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Zenbo Lüks Çanta Grubu" sheetId="1" r:id="rId4"/>
    <sheet state="visible" name="Zenbo Ekopack Çanta Grubu" sheetId="2" r:id="rId5"/>
    <sheet state="visible" name="Çanta Gruplaması" sheetId="3" r:id="rId6"/>
    <sheet state="visible" name="Analiz" sheetId="4" r:id="rId7"/>
    <sheet state="visible" name="Zenbo Toplantı Notları" sheetId="5" r:id="rId8"/>
  </sheets>
  <definedNames>
    <definedName hidden="1" localSheetId="0" name="_xlnm._FilterDatabase">'Zenbo Lüks Çanta Grubu'!$A$1:$BB$243</definedName>
  </definedNames>
  <calcPr/>
</workbook>
</file>

<file path=xl/sharedStrings.xml><?xml version="1.0" encoding="utf-8"?>
<sst xmlns="http://schemas.openxmlformats.org/spreadsheetml/2006/main" count="448" uniqueCount="119">
  <si>
    <t>Sipariş No</t>
  </si>
  <si>
    <t>Müşteri Adı</t>
  </si>
  <si>
    <t>Sipariş Adı</t>
  </si>
  <si>
    <t>En</t>
  </si>
  <si>
    <t>Körük</t>
  </si>
  <si>
    <t>Boy</t>
  </si>
  <si>
    <t>Ağız</t>
  </si>
  <si>
    <t>Kağıt Gramajı</t>
  </si>
  <si>
    <t>Bıçak Bitmiş Ebadı Boy</t>
  </si>
  <si>
    <t>Bıçak Bitmiş Ebadı En</t>
  </si>
  <si>
    <t>Çanta Tipi</t>
  </si>
  <si>
    <t>Çanta Tipi Alt Sınıflandırma</t>
  </si>
  <si>
    <t>Çanta Tipi 2</t>
  </si>
  <si>
    <t>ZB 1200CT-430</t>
  </si>
  <si>
    <t>Tabaka En</t>
  </si>
  <si>
    <t>Tabaka Boy</t>
  </si>
  <si>
    <t>Ağız Katlama Boy</t>
  </si>
  <si>
    <t>Ağız Takviye En</t>
  </si>
  <si>
    <t>Ağız Takviye Boy</t>
  </si>
  <si>
    <t>Çanta En</t>
  </si>
  <si>
    <t>Çanta Tüp Uzunluğu</t>
  </si>
  <si>
    <t>ZB 700CT-240</t>
  </si>
  <si>
    <t>ZB 60S
(Soğuk Tutkal)</t>
  </si>
  <si>
    <t>Körük Açık Çanta Yüksekliği</t>
  </si>
  <si>
    <t>Dip Takviye En</t>
  </si>
  <si>
    <t>Dip Takviye Boy</t>
  </si>
  <si>
    <t>Körük Açık Ağız ve Körük Son Uç Arası</t>
  </si>
  <si>
    <t>Körük Açık Katsız Kısım</t>
  </si>
  <si>
    <t>ZB 50 S (Sıcak Tutkal)</t>
  </si>
  <si>
    <t>Çanta Yüksekliği</t>
  </si>
  <si>
    <t>Yan Yapıştırma Yapılabiliyor mu?</t>
  </si>
  <si>
    <t>Dip Kapama Yapılabiliyor mu?</t>
  </si>
  <si>
    <t>Tüm Parkur Otomatik mi?</t>
  </si>
  <si>
    <t>ETIVERA VERPACKUNGSTECHNIK GMBH</t>
  </si>
  <si>
    <t>LUX 009 11X6,5X15+4</t>
  </si>
  <si>
    <t>LUX 008 18,5X9X38+4</t>
  </si>
  <si>
    <t>LUX 010 18X8X19,5+4</t>
  </si>
  <si>
    <t>LUX-032 22,5X11X29,5+4</t>
  </si>
  <si>
    <t>LUX-030 11X6,5X15+4</t>
  </si>
  <si>
    <t>LUX-027 11X6,5X15+4</t>
  </si>
  <si>
    <t>LUX-018 6X6X32+4</t>
  </si>
  <si>
    <t>LUX-019 5X5X26,5+4</t>
  </si>
  <si>
    <t>LUX-017 5X5X26,5+4</t>
  </si>
  <si>
    <t>LUX-024 11X6,5X15+4</t>
  </si>
  <si>
    <t>LUX-K18 11X6,5X22+4</t>
  </si>
  <si>
    <t>LUX-016 10X9X38+4</t>
  </si>
  <si>
    <t>LUX-007 16X16X18+4</t>
  </si>
  <si>
    <t>LUX-008 18,5X9X38+4</t>
  </si>
  <si>
    <t>LUX-028 18X8X19,5+4</t>
  </si>
  <si>
    <t>LUX-031 18X8X19,5+4</t>
  </si>
  <si>
    <t>LUX-012 16X8X15+4</t>
  </si>
  <si>
    <t>LUX-013 20X12X21+4</t>
  </si>
  <si>
    <t>LUX-033 10X9X38+4</t>
  </si>
  <si>
    <t>LUX-034 32x13x36+5</t>
  </si>
  <si>
    <t>LUX 038 - 22,5x11x29,5+4</t>
  </si>
  <si>
    <t>LUX-036 38X13X28+4</t>
  </si>
  <si>
    <t>LUX-037 16X16X18+4</t>
  </si>
  <si>
    <t>XIND PRINTING</t>
  </si>
  <si>
    <t>YIWU YONGXUAN</t>
  </si>
  <si>
    <t>KAIRUI</t>
  </si>
  <si>
    <t>YIWU JIALAN</t>
  </si>
  <si>
    <t>YİNA</t>
  </si>
  <si>
    <t>YIWU IN PACK</t>
  </si>
  <si>
    <t>PAPIERWARENFABRIC</t>
  </si>
  <si>
    <t>TORBY OZDOBNE</t>
  </si>
  <si>
    <t>NEWSTEP</t>
  </si>
  <si>
    <t>GESCHENKTASCHEN</t>
  </si>
  <si>
    <t>KM PAPER BAGS</t>
  </si>
  <si>
    <t>ASIA PAPER BAG</t>
  </si>
  <si>
    <t>WORLD SOURCE</t>
  </si>
  <si>
    <t>BSB</t>
  </si>
  <si>
    <t>ZÖWIE</t>
  </si>
  <si>
    <t>YIWU HANXI - YİNA</t>
  </si>
  <si>
    <t>YIWU HANXI</t>
  </si>
  <si>
    <t>WUHAN YINGPIN</t>
  </si>
  <si>
    <t>ART LINE</t>
  </si>
  <si>
    <t>YIWU YONGXUAN - YİNA</t>
  </si>
  <si>
    <t>YIWU HANXI - YIWU YONGXUAN - YİNA</t>
  </si>
  <si>
    <t>WUHAN YINGPIN - YIWU HANXI - GESCHENKTASCHEN</t>
  </si>
  <si>
    <t>XIND PRINTING - KAIRUI</t>
  </si>
  <si>
    <t>KM PAPER BAGS - WORLD SOURCE</t>
  </si>
  <si>
    <t>KM PAPER BAGS - YİNA</t>
  </si>
  <si>
    <t>YIWU YONGXUAN -YİNA</t>
  </si>
  <si>
    <t>YIWU HANXI - GESCHENKTASCHEN</t>
  </si>
  <si>
    <t>KM INTERNATIONAL</t>
  </si>
  <si>
    <t>x</t>
  </si>
  <si>
    <t>Deneme Dikey Çanta</t>
  </si>
  <si>
    <t>ZB 1260SF-450</t>
  </si>
  <si>
    <t>Ağız Kıvırmalı Patchli</t>
  </si>
  <si>
    <t>Ağız Kıvırmasız Patchli</t>
  </si>
  <si>
    <t>Kese Kağıdı</t>
  </si>
  <si>
    <t>Çanta Tüp Uzunluğu Ağız Kıvırmalı ve Kese Kağıdı</t>
  </si>
  <si>
    <t>Çanta Tüp Uzunluğu Ağız Kıvırmasız</t>
  </si>
  <si>
    <t>En Ölçüsü Min</t>
  </si>
  <si>
    <t>En Ölçüsü Max</t>
  </si>
  <si>
    <t>Boy Ölçüsü Min</t>
  </si>
  <si>
    <t>Boy Ölçüsü Max</t>
  </si>
  <si>
    <t xml:space="preserve">Yatay 1 </t>
  </si>
  <si>
    <t>Küçük</t>
  </si>
  <si>
    <t>Yatay 2</t>
  </si>
  <si>
    <t>Orta</t>
  </si>
  <si>
    <t>Yatay 3</t>
  </si>
  <si>
    <t>Büyük</t>
  </si>
  <si>
    <t>Dikey 1</t>
  </si>
  <si>
    <t>Dikey 2</t>
  </si>
  <si>
    <t>Dikey 3</t>
  </si>
  <si>
    <t>Küp 1</t>
  </si>
  <si>
    <t>Küp 2</t>
  </si>
  <si>
    <t>Küp 3</t>
  </si>
  <si>
    <t>Kategori</t>
  </si>
  <si>
    <t>Toplam Adet</t>
  </si>
  <si>
    <t>Yan Yapıştırma Parkuru Kısıtlarını Sağlayan</t>
  </si>
  <si>
    <t>Tam Parkur Kısıtlarını Sağlayan</t>
  </si>
  <si>
    <t>Açıklama</t>
  </si>
  <si>
    <t>Yatay 1</t>
  </si>
  <si>
    <t>TOPLANTI NOTLARI</t>
  </si>
  <si>
    <t xml:space="preserve">1)	Zenbo 1200CT-430 makinesinin web sitesi bilgilerinde çanta yüksekliği 220mm-500mm arası görünmektedir. Fakat bu kısıt katalog bilgilerinde yer almamaktadır.
2)	Zenbo 700CT-240 makinesinin web sitesi bilgilerinde çanta yüksekliği 145mm-385mm arası görünmektedir. Fakat bu kısıt katalog bilgilerinde yer almamaktadır.
3)	Zenbo 1200CT-430 ve Zenbo 700CT-240 makinelerinin katalog bilgilerinde “Bag Tube Length” adında birer kısıt bulunmaktadır. Fakat bu kısıtlar web sitesi bilgilerinde bulunmamaktadır. (Yapıştırma Bölümü Şefi Mehmet Bey’den bu kısıtın olması gerektiğine dair bilgi alındı.)
4)	Zenbo 700CT-240 makinesinin ağız takviye gramajı web sitesi bilgilerinde 200gr-400gr aralığında belirlenmiş. Fakat katalog bilgilerinde 200gr-500gr aralığındadır.
5)	Yapılan toplantıda 500 gr ve üzeri takviyelerin denemelerinin yapılması ve sonuçların not edilmesi notu alınmıştır. 
6)	Yapılan toplantıda Zenbo 1200CT-430 makinesinin körük kısıtının birer cm genişletilerek hem min. hem max. ebatlarda denemeler yapılması ve sonuçlarının not edilmesi notu alınmıştır.
7)	Zenbo ZB 60S makinesinin körük kısıt web sitesi bilgilerinde 80mm-175mm arasında görünmektedir. Fakat katalog bilgilerinde 80mm-170mm aralığındadır.
8)	Zenbo ZB 60S makinesinin dip takviye bilgileri “70mm-165mm - - - 170mm-400mm” arasında görünmektedir. Fakat katalogda “74mm-164mm - - - 174mm-424mm” aralığındadır.
9)	Zenbo ZB 60S makinesinin çanta en ölçüsü kısıtı web sitesinde 180mm-410mm arasında görünmektedir. Fakat katalogda 180mm-430mm aralığındadır.
10)	Zenbo ZB 60S makinesinin çanta yüksekliği kısmı web sitesinde 250mm-500mm arasında görünürken katalog bilgileri içinde bu bilgi yoktur. Fakat katalog bilgilerinde de “Bag Tube Length” kısıtı 230mm-500mm aralığında yer almaktadır. 
11)	Zenbo ZB 50S makinesinin çanta yüksekliği kısmı web sitesinde 250mm-500mm arasında görünmektedir. Fakat katalog bilgilerinde 230mm-500mm aralığında yer almaktadır. Bu makinede de “Bag Tube Length” kısıtı yoktur.
Toplantı Genel Notu: Ersin Bey makinelerde denenmesi için kısıtları karşılamayan bazı ölçüler belirleyip bu ölçülerde 130-150 gr ağırlığında kağıtlar denetecek. Sonuçlar not alınacak.
</t>
  </si>
  <si>
    <t>Toplantı Tarihi: 04.04.2023</t>
  </si>
  <si>
    <t>Toplantı Katılımcıları: Ersin Ceylan, Mehmet Turan, Seyit N. Dudu</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</si>
</sst>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1.0"/>
      <color theme="1"/>
      <name val="Calibri"/>
    </font>
    <font>
      <b/>
      <color theme="1"/>
      <name val="Arial"/>
    </font>
    <font>
      <color theme="1"/>
      <name val="Arial"/>
    </font>
    <font>
      <sz val="11.0"/>
      <color theme="1"/>
      <name val="Calibri"/>
    </font>
    <font>
      <sz val="11.0"/>
      <color rgb="FF000000"/>
      <name val="Calibri"/>
    </font>
    <font>
      <color theme="1"/>
      <name val="Arial"/>
      <scheme val="minor"/>
    </font>
    <font>
      <b/>
      <color theme="1"/>
      <name val="Arial"/>
      <scheme val="minor"/>
    </font>
    <font/>
    <font>
      <b/>
      <sz val="13.0"/>
      <color theme="1"/>
      <name val="Arial"/>
    </font>
    <font>
      <b/>
      <sz val="13.0"/>
      <color theme="1"/>
      <name val="Arial"/>
      <scheme val="minor"/>
    </font>
    <font>
      <color rgb="FFFF0000"/>
      <name val="Arial"/>
    </font>
    <font>
      <sz val="36.0"/>
      <color theme="1"/>
      <name val="Calibri"/>
    </font>
    <font>
      <sz val="26.0"/>
      <color theme="1"/>
      <name val="Calibri"/>
    </font>
  </fonts>
  <fills count="5">
    <fill>
      <patternFill patternType="none"/>
    </fill>
    <fill>
      <patternFill patternType="lightGray"/>
    </fill>
    <fill>
      <patternFill patternType="solid">
        <fgColor rgb="FFFFF2CC"/>
        <bgColor rgb="FFFFF2CC"/>
      </patternFill>
    </fill>
    <fill>
      <patternFill patternType="solid">
        <fgColor rgb="FFFF9900"/>
        <bgColor rgb="FFFF9900"/>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shrinkToFit="0" vertical="center" wrapText="1"/>
    </xf>
    <xf borderId="1" fillId="3" fontId="1" numFmtId="0" xfId="0" applyAlignment="1" applyBorder="1" applyFill="1" applyFont="1">
      <alignment horizontal="center" shrinkToFit="0" vertical="center" wrapText="1"/>
    </xf>
    <xf borderId="0" fillId="0" fontId="1" numFmtId="0" xfId="0" applyAlignment="1" applyFont="1">
      <alignment horizontal="center" readingOrder="0" shrinkToFit="0" vertical="center" wrapText="1"/>
    </xf>
    <xf borderId="1" fillId="0" fontId="3" numFmtId="0" xfId="0" applyAlignment="1" applyBorder="1" applyFont="1">
      <alignment horizontal="center" shrinkToFit="0" vertical="center" wrapText="1"/>
    </xf>
    <xf borderId="1" fillId="0" fontId="4" numFmtId="0" xfId="0" applyAlignment="1" applyBorder="1" applyFont="1">
      <alignment horizontal="center" shrinkToFit="0" vertical="center" wrapText="1"/>
    </xf>
    <xf borderId="1" fillId="0" fontId="3"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6" numFmtId="0" xfId="0" applyAlignment="1" applyBorder="1" applyFont="1">
      <alignment horizontal="center" shrinkToFit="0" vertical="center" wrapText="1"/>
    </xf>
    <xf borderId="0" fillId="0" fontId="7" numFmtId="0" xfId="0" applyAlignment="1" applyFont="1">
      <alignment horizontal="center" shrinkToFit="0" vertical="center" wrapText="1"/>
    </xf>
    <xf borderId="1" fillId="0" fontId="2"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3" fillId="0" fontId="8" numFmtId="0" xfId="0" applyBorder="1" applyFont="1"/>
    <xf borderId="4" fillId="0" fontId="8" numFmtId="0" xfId="0" applyBorder="1" applyFont="1"/>
    <xf borderId="2" fillId="2" fontId="2" numFmtId="0" xfId="0" applyAlignment="1" applyBorder="1" applyFont="1">
      <alignment horizontal="center" shrinkToFit="0" vertical="center" wrapText="1"/>
    </xf>
    <xf borderId="1" fillId="2" fontId="2" numFmtId="0" xfId="0" applyAlignment="1" applyBorder="1" applyFont="1">
      <alignment horizontal="center" readingOrder="0" shrinkToFit="0" vertical="center" wrapText="1"/>
    </xf>
    <xf borderId="1" fillId="2" fontId="1" numFmtId="0" xfId="0" applyAlignment="1" applyBorder="1" applyFont="1">
      <alignment horizontal="center" readingOrder="0" shrinkToFit="0" vertical="center" wrapText="1"/>
    </xf>
    <xf borderId="0" fillId="0" fontId="6" numFmtId="0" xfId="0" applyAlignment="1" applyFont="1">
      <alignment horizontal="center" shrinkToFit="0" vertical="center" wrapText="1"/>
    </xf>
    <xf borderId="0" fillId="0" fontId="6" numFmtId="0" xfId="0" applyAlignment="1" applyFont="1">
      <alignment horizontal="center" vertical="center"/>
    </xf>
    <xf borderId="0" fillId="0" fontId="7" numFmtId="0" xfId="0" applyAlignment="1" applyFont="1">
      <alignment horizontal="center" vertical="center"/>
    </xf>
    <xf borderId="1" fillId="0" fontId="2" numFmtId="0" xfId="0" applyAlignment="1" applyBorder="1" applyFont="1">
      <alignment horizontal="center" vertical="center"/>
    </xf>
    <xf borderId="4" fillId="4" fontId="2" numFmtId="0" xfId="0" applyAlignment="1" applyBorder="1" applyFill="1" applyFont="1">
      <alignment horizontal="center" vertical="center"/>
    </xf>
    <xf borderId="0" fillId="0" fontId="2" numFmtId="0" xfId="0" applyAlignment="1" applyFont="1">
      <alignment horizontal="center" vertical="center"/>
    </xf>
    <xf borderId="5" fillId="0" fontId="2" numFmtId="0" xfId="0" applyAlignment="1" applyBorder="1" applyFont="1">
      <alignment horizontal="center" vertical="center"/>
    </xf>
    <xf borderId="4" fillId="0" fontId="2" numFmtId="0" xfId="0" applyAlignment="1" applyBorder="1" applyFont="1">
      <alignment horizontal="center" vertical="center"/>
    </xf>
    <xf borderId="6" fillId="0" fontId="2" numFmtId="0" xfId="0" applyAlignment="1" applyBorder="1" applyFont="1">
      <alignment horizontal="center" vertical="center"/>
    </xf>
    <xf borderId="7" fillId="0" fontId="3" numFmtId="0" xfId="0" applyAlignment="1" applyBorder="1" applyFont="1">
      <alignment horizontal="center" vertical="center"/>
    </xf>
    <xf borderId="0" fillId="0" fontId="3" numFmtId="0" xfId="0" applyAlignment="1" applyFont="1">
      <alignment horizontal="center" vertical="center"/>
    </xf>
    <xf borderId="5" fillId="0" fontId="3" numFmtId="0" xfId="0" applyAlignment="1" applyBorder="1" applyFont="1">
      <alignment horizontal="center" vertical="center"/>
    </xf>
    <xf borderId="7" fillId="0" fontId="2" numFmtId="0" xfId="0" applyAlignment="1" applyBorder="1" applyFont="1">
      <alignment horizontal="center" vertical="center"/>
    </xf>
    <xf borderId="8" fillId="0" fontId="2" numFmtId="0" xfId="0" applyAlignment="1" applyBorder="1" applyFont="1">
      <alignment horizontal="center" vertical="center"/>
    </xf>
    <xf borderId="8" fillId="0" fontId="3" numFmtId="0" xfId="0" applyAlignment="1" applyBorder="1" applyFont="1">
      <alignment horizontal="center" vertical="center"/>
    </xf>
    <xf borderId="7" fillId="4" fontId="2" numFmtId="0" xfId="0" applyAlignment="1" applyBorder="1" applyFont="1">
      <alignment horizontal="center" vertical="center"/>
    </xf>
    <xf borderId="0" fillId="0" fontId="3" numFmtId="0" xfId="0" applyAlignment="1" applyFont="1">
      <alignment vertical="bottom"/>
    </xf>
    <xf borderId="1" fillId="0" fontId="9" numFmtId="0" xfId="0" applyAlignment="1" applyBorder="1" applyFont="1">
      <alignment horizontal="center" shrinkToFit="0" vertical="center" wrapText="1"/>
    </xf>
    <xf borderId="2" fillId="0" fontId="10" numFmtId="0" xfId="0" applyAlignment="1" applyBorder="1" applyFont="1">
      <alignment horizontal="center" readingOrder="0" vertical="center"/>
    </xf>
    <xf borderId="1" fillId="0" fontId="3" numFmtId="0" xfId="0" applyAlignment="1" applyBorder="1" applyFont="1">
      <alignment horizontal="center" vertical="center"/>
    </xf>
    <xf borderId="2" fillId="0" fontId="3" numFmtId="0" xfId="0" applyAlignment="1" applyBorder="1" applyFont="1">
      <alignment horizontal="center" shrinkToFit="0" vertical="center" wrapText="1"/>
    </xf>
    <xf borderId="1" fillId="0" fontId="11" numFmtId="0" xfId="0" applyAlignment="1" applyBorder="1" applyFont="1">
      <alignment horizontal="center" vertical="center"/>
    </xf>
    <xf borderId="0" fillId="0" fontId="3" numFmtId="0" xfId="0" applyFont="1"/>
    <xf borderId="1" fillId="0" fontId="12" numFmtId="0" xfId="0" applyAlignment="1" applyBorder="1" applyFont="1">
      <alignment horizontal="center" readingOrder="0"/>
    </xf>
    <xf borderId="0" fillId="0" fontId="13" numFmtId="0" xfId="0" applyFont="1"/>
    <xf borderId="9" fillId="0" fontId="1" numFmtId="0" xfId="0" applyAlignment="1" applyBorder="1" applyFont="1">
      <alignment horizontal="left" readingOrder="0" vertical="center"/>
    </xf>
    <xf borderId="10" fillId="0" fontId="8" numFmtId="0" xfId="0" applyBorder="1" applyFont="1"/>
    <xf borderId="6" fillId="0" fontId="8" numFmtId="0" xfId="0" applyBorder="1" applyFont="1"/>
    <xf borderId="1" fillId="0" fontId="4" numFmtId="0" xfId="0" applyAlignment="1" applyBorder="1" applyFont="1">
      <alignment horizontal="center" readingOrder="0"/>
    </xf>
  </cellXfs>
  <cellStyles count="1">
    <cellStyle xfId="0" name="Normal" builtinId="0"/>
  </cellStyles>
  <dxfs count="2">
    <dxf>
      <font/>
      <fill>
        <patternFill patternType="solid">
          <fgColor rgb="FFB6D7A8"/>
          <bgColor rgb="FFB6D7A8"/>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Col="1"/>
  <cols>
    <col customWidth="1" min="1" max="1" width="11.63"/>
    <col customWidth="1" min="2" max="2" width="16.38"/>
    <col customWidth="1" min="3" max="3" width="14.88"/>
    <col customWidth="1" min="4" max="7" width="8.25"/>
    <col customWidth="1" min="8" max="8" width="10.25"/>
    <col customWidth="1" min="9" max="10" width="8.25"/>
    <col customWidth="1" min="11" max="13" width="14.88"/>
    <col collapsed="1" customWidth="1" min="14" max="14" width="11.5"/>
    <col customWidth="1" hidden="1" min="15" max="22" width="7.5" outlineLevel="1"/>
    <col customWidth="1" hidden="1" min="23" max="23" width="9.5" outlineLevel="1"/>
    <col customWidth="1" min="24" max="24" width="11.5"/>
    <col customWidth="1" min="25" max="32" width="7.5" outlineLevel="1"/>
    <col customWidth="1" min="33" max="33" width="9.5" outlineLevel="1"/>
    <col collapsed="1" customWidth="1" min="34" max="34" width="11.5"/>
    <col customWidth="1" hidden="1" min="35" max="42" width="7.5" outlineLevel="1"/>
    <col collapsed="1" customWidth="1" min="43" max="43" width="11.5"/>
    <col customWidth="1" hidden="1" min="44" max="51" width="7.5" outlineLevel="1"/>
  </cols>
  <sheetData>
    <row r="1" ht="101.25" customHeight="1">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1" t="s">
        <v>15</v>
      </c>
      <c r="Q1" s="1" t="s">
        <v>7</v>
      </c>
      <c r="R1" s="1" t="s">
        <v>16</v>
      </c>
      <c r="S1" s="1" t="s">
        <v>17</v>
      </c>
      <c r="T1" s="1" t="s">
        <v>18</v>
      </c>
      <c r="U1" s="1" t="s">
        <v>19</v>
      </c>
      <c r="V1" s="1" t="s">
        <v>4</v>
      </c>
      <c r="W1" s="1" t="s">
        <v>20</v>
      </c>
      <c r="X1" s="2" t="s">
        <v>21</v>
      </c>
      <c r="Y1" s="1" t="s">
        <v>14</v>
      </c>
      <c r="Z1" s="1" t="s">
        <v>15</v>
      </c>
      <c r="AA1" s="1" t="s">
        <v>7</v>
      </c>
      <c r="AB1" s="1" t="s">
        <v>16</v>
      </c>
      <c r="AC1" s="1" t="s">
        <v>17</v>
      </c>
      <c r="AD1" s="1" t="s">
        <v>18</v>
      </c>
      <c r="AE1" s="1" t="s">
        <v>19</v>
      </c>
      <c r="AF1" s="1" t="s">
        <v>4</v>
      </c>
      <c r="AG1" s="1" t="s">
        <v>20</v>
      </c>
      <c r="AH1" s="2" t="s">
        <v>22</v>
      </c>
      <c r="AI1" s="1" t="s">
        <v>7</v>
      </c>
      <c r="AJ1" s="1" t="s">
        <v>19</v>
      </c>
      <c r="AK1" s="1" t="s">
        <v>23</v>
      </c>
      <c r="AL1" s="1" t="s">
        <v>4</v>
      </c>
      <c r="AM1" s="1" t="s">
        <v>24</v>
      </c>
      <c r="AN1" s="1" t="s">
        <v>25</v>
      </c>
      <c r="AO1" s="1" t="s">
        <v>26</v>
      </c>
      <c r="AP1" s="1" t="s">
        <v>27</v>
      </c>
      <c r="AQ1" s="2" t="s">
        <v>28</v>
      </c>
      <c r="AR1" s="3" t="s">
        <v>7</v>
      </c>
      <c r="AS1" s="3" t="s">
        <v>19</v>
      </c>
      <c r="AT1" s="3" t="s">
        <v>29</v>
      </c>
      <c r="AU1" s="3" t="s">
        <v>4</v>
      </c>
      <c r="AV1" s="3" t="s">
        <v>24</v>
      </c>
      <c r="AW1" s="3" t="s">
        <v>25</v>
      </c>
      <c r="AX1" s="3" t="s">
        <v>26</v>
      </c>
      <c r="AY1" s="3" t="s">
        <v>27</v>
      </c>
      <c r="AZ1" s="4" t="s">
        <v>30</v>
      </c>
      <c r="BA1" s="4" t="s">
        <v>31</v>
      </c>
      <c r="BB1" s="4" t="s">
        <v>32</v>
      </c>
    </row>
    <row r="2" ht="42.0" customHeight="1">
      <c r="A2" s="5">
        <v>210627.0</v>
      </c>
      <c r="B2" s="5" t="s">
        <v>33</v>
      </c>
      <c r="C2" s="5" t="s">
        <v>34</v>
      </c>
      <c r="D2" s="5">
        <v>22.0</v>
      </c>
      <c r="E2" s="5">
        <v>10.0</v>
      </c>
      <c r="F2" s="5">
        <v>24.0</v>
      </c>
      <c r="G2" s="5">
        <v>5.0</v>
      </c>
      <c r="H2" s="5">
        <v>190.0</v>
      </c>
      <c r="I2" s="6">
        <f t="shared" ref="I2:I243" si="1">+E2/2+1.5+F2+G2</f>
        <v>35.5</v>
      </c>
      <c r="J2" s="6">
        <f t="shared" ref="J2:J243" si="2">+(D2+E2)*2+2</f>
        <v>66</v>
      </c>
      <c r="K2" s="7" t="str">
        <f t="shared" ref="K2:K243" si="3">IF(D2&gt;F2,"Yatay","Dikey")</f>
        <v>Dikey</v>
      </c>
      <c r="L2" s="7" t="str">
        <f>IF(K2="Dikey",IF(AND(F2&gt;='Çanta Gruplaması'!$C$10,F2&lt;='Çanta Gruplaması'!$D$10),'Çanta Gruplaması'!$B$10,IF(AND(F2&gt;='Çanta Gruplaması'!$C$11,F2&lt;='Çanta Gruplaması'!$D$11),'Çanta Gruplaması'!$B$11,IF(AND(F2&gt;='Çanta Gruplaması'!$C$12,F2&lt;='Çanta Gruplaması'!$D$12),'Çanta Gruplaması'!$B$12,"Belirtilen Aralıkta Değil"))),IF(K2="Yatay",IF(AND(D2&gt;='Çanta Gruplaması'!$C$3,D2&lt;='Çanta Gruplaması'!$D$3),'Çanta Gruplaması'!$B$3,IF(AND(D2&gt;='Çanta Gruplaması'!$C$4,D2&lt;='Çanta Gruplaması'!$D$4),'Çanta Gruplaması'!$B$4,IF(AND(D2&gt;='Çanta Gruplaması'!$C$5,D2&lt;='Çanta Gruplaması'!$D$5),'Çanta Gruplaması'!$B$5,"Belirtilen Aralıkta Değil"))),IF(K2="Küp",IF(AND(D2&gt;='Çanta Gruplaması'!$C$16,D2&lt;='Çanta Gruplaması'!$D$16),'Çanta Gruplaması'!$B$16,IF(AND(D2&gt;='Çanta Gruplaması'!$C$17,D2&lt;='Çanta Gruplaması'!$D$17),'Çanta Gruplaması'!$B$17,IF(AND(D2&gt;='Çanta Gruplaması'!$C$18,D2&lt;='Çanta Gruplaması'!$D$18),'Çanta Gruplaması'!$B$18,"Belirtilen Aralıkta Değil"))),"Değer Hatalı")))</f>
        <v>Dikey 1</v>
      </c>
      <c r="M2" s="7" t="str">
        <f>IF(AND(D2&gt;='Çanta Gruplaması'!$H$3,D2&lt;='Çanta Gruplaması'!$I$3,F2&gt;='Çanta Gruplaması'!$J$3,F2&lt;='Çanta Gruplaması'!$K$3),'Çanta Gruplaması'!$G$3,IF(AND(D2&gt;='Çanta Gruplaması'!$H$4,D2&lt;='Çanta Gruplaması'!$I$4,F2&gt;='Çanta Gruplaması'!$J$4,F2&lt;='Çanta Gruplaması'!$K$4),'Çanta Gruplaması'!$G$4,IF(AND(D2&gt;='Çanta Gruplaması'!$H$5,D2&lt;='Çanta Gruplaması'!$I$5,F2&gt;='Çanta Gruplaması'!$J$5,F2&lt;='Çanta Gruplaması'!$K$5),'Çanta Gruplaması'!$G$5,"Gruplanabilen Aralıkta Değildir")))</f>
        <v>Küçük</v>
      </c>
      <c r="N2" s="8" t="str">
        <f t="shared" ref="N2:N243" si="4">+IF(AND(O2="Geçer",P2="Geçer",Q2="Geçer",R2="Geçer",S2="Geçer",T2="Geçer",U2="Geçer",V2="Geçer",W2="Geçer",),"Geçer","Geçmez")</f>
        <v>Geçer</v>
      </c>
      <c r="O2" s="9" t="str">
        <f t="shared" ref="O2:O243" si="5">+IF(AND(J2&gt;=54,J2&lt;=120),"Geçer","Geçmez")</f>
        <v>Geçer</v>
      </c>
      <c r="P2" s="9" t="str">
        <f t="shared" ref="P2:P243" si="6">+IF(AND(I2&gt;=32,I2&lt;=60),"Geçer","Geçmez")</f>
        <v>Geçer</v>
      </c>
      <c r="Q2" s="9" t="str">
        <f t="shared" ref="Q2:Q243" si="7">+IF(AND(H2&gt;=120,H2&lt;=250),"Geçer","Geçmez")</f>
        <v>Geçer</v>
      </c>
      <c r="R2" s="9" t="str">
        <f t="shared" ref="R2:R243" si="8">+IF(AND(G2&gt;=3,G2&lt;=6),"Geçer","Geçmez")</f>
        <v>Geçer</v>
      </c>
      <c r="S2" s="9" t="str">
        <f t="shared" ref="S2:S243" si="9">+IF(AND((D2-1.5)&gt;=16,(D2-1.5)&lt;=41),"Geçer","Geçmez")</f>
        <v>Geçer</v>
      </c>
      <c r="T2" s="9" t="str">
        <f t="shared" ref="T2:T243" si="10">+IF(AND((G2-0.5)&gt;=2.5,(G2-0.5)&lt;=5),"Geçer","Geçmez")</f>
        <v>Geçer</v>
      </c>
      <c r="U2" s="9" t="str">
        <f t="shared" ref="U2:U243" si="11">+IF(AND(D2&gt;=18,D2&lt;=43),"Geçer","Geçmez")</f>
        <v>Geçer</v>
      </c>
      <c r="V2" s="9" t="str">
        <f t="shared" ref="V2:V243" si="12">+IF(AND(E2&gt;=8,E2&lt;=17),"Geçer","Geçmez")</f>
        <v>Geçer</v>
      </c>
      <c r="W2" s="9" t="str">
        <f t="shared" ref="W2:W243" si="13">+IF(AND((F2+(E2/2)+1.5)&gt;=28,(F2+(E2/2)+1.5)&lt;=57),"Geçer","Geçmez")</f>
        <v>Geçer</v>
      </c>
      <c r="X2" s="8" t="str">
        <f t="shared" ref="X2:X243" si="14">+IF(AND(Y2="Geçer",Z2="Geçer",AA2="Geçer",AB2="Geçer",AC2="Geçer",AD2="Geçer",AE2="Geçer",AF2="Geçer",AG2="Geçer",),"Geçer","Geçmez")</f>
        <v>Geçmez</v>
      </c>
      <c r="Y2" s="9" t="str">
        <f t="shared" ref="Y2:Y243" si="15">+IF(AND(J2&gt;=32.5,J2&lt;=72),"Geçer","Geçmez")</f>
        <v>Geçer</v>
      </c>
      <c r="Z2" s="9" t="str">
        <f t="shared" ref="Z2:Z243" si="16">+IF(AND(I2&gt;=22,I2&lt;=46),"Geçer","Geçmez")</f>
        <v>Geçer</v>
      </c>
      <c r="AA2" s="9" t="str">
        <f t="shared" ref="AA2:AA243" si="17">+IF(AND(H2&gt;=120,H2&lt;=250),"Geçer","Geçmez")</f>
        <v>Geçer</v>
      </c>
      <c r="AB2" s="9" t="str">
        <f t="shared" ref="AB2:AB243" si="18">+IF(AND(G2&gt;=3,G2&lt;=5),"Geçer","Geçmez")</f>
        <v>Geçer</v>
      </c>
      <c r="AC2" s="9" t="str">
        <f t="shared" ref="AC2:AC243" si="19">+IF(AND((D2-1.5)&gt;=9,(D2-1.5)&lt;=22),"Geçer","Geçmez")</f>
        <v>Geçer</v>
      </c>
      <c r="AD2" s="9" t="str">
        <f t="shared" ref="AD2:AD243" si="20">+IF(AND((G2-0.5)&gt;=2.5,(G2-0.5)&lt;=4),"Geçer","Geçmez")</f>
        <v>Geçmez</v>
      </c>
      <c r="AE2" s="9" t="str">
        <f t="shared" ref="AE2:AE243" si="21">+IF(AND(D2&gt;=11,D2&lt;=24),"Geçer","Geçmez")</f>
        <v>Geçer</v>
      </c>
      <c r="AF2" s="9" t="str">
        <f t="shared" ref="AF2:AF243" si="22">+IF(AND(E2&gt;=5,E2&lt;=12),"Geçer","Geçmez")</f>
        <v>Geçer</v>
      </c>
      <c r="AG2" s="9" t="str">
        <f t="shared" ref="AG2:AG243" si="23">+IF(AND((F2+(E2/2)+1.5)&gt;=18,(F2+(E2/2)+1.5)&lt;=43),"Geçer","Geçmez")</f>
        <v>Geçer</v>
      </c>
      <c r="AH2" s="8" t="str">
        <f t="shared" ref="AH2:AH243" si="24">+IF(AND(AI2="Geçer",AJ2="Geçer",AK2="Geçer",AL2="Geçer",AM2="Geçer",AN2="Geçer",AO2="Geçer",AP2="Geçer"),"Geçer","Geçmez")</f>
        <v>Geçer</v>
      </c>
      <c r="AI2" s="9" t="str">
        <f t="shared" ref="AI2:AI243" si="25">+IF(AND(H2&gt;=120,H2&lt;=250),"Geçer","Geçmez")</f>
        <v>Geçer</v>
      </c>
      <c r="AJ2" s="9" t="str">
        <f t="shared" ref="AJ2:AJ243" si="26">+IF(AND(D2&gt;=18,D2&lt;=43),"Geçer","Geçmez")</f>
        <v>Geçer</v>
      </c>
      <c r="AK2" s="9" t="str">
        <f t="shared" ref="AK2:AK243" si="27">+IF(AND(((E2/2)+F2+1.5&gt;=23),((E2/2)+F2+1.5&lt;=50)),"Geçer","Geçmez")</f>
        <v>Geçer</v>
      </c>
      <c r="AL2" s="9" t="str">
        <f t="shared" ref="AL2:AL243" si="28">+IF(AND(E2&gt;=8,E2&lt;=17),"Geçer","Geçmez")</f>
        <v>Geçer</v>
      </c>
      <c r="AM2" s="9" t="str">
        <f t="shared" ref="AM2:AM243" si="29">+IF(AND((D2-0.5)&gt;=17.4,(D2-0.5)&lt;=42.4),"Geçer","Geçmez")</f>
        <v>Geçer</v>
      </c>
      <c r="AN2" s="9" t="str">
        <f t="shared" ref="AN2:AN243" si="30">+IF(AND((E2-0.5)&gt;=7.4,(E2-0.5)&lt;=16.4),"Geçer","Geçmez")</f>
        <v>Geçer</v>
      </c>
      <c r="AO2" s="9" t="str">
        <f t="shared" ref="AO2:AO243" si="31">IF(F2-(E2+(E2/2+1.5))&gt;=4,"Geçer","Geçmez")</f>
        <v>Geçer</v>
      </c>
      <c r="AP2" s="9" t="str">
        <f t="shared" ref="AP2:AP243" si="32">IF(D2-(2*(E2/2+1.5))&gt;=5,"Geçer","Geçmez")</f>
        <v>Geçer</v>
      </c>
      <c r="AQ2" s="8" t="str">
        <f t="shared" ref="AQ2:AQ243" si="33">+IF(AND(AR2="Geçer",AS2="Geçer",AT2="Geçer",AU2="Geçer",AV2="Geçer",AW2="Geçer",AX2="Geçer",AY2="Geçer"),"Geçer","Geçmez")</f>
        <v>Geçer</v>
      </c>
      <c r="AR2" s="9" t="str">
        <f t="shared" ref="AR2:AR243" si="34">+IF(AND(H2&gt;=190,H2&lt;=350),"Geçer","Geçmez")</f>
        <v>Geçer</v>
      </c>
      <c r="AS2" s="9" t="str">
        <f t="shared" ref="AS2:AS243" si="35">+IF(AND(D2&gt;=18,D2&lt;=43),"Geçer","Geçmez")</f>
        <v>Geçer</v>
      </c>
      <c r="AT2" s="9" t="str">
        <f t="shared" ref="AT2:AT243" si="36">+IF(AND(F2&gt;=23,F2&lt;=50),"Geçer","Geçmez")</f>
        <v>Geçer</v>
      </c>
      <c r="AU2" s="9" t="str">
        <f t="shared" ref="AU2:AU243" si="37">+IF(AND(E2&gt;=8,E2&lt;=17.5),"Geçer","Geçmez")</f>
        <v>Geçer</v>
      </c>
      <c r="AV2" s="9" t="str">
        <f t="shared" ref="AV2:AV243" si="38">+IF(AND((D2-0.5)&gt;=17.4,(D2-0.5)&lt;=42.4),"Geçer","Geçmez")</f>
        <v>Geçer</v>
      </c>
      <c r="AW2" s="9" t="str">
        <f t="shared" ref="AW2:AW243" si="39">+IF(AND((E2-0.5)&gt;=7,(E2-0.5)&lt;=16.5),"Geçer","Geçmez")</f>
        <v>Geçer</v>
      </c>
      <c r="AX2" s="9" t="str">
        <f t="shared" ref="AX2:AX243" si="40">IF(F2-(E2+(E2/2+1.5))&gt;=4,"Geçer","Geçmez")</f>
        <v>Geçer</v>
      </c>
      <c r="AY2" s="9" t="str">
        <f t="shared" ref="AY2:AY243" si="41">IF(D2-(2*(E2/2+1.5))&gt;=5,"Geçer","Geçmez")</f>
        <v>Geçer</v>
      </c>
      <c r="AZ2" s="10" t="str">
        <f t="shared" ref="AZ2:AZ243" si="42">IF(OR(N2="Geçer",X2="Geçer"),"Evet","Hayır")</f>
        <v>Evet</v>
      </c>
      <c r="BA2" s="10" t="str">
        <f t="shared" ref="BA2:BA243" si="43">IF(OR(AH2="Geçer",AQ2="Geçer"),"Evet","Hayır")</f>
        <v>Evet</v>
      </c>
      <c r="BB2" s="10" t="str">
        <f t="shared" ref="BB2:BB243" si="44">IF(AND(AZ2="Evet",BA2="Evet"),"Evet","Hayır")</f>
        <v>Evet</v>
      </c>
    </row>
    <row r="3" ht="42.0" customHeight="1">
      <c r="A3" s="5">
        <v>211215.0</v>
      </c>
      <c r="B3" s="5" t="s">
        <v>33</v>
      </c>
      <c r="C3" s="5" t="s">
        <v>35</v>
      </c>
      <c r="D3" s="5">
        <v>27.0</v>
      </c>
      <c r="E3" s="5">
        <v>9.0</v>
      </c>
      <c r="F3" s="5">
        <v>37.0</v>
      </c>
      <c r="G3" s="5">
        <v>5.5</v>
      </c>
      <c r="H3" s="5">
        <v>190.0</v>
      </c>
      <c r="I3" s="6">
        <f t="shared" si="1"/>
        <v>48.5</v>
      </c>
      <c r="J3" s="6">
        <f t="shared" si="2"/>
        <v>74</v>
      </c>
      <c r="K3" s="7" t="str">
        <f t="shared" si="3"/>
        <v>Dikey</v>
      </c>
      <c r="L3" s="7" t="str">
        <f>IF(K3="Dikey",IF(AND(F3&gt;='Çanta Gruplaması'!$C$10,F3&lt;='Çanta Gruplaması'!$D$10),'Çanta Gruplaması'!$B$10,IF(AND(F3&gt;='Çanta Gruplaması'!$C$11,F3&lt;='Çanta Gruplaması'!$D$11),'Çanta Gruplaması'!$B$11,IF(AND(F3&gt;='Çanta Gruplaması'!$C$12,F3&lt;='Çanta Gruplaması'!$D$12),'Çanta Gruplaması'!$B$12,"Belirtilen Aralıkta Değil"))),IF(K3="Yatay",IF(AND(D3&gt;='Çanta Gruplaması'!$C$3,D3&lt;='Çanta Gruplaması'!$D$3),'Çanta Gruplaması'!$B$3,IF(AND(D3&gt;='Çanta Gruplaması'!$C$4,D3&lt;='Çanta Gruplaması'!$D$4),'Çanta Gruplaması'!$B$4,IF(AND(D3&gt;='Çanta Gruplaması'!$C$5,D3&lt;='Çanta Gruplaması'!$D$5),'Çanta Gruplaması'!$B$5,"Belirtilen Aralıkta Değil"))),IF(K3="Küp",IF(AND(D3&gt;='Çanta Gruplaması'!$C$16,D3&lt;='Çanta Gruplaması'!$D$16),'Çanta Gruplaması'!$B$16,IF(AND(D3&gt;='Çanta Gruplaması'!$C$17,D3&lt;='Çanta Gruplaması'!$D$17),'Çanta Gruplaması'!$B$17,IF(AND(D3&gt;='Çanta Gruplaması'!$C$18,D3&lt;='Çanta Gruplaması'!$D$18),'Çanta Gruplaması'!$B$18,"Belirtilen Aralıkta Değil"))),"Değer Hatalı")))</f>
        <v>Dikey 2</v>
      </c>
      <c r="M3" s="7" t="str">
        <f>IF(AND(D3&gt;='Çanta Gruplaması'!$H$3,D3&lt;='Çanta Gruplaması'!$I$3,F3&gt;='Çanta Gruplaması'!$J$3,F3&lt;='Çanta Gruplaması'!$K$3),'Çanta Gruplaması'!$G$3,IF(AND(D3&gt;='Çanta Gruplaması'!$H$4,D3&lt;='Çanta Gruplaması'!$I$4,F3&gt;='Çanta Gruplaması'!$J$4,F3&lt;='Çanta Gruplaması'!$K$4),'Çanta Gruplaması'!$G$4,IF(AND(D3&gt;='Çanta Gruplaması'!$H$5,D3&lt;='Çanta Gruplaması'!$I$5,F3&gt;='Çanta Gruplaması'!$J$5,F3&lt;='Çanta Gruplaması'!$K$5),'Çanta Gruplaması'!$G$5,"Gruplanabilen Aralıkta Değildir")))</f>
        <v>Orta</v>
      </c>
      <c r="N3" s="8" t="str">
        <f t="shared" si="4"/>
        <v>Geçer</v>
      </c>
      <c r="O3" s="9" t="str">
        <f t="shared" si="5"/>
        <v>Geçer</v>
      </c>
      <c r="P3" s="9" t="str">
        <f t="shared" si="6"/>
        <v>Geçer</v>
      </c>
      <c r="Q3" s="9" t="str">
        <f t="shared" si="7"/>
        <v>Geçer</v>
      </c>
      <c r="R3" s="9" t="str">
        <f t="shared" si="8"/>
        <v>Geçer</v>
      </c>
      <c r="S3" s="9" t="str">
        <f t="shared" si="9"/>
        <v>Geçer</v>
      </c>
      <c r="T3" s="9" t="str">
        <f t="shared" si="10"/>
        <v>Geçer</v>
      </c>
      <c r="U3" s="9" t="str">
        <f t="shared" si="11"/>
        <v>Geçer</v>
      </c>
      <c r="V3" s="9" t="str">
        <f t="shared" si="12"/>
        <v>Geçer</v>
      </c>
      <c r="W3" s="9" t="str">
        <f t="shared" si="13"/>
        <v>Geçer</v>
      </c>
      <c r="X3" s="8" t="str">
        <f t="shared" si="14"/>
        <v>Geçmez</v>
      </c>
      <c r="Y3" s="9" t="str">
        <f t="shared" si="15"/>
        <v>Geçmez</v>
      </c>
      <c r="Z3" s="9" t="str">
        <f t="shared" si="16"/>
        <v>Geçmez</v>
      </c>
      <c r="AA3" s="9" t="str">
        <f t="shared" si="17"/>
        <v>Geçer</v>
      </c>
      <c r="AB3" s="9" t="str">
        <f t="shared" si="18"/>
        <v>Geçmez</v>
      </c>
      <c r="AC3" s="9" t="str">
        <f t="shared" si="19"/>
        <v>Geçmez</v>
      </c>
      <c r="AD3" s="9" t="str">
        <f t="shared" si="20"/>
        <v>Geçmez</v>
      </c>
      <c r="AE3" s="9" t="str">
        <f t="shared" si="21"/>
        <v>Geçmez</v>
      </c>
      <c r="AF3" s="9" t="str">
        <f t="shared" si="22"/>
        <v>Geçer</v>
      </c>
      <c r="AG3" s="9" t="str">
        <f t="shared" si="23"/>
        <v>Geçer</v>
      </c>
      <c r="AH3" s="8" t="str">
        <f t="shared" si="24"/>
        <v>Geçer</v>
      </c>
      <c r="AI3" s="9" t="str">
        <f t="shared" si="25"/>
        <v>Geçer</v>
      </c>
      <c r="AJ3" s="9" t="str">
        <f t="shared" si="26"/>
        <v>Geçer</v>
      </c>
      <c r="AK3" s="9" t="str">
        <f t="shared" si="27"/>
        <v>Geçer</v>
      </c>
      <c r="AL3" s="9" t="str">
        <f t="shared" si="28"/>
        <v>Geçer</v>
      </c>
      <c r="AM3" s="9" t="str">
        <f t="shared" si="29"/>
        <v>Geçer</v>
      </c>
      <c r="AN3" s="9" t="str">
        <f t="shared" si="30"/>
        <v>Geçer</v>
      </c>
      <c r="AO3" s="9" t="str">
        <f t="shared" si="31"/>
        <v>Geçer</v>
      </c>
      <c r="AP3" s="9" t="str">
        <f t="shared" si="32"/>
        <v>Geçer</v>
      </c>
      <c r="AQ3" s="8" t="str">
        <f t="shared" si="33"/>
        <v>Geçer</v>
      </c>
      <c r="AR3" s="9" t="str">
        <f t="shared" si="34"/>
        <v>Geçer</v>
      </c>
      <c r="AS3" s="9" t="str">
        <f t="shared" si="35"/>
        <v>Geçer</v>
      </c>
      <c r="AT3" s="9" t="str">
        <f t="shared" si="36"/>
        <v>Geçer</v>
      </c>
      <c r="AU3" s="9" t="str">
        <f t="shared" si="37"/>
        <v>Geçer</v>
      </c>
      <c r="AV3" s="9" t="str">
        <f t="shared" si="38"/>
        <v>Geçer</v>
      </c>
      <c r="AW3" s="9" t="str">
        <f t="shared" si="39"/>
        <v>Geçer</v>
      </c>
      <c r="AX3" s="9" t="str">
        <f t="shared" si="40"/>
        <v>Geçer</v>
      </c>
      <c r="AY3" s="9" t="str">
        <f t="shared" si="41"/>
        <v>Geçer</v>
      </c>
      <c r="AZ3" s="10" t="str">
        <f t="shared" si="42"/>
        <v>Evet</v>
      </c>
      <c r="BA3" s="10" t="str">
        <f t="shared" si="43"/>
        <v>Evet</v>
      </c>
      <c r="BB3" s="10" t="str">
        <f t="shared" si="44"/>
        <v>Evet</v>
      </c>
    </row>
    <row r="4" ht="42.0" customHeight="1">
      <c r="A4" s="5">
        <v>211216.0</v>
      </c>
      <c r="B4" s="5" t="s">
        <v>33</v>
      </c>
      <c r="C4" s="5" t="s">
        <v>36</v>
      </c>
      <c r="D4" s="5">
        <v>18.0</v>
      </c>
      <c r="E4" s="5">
        <v>9.0</v>
      </c>
      <c r="F4" s="5">
        <v>23.0</v>
      </c>
      <c r="G4" s="5">
        <v>5.5</v>
      </c>
      <c r="H4" s="5">
        <v>200.0</v>
      </c>
      <c r="I4" s="6">
        <f t="shared" si="1"/>
        <v>34.5</v>
      </c>
      <c r="J4" s="6">
        <f t="shared" si="2"/>
        <v>56</v>
      </c>
      <c r="K4" s="7" t="str">
        <f t="shared" si="3"/>
        <v>Dikey</v>
      </c>
      <c r="L4" s="7" t="str">
        <f>IF(K4="Dikey",IF(AND(F4&gt;='Çanta Gruplaması'!$C$10,F4&lt;='Çanta Gruplaması'!$D$10),'Çanta Gruplaması'!$B$10,IF(AND(F4&gt;='Çanta Gruplaması'!$C$11,F4&lt;='Çanta Gruplaması'!$D$11),'Çanta Gruplaması'!$B$11,IF(AND(F4&gt;='Çanta Gruplaması'!$C$12,F4&lt;='Çanta Gruplaması'!$D$12),'Çanta Gruplaması'!$B$12,"Belirtilen Aralıkta Değil"))),IF(K4="Yatay",IF(AND(D4&gt;='Çanta Gruplaması'!$C$3,D4&lt;='Çanta Gruplaması'!$D$3),'Çanta Gruplaması'!$B$3,IF(AND(D4&gt;='Çanta Gruplaması'!$C$4,D4&lt;='Çanta Gruplaması'!$D$4),'Çanta Gruplaması'!$B$4,IF(AND(D4&gt;='Çanta Gruplaması'!$C$5,D4&lt;='Çanta Gruplaması'!$D$5),'Çanta Gruplaması'!$B$5,"Belirtilen Aralıkta Değil"))),IF(K4="Küp",IF(AND(D4&gt;='Çanta Gruplaması'!$C$16,D4&lt;='Çanta Gruplaması'!$D$16),'Çanta Gruplaması'!$B$16,IF(AND(D4&gt;='Çanta Gruplaması'!$C$17,D4&lt;='Çanta Gruplaması'!$D$17),'Çanta Gruplaması'!$B$17,IF(AND(D4&gt;='Çanta Gruplaması'!$C$18,D4&lt;='Çanta Gruplaması'!$D$18),'Çanta Gruplaması'!$B$18,"Belirtilen Aralıkta Değil"))),"Değer Hatalı")))</f>
        <v>Dikey 1</v>
      </c>
      <c r="M4" s="7" t="str">
        <f>IF(AND(D4&gt;='Çanta Gruplaması'!$H$3,D4&lt;='Çanta Gruplaması'!$I$3,F4&gt;='Çanta Gruplaması'!$J$3,F4&lt;='Çanta Gruplaması'!$K$3),'Çanta Gruplaması'!$G$3,IF(AND(D4&gt;='Çanta Gruplaması'!$H$4,D4&lt;='Çanta Gruplaması'!$I$4,F4&gt;='Çanta Gruplaması'!$J$4,F4&lt;='Çanta Gruplaması'!$K$4),'Çanta Gruplaması'!$G$4,IF(AND(D4&gt;='Çanta Gruplaması'!$H$5,D4&lt;='Çanta Gruplaması'!$I$5,F4&gt;='Çanta Gruplaması'!$J$5,F4&lt;='Çanta Gruplaması'!$K$5),'Çanta Gruplaması'!$G$5,"Gruplanabilen Aralıkta Değildir")))</f>
        <v>Küçük</v>
      </c>
      <c r="N4" s="8" t="str">
        <f t="shared" si="4"/>
        <v>Geçer</v>
      </c>
      <c r="O4" s="9" t="str">
        <f t="shared" si="5"/>
        <v>Geçer</v>
      </c>
      <c r="P4" s="9" t="str">
        <f t="shared" si="6"/>
        <v>Geçer</v>
      </c>
      <c r="Q4" s="9" t="str">
        <f t="shared" si="7"/>
        <v>Geçer</v>
      </c>
      <c r="R4" s="9" t="str">
        <f t="shared" si="8"/>
        <v>Geçer</v>
      </c>
      <c r="S4" s="9" t="str">
        <f t="shared" si="9"/>
        <v>Geçer</v>
      </c>
      <c r="T4" s="9" t="str">
        <f t="shared" si="10"/>
        <v>Geçer</v>
      </c>
      <c r="U4" s="9" t="str">
        <f t="shared" si="11"/>
        <v>Geçer</v>
      </c>
      <c r="V4" s="9" t="str">
        <f t="shared" si="12"/>
        <v>Geçer</v>
      </c>
      <c r="W4" s="9" t="str">
        <f t="shared" si="13"/>
        <v>Geçer</v>
      </c>
      <c r="X4" s="8" t="str">
        <f t="shared" si="14"/>
        <v>Geçmez</v>
      </c>
      <c r="Y4" s="9" t="str">
        <f t="shared" si="15"/>
        <v>Geçer</v>
      </c>
      <c r="Z4" s="9" t="str">
        <f t="shared" si="16"/>
        <v>Geçer</v>
      </c>
      <c r="AA4" s="9" t="str">
        <f t="shared" si="17"/>
        <v>Geçer</v>
      </c>
      <c r="AB4" s="9" t="str">
        <f t="shared" si="18"/>
        <v>Geçmez</v>
      </c>
      <c r="AC4" s="9" t="str">
        <f t="shared" si="19"/>
        <v>Geçer</v>
      </c>
      <c r="AD4" s="9" t="str">
        <f t="shared" si="20"/>
        <v>Geçmez</v>
      </c>
      <c r="AE4" s="9" t="str">
        <f t="shared" si="21"/>
        <v>Geçer</v>
      </c>
      <c r="AF4" s="9" t="str">
        <f t="shared" si="22"/>
        <v>Geçer</v>
      </c>
      <c r="AG4" s="9" t="str">
        <f t="shared" si="23"/>
        <v>Geçer</v>
      </c>
      <c r="AH4" s="8" t="str">
        <f t="shared" si="24"/>
        <v>Geçer</v>
      </c>
      <c r="AI4" s="9" t="str">
        <f t="shared" si="25"/>
        <v>Geçer</v>
      </c>
      <c r="AJ4" s="9" t="str">
        <f t="shared" si="26"/>
        <v>Geçer</v>
      </c>
      <c r="AK4" s="9" t="str">
        <f t="shared" si="27"/>
        <v>Geçer</v>
      </c>
      <c r="AL4" s="9" t="str">
        <f t="shared" si="28"/>
        <v>Geçer</v>
      </c>
      <c r="AM4" s="9" t="str">
        <f t="shared" si="29"/>
        <v>Geçer</v>
      </c>
      <c r="AN4" s="9" t="str">
        <f t="shared" si="30"/>
        <v>Geçer</v>
      </c>
      <c r="AO4" s="9" t="str">
        <f t="shared" si="31"/>
        <v>Geçer</v>
      </c>
      <c r="AP4" s="9" t="str">
        <f t="shared" si="32"/>
        <v>Geçer</v>
      </c>
      <c r="AQ4" s="8" t="str">
        <f t="shared" si="33"/>
        <v>Geçer</v>
      </c>
      <c r="AR4" s="9" t="str">
        <f t="shared" si="34"/>
        <v>Geçer</v>
      </c>
      <c r="AS4" s="9" t="str">
        <f t="shared" si="35"/>
        <v>Geçer</v>
      </c>
      <c r="AT4" s="9" t="str">
        <f t="shared" si="36"/>
        <v>Geçer</v>
      </c>
      <c r="AU4" s="9" t="str">
        <f t="shared" si="37"/>
        <v>Geçer</v>
      </c>
      <c r="AV4" s="9" t="str">
        <f t="shared" si="38"/>
        <v>Geçer</v>
      </c>
      <c r="AW4" s="9" t="str">
        <f t="shared" si="39"/>
        <v>Geçer</v>
      </c>
      <c r="AX4" s="9" t="str">
        <f t="shared" si="40"/>
        <v>Geçer</v>
      </c>
      <c r="AY4" s="9" t="str">
        <f t="shared" si="41"/>
        <v>Geçer</v>
      </c>
      <c r="AZ4" s="10" t="str">
        <f t="shared" si="42"/>
        <v>Evet</v>
      </c>
      <c r="BA4" s="10" t="str">
        <f t="shared" si="43"/>
        <v>Evet</v>
      </c>
      <c r="BB4" s="10" t="str">
        <f t="shared" si="44"/>
        <v>Evet</v>
      </c>
    </row>
    <row r="5" ht="42.0" customHeight="1">
      <c r="A5" s="5">
        <v>211915.0</v>
      </c>
      <c r="B5" s="5" t="s">
        <v>33</v>
      </c>
      <c r="C5" s="5" t="s">
        <v>37</v>
      </c>
      <c r="D5" s="5">
        <v>35.0</v>
      </c>
      <c r="E5" s="5">
        <v>10.0</v>
      </c>
      <c r="F5" s="5">
        <v>28.0</v>
      </c>
      <c r="G5" s="5">
        <v>4.0</v>
      </c>
      <c r="H5" s="5">
        <v>190.0</v>
      </c>
      <c r="I5" s="6">
        <f t="shared" si="1"/>
        <v>38.5</v>
      </c>
      <c r="J5" s="6">
        <f t="shared" si="2"/>
        <v>92</v>
      </c>
      <c r="K5" s="7" t="str">
        <f t="shared" si="3"/>
        <v>Yatay</v>
      </c>
      <c r="L5" s="7" t="str">
        <f>IF(K5="Dikey",IF(AND(F5&gt;='Çanta Gruplaması'!$C$10,F5&lt;='Çanta Gruplaması'!$D$10),'Çanta Gruplaması'!$B$10,IF(AND(F5&gt;='Çanta Gruplaması'!$C$11,F5&lt;='Çanta Gruplaması'!$D$11),'Çanta Gruplaması'!$B$11,IF(AND(F5&gt;='Çanta Gruplaması'!$C$12,F5&lt;='Çanta Gruplaması'!$D$12),'Çanta Gruplaması'!$B$12,"Belirtilen Aralıkta Değil"))),IF(K5="Yatay",IF(AND(D5&gt;='Çanta Gruplaması'!$C$3,D5&lt;='Çanta Gruplaması'!$D$3),'Çanta Gruplaması'!$B$3,IF(AND(D5&gt;='Çanta Gruplaması'!$C$4,D5&lt;='Çanta Gruplaması'!$D$4),'Çanta Gruplaması'!$B$4,IF(AND(D5&gt;='Çanta Gruplaması'!$C$5,D5&lt;='Çanta Gruplaması'!$D$5),'Çanta Gruplaması'!$B$5,"Belirtilen Aralıkta Değil"))),IF(K5="Küp",IF(AND(D5&gt;='Çanta Gruplaması'!$C$16,D5&lt;='Çanta Gruplaması'!$D$16),'Çanta Gruplaması'!$B$16,IF(AND(D5&gt;='Çanta Gruplaması'!$C$17,D5&lt;='Çanta Gruplaması'!$D$17),'Çanta Gruplaması'!$B$17,IF(AND(D5&gt;='Çanta Gruplaması'!$C$18,D5&lt;='Çanta Gruplaması'!$D$18),'Çanta Gruplaması'!$B$18,"Belirtilen Aralıkta Değil"))),"Değer Hatalı")))</f>
        <v>Yatay 2</v>
      </c>
      <c r="M5" s="7" t="str">
        <f>IF(AND(D5&gt;='Çanta Gruplaması'!$H$3,D5&lt;='Çanta Gruplaması'!$I$3,F5&gt;='Çanta Gruplaması'!$J$3,F5&lt;='Çanta Gruplaması'!$K$3),'Çanta Gruplaması'!$G$3,IF(AND(D5&gt;='Çanta Gruplaması'!$H$4,D5&lt;='Çanta Gruplaması'!$I$4,F5&gt;='Çanta Gruplaması'!$J$4,F5&lt;='Çanta Gruplaması'!$K$4),'Çanta Gruplaması'!$G$4,IF(AND(D5&gt;='Çanta Gruplaması'!$H$5,D5&lt;='Çanta Gruplaması'!$I$5,F5&gt;='Çanta Gruplaması'!$J$5,F5&lt;='Çanta Gruplaması'!$K$5),'Çanta Gruplaması'!$G$5,"Gruplanabilen Aralıkta Değildir")))</f>
        <v>Gruplanabilen Aralıkta Değildir</v>
      </c>
      <c r="N5" s="8" t="str">
        <f t="shared" si="4"/>
        <v>Geçer</v>
      </c>
      <c r="O5" s="9" t="str">
        <f t="shared" si="5"/>
        <v>Geçer</v>
      </c>
      <c r="P5" s="9" t="str">
        <f t="shared" si="6"/>
        <v>Geçer</v>
      </c>
      <c r="Q5" s="9" t="str">
        <f t="shared" si="7"/>
        <v>Geçer</v>
      </c>
      <c r="R5" s="9" t="str">
        <f t="shared" si="8"/>
        <v>Geçer</v>
      </c>
      <c r="S5" s="9" t="str">
        <f t="shared" si="9"/>
        <v>Geçer</v>
      </c>
      <c r="T5" s="9" t="str">
        <f t="shared" si="10"/>
        <v>Geçer</v>
      </c>
      <c r="U5" s="9" t="str">
        <f t="shared" si="11"/>
        <v>Geçer</v>
      </c>
      <c r="V5" s="9" t="str">
        <f t="shared" si="12"/>
        <v>Geçer</v>
      </c>
      <c r="W5" s="9" t="str">
        <f t="shared" si="13"/>
        <v>Geçer</v>
      </c>
      <c r="X5" s="8" t="str">
        <f t="shared" si="14"/>
        <v>Geçmez</v>
      </c>
      <c r="Y5" s="9" t="str">
        <f t="shared" si="15"/>
        <v>Geçmez</v>
      </c>
      <c r="Z5" s="9" t="str">
        <f t="shared" si="16"/>
        <v>Geçer</v>
      </c>
      <c r="AA5" s="9" t="str">
        <f t="shared" si="17"/>
        <v>Geçer</v>
      </c>
      <c r="AB5" s="9" t="str">
        <f t="shared" si="18"/>
        <v>Geçer</v>
      </c>
      <c r="AC5" s="9" t="str">
        <f t="shared" si="19"/>
        <v>Geçmez</v>
      </c>
      <c r="AD5" s="9" t="str">
        <f t="shared" si="20"/>
        <v>Geçer</v>
      </c>
      <c r="AE5" s="9" t="str">
        <f t="shared" si="21"/>
        <v>Geçmez</v>
      </c>
      <c r="AF5" s="9" t="str">
        <f t="shared" si="22"/>
        <v>Geçer</v>
      </c>
      <c r="AG5" s="9" t="str">
        <f t="shared" si="23"/>
        <v>Geçer</v>
      </c>
      <c r="AH5" s="8" t="str">
        <f t="shared" si="24"/>
        <v>Geçer</v>
      </c>
      <c r="AI5" s="9" t="str">
        <f t="shared" si="25"/>
        <v>Geçer</v>
      </c>
      <c r="AJ5" s="9" t="str">
        <f t="shared" si="26"/>
        <v>Geçer</v>
      </c>
      <c r="AK5" s="9" t="str">
        <f t="shared" si="27"/>
        <v>Geçer</v>
      </c>
      <c r="AL5" s="9" t="str">
        <f t="shared" si="28"/>
        <v>Geçer</v>
      </c>
      <c r="AM5" s="9" t="str">
        <f t="shared" si="29"/>
        <v>Geçer</v>
      </c>
      <c r="AN5" s="9" t="str">
        <f t="shared" si="30"/>
        <v>Geçer</v>
      </c>
      <c r="AO5" s="9" t="str">
        <f t="shared" si="31"/>
        <v>Geçer</v>
      </c>
      <c r="AP5" s="9" t="str">
        <f t="shared" si="32"/>
        <v>Geçer</v>
      </c>
      <c r="AQ5" s="8" t="str">
        <f t="shared" si="33"/>
        <v>Geçer</v>
      </c>
      <c r="AR5" s="9" t="str">
        <f t="shared" si="34"/>
        <v>Geçer</v>
      </c>
      <c r="AS5" s="9" t="str">
        <f t="shared" si="35"/>
        <v>Geçer</v>
      </c>
      <c r="AT5" s="9" t="str">
        <f t="shared" si="36"/>
        <v>Geçer</v>
      </c>
      <c r="AU5" s="9" t="str">
        <f t="shared" si="37"/>
        <v>Geçer</v>
      </c>
      <c r="AV5" s="9" t="str">
        <f t="shared" si="38"/>
        <v>Geçer</v>
      </c>
      <c r="AW5" s="9" t="str">
        <f t="shared" si="39"/>
        <v>Geçer</v>
      </c>
      <c r="AX5" s="9" t="str">
        <f t="shared" si="40"/>
        <v>Geçer</v>
      </c>
      <c r="AY5" s="9" t="str">
        <f t="shared" si="41"/>
        <v>Geçer</v>
      </c>
      <c r="AZ5" s="10" t="str">
        <f t="shared" si="42"/>
        <v>Evet</v>
      </c>
      <c r="BA5" s="10" t="str">
        <f t="shared" si="43"/>
        <v>Evet</v>
      </c>
      <c r="BB5" s="10" t="str">
        <f t="shared" si="44"/>
        <v>Evet</v>
      </c>
    </row>
    <row r="6" ht="42.0" customHeight="1">
      <c r="A6" s="5">
        <v>211919.0</v>
      </c>
      <c r="B6" s="5" t="s">
        <v>33</v>
      </c>
      <c r="C6" s="5" t="s">
        <v>38</v>
      </c>
      <c r="D6" s="5">
        <v>11.5</v>
      </c>
      <c r="E6" s="5">
        <v>6.5</v>
      </c>
      <c r="F6" s="5">
        <v>15.0</v>
      </c>
      <c r="G6" s="5">
        <v>4.0</v>
      </c>
      <c r="H6" s="5">
        <v>190.0</v>
      </c>
      <c r="I6" s="6">
        <f t="shared" si="1"/>
        <v>23.75</v>
      </c>
      <c r="J6" s="6">
        <f t="shared" si="2"/>
        <v>38</v>
      </c>
      <c r="K6" s="7" t="str">
        <f t="shared" si="3"/>
        <v>Dikey</v>
      </c>
      <c r="L6" s="7" t="str">
        <f>IF(K6="Dikey",IF(AND(F6&gt;='Çanta Gruplaması'!$C$10,F6&lt;='Çanta Gruplaması'!$D$10),'Çanta Gruplaması'!$B$10,IF(AND(F6&gt;='Çanta Gruplaması'!$C$11,F6&lt;='Çanta Gruplaması'!$D$11),'Çanta Gruplaması'!$B$11,IF(AND(F6&gt;='Çanta Gruplaması'!$C$12,F6&lt;='Çanta Gruplaması'!$D$12),'Çanta Gruplaması'!$B$12,"Belirtilen Aralıkta Değil"))),IF(K6="Yatay",IF(AND(D6&gt;='Çanta Gruplaması'!$C$3,D6&lt;='Çanta Gruplaması'!$D$3),'Çanta Gruplaması'!$B$3,IF(AND(D6&gt;='Çanta Gruplaması'!$C$4,D6&lt;='Çanta Gruplaması'!$D$4),'Çanta Gruplaması'!$B$4,IF(AND(D6&gt;='Çanta Gruplaması'!$C$5,D6&lt;='Çanta Gruplaması'!$D$5),'Çanta Gruplaması'!$B$5,"Belirtilen Aralıkta Değil"))),IF(K6="Küp",IF(AND(D6&gt;='Çanta Gruplaması'!$C$16,D6&lt;='Çanta Gruplaması'!$D$16),'Çanta Gruplaması'!$B$16,IF(AND(D6&gt;='Çanta Gruplaması'!$C$17,D6&lt;='Çanta Gruplaması'!$D$17),'Çanta Gruplaması'!$B$17,IF(AND(D6&gt;='Çanta Gruplaması'!$C$18,D6&lt;='Çanta Gruplaması'!$D$18),'Çanta Gruplaması'!$B$18,"Belirtilen Aralıkta Değil"))),"Değer Hatalı")))</f>
        <v>Dikey 1</v>
      </c>
      <c r="M6" s="7" t="str">
        <f>IF(AND(D6&gt;='Çanta Gruplaması'!$H$3,D6&lt;='Çanta Gruplaması'!$I$3,F6&gt;='Çanta Gruplaması'!$J$3,F6&lt;='Çanta Gruplaması'!$K$3),'Çanta Gruplaması'!$G$3,IF(AND(D6&gt;='Çanta Gruplaması'!$H$4,D6&lt;='Çanta Gruplaması'!$I$4,F6&gt;='Çanta Gruplaması'!$J$4,F6&lt;='Çanta Gruplaması'!$K$4),'Çanta Gruplaması'!$G$4,IF(AND(D6&gt;='Çanta Gruplaması'!$H$5,D6&lt;='Çanta Gruplaması'!$I$5,F6&gt;='Çanta Gruplaması'!$J$5,F6&lt;='Çanta Gruplaması'!$K$5),'Çanta Gruplaması'!$G$5,"Gruplanabilen Aralıkta Değildir")))</f>
        <v>Küçük</v>
      </c>
      <c r="N6" s="8" t="str">
        <f t="shared" si="4"/>
        <v>Geçmez</v>
      </c>
      <c r="O6" s="9" t="str">
        <f t="shared" si="5"/>
        <v>Geçmez</v>
      </c>
      <c r="P6" s="9" t="str">
        <f t="shared" si="6"/>
        <v>Geçmez</v>
      </c>
      <c r="Q6" s="9" t="str">
        <f t="shared" si="7"/>
        <v>Geçer</v>
      </c>
      <c r="R6" s="9" t="str">
        <f t="shared" si="8"/>
        <v>Geçer</v>
      </c>
      <c r="S6" s="9" t="str">
        <f t="shared" si="9"/>
        <v>Geçmez</v>
      </c>
      <c r="T6" s="9" t="str">
        <f t="shared" si="10"/>
        <v>Geçer</v>
      </c>
      <c r="U6" s="9" t="str">
        <f t="shared" si="11"/>
        <v>Geçmez</v>
      </c>
      <c r="V6" s="9" t="str">
        <f t="shared" si="12"/>
        <v>Geçmez</v>
      </c>
      <c r="W6" s="9" t="str">
        <f t="shared" si="13"/>
        <v>Geçmez</v>
      </c>
      <c r="X6" s="8" t="str">
        <f t="shared" si="14"/>
        <v>Geçer</v>
      </c>
      <c r="Y6" s="9" t="str">
        <f t="shared" si="15"/>
        <v>Geçer</v>
      </c>
      <c r="Z6" s="9" t="str">
        <f t="shared" si="16"/>
        <v>Geçer</v>
      </c>
      <c r="AA6" s="9" t="str">
        <f t="shared" si="17"/>
        <v>Geçer</v>
      </c>
      <c r="AB6" s="9" t="str">
        <f t="shared" si="18"/>
        <v>Geçer</v>
      </c>
      <c r="AC6" s="9" t="str">
        <f t="shared" si="19"/>
        <v>Geçer</v>
      </c>
      <c r="AD6" s="9" t="str">
        <f t="shared" si="20"/>
        <v>Geçer</v>
      </c>
      <c r="AE6" s="9" t="str">
        <f t="shared" si="21"/>
        <v>Geçer</v>
      </c>
      <c r="AF6" s="9" t="str">
        <f t="shared" si="22"/>
        <v>Geçer</v>
      </c>
      <c r="AG6" s="9" t="str">
        <f t="shared" si="23"/>
        <v>Geçer</v>
      </c>
      <c r="AH6" s="8" t="str">
        <f t="shared" si="24"/>
        <v>Geçmez</v>
      </c>
      <c r="AI6" s="9" t="str">
        <f t="shared" si="25"/>
        <v>Geçer</v>
      </c>
      <c r="AJ6" s="9" t="str">
        <f t="shared" si="26"/>
        <v>Geçmez</v>
      </c>
      <c r="AK6" s="9" t="str">
        <f t="shared" si="27"/>
        <v>Geçmez</v>
      </c>
      <c r="AL6" s="9" t="str">
        <f t="shared" si="28"/>
        <v>Geçmez</v>
      </c>
      <c r="AM6" s="9" t="str">
        <f t="shared" si="29"/>
        <v>Geçmez</v>
      </c>
      <c r="AN6" s="9" t="str">
        <f t="shared" si="30"/>
        <v>Geçmez</v>
      </c>
      <c r="AO6" s="9" t="str">
        <f t="shared" si="31"/>
        <v>Geçmez</v>
      </c>
      <c r="AP6" s="9" t="str">
        <f t="shared" si="32"/>
        <v>Geçmez</v>
      </c>
      <c r="AQ6" s="8" t="str">
        <f t="shared" si="33"/>
        <v>Geçmez</v>
      </c>
      <c r="AR6" s="9" t="str">
        <f t="shared" si="34"/>
        <v>Geçer</v>
      </c>
      <c r="AS6" s="9" t="str">
        <f t="shared" si="35"/>
        <v>Geçmez</v>
      </c>
      <c r="AT6" s="9" t="str">
        <f t="shared" si="36"/>
        <v>Geçmez</v>
      </c>
      <c r="AU6" s="9" t="str">
        <f t="shared" si="37"/>
        <v>Geçmez</v>
      </c>
      <c r="AV6" s="9" t="str">
        <f t="shared" si="38"/>
        <v>Geçmez</v>
      </c>
      <c r="AW6" s="9" t="str">
        <f t="shared" si="39"/>
        <v>Geçmez</v>
      </c>
      <c r="AX6" s="9" t="str">
        <f t="shared" si="40"/>
        <v>Geçmez</v>
      </c>
      <c r="AY6" s="9" t="str">
        <f t="shared" si="41"/>
        <v>Geçmez</v>
      </c>
      <c r="AZ6" s="10" t="str">
        <f t="shared" si="42"/>
        <v>Evet</v>
      </c>
      <c r="BA6" s="10" t="str">
        <f t="shared" si="43"/>
        <v>Hayır</v>
      </c>
      <c r="BB6" s="10" t="str">
        <f t="shared" si="44"/>
        <v>Hayır</v>
      </c>
    </row>
    <row r="7" ht="42.0" customHeight="1">
      <c r="A7" s="5">
        <v>211922.0</v>
      </c>
      <c r="B7" s="5" t="s">
        <v>33</v>
      </c>
      <c r="C7" s="5" t="s">
        <v>39</v>
      </c>
      <c r="D7" s="5">
        <v>11.5</v>
      </c>
      <c r="E7" s="5">
        <v>6.5</v>
      </c>
      <c r="F7" s="5">
        <v>15.0</v>
      </c>
      <c r="G7" s="5">
        <v>4.0</v>
      </c>
      <c r="H7" s="5">
        <v>155.0</v>
      </c>
      <c r="I7" s="6">
        <f t="shared" si="1"/>
        <v>23.75</v>
      </c>
      <c r="J7" s="6">
        <f t="shared" si="2"/>
        <v>38</v>
      </c>
      <c r="K7" s="7" t="str">
        <f t="shared" si="3"/>
        <v>Dikey</v>
      </c>
      <c r="L7" s="7" t="str">
        <f>IF(K7="Dikey",IF(AND(F7&gt;='Çanta Gruplaması'!$C$10,F7&lt;='Çanta Gruplaması'!$D$10),'Çanta Gruplaması'!$B$10,IF(AND(F7&gt;='Çanta Gruplaması'!$C$11,F7&lt;='Çanta Gruplaması'!$D$11),'Çanta Gruplaması'!$B$11,IF(AND(F7&gt;='Çanta Gruplaması'!$C$12,F7&lt;='Çanta Gruplaması'!$D$12),'Çanta Gruplaması'!$B$12,"Belirtilen Aralıkta Değil"))),IF(K7="Yatay",IF(AND(D7&gt;='Çanta Gruplaması'!$C$3,D7&lt;='Çanta Gruplaması'!$D$3),'Çanta Gruplaması'!$B$3,IF(AND(D7&gt;='Çanta Gruplaması'!$C$4,D7&lt;='Çanta Gruplaması'!$D$4),'Çanta Gruplaması'!$B$4,IF(AND(D7&gt;='Çanta Gruplaması'!$C$5,D7&lt;='Çanta Gruplaması'!$D$5),'Çanta Gruplaması'!$B$5,"Belirtilen Aralıkta Değil"))),IF(K7="Küp",IF(AND(D7&gt;='Çanta Gruplaması'!$C$16,D7&lt;='Çanta Gruplaması'!$D$16),'Çanta Gruplaması'!$B$16,IF(AND(D7&gt;='Çanta Gruplaması'!$C$17,D7&lt;='Çanta Gruplaması'!$D$17),'Çanta Gruplaması'!$B$17,IF(AND(D7&gt;='Çanta Gruplaması'!$C$18,D7&lt;='Çanta Gruplaması'!$D$18),'Çanta Gruplaması'!$B$18,"Belirtilen Aralıkta Değil"))),"Değer Hatalı")))</f>
        <v>Dikey 1</v>
      </c>
      <c r="M7" s="7" t="str">
        <f>IF(AND(D7&gt;='Çanta Gruplaması'!$H$3,D7&lt;='Çanta Gruplaması'!$I$3,F7&gt;='Çanta Gruplaması'!$J$3,F7&lt;='Çanta Gruplaması'!$K$3),'Çanta Gruplaması'!$G$3,IF(AND(D7&gt;='Çanta Gruplaması'!$H$4,D7&lt;='Çanta Gruplaması'!$I$4,F7&gt;='Çanta Gruplaması'!$J$4,F7&lt;='Çanta Gruplaması'!$K$4),'Çanta Gruplaması'!$G$4,IF(AND(D7&gt;='Çanta Gruplaması'!$H$5,D7&lt;='Çanta Gruplaması'!$I$5,F7&gt;='Çanta Gruplaması'!$J$5,F7&lt;='Çanta Gruplaması'!$K$5),'Çanta Gruplaması'!$G$5,"Gruplanabilen Aralıkta Değildir")))</f>
        <v>Küçük</v>
      </c>
      <c r="N7" s="8" t="str">
        <f t="shared" si="4"/>
        <v>Geçmez</v>
      </c>
      <c r="O7" s="9" t="str">
        <f t="shared" si="5"/>
        <v>Geçmez</v>
      </c>
      <c r="P7" s="9" t="str">
        <f t="shared" si="6"/>
        <v>Geçmez</v>
      </c>
      <c r="Q7" s="9" t="str">
        <f t="shared" si="7"/>
        <v>Geçer</v>
      </c>
      <c r="R7" s="9" t="str">
        <f t="shared" si="8"/>
        <v>Geçer</v>
      </c>
      <c r="S7" s="9" t="str">
        <f t="shared" si="9"/>
        <v>Geçmez</v>
      </c>
      <c r="T7" s="9" t="str">
        <f t="shared" si="10"/>
        <v>Geçer</v>
      </c>
      <c r="U7" s="9" t="str">
        <f t="shared" si="11"/>
        <v>Geçmez</v>
      </c>
      <c r="V7" s="9" t="str">
        <f t="shared" si="12"/>
        <v>Geçmez</v>
      </c>
      <c r="W7" s="9" t="str">
        <f t="shared" si="13"/>
        <v>Geçmez</v>
      </c>
      <c r="X7" s="8" t="str">
        <f t="shared" si="14"/>
        <v>Geçer</v>
      </c>
      <c r="Y7" s="9" t="str">
        <f t="shared" si="15"/>
        <v>Geçer</v>
      </c>
      <c r="Z7" s="9" t="str">
        <f t="shared" si="16"/>
        <v>Geçer</v>
      </c>
      <c r="AA7" s="9" t="str">
        <f t="shared" si="17"/>
        <v>Geçer</v>
      </c>
      <c r="AB7" s="9" t="str">
        <f t="shared" si="18"/>
        <v>Geçer</v>
      </c>
      <c r="AC7" s="9" t="str">
        <f t="shared" si="19"/>
        <v>Geçer</v>
      </c>
      <c r="AD7" s="9" t="str">
        <f t="shared" si="20"/>
        <v>Geçer</v>
      </c>
      <c r="AE7" s="9" t="str">
        <f t="shared" si="21"/>
        <v>Geçer</v>
      </c>
      <c r="AF7" s="9" t="str">
        <f t="shared" si="22"/>
        <v>Geçer</v>
      </c>
      <c r="AG7" s="9" t="str">
        <f t="shared" si="23"/>
        <v>Geçer</v>
      </c>
      <c r="AH7" s="8" t="str">
        <f t="shared" si="24"/>
        <v>Geçmez</v>
      </c>
      <c r="AI7" s="9" t="str">
        <f t="shared" si="25"/>
        <v>Geçer</v>
      </c>
      <c r="AJ7" s="9" t="str">
        <f t="shared" si="26"/>
        <v>Geçmez</v>
      </c>
      <c r="AK7" s="9" t="str">
        <f t="shared" si="27"/>
        <v>Geçmez</v>
      </c>
      <c r="AL7" s="9" t="str">
        <f t="shared" si="28"/>
        <v>Geçmez</v>
      </c>
      <c r="AM7" s="9" t="str">
        <f t="shared" si="29"/>
        <v>Geçmez</v>
      </c>
      <c r="AN7" s="9" t="str">
        <f t="shared" si="30"/>
        <v>Geçmez</v>
      </c>
      <c r="AO7" s="9" t="str">
        <f t="shared" si="31"/>
        <v>Geçmez</v>
      </c>
      <c r="AP7" s="9" t="str">
        <f t="shared" si="32"/>
        <v>Geçmez</v>
      </c>
      <c r="AQ7" s="8" t="str">
        <f t="shared" si="33"/>
        <v>Geçmez</v>
      </c>
      <c r="AR7" s="9" t="str">
        <f t="shared" si="34"/>
        <v>Geçmez</v>
      </c>
      <c r="AS7" s="9" t="str">
        <f t="shared" si="35"/>
        <v>Geçmez</v>
      </c>
      <c r="AT7" s="9" t="str">
        <f t="shared" si="36"/>
        <v>Geçmez</v>
      </c>
      <c r="AU7" s="9" t="str">
        <f t="shared" si="37"/>
        <v>Geçmez</v>
      </c>
      <c r="AV7" s="9" t="str">
        <f t="shared" si="38"/>
        <v>Geçmez</v>
      </c>
      <c r="AW7" s="9" t="str">
        <f t="shared" si="39"/>
        <v>Geçmez</v>
      </c>
      <c r="AX7" s="9" t="str">
        <f t="shared" si="40"/>
        <v>Geçmez</v>
      </c>
      <c r="AY7" s="9" t="str">
        <f t="shared" si="41"/>
        <v>Geçmez</v>
      </c>
      <c r="AZ7" s="10" t="str">
        <f t="shared" si="42"/>
        <v>Evet</v>
      </c>
      <c r="BA7" s="10" t="str">
        <f t="shared" si="43"/>
        <v>Hayır</v>
      </c>
      <c r="BB7" s="10" t="str">
        <f t="shared" si="44"/>
        <v>Hayır</v>
      </c>
    </row>
    <row r="8" ht="42.0" customHeight="1">
      <c r="A8" s="5">
        <v>211928.0</v>
      </c>
      <c r="B8" s="5" t="s">
        <v>33</v>
      </c>
      <c r="C8" s="5" t="s">
        <v>40</v>
      </c>
      <c r="D8" s="5">
        <v>6.0</v>
      </c>
      <c r="E8" s="5">
        <v>6.0</v>
      </c>
      <c r="F8" s="5">
        <v>32.0</v>
      </c>
      <c r="G8" s="5">
        <v>4.0</v>
      </c>
      <c r="H8" s="5">
        <v>155.0</v>
      </c>
      <c r="I8" s="6">
        <f t="shared" si="1"/>
        <v>40.5</v>
      </c>
      <c r="J8" s="6">
        <f t="shared" si="2"/>
        <v>26</v>
      </c>
      <c r="K8" s="7" t="str">
        <f t="shared" si="3"/>
        <v>Dikey</v>
      </c>
      <c r="L8" s="7" t="str">
        <f>IF(K8="Dikey",IF(AND(F8&gt;='Çanta Gruplaması'!$C$10,F8&lt;='Çanta Gruplaması'!$D$10),'Çanta Gruplaması'!$B$10,IF(AND(F8&gt;='Çanta Gruplaması'!$C$11,F8&lt;='Çanta Gruplaması'!$D$11),'Çanta Gruplaması'!$B$11,IF(AND(F8&gt;='Çanta Gruplaması'!$C$12,F8&lt;='Çanta Gruplaması'!$D$12),'Çanta Gruplaması'!$B$12,"Belirtilen Aralıkta Değil"))),IF(K8="Yatay",IF(AND(D8&gt;='Çanta Gruplaması'!$C$3,D8&lt;='Çanta Gruplaması'!$D$3),'Çanta Gruplaması'!$B$3,IF(AND(D8&gt;='Çanta Gruplaması'!$C$4,D8&lt;='Çanta Gruplaması'!$D$4),'Çanta Gruplaması'!$B$4,IF(AND(D8&gt;='Çanta Gruplaması'!$C$5,D8&lt;='Çanta Gruplaması'!$D$5),'Çanta Gruplaması'!$B$5,"Belirtilen Aralıkta Değil"))),IF(K8="Küp",IF(AND(D8&gt;='Çanta Gruplaması'!$C$16,D8&lt;='Çanta Gruplaması'!$D$16),'Çanta Gruplaması'!$B$16,IF(AND(D8&gt;='Çanta Gruplaması'!$C$17,D8&lt;='Çanta Gruplaması'!$D$17),'Çanta Gruplaması'!$B$17,IF(AND(D8&gt;='Çanta Gruplaması'!$C$18,D8&lt;='Çanta Gruplaması'!$D$18),'Çanta Gruplaması'!$B$18,"Belirtilen Aralıkta Değil"))),"Değer Hatalı")))</f>
        <v>Dikey 2</v>
      </c>
      <c r="M8" s="7" t="str">
        <f>IF(AND(D8&gt;='Çanta Gruplaması'!$H$3,D8&lt;='Çanta Gruplaması'!$I$3,F8&gt;='Çanta Gruplaması'!$J$3,F8&lt;='Çanta Gruplaması'!$K$3),'Çanta Gruplaması'!$G$3,IF(AND(D8&gt;='Çanta Gruplaması'!$H$4,D8&lt;='Çanta Gruplaması'!$I$4,F8&gt;='Çanta Gruplaması'!$J$4,F8&lt;='Çanta Gruplaması'!$K$4),'Çanta Gruplaması'!$G$4,IF(AND(D8&gt;='Çanta Gruplaması'!$H$5,D8&lt;='Çanta Gruplaması'!$I$5,F8&gt;='Çanta Gruplaması'!$J$5,F8&lt;='Çanta Gruplaması'!$K$5),'Çanta Gruplaması'!$G$5,"Gruplanabilen Aralıkta Değildir")))</f>
        <v>Gruplanabilen Aralıkta Değildir</v>
      </c>
      <c r="N8" s="8" t="str">
        <f t="shared" si="4"/>
        <v>Geçmez</v>
      </c>
      <c r="O8" s="9" t="str">
        <f t="shared" si="5"/>
        <v>Geçmez</v>
      </c>
      <c r="P8" s="9" t="str">
        <f t="shared" si="6"/>
        <v>Geçer</v>
      </c>
      <c r="Q8" s="9" t="str">
        <f t="shared" si="7"/>
        <v>Geçer</v>
      </c>
      <c r="R8" s="9" t="str">
        <f t="shared" si="8"/>
        <v>Geçer</v>
      </c>
      <c r="S8" s="9" t="str">
        <f t="shared" si="9"/>
        <v>Geçmez</v>
      </c>
      <c r="T8" s="9" t="str">
        <f t="shared" si="10"/>
        <v>Geçer</v>
      </c>
      <c r="U8" s="9" t="str">
        <f t="shared" si="11"/>
        <v>Geçmez</v>
      </c>
      <c r="V8" s="9" t="str">
        <f t="shared" si="12"/>
        <v>Geçmez</v>
      </c>
      <c r="W8" s="9" t="str">
        <f t="shared" si="13"/>
        <v>Geçer</v>
      </c>
      <c r="X8" s="8" t="str">
        <f t="shared" si="14"/>
        <v>Geçmez</v>
      </c>
      <c r="Y8" s="9" t="str">
        <f t="shared" si="15"/>
        <v>Geçmez</v>
      </c>
      <c r="Z8" s="9" t="str">
        <f t="shared" si="16"/>
        <v>Geçer</v>
      </c>
      <c r="AA8" s="9" t="str">
        <f t="shared" si="17"/>
        <v>Geçer</v>
      </c>
      <c r="AB8" s="9" t="str">
        <f t="shared" si="18"/>
        <v>Geçer</v>
      </c>
      <c r="AC8" s="9" t="str">
        <f t="shared" si="19"/>
        <v>Geçmez</v>
      </c>
      <c r="AD8" s="9" t="str">
        <f t="shared" si="20"/>
        <v>Geçer</v>
      </c>
      <c r="AE8" s="9" t="str">
        <f t="shared" si="21"/>
        <v>Geçmez</v>
      </c>
      <c r="AF8" s="9" t="str">
        <f t="shared" si="22"/>
        <v>Geçer</v>
      </c>
      <c r="AG8" s="9" t="str">
        <f t="shared" si="23"/>
        <v>Geçer</v>
      </c>
      <c r="AH8" s="8" t="str">
        <f t="shared" si="24"/>
        <v>Geçmez</v>
      </c>
      <c r="AI8" s="9" t="str">
        <f t="shared" si="25"/>
        <v>Geçer</v>
      </c>
      <c r="AJ8" s="9" t="str">
        <f t="shared" si="26"/>
        <v>Geçmez</v>
      </c>
      <c r="AK8" s="9" t="str">
        <f t="shared" si="27"/>
        <v>Geçer</v>
      </c>
      <c r="AL8" s="9" t="str">
        <f t="shared" si="28"/>
        <v>Geçmez</v>
      </c>
      <c r="AM8" s="9" t="str">
        <f t="shared" si="29"/>
        <v>Geçmez</v>
      </c>
      <c r="AN8" s="9" t="str">
        <f t="shared" si="30"/>
        <v>Geçmez</v>
      </c>
      <c r="AO8" s="9" t="str">
        <f t="shared" si="31"/>
        <v>Geçer</v>
      </c>
      <c r="AP8" s="9" t="str">
        <f t="shared" si="32"/>
        <v>Geçmez</v>
      </c>
      <c r="AQ8" s="8" t="str">
        <f t="shared" si="33"/>
        <v>Geçmez</v>
      </c>
      <c r="AR8" s="9" t="str">
        <f t="shared" si="34"/>
        <v>Geçmez</v>
      </c>
      <c r="AS8" s="9" t="str">
        <f t="shared" si="35"/>
        <v>Geçmez</v>
      </c>
      <c r="AT8" s="9" t="str">
        <f t="shared" si="36"/>
        <v>Geçer</v>
      </c>
      <c r="AU8" s="9" t="str">
        <f t="shared" si="37"/>
        <v>Geçmez</v>
      </c>
      <c r="AV8" s="9" t="str">
        <f t="shared" si="38"/>
        <v>Geçmez</v>
      </c>
      <c r="AW8" s="9" t="str">
        <f t="shared" si="39"/>
        <v>Geçmez</v>
      </c>
      <c r="AX8" s="9" t="str">
        <f t="shared" si="40"/>
        <v>Geçer</v>
      </c>
      <c r="AY8" s="9" t="str">
        <f t="shared" si="41"/>
        <v>Geçmez</v>
      </c>
      <c r="AZ8" s="10" t="str">
        <f t="shared" si="42"/>
        <v>Hayır</v>
      </c>
      <c r="BA8" s="10" t="str">
        <f t="shared" si="43"/>
        <v>Hayır</v>
      </c>
      <c r="BB8" s="10" t="str">
        <f t="shared" si="44"/>
        <v>Hayır</v>
      </c>
    </row>
    <row r="9" ht="42.0" customHeight="1">
      <c r="A9" s="5">
        <v>211929.0</v>
      </c>
      <c r="B9" s="5" t="s">
        <v>33</v>
      </c>
      <c r="C9" s="5" t="s">
        <v>41</v>
      </c>
      <c r="D9" s="5">
        <v>5.0</v>
      </c>
      <c r="E9" s="5">
        <v>5.0</v>
      </c>
      <c r="F9" s="5">
        <v>26.5</v>
      </c>
      <c r="G9" s="5">
        <v>4.0</v>
      </c>
      <c r="H9" s="5">
        <v>155.0</v>
      </c>
      <c r="I9" s="6">
        <f t="shared" si="1"/>
        <v>34.5</v>
      </c>
      <c r="J9" s="6">
        <f t="shared" si="2"/>
        <v>22</v>
      </c>
      <c r="K9" s="7" t="str">
        <f t="shared" si="3"/>
        <v>Dikey</v>
      </c>
      <c r="L9" s="7" t="str">
        <f>IF(K9="Dikey",IF(AND(F9&gt;='Çanta Gruplaması'!$C$10,F9&lt;='Çanta Gruplaması'!$D$10),'Çanta Gruplaması'!$B$10,IF(AND(F9&gt;='Çanta Gruplaması'!$C$11,F9&lt;='Çanta Gruplaması'!$D$11),'Çanta Gruplaması'!$B$11,IF(AND(F9&gt;='Çanta Gruplaması'!$C$12,F9&lt;='Çanta Gruplaması'!$D$12),'Çanta Gruplaması'!$B$12,"Belirtilen Aralıkta Değil"))),IF(K9="Yatay",IF(AND(D9&gt;='Çanta Gruplaması'!$C$3,D9&lt;='Çanta Gruplaması'!$D$3),'Çanta Gruplaması'!$B$3,IF(AND(D9&gt;='Çanta Gruplaması'!$C$4,D9&lt;='Çanta Gruplaması'!$D$4),'Çanta Gruplaması'!$B$4,IF(AND(D9&gt;='Çanta Gruplaması'!$C$5,D9&lt;='Çanta Gruplaması'!$D$5),'Çanta Gruplaması'!$B$5,"Belirtilen Aralıkta Değil"))),IF(K9="Küp",IF(AND(D9&gt;='Çanta Gruplaması'!$C$16,D9&lt;='Çanta Gruplaması'!$D$16),'Çanta Gruplaması'!$B$16,IF(AND(D9&gt;='Çanta Gruplaması'!$C$17,D9&lt;='Çanta Gruplaması'!$D$17),'Çanta Gruplaması'!$B$17,IF(AND(D9&gt;='Çanta Gruplaması'!$C$18,D9&lt;='Çanta Gruplaması'!$D$18),'Çanta Gruplaması'!$B$18,"Belirtilen Aralıkta Değil"))),"Değer Hatalı")))</f>
        <v>Dikey 1</v>
      </c>
      <c r="M9" s="7" t="str">
        <f>IF(AND(D9&gt;='Çanta Gruplaması'!$H$3,D9&lt;='Çanta Gruplaması'!$I$3,F9&gt;='Çanta Gruplaması'!$J$3,F9&lt;='Çanta Gruplaması'!$K$3),'Çanta Gruplaması'!$G$3,IF(AND(D9&gt;='Çanta Gruplaması'!$H$4,D9&lt;='Çanta Gruplaması'!$I$4,F9&gt;='Çanta Gruplaması'!$J$4,F9&lt;='Çanta Gruplaması'!$K$4),'Çanta Gruplaması'!$G$4,IF(AND(D9&gt;='Çanta Gruplaması'!$H$5,D9&lt;='Çanta Gruplaması'!$I$5,F9&gt;='Çanta Gruplaması'!$J$5,F9&lt;='Çanta Gruplaması'!$K$5),'Çanta Gruplaması'!$G$5,"Gruplanabilen Aralıkta Değildir")))</f>
        <v>Gruplanabilen Aralıkta Değildir</v>
      </c>
      <c r="N9" s="8" t="str">
        <f t="shared" si="4"/>
        <v>Geçmez</v>
      </c>
      <c r="O9" s="9" t="str">
        <f t="shared" si="5"/>
        <v>Geçmez</v>
      </c>
      <c r="P9" s="9" t="str">
        <f t="shared" si="6"/>
        <v>Geçer</v>
      </c>
      <c r="Q9" s="9" t="str">
        <f t="shared" si="7"/>
        <v>Geçer</v>
      </c>
      <c r="R9" s="9" t="str">
        <f t="shared" si="8"/>
        <v>Geçer</v>
      </c>
      <c r="S9" s="9" t="str">
        <f t="shared" si="9"/>
        <v>Geçmez</v>
      </c>
      <c r="T9" s="9" t="str">
        <f t="shared" si="10"/>
        <v>Geçer</v>
      </c>
      <c r="U9" s="9" t="str">
        <f t="shared" si="11"/>
        <v>Geçmez</v>
      </c>
      <c r="V9" s="9" t="str">
        <f t="shared" si="12"/>
        <v>Geçmez</v>
      </c>
      <c r="W9" s="9" t="str">
        <f t="shared" si="13"/>
        <v>Geçer</v>
      </c>
      <c r="X9" s="8" t="str">
        <f t="shared" si="14"/>
        <v>Geçmez</v>
      </c>
      <c r="Y9" s="9" t="str">
        <f t="shared" si="15"/>
        <v>Geçmez</v>
      </c>
      <c r="Z9" s="9" t="str">
        <f t="shared" si="16"/>
        <v>Geçer</v>
      </c>
      <c r="AA9" s="9" t="str">
        <f t="shared" si="17"/>
        <v>Geçer</v>
      </c>
      <c r="AB9" s="9" t="str">
        <f t="shared" si="18"/>
        <v>Geçer</v>
      </c>
      <c r="AC9" s="9" t="str">
        <f t="shared" si="19"/>
        <v>Geçmez</v>
      </c>
      <c r="AD9" s="9" t="str">
        <f t="shared" si="20"/>
        <v>Geçer</v>
      </c>
      <c r="AE9" s="9" t="str">
        <f t="shared" si="21"/>
        <v>Geçmez</v>
      </c>
      <c r="AF9" s="9" t="str">
        <f t="shared" si="22"/>
        <v>Geçer</v>
      </c>
      <c r="AG9" s="9" t="str">
        <f t="shared" si="23"/>
        <v>Geçer</v>
      </c>
      <c r="AH9" s="8" t="str">
        <f t="shared" si="24"/>
        <v>Geçmez</v>
      </c>
      <c r="AI9" s="9" t="str">
        <f t="shared" si="25"/>
        <v>Geçer</v>
      </c>
      <c r="AJ9" s="9" t="str">
        <f t="shared" si="26"/>
        <v>Geçmez</v>
      </c>
      <c r="AK9" s="9" t="str">
        <f t="shared" si="27"/>
        <v>Geçer</v>
      </c>
      <c r="AL9" s="9" t="str">
        <f t="shared" si="28"/>
        <v>Geçmez</v>
      </c>
      <c r="AM9" s="9" t="str">
        <f t="shared" si="29"/>
        <v>Geçmez</v>
      </c>
      <c r="AN9" s="9" t="str">
        <f t="shared" si="30"/>
        <v>Geçmez</v>
      </c>
      <c r="AO9" s="9" t="str">
        <f t="shared" si="31"/>
        <v>Geçer</v>
      </c>
      <c r="AP9" s="9" t="str">
        <f t="shared" si="32"/>
        <v>Geçmez</v>
      </c>
      <c r="AQ9" s="8" t="str">
        <f t="shared" si="33"/>
        <v>Geçmez</v>
      </c>
      <c r="AR9" s="9" t="str">
        <f t="shared" si="34"/>
        <v>Geçmez</v>
      </c>
      <c r="AS9" s="9" t="str">
        <f t="shared" si="35"/>
        <v>Geçmez</v>
      </c>
      <c r="AT9" s="9" t="str">
        <f t="shared" si="36"/>
        <v>Geçer</v>
      </c>
      <c r="AU9" s="9" t="str">
        <f t="shared" si="37"/>
        <v>Geçmez</v>
      </c>
      <c r="AV9" s="9" t="str">
        <f t="shared" si="38"/>
        <v>Geçmez</v>
      </c>
      <c r="AW9" s="9" t="str">
        <f t="shared" si="39"/>
        <v>Geçmez</v>
      </c>
      <c r="AX9" s="9" t="str">
        <f t="shared" si="40"/>
        <v>Geçer</v>
      </c>
      <c r="AY9" s="9" t="str">
        <f t="shared" si="41"/>
        <v>Geçmez</v>
      </c>
      <c r="AZ9" s="10" t="str">
        <f t="shared" si="42"/>
        <v>Hayır</v>
      </c>
      <c r="BA9" s="10" t="str">
        <f t="shared" si="43"/>
        <v>Hayır</v>
      </c>
      <c r="BB9" s="10" t="str">
        <f t="shared" si="44"/>
        <v>Hayır</v>
      </c>
    </row>
    <row r="10" ht="42.0" customHeight="1">
      <c r="A10" s="5">
        <v>211930.0</v>
      </c>
      <c r="B10" s="5" t="s">
        <v>33</v>
      </c>
      <c r="C10" s="5" t="s">
        <v>42</v>
      </c>
      <c r="D10" s="5">
        <v>16.0</v>
      </c>
      <c r="E10" s="5">
        <v>16.0</v>
      </c>
      <c r="F10" s="5">
        <v>18.0</v>
      </c>
      <c r="G10" s="5">
        <v>4.0</v>
      </c>
      <c r="H10" s="5">
        <v>155.0</v>
      </c>
      <c r="I10" s="6">
        <f t="shared" si="1"/>
        <v>31.5</v>
      </c>
      <c r="J10" s="6">
        <f t="shared" si="2"/>
        <v>66</v>
      </c>
      <c r="K10" s="7" t="str">
        <f t="shared" si="3"/>
        <v>Dikey</v>
      </c>
      <c r="L10" s="7" t="str">
        <f>IF(K10="Dikey",IF(AND(F10&gt;='Çanta Gruplaması'!$C$10,F10&lt;='Çanta Gruplaması'!$D$10),'Çanta Gruplaması'!$B$10,IF(AND(F10&gt;='Çanta Gruplaması'!$C$11,F10&lt;='Çanta Gruplaması'!$D$11),'Çanta Gruplaması'!$B$11,IF(AND(F10&gt;='Çanta Gruplaması'!$C$12,F10&lt;='Çanta Gruplaması'!$D$12),'Çanta Gruplaması'!$B$12,"Belirtilen Aralıkta Değil"))),IF(K10="Yatay",IF(AND(D10&gt;='Çanta Gruplaması'!$C$3,D10&lt;='Çanta Gruplaması'!$D$3),'Çanta Gruplaması'!$B$3,IF(AND(D10&gt;='Çanta Gruplaması'!$C$4,D10&lt;='Çanta Gruplaması'!$D$4),'Çanta Gruplaması'!$B$4,IF(AND(D10&gt;='Çanta Gruplaması'!$C$5,D10&lt;='Çanta Gruplaması'!$D$5),'Çanta Gruplaması'!$B$5,"Belirtilen Aralıkta Değil"))),IF(K10="Küp",IF(AND(D10&gt;='Çanta Gruplaması'!$C$16,D10&lt;='Çanta Gruplaması'!$D$16),'Çanta Gruplaması'!$B$16,IF(AND(D10&gt;='Çanta Gruplaması'!$C$17,D10&lt;='Çanta Gruplaması'!$D$17),'Çanta Gruplaması'!$B$17,IF(AND(D10&gt;='Çanta Gruplaması'!$C$18,D10&lt;='Çanta Gruplaması'!$D$18),'Çanta Gruplaması'!$B$18,"Belirtilen Aralıkta Değil"))),"Değer Hatalı")))</f>
        <v>Dikey 1</v>
      </c>
      <c r="M10" s="7" t="str">
        <f>IF(AND(D10&gt;='Çanta Gruplaması'!$H$3,D10&lt;='Çanta Gruplaması'!$I$3,F10&gt;='Çanta Gruplaması'!$J$3,F10&lt;='Çanta Gruplaması'!$K$3),'Çanta Gruplaması'!$G$3,IF(AND(D10&gt;='Çanta Gruplaması'!$H$4,D10&lt;='Çanta Gruplaması'!$I$4,F10&gt;='Çanta Gruplaması'!$J$4,F10&lt;='Çanta Gruplaması'!$K$4),'Çanta Gruplaması'!$G$4,IF(AND(D10&gt;='Çanta Gruplaması'!$H$5,D10&lt;='Çanta Gruplaması'!$I$5,F10&gt;='Çanta Gruplaması'!$J$5,F10&lt;='Çanta Gruplaması'!$K$5),'Çanta Gruplaması'!$G$5,"Gruplanabilen Aralıkta Değildir")))</f>
        <v>Küçük</v>
      </c>
      <c r="N10" s="8" t="str">
        <f t="shared" si="4"/>
        <v>Geçmez</v>
      </c>
      <c r="O10" s="9" t="str">
        <f t="shared" si="5"/>
        <v>Geçer</v>
      </c>
      <c r="P10" s="9" t="str">
        <f t="shared" si="6"/>
        <v>Geçmez</v>
      </c>
      <c r="Q10" s="9" t="str">
        <f t="shared" si="7"/>
        <v>Geçer</v>
      </c>
      <c r="R10" s="9" t="str">
        <f t="shared" si="8"/>
        <v>Geçer</v>
      </c>
      <c r="S10" s="9" t="str">
        <f t="shared" si="9"/>
        <v>Geçmez</v>
      </c>
      <c r="T10" s="9" t="str">
        <f t="shared" si="10"/>
        <v>Geçer</v>
      </c>
      <c r="U10" s="9" t="str">
        <f t="shared" si="11"/>
        <v>Geçmez</v>
      </c>
      <c r="V10" s="9" t="str">
        <f t="shared" si="12"/>
        <v>Geçer</v>
      </c>
      <c r="W10" s="9" t="str">
        <f t="shared" si="13"/>
        <v>Geçmez</v>
      </c>
      <c r="X10" s="8" t="str">
        <f t="shared" si="14"/>
        <v>Geçmez</v>
      </c>
      <c r="Y10" s="9" t="str">
        <f t="shared" si="15"/>
        <v>Geçer</v>
      </c>
      <c r="Z10" s="9" t="str">
        <f t="shared" si="16"/>
        <v>Geçer</v>
      </c>
      <c r="AA10" s="9" t="str">
        <f t="shared" si="17"/>
        <v>Geçer</v>
      </c>
      <c r="AB10" s="9" t="str">
        <f t="shared" si="18"/>
        <v>Geçer</v>
      </c>
      <c r="AC10" s="9" t="str">
        <f t="shared" si="19"/>
        <v>Geçer</v>
      </c>
      <c r="AD10" s="9" t="str">
        <f t="shared" si="20"/>
        <v>Geçer</v>
      </c>
      <c r="AE10" s="9" t="str">
        <f t="shared" si="21"/>
        <v>Geçer</v>
      </c>
      <c r="AF10" s="9" t="str">
        <f t="shared" si="22"/>
        <v>Geçmez</v>
      </c>
      <c r="AG10" s="9" t="str">
        <f t="shared" si="23"/>
        <v>Geçer</v>
      </c>
      <c r="AH10" s="8" t="str">
        <f t="shared" si="24"/>
        <v>Geçmez</v>
      </c>
      <c r="AI10" s="9" t="str">
        <f t="shared" si="25"/>
        <v>Geçer</v>
      </c>
      <c r="AJ10" s="9" t="str">
        <f t="shared" si="26"/>
        <v>Geçmez</v>
      </c>
      <c r="AK10" s="9" t="str">
        <f t="shared" si="27"/>
        <v>Geçer</v>
      </c>
      <c r="AL10" s="9" t="str">
        <f t="shared" si="28"/>
        <v>Geçer</v>
      </c>
      <c r="AM10" s="9" t="str">
        <f t="shared" si="29"/>
        <v>Geçmez</v>
      </c>
      <c r="AN10" s="9" t="str">
        <f t="shared" si="30"/>
        <v>Geçer</v>
      </c>
      <c r="AO10" s="9" t="str">
        <f t="shared" si="31"/>
        <v>Geçmez</v>
      </c>
      <c r="AP10" s="9" t="str">
        <f t="shared" si="32"/>
        <v>Geçmez</v>
      </c>
      <c r="AQ10" s="8" t="str">
        <f t="shared" si="33"/>
        <v>Geçmez</v>
      </c>
      <c r="AR10" s="9" t="str">
        <f t="shared" si="34"/>
        <v>Geçmez</v>
      </c>
      <c r="AS10" s="9" t="str">
        <f t="shared" si="35"/>
        <v>Geçmez</v>
      </c>
      <c r="AT10" s="9" t="str">
        <f t="shared" si="36"/>
        <v>Geçmez</v>
      </c>
      <c r="AU10" s="9" t="str">
        <f t="shared" si="37"/>
        <v>Geçer</v>
      </c>
      <c r="AV10" s="9" t="str">
        <f t="shared" si="38"/>
        <v>Geçmez</v>
      </c>
      <c r="AW10" s="9" t="str">
        <f t="shared" si="39"/>
        <v>Geçer</v>
      </c>
      <c r="AX10" s="9" t="str">
        <f t="shared" si="40"/>
        <v>Geçmez</v>
      </c>
      <c r="AY10" s="9" t="str">
        <f t="shared" si="41"/>
        <v>Geçmez</v>
      </c>
      <c r="AZ10" s="10" t="str">
        <f t="shared" si="42"/>
        <v>Hayır</v>
      </c>
      <c r="BA10" s="10" t="str">
        <f t="shared" si="43"/>
        <v>Hayır</v>
      </c>
      <c r="BB10" s="10" t="str">
        <f t="shared" si="44"/>
        <v>Hayır</v>
      </c>
    </row>
    <row r="11" ht="42.0" customHeight="1">
      <c r="A11" s="5">
        <v>220298.0</v>
      </c>
      <c r="B11" s="5" t="s">
        <v>33</v>
      </c>
      <c r="C11" s="5" t="s">
        <v>43</v>
      </c>
      <c r="D11" s="5">
        <v>11.0</v>
      </c>
      <c r="E11" s="5">
        <v>6.5</v>
      </c>
      <c r="F11" s="5">
        <v>15.0</v>
      </c>
      <c r="G11" s="5">
        <v>4.0</v>
      </c>
      <c r="H11" s="5">
        <v>175.0</v>
      </c>
      <c r="I11" s="6">
        <f t="shared" si="1"/>
        <v>23.75</v>
      </c>
      <c r="J11" s="6">
        <f t="shared" si="2"/>
        <v>37</v>
      </c>
      <c r="K11" s="7" t="str">
        <f t="shared" si="3"/>
        <v>Dikey</v>
      </c>
      <c r="L11" s="7" t="str">
        <f>IF(K11="Dikey",IF(AND(F11&gt;='Çanta Gruplaması'!$C$10,F11&lt;='Çanta Gruplaması'!$D$10),'Çanta Gruplaması'!$B$10,IF(AND(F11&gt;='Çanta Gruplaması'!$C$11,F11&lt;='Çanta Gruplaması'!$D$11),'Çanta Gruplaması'!$B$11,IF(AND(F11&gt;='Çanta Gruplaması'!$C$12,F11&lt;='Çanta Gruplaması'!$D$12),'Çanta Gruplaması'!$B$12,"Belirtilen Aralıkta Değil"))),IF(K11="Yatay",IF(AND(D11&gt;='Çanta Gruplaması'!$C$3,D11&lt;='Çanta Gruplaması'!$D$3),'Çanta Gruplaması'!$B$3,IF(AND(D11&gt;='Çanta Gruplaması'!$C$4,D11&lt;='Çanta Gruplaması'!$D$4),'Çanta Gruplaması'!$B$4,IF(AND(D11&gt;='Çanta Gruplaması'!$C$5,D11&lt;='Çanta Gruplaması'!$D$5),'Çanta Gruplaması'!$B$5,"Belirtilen Aralıkta Değil"))),IF(K11="Küp",IF(AND(D11&gt;='Çanta Gruplaması'!$C$16,D11&lt;='Çanta Gruplaması'!$D$16),'Çanta Gruplaması'!$B$16,IF(AND(D11&gt;='Çanta Gruplaması'!$C$17,D11&lt;='Çanta Gruplaması'!$D$17),'Çanta Gruplaması'!$B$17,IF(AND(D11&gt;='Çanta Gruplaması'!$C$18,D11&lt;='Çanta Gruplaması'!$D$18),'Çanta Gruplaması'!$B$18,"Belirtilen Aralıkta Değil"))),"Değer Hatalı")))</f>
        <v>Dikey 1</v>
      </c>
      <c r="M11" s="7" t="str">
        <f>IF(AND(D11&gt;='Çanta Gruplaması'!$H$3,D11&lt;='Çanta Gruplaması'!$I$3,F11&gt;='Çanta Gruplaması'!$J$3,F11&lt;='Çanta Gruplaması'!$K$3),'Çanta Gruplaması'!$G$3,IF(AND(D11&gt;='Çanta Gruplaması'!$H$4,D11&lt;='Çanta Gruplaması'!$I$4,F11&gt;='Çanta Gruplaması'!$J$4,F11&lt;='Çanta Gruplaması'!$K$4),'Çanta Gruplaması'!$G$4,IF(AND(D11&gt;='Çanta Gruplaması'!$H$5,D11&lt;='Çanta Gruplaması'!$I$5,F11&gt;='Çanta Gruplaması'!$J$5,F11&lt;='Çanta Gruplaması'!$K$5),'Çanta Gruplaması'!$G$5,"Gruplanabilen Aralıkta Değildir")))</f>
        <v>Küçük</v>
      </c>
      <c r="N11" s="8" t="str">
        <f t="shared" si="4"/>
        <v>Geçmez</v>
      </c>
      <c r="O11" s="9" t="str">
        <f t="shared" si="5"/>
        <v>Geçmez</v>
      </c>
      <c r="P11" s="9" t="str">
        <f t="shared" si="6"/>
        <v>Geçmez</v>
      </c>
      <c r="Q11" s="9" t="str">
        <f t="shared" si="7"/>
        <v>Geçer</v>
      </c>
      <c r="R11" s="9" t="str">
        <f t="shared" si="8"/>
        <v>Geçer</v>
      </c>
      <c r="S11" s="9" t="str">
        <f t="shared" si="9"/>
        <v>Geçmez</v>
      </c>
      <c r="T11" s="9" t="str">
        <f t="shared" si="10"/>
        <v>Geçer</v>
      </c>
      <c r="U11" s="9" t="str">
        <f t="shared" si="11"/>
        <v>Geçmez</v>
      </c>
      <c r="V11" s="9" t="str">
        <f t="shared" si="12"/>
        <v>Geçmez</v>
      </c>
      <c r="W11" s="9" t="str">
        <f t="shared" si="13"/>
        <v>Geçmez</v>
      </c>
      <c r="X11" s="8" t="str">
        <f t="shared" si="14"/>
        <v>Geçer</v>
      </c>
      <c r="Y11" s="9" t="str">
        <f t="shared" si="15"/>
        <v>Geçer</v>
      </c>
      <c r="Z11" s="9" t="str">
        <f t="shared" si="16"/>
        <v>Geçer</v>
      </c>
      <c r="AA11" s="9" t="str">
        <f t="shared" si="17"/>
        <v>Geçer</v>
      </c>
      <c r="AB11" s="9" t="str">
        <f t="shared" si="18"/>
        <v>Geçer</v>
      </c>
      <c r="AC11" s="9" t="str">
        <f t="shared" si="19"/>
        <v>Geçer</v>
      </c>
      <c r="AD11" s="9" t="str">
        <f t="shared" si="20"/>
        <v>Geçer</v>
      </c>
      <c r="AE11" s="9" t="str">
        <f t="shared" si="21"/>
        <v>Geçer</v>
      </c>
      <c r="AF11" s="9" t="str">
        <f t="shared" si="22"/>
        <v>Geçer</v>
      </c>
      <c r="AG11" s="9" t="str">
        <f t="shared" si="23"/>
        <v>Geçer</v>
      </c>
      <c r="AH11" s="8" t="str">
        <f t="shared" si="24"/>
        <v>Geçmez</v>
      </c>
      <c r="AI11" s="9" t="str">
        <f t="shared" si="25"/>
        <v>Geçer</v>
      </c>
      <c r="AJ11" s="9" t="str">
        <f t="shared" si="26"/>
        <v>Geçmez</v>
      </c>
      <c r="AK11" s="9" t="str">
        <f t="shared" si="27"/>
        <v>Geçmez</v>
      </c>
      <c r="AL11" s="9" t="str">
        <f t="shared" si="28"/>
        <v>Geçmez</v>
      </c>
      <c r="AM11" s="9" t="str">
        <f t="shared" si="29"/>
        <v>Geçmez</v>
      </c>
      <c r="AN11" s="9" t="str">
        <f t="shared" si="30"/>
        <v>Geçmez</v>
      </c>
      <c r="AO11" s="9" t="str">
        <f t="shared" si="31"/>
        <v>Geçmez</v>
      </c>
      <c r="AP11" s="9" t="str">
        <f t="shared" si="32"/>
        <v>Geçmez</v>
      </c>
      <c r="AQ11" s="8" t="str">
        <f t="shared" si="33"/>
        <v>Geçmez</v>
      </c>
      <c r="AR11" s="9" t="str">
        <f t="shared" si="34"/>
        <v>Geçmez</v>
      </c>
      <c r="AS11" s="9" t="str">
        <f t="shared" si="35"/>
        <v>Geçmez</v>
      </c>
      <c r="AT11" s="9" t="str">
        <f t="shared" si="36"/>
        <v>Geçmez</v>
      </c>
      <c r="AU11" s="9" t="str">
        <f t="shared" si="37"/>
        <v>Geçmez</v>
      </c>
      <c r="AV11" s="9" t="str">
        <f t="shared" si="38"/>
        <v>Geçmez</v>
      </c>
      <c r="AW11" s="9" t="str">
        <f t="shared" si="39"/>
        <v>Geçmez</v>
      </c>
      <c r="AX11" s="9" t="str">
        <f t="shared" si="40"/>
        <v>Geçmez</v>
      </c>
      <c r="AY11" s="9" t="str">
        <f t="shared" si="41"/>
        <v>Geçmez</v>
      </c>
      <c r="AZ11" s="10" t="str">
        <f t="shared" si="42"/>
        <v>Evet</v>
      </c>
      <c r="BA11" s="10" t="str">
        <f t="shared" si="43"/>
        <v>Hayır</v>
      </c>
      <c r="BB11" s="10" t="str">
        <f t="shared" si="44"/>
        <v>Hayır</v>
      </c>
    </row>
    <row r="12" ht="42.0" customHeight="1">
      <c r="A12" s="5">
        <v>221447.0</v>
      </c>
      <c r="B12" s="5" t="s">
        <v>33</v>
      </c>
      <c r="C12" s="5" t="s">
        <v>44</v>
      </c>
      <c r="D12" s="5">
        <v>11.0</v>
      </c>
      <c r="E12" s="5">
        <v>6.5</v>
      </c>
      <c r="F12" s="5">
        <v>22.0</v>
      </c>
      <c r="G12" s="5">
        <v>4.0</v>
      </c>
      <c r="H12" s="5">
        <v>160.0</v>
      </c>
      <c r="I12" s="6">
        <f t="shared" si="1"/>
        <v>30.75</v>
      </c>
      <c r="J12" s="6">
        <f t="shared" si="2"/>
        <v>37</v>
      </c>
      <c r="K12" s="7" t="str">
        <f t="shared" si="3"/>
        <v>Dikey</v>
      </c>
      <c r="L12" s="7" t="str">
        <f>IF(K12="Dikey",IF(AND(F12&gt;='Çanta Gruplaması'!$C$10,F12&lt;='Çanta Gruplaması'!$D$10),'Çanta Gruplaması'!$B$10,IF(AND(F12&gt;='Çanta Gruplaması'!$C$11,F12&lt;='Çanta Gruplaması'!$D$11),'Çanta Gruplaması'!$B$11,IF(AND(F12&gt;='Çanta Gruplaması'!$C$12,F12&lt;='Çanta Gruplaması'!$D$12),'Çanta Gruplaması'!$B$12,"Belirtilen Aralıkta Değil"))),IF(K12="Yatay",IF(AND(D12&gt;='Çanta Gruplaması'!$C$3,D12&lt;='Çanta Gruplaması'!$D$3),'Çanta Gruplaması'!$B$3,IF(AND(D12&gt;='Çanta Gruplaması'!$C$4,D12&lt;='Çanta Gruplaması'!$D$4),'Çanta Gruplaması'!$B$4,IF(AND(D12&gt;='Çanta Gruplaması'!$C$5,D12&lt;='Çanta Gruplaması'!$D$5),'Çanta Gruplaması'!$B$5,"Belirtilen Aralıkta Değil"))),IF(K12="Küp",IF(AND(D12&gt;='Çanta Gruplaması'!$C$16,D12&lt;='Çanta Gruplaması'!$D$16),'Çanta Gruplaması'!$B$16,IF(AND(D12&gt;='Çanta Gruplaması'!$C$17,D12&lt;='Çanta Gruplaması'!$D$17),'Çanta Gruplaması'!$B$17,IF(AND(D12&gt;='Çanta Gruplaması'!$C$18,D12&lt;='Çanta Gruplaması'!$D$18),'Çanta Gruplaması'!$B$18,"Belirtilen Aralıkta Değil"))),"Değer Hatalı")))</f>
        <v>Dikey 1</v>
      </c>
      <c r="M12" s="7" t="str">
        <f>IF(AND(D12&gt;='Çanta Gruplaması'!$H$3,D12&lt;='Çanta Gruplaması'!$I$3,F12&gt;='Çanta Gruplaması'!$J$3,F12&lt;='Çanta Gruplaması'!$K$3),'Çanta Gruplaması'!$G$3,IF(AND(D12&gt;='Çanta Gruplaması'!$H$4,D12&lt;='Çanta Gruplaması'!$I$4,F12&gt;='Çanta Gruplaması'!$J$4,F12&lt;='Çanta Gruplaması'!$K$4),'Çanta Gruplaması'!$G$4,IF(AND(D12&gt;='Çanta Gruplaması'!$H$5,D12&lt;='Çanta Gruplaması'!$I$5,F12&gt;='Çanta Gruplaması'!$J$5,F12&lt;='Çanta Gruplaması'!$K$5),'Çanta Gruplaması'!$G$5,"Gruplanabilen Aralıkta Değildir")))</f>
        <v>Küçük</v>
      </c>
      <c r="N12" s="8" t="str">
        <f t="shared" si="4"/>
        <v>Geçmez</v>
      </c>
      <c r="O12" s="9" t="str">
        <f t="shared" si="5"/>
        <v>Geçmez</v>
      </c>
      <c r="P12" s="9" t="str">
        <f t="shared" si="6"/>
        <v>Geçmez</v>
      </c>
      <c r="Q12" s="9" t="str">
        <f t="shared" si="7"/>
        <v>Geçer</v>
      </c>
      <c r="R12" s="9" t="str">
        <f t="shared" si="8"/>
        <v>Geçer</v>
      </c>
      <c r="S12" s="9" t="str">
        <f t="shared" si="9"/>
        <v>Geçmez</v>
      </c>
      <c r="T12" s="9" t="str">
        <f t="shared" si="10"/>
        <v>Geçer</v>
      </c>
      <c r="U12" s="9" t="str">
        <f t="shared" si="11"/>
        <v>Geçmez</v>
      </c>
      <c r="V12" s="9" t="str">
        <f t="shared" si="12"/>
        <v>Geçmez</v>
      </c>
      <c r="W12" s="9" t="str">
        <f t="shared" si="13"/>
        <v>Geçmez</v>
      </c>
      <c r="X12" s="8" t="str">
        <f t="shared" si="14"/>
        <v>Geçer</v>
      </c>
      <c r="Y12" s="9" t="str">
        <f t="shared" si="15"/>
        <v>Geçer</v>
      </c>
      <c r="Z12" s="9" t="str">
        <f t="shared" si="16"/>
        <v>Geçer</v>
      </c>
      <c r="AA12" s="9" t="str">
        <f t="shared" si="17"/>
        <v>Geçer</v>
      </c>
      <c r="AB12" s="9" t="str">
        <f t="shared" si="18"/>
        <v>Geçer</v>
      </c>
      <c r="AC12" s="9" t="str">
        <f t="shared" si="19"/>
        <v>Geçer</v>
      </c>
      <c r="AD12" s="9" t="str">
        <f t="shared" si="20"/>
        <v>Geçer</v>
      </c>
      <c r="AE12" s="9" t="str">
        <f t="shared" si="21"/>
        <v>Geçer</v>
      </c>
      <c r="AF12" s="9" t="str">
        <f t="shared" si="22"/>
        <v>Geçer</v>
      </c>
      <c r="AG12" s="9" t="str">
        <f t="shared" si="23"/>
        <v>Geçer</v>
      </c>
      <c r="AH12" s="8" t="str">
        <f t="shared" si="24"/>
        <v>Geçmez</v>
      </c>
      <c r="AI12" s="9" t="str">
        <f t="shared" si="25"/>
        <v>Geçer</v>
      </c>
      <c r="AJ12" s="9" t="str">
        <f t="shared" si="26"/>
        <v>Geçmez</v>
      </c>
      <c r="AK12" s="9" t="str">
        <f t="shared" si="27"/>
        <v>Geçer</v>
      </c>
      <c r="AL12" s="9" t="str">
        <f t="shared" si="28"/>
        <v>Geçmez</v>
      </c>
      <c r="AM12" s="9" t="str">
        <f t="shared" si="29"/>
        <v>Geçmez</v>
      </c>
      <c r="AN12" s="9" t="str">
        <f t="shared" si="30"/>
        <v>Geçmez</v>
      </c>
      <c r="AO12" s="9" t="str">
        <f t="shared" si="31"/>
        <v>Geçer</v>
      </c>
      <c r="AP12" s="9" t="str">
        <f t="shared" si="32"/>
        <v>Geçmez</v>
      </c>
      <c r="AQ12" s="8" t="str">
        <f t="shared" si="33"/>
        <v>Geçmez</v>
      </c>
      <c r="AR12" s="9" t="str">
        <f t="shared" si="34"/>
        <v>Geçmez</v>
      </c>
      <c r="AS12" s="9" t="str">
        <f t="shared" si="35"/>
        <v>Geçmez</v>
      </c>
      <c r="AT12" s="9" t="str">
        <f t="shared" si="36"/>
        <v>Geçmez</v>
      </c>
      <c r="AU12" s="9" t="str">
        <f t="shared" si="37"/>
        <v>Geçmez</v>
      </c>
      <c r="AV12" s="9" t="str">
        <f t="shared" si="38"/>
        <v>Geçmez</v>
      </c>
      <c r="AW12" s="9" t="str">
        <f t="shared" si="39"/>
        <v>Geçmez</v>
      </c>
      <c r="AX12" s="9" t="str">
        <f t="shared" si="40"/>
        <v>Geçer</v>
      </c>
      <c r="AY12" s="9" t="str">
        <f t="shared" si="41"/>
        <v>Geçmez</v>
      </c>
      <c r="AZ12" s="10" t="str">
        <f t="shared" si="42"/>
        <v>Evet</v>
      </c>
      <c r="BA12" s="10" t="str">
        <f t="shared" si="43"/>
        <v>Hayır</v>
      </c>
      <c r="BB12" s="10" t="str">
        <f t="shared" si="44"/>
        <v>Hayır</v>
      </c>
    </row>
    <row r="13" ht="42.0" customHeight="1">
      <c r="A13" s="5">
        <v>221599.0</v>
      </c>
      <c r="B13" s="5" t="s">
        <v>33</v>
      </c>
      <c r="C13" s="5" t="s">
        <v>45</v>
      </c>
      <c r="D13" s="5">
        <v>10.0</v>
      </c>
      <c r="E13" s="5">
        <v>9.0</v>
      </c>
      <c r="F13" s="5">
        <v>38.0</v>
      </c>
      <c r="G13" s="5">
        <v>4.0</v>
      </c>
      <c r="H13" s="5">
        <v>205.0</v>
      </c>
      <c r="I13" s="6">
        <f t="shared" si="1"/>
        <v>48</v>
      </c>
      <c r="J13" s="6">
        <f t="shared" si="2"/>
        <v>40</v>
      </c>
      <c r="K13" s="7" t="str">
        <f t="shared" si="3"/>
        <v>Dikey</v>
      </c>
      <c r="L13" s="7" t="str">
        <f>IF(K13="Dikey",IF(AND(F13&gt;='Çanta Gruplaması'!$C$10,F13&lt;='Çanta Gruplaması'!$D$10),'Çanta Gruplaması'!$B$10,IF(AND(F13&gt;='Çanta Gruplaması'!$C$11,F13&lt;='Çanta Gruplaması'!$D$11),'Çanta Gruplaması'!$B$11,IF(AND(F13&gt;='Çanta Gruplaması'!$C$12,F13&lt;='Çanta Gruplaması'!$D$12),'Çanta Gruplaması'!$B$12,"Belirtilen Aralıkta Değil"))),IF(K13="Yatay",IF(AND(D13&gt;='Çanta Gruplaması'!$C$3,D13&lt;='Çanta Gruplaması'!$D$3),'Çanta Gruplaması'!$B$3,IF(AND(D13&gt;='Çanta Gruplaması'!$C$4,D13&lt;='Çanta Gruplaması'!$D$4),'Çanta Gruplaması'!$B$4,IF(AND(D13&gt;='Çanta Gruplaması'!$C$5,D13&lt;='Çanta Gruplaması'!$D$5),'Çanta Gruplaması'!$B$5,"Belirtilen Aralıkta Değil"))),IF(K13="Küp",IF(AND(D13&gt;='Çanta Gruplaması'!$C$16,D13&lt;='Çanta Gruplaması'!$D$16),'Çanta Gruplaması'!$B$16,IF(AND(D13&gt;='Çanta Gruplaması'!$C$17,D13&lt;='Çanta Gruplaması'!$D$17),'Çanta Gruplaması'!$B$17,IF(AND(D13&gt;='Çanta Gruplaması'!$C$18,D13&lt;='Çanta Gruplaması'!$D$18),'Çanta Gruplaması'!$B$18,"Belirtilen Aralıkta Değil"))),"Değer Hatalı")))</f>
        <v>Dikey 2</v>
      </c>
      <c r="M13" s="7" t="str">
        <f>IF(AND(D13&gt;='Çanta Gruplaması'!$H$3,D13&lt;='Çanta Gruplaması'!$I$3,F13&gt;='Çanta Gruplaması'!$J$3,F13&lt;='Çanta Gruplaması'!$K$3),'Çanta Gruplaması'!$G$3,IF(AND(D13&gt;='Çanta Gruplaması'!$H$4,D13&lt;='Çanta Gruplaması'!$I$4,F13&gt;='Çanta Gruplaması'!$J$4,F13&lt;='Çanta Gruplaması'!$K$4),'Çanta Gruplaması'!$G$4,IF(AND(D13&gt;='Çanta Gruplaması'!$H$5,D13&lt;='Çanta Gruplaması'!$I$5,F13&gt;='Çanta Gruplaması'!$J$5,F13&lt;='Çanta Gruplaması'!$K$5),'Çanta Gruplaması'!$G$5,"Gruplanabilen Aralıkta Değildir")))</f>
        <v>Gruplanabilen Aralıkta Değildir</v>
      </c>
      <c r="N13" s="8" t="str">
        <f t="shared" si="4"/>
        <v>Geçmez</v>
      </c>
      <c r="O13" s="9" t="str">
        <f t="shared" si="5"/>
        <v>Geçmez</v>
      </c>
      <c r="P13" s="9" t="str">
        <f t="shared" si="6"/>
        <v>Geçer</v>
      </c>
      <c r="Q13" s="9" t="str">
        <f t="shared" si="7"/>
        <v>Geçer</v>
      </c>
      <c r="R13" s="9" t="str">
        <f t="shared" si="8"/>
        <v>Geçer</v>
      </c>
      <c r="S13" s="9" t="str">
        <f t="shared" si="9"/>
        <v>Geçmez</v>
      </c>
      <c r="T13" s="9" t="str">
        <f t="shared" si="10"/>
        <v>Geçer</v>
      </c>
      <c r="U13" s="9" t="str">
        <f t="shared" si="11"/>
        <v>Geçmez</v>
      </c>
      <c r="V13" s="9" t="str">
        <f t="shared" si="12"/>
        <v>Geçer</v>
      </c>
      <c r="W13" s="9" t="str">
        <f t="shared" si="13"/>
        <v>Geçer</v>
      </c>
      <c r="X13" s="8" t="str">
        <f t="shared" si="14"/>
        <v>Geçmez</v>
      </c>
      <c r="Y13" s="9" t="str">
        <f t="shared" si="15"/>
        <v>Geçer</v>
      </c>
      <c r="Z13" s="9" t="str">
        <f t="shared" si="16"/>
        <v>Geçmez</v>
      </c>
      <c r="AA13" s="9" t="str">
        <f t="shared" si="17"/>
        <v>Geçer</v>
      </c>
      <c r="AB13" s="9" t="str">
        <f t="shared" si="18"/>
        <v>Geçer</v>
      </c>
      <c r="AC13" s="9" t="str">
        <f t="shared" si="19"/>
        <v>Geçmez</v>
      </c>
      <c r="AD13" s="9" t="str">
        <f t="shared" si="20"/>
        <v>Geçer</v>
      </c>
      <c r="AE13" s="9" t="str">
        <f t="shared" si="21"/>
        <v>Geçmez</v>
      </c>
      <c r="AF13" s="9" t="str">
        <f t="shared" si="22"/>
        <v>Geçer</v>
      </c>
      <c r="AG13" s="9" t="str">
        <f t="shared" si="23"/>
        <v>Geçmez</v>
      </c>
      <c r="AH13" s="8" t="str">
        <f t="shared" si="24"/>
        <v>Geçmez</v>
      </c>
      <c r="AI13" s="9" t="str">
        <f t="shared" si="25"/>
        <v>Geçer</v>
      </c>
      <c r="AJ13" s="9" t="str">
        <f t="shared" si="26"/>
        <v>Geçmez</v>
      </c>
      <c r="AK13" s="9" t="str">
        <f t="shared" si="27"/>
        <v>Geçer</v>
      </c>
      <c r="AL13" s="9" t="str">
        <f t="shared" si="28"/>
        <v>Geçer</v>
      </c>
      <c r="AM13" s="9" t="str">
        <f t="shared" si="29"/>
        <v>Geçmez</v>
      </c>
      <c r="AN13" s="9" t="str">
        <f t="shared" si="30"/>
        <v>Geçer</v>
      </c>
      <c r="AO13" s="9" t="str">
        <f t="shared" si="31"/>
        <v>Geçer</v>
      </c>
      <c r="AP13" s="9" t="str">
        <f t="shared" si="32"/>
        <v>Geçmez</v>
      </c>
      <c r="AQ13" s="8" t="str">
        <f t="shared" si="33"/>
        <v>Geçmez</v>
      </c>
      <c r="AR13" s="9" t="str">
        <f t="shared" si="34"/>
        <v>Geçer</v>
      </c>
      <c r="AS13" s="9" t="str">
        <f t="shared" si="35"/>
        <v>Geçmez</v>
      </c>
      <c r="AT13" s="9" t="str">
        <f t="shared" si="36"/>
        <v>Geçer</v>
      </c>
      <c r="AU13" s="9" t="str">
        <f t="shared" si="37"/>
        <v>Geçer</v>
      </c>
      <c r="AV13" s="9" t="str">
        <f t="shared" si="38"/>
        <v>Geçmez</v>
      </c>
      <c r="AW13" s="9" t="str">
        <f t="shared" si="39"/>
        <v>Geçer</v>
      </c>
      <c r="AX13" s="9" t="str">
        <f t="shared" si="40"/>
        <v>Geçer</v>
      </c>
      <c r="AY13" s="9" t="str">
        <f t="shared" si="41"/>
        <v>Geçmez</v>
      </c>
      <c r="AZ13" s="10" t="str">
        <f t="shared" si="42"/>
        <v>Hayır</v>
      </c>
      <c r="BA13" s="10" t="str">
        <f t="shared" si="43"/>
        <v>Hayır</v>
      </c>
      <c r="BB13" s="10" t="str">
        <f t="shared" si="44"/>
        <v>Hayır</v>
      </c>
    </row>
    <row r="14" ht="42.0" customHeight="1">
      <c r="A14" s="5">
        <v>221602.0</v>
      </c>
      <c r="B14" s="5" t="s">
        <v>33</v>
      </c>
      <c r="C14" s="5" t="s">
        <v>46</v>
      </c>
      <c r="D14" s="5">
        <v>16.0</v>
      </c>
      <c r="E14" s="5">
        <v>16.0</v>
      </c>
      <c r="F14" s="5">
        <v>18.0</v>
      </c>
      <c r="G14" s="5">
        <v>4.0</v>
      </c>
      <c r="H14" s="5">
        <v>205.0</v>
      </c>
      <c r="I14" s="6">
        <f t="shared" si="1"/>
        <v>31.5</v>
      </c>
      <c r="J14" s="6">
        <f t="shared" si="2"/>
        <v>66</v>
      </c>
      <c r="K14" s="7" t="str">
        <f t="shared" si="3"/>
        <v>Dikey</v>
      </c>
      <c r="L14" s="7" t="str">
        <f>IF(K14="Dikey",IF(AND(F14&gt;='Çanta Gruplaması'!$C$10,F14&lt;='Çanta Gruplaması'!$D$10),'Çanta Gruplaması'!$B$10,IF(AND(F14&gt;='Çanta Gruplaması'!$C$11,F14&lt;='Çanta Gruplaması'!$D$11),'Çanta Gruplaması'!$B$11,IF(AND(F14&gt;='Çanta Gruplaması'!$C$12,F14&lt;='Çanta Gruplaması'!$D$12),'Çanta Gruplaması'!$B$12,"Belirtilen Aralıkta Değil"))),IF(K14="Yatay",IF(AND(D14&gt;='Çanta Gruplaması'!$C$3,D14&lt;='Çanta Gruplaması'!$D$3),'Çanta Gruplaması'!$B$3,IF(AND(D14&gt;='Çanta Gruplaması'!$C$4,D14&lt;='Çanta Gruplaması'!$D$4),'Çanta Gruplaması'!$B$4,IF(AND(D14&gt;='Çanta Gruplaması'!$C$5,D14&lt;='Çanta Gruplaması'!$D$5),'Çanta Gruplaması'!$B$5,"Belirtilen Aralıkta Değil"))),IF(K14="Küp",IF(AND(D14&gt;='Çanta Gruplaması'!$C$16,D14&lt;='Çanta Gruplaması'!$D$16),'Çanta Gruplaması'!$B$16,IF(AND(D14&gt;='Çanta Gruplaması'!$C$17,D14&lt;='Çanta Gruplaması'!$D$17),'Çanta Gruplaması'!$B$17,IF(AND(D14&gt;='Çanta Gruplaması'!$C$18,D14&lt;='Çanta Gruplaması'!$D$18),'Çanta Gruplaması'!$B$18,"Belirtilen Aralıkta Değil"))),"Değer Hatalı")))</f>
        <v>Dikey 1</v>
      </c>
      <c r="M14" s="7" t="str">
        <f>IF(AND(D14&gt;='Çanta Gruplaması'!$H$3,D14&lt;='Çanta Gruplaması'!$I$3,F14&gt;='Çanta Gruplaması'!$J$3,F14&lt;='Çanta Gruplaması'!$K$3),'Çanta Gruplaması'!$G$3,IF(AND(D14&gt;='Çanta Gruplaması'!$H$4,D14&lt;='Çanta Gruplaması'!$I$4,F14&gt;='Çanta Gruplaması'!$J$4,F14&lt;='Çanta Gruplaması'!$K$4),'Çanta Gruplaması'!$G$4,IF(AND(D14&gt;='Çanta Gruplaması'!$H$5,D14&lt;='Çanta Gruplaması'!$I$5,F14&gt;='Çanta Gruplaması'!$J$5,F14&lt;='Çanta Gruplaması'!$K$5),'Çanta Gruplaması'!$G$5,"Gruplanabilen Aralıkta Değildir")))</f>
        <v>Küçük</v>
      </c>
      <c r="N14" s="8" t="str">
        <f t="shared" si="4"/>
        <v>Geçmez</v>
      </c>
      <c r="O14" s="9" t="str">
        <f t="shared" si="5"/>
        <v>Geçer</v>
      </c>
      <c r="P14" s="9" t="str">
        <f t="shared" si="6"/>
        <v>Geçmez</v>
      </c>
      <c r="Q14" s="9" t="str">
        <f t="shared" si="7"/>
        <v>Geçer</v>
      </c>
      <c r="R14" s="9" t="str">
        <f t="shared" si="8"/>
        <v>Geçer</v>
      </c>
      <c r="S14" s="9" t="str">
        <f t="shared" si="9"/>
        <v>Geçmez</v>
      </c>
      <c r="T14" s="9" t="str">
        <f t="shared" si="10"/>
        <v>Geçer</v>
      </c>
      <c r="U14" s="9" t="str">
        <f t="shared" si="11"/>
        <v>Geçmez</v>
      </c>
      <c r="V14" s="9" t="str">
        <f t="shared" si="12"/>
        <v>Geçer</v>
      </c>
      <c r="W14" s="9" t="str">
        <f t="shared" si="13"/>
        <v>Geçmez</v>
      </c>
      <c r="X14" s="8" t="str">
        <f t="shared" si="14"/>
        <v>Geçmez</v>
      </c>
      <c r="Y14" s="9" t="str">
        <f t="shared" si="15"/>
        <v>Geçer</v>
      </c>
      <c r="Z14" s="9" t="str">
        <f t="shared" si="16"/>
        <v>Geçer</v>
      </c>
      <c r="AA14" s="9" t="str">
        <f t="shared" si="17"/>
        <v>Geçer</v>
      </c>
      <c r="AB14" s="9" t="str">
        <f t="shared" si="18"/>
        <v>Geçer</v>
      </c>
      <c r="AC14" s="9" t="str">
        <f t="shared" si="19"/>
        <v>Geçer</v>
      </c>
      <c r="AD14" s="9" t="str">
        <f t="shared" si="20"/>
        <v>Geçer</v>
      </c>
      <c r="AE14" s="9" t="str">
        <f t="shared" si="21"/>
        <v>Geçer</v>
      </c>
      <c r="AF14" s="9" t="str">
        <f t="shared" si="22"/>
        <v>Geçmez</v>
      </c>
      <c r="AG14" s="9" t="str">
        <f t="shared" si="23"/>
        <v>Geçer</v>
      </c>
      <c r="AH14" s="8" t="str">
        <f t="shared" si="24"/>
        <v>Geçmez</v>
      </c>
      <c r="AI14" s="9" t="str">
        <f t="shared" si="25"/>
        <v>Geçer</v>
      </c>
      <c r="AJ14" s="9" t="str">
        <f t="shared" si="26"/>
        <v>Geçmez</v>
      </c>
      <c r="AK14" s="9" t="str">
        <f t="shared" si="27"/>
        <v>Geçer</v>
      </c>
      <c r="AL14" s="9" t="str">
        <f t="shared" si="28"/>
        <v>Geçer</v>
      </c>
      <c r="AM14" s="9" t="str">
        <f t="shared" si="29"/>
        <v>Geçmez</v>
      </c>
      <c r="AN14" s="9" t="str">
        <f t="shared" si="30"/>
        <v>Geçer</v>
      </c>
      <c r="AO14" s="9" t="str">
        <f t="shared" si="31"/>
        <v>Geçmez</v>
      </c>
      <c r="AP14" s="9" t="str">
        <f t="shared" si="32"/>
        <v>Geçmez</v>
      </c>
      <c r="AQ14" s="8" t="str">
        <f t="shared" si="33"/>
        <v>Geçmez</v>
      </c>
      <c r="AR14" s="9" t="str">
        <f t="shared" si="34"/>
        <v>Geçer</v>
      </c>
      <c r="AS14" s="9" t="str">
        <f t="shared" si="35"/>
        <v>Geçmez</v>
      </c>
      <c r="AT14" s="9" t="str">
        <f t="shared" si="36"/>
        <v>Geçmez</v>
      </c>
      <c r="AU14" s="9" t="str">
        <f t="shared" si="37"/>
        <v>Geçer</v>
      </c>
      <c r="AV14" s="9" t="str">
        <f t="shared" si="38"/>
        <v>Geçmez</v>
      </c>
      <c r="AW14" s="9" t="str">
        <f t="shared" si="39"/>
        <v>Geçer</v>
      </c>
      <c r="AX14" s="9" t="str">
        <f t="shared" si="40"/>
        <v>Geçmez</v>
      </c>
      <c r="AY14" s="9" t="str">
        <f t="shared" si="41"/>
        <v>Geçmez</v>
      </c>
      <c r="AZ14" s="10" t="str">
        <f t="shared" si="42"/>
        <v>Hayır</v>
      </c>
      <c r="BA14" s="10" t="str">
        <f t="shared" si="43"/>
        <v>Hayır</v>
      </c>
      <c r="BB14" s="10" t="str">
        <f t="shared" si="44"/>
        <v>Hayır</v>
      </c>
    </row>
    <row r="15" ht="42.0" customHeight="1">
      <c r="A15" s="5">
        <v>221605.0</v>
      </c>
      <c r="B15" s="5" t="s">
        <v>33</v>
      </c>
      <c r="C15" s="5" t="s">
        <v>47</v>
      </c>
      <c r="D15" s="5">
        <v>18.5</v>
      </c>
      <c r="E15" s="5">
        <v>9.0</v>
      </c>
      <c r="F15" s="5">
        <v>38.0</v>
      </c>
      <c r="G15" s="5">
        <v>4.0</v>
      </c>
      <c r="H15" s="5">
        <v>205.0</v>
      </c>
      <c r="I15" s="6">
        <f t="shared" si="1"/>
        <v>48</v>
      </c>
      <c r="J15" s="6">
        <f t="shared" si="2"/>
        <v>57</v>
      </c>
      <c r="K15" s="7" t="str">
        <f t="shared" si="3"/>
        <v>Dikey</v>
      </c>
      <c r="L15" s="7" t="str">
        <f>IF(K15="Dikey",IF(AND(F15&gt;='Çanta Gruplaması'!$C$10,F15&lt;='Çanta Gruplaması'!$D$10),'Çanta Gruplaması'!$B$10,IF(AND(F15&gt;='Çanta Gruplaması'!$C$11,F15&lt;='Çanta Gruplaması'!$D$11),'Çanta Gruplaması'!$B$11,IF(AND(F15&gt;='Çanta Gruplaması'!$C$12,F15&lt;='Çanta Gruplaması'!$D$12),'Çanta Gruplaması'!$B$12,"Belirtilen Aralıkta Değil"))),IF(K15="Yatay",IF(AND(D15&gt;='Çanta Gruplaması'!$C$3,D15&lt;='Çanta Gruplaması'!$D$3),'Çanta Gruplaması'!$B$3,IF(AND(D15&gt;='Çanta Gruplaması'!$C$4,D15&lt;='Çanta Gruplaması'!$D$4),'Çanta Gruplaması'!$B$4,IF(AND(D15&gt;='Çanta Gruplaması'!$C$5,D15&lt;='Çanta Gruplaması'!$D$5),'Çanta Gruplaması'!$B$5,"Belirtilen Aralıkta Değil"))),IF(K15="Küp",IF(AND(D15&gt;='Çanta Gruplaması'!$C$16,D15&lt;='Çanta Gruplaması'!$D$16),'Çanta Gruplaması'!$B$16,IF(AND(D15&gt;='Çanta Gruplaması'!$C$17,D15&lt;='Çanta Gruplaması'!$D$17),'Çanta Gruplaması'!$B$17,IF(AND(D15&gt;='Çanta Gruplaması'!$C$18,D15&lt;='Çanta Gruplaması'!$D$18),'Çanta Gruplaması'!$B$18,"Belirtilen Aralıkta Değil"))),"Değer Hatalı")))</f>
        <v>Dikey 2</v>
      </c>
      <c r="M15" s="7" t="str">
        <f>IF(AND(D15&gt;='Çanta Gruplaması'!$H$3,D15&lt;='Çanta Gruplaması'!$I$3,F15&gt;='Çanta Gruplaması'!$J$3,F15&lt;='Çanta Gruplaması'!$K$3),'Çanta Gruplaması'!$G$3,IF(AND(D15&gt;='Çanta Gruplaması'!$H$4,D15&lt;='Çanta Gruplaması'!$I$4,F15&gt;='Çanta Gruplaması'!$J$4,F15&lt;='Çanta Gruplaması'!$K$4),'Çanta Gruplaması'!$G$4,IF(AND(D15&gt;='Çanta Gruplaması'!$H$5,D15&lt;='Çanta Gruplaması'!$I$5,F15&gt;='Çanta Gruplaması'!$J$5,F15&lt;='Çanta Gruplaması'!$K$5),'Çanta Gruplaması'!$G$5,"Gruplanabilen Aralıkta Değildir")))</f>
        <v>Gruplanabilen Aralıkta Değildir</v>
      </c>
      <c r="N15" s="8" t="str">
        <f t="shared" si="4"/>
        <v>Geçer</v>
      </c>
      <c r="O15" s="9" t="str">
        <f t="shared" si="5"/>
        <v>Geçer</v>
      </c>
      <c r="P15" s="9" t="str">
        <f t="shared" si="6"/>
        <v>Geçer</v>
      </c>
      <c r="Q15" s="9" t="str">
        <f t="shared" si="7"/>
        <v>Geçer</v>
      </c>
      <c r="R15" s="9" t="str">
        <f t="shared" si="8"/>
        <v>Geçer</v>
      </c>
      <c r="S15" s="9" t="str">
        <f t="shared" si="9"/>
        <v>Geçer</v>
      </c>
      <c r="T15" s="9" t="str">
        <f t="shared" si="10"/>
        <v>Geçer</v>
      </c>
      <c r="U15" s="9" t="str">
        <f t="shared" si="11"/>
        <v>Geçer</v>
      </c>
      <c r="V15" s="9" t="str">
        <f t="shared" si="12"/>
        <v>Geçer</v>
      </c>
      <c r="W15" s="9" t="str">
        <f t="shared" si="13"/>
        <v>Geçer</v>
      </c>
      <c r="X15" s="8" t="str">
        <f t="shared" si="14"/>
        <v>Geçmez</v>
      </c>
      <c r="Y15" s="9" t="str">
        <f t="shared" si="15"/>
        <v>Geçer</v>
      </c>
      <c r="Z15" s="9" t="str">
        <f t="shared" si="16"/>
        <v>Geçmez</v>
      </c>
      <c r="AA15" s="9" t="str">
        <f t="shared" si="17"/>
        <v>Geçer</v>
      </c>
      <c r="AB15" s="9" t="str">
        <f t="shared" si="18"/>
        <v>Geçer</v>
      </c>
      <c r="AC15" s="9" t="str">
        <f t="shared" si="19"/>
        <v>Geçer</v>
      </c>
      <c r="AD15" s="9" t="str">
        <f t="shared" si="20"/>
        <v>Geçer</v>
      </c>
      <c r="AE15" s="9" t="str">
        <f t="shared" si="21"/>
        <v>Geçer</v>
      </c>
      <c r="AF15" s="9" t="str">
        <f t="shared" si="22"/>
        <v>Geçer</v>
      </c>
      <c r="AG15" s="9" t="str">
        <f t="shared" si="23"/>
        <v>Geçmez</v>
      </c>
      <c r="AH15" s="8" t="str">
        <f t="shared" si="24"/>
        <v>Geçer</v>
      </c>
      <c r="AI15" s="9" t="str">
        <f t="shared" si="25"/>
        <v>Geçer</v>
      </c>
      <c r="AJ15" s="9" t="str">
        <f t="shared" si="26"/>
        <v>Geçer</v>
      </c>
      <c r="AK15" s="9" t="str">
        <f t="shared" si="27"/>
        <v>Geçer</v>
      </c>
      <c r="AL15" s="9" t="str">
        <f t="shared" si="28"/>
        <v>Geçer</v>
      </c>
      <c r="AM15" s="9" t="str">
        <f t="shared" si="29"/>
        <v>Geçer</v>
      </c>
      <c r="AN15" s="9" t="str">
        <f t="shared" si="30"/>
        <v>Geçer</v>
      </c>
      <c r="AO15" s="9" t="str">
        <f t="shared" si="31"/>
        <v>Geçer</v>
      </c>
      <c r="AP15" s="9" t="str">
        <f t="shared" si="32"/>
        <v>Geçer</v>
      </c>
      <c r="AQ15" s="8" t="str">
        <f t="shared" si="33"/>
        <v>Geçer</v>
      </c>
      <c r="AR15" s="9" t="str">
        <f t="shared" si="34"/>
        <v>Geçer</v>
      </c>
      <c r="AS15" s="9" t="str">
        <f t="shared" si="35"/>
        <v>Geçer</v>
      </c>
      <c r="AT15" s="9" t="str">
        <f t="shared" si="36"/>
        <v>Geçer</v>
      </c>
      <c r="AU15" s="9" t="str">
        <f t="shared" si="37"/>
        <v>Geçer</v>
      </c>
      <c r="AV15" s="9" t="str">
        <f t="shared" si="38"/>
        <v>Geçer</v>
      </c>
      <c r="AW15" s="9" t="str">
        <f t="shared" si="39"/>
        <v>Geçer</v>
      </c>
      <c r="AX15" s="9" t="str">
        <f t="shared" si="40"/>
        <v>Geçer</v>
      </c>
      <c r="AY15" s="9" t="str">
        <f t="shared" si="41"/>
        <v>Geçer</v>
      </c>
      <c r="AZ15" s="10" t="str">
        <f t="shared" si="42"/>
        <v>Evet</v>
      </c>
      <c r="BA15" s="10" t="str">
        <f t="shared" si="43"/>
        <v>Evet</v>
      </c>
      <c r="BB15" s="10" t="str">
        <f t="shared" si="44"/>
        <v>Evet</v>
      </c>
    </row>
    <row r="16" ht="42.0" customHeight="1">
      <c r="A16" s="5">
        <v>221610.0</v>
      </c>
      <c r="B16" s="5" t="s">
        <v>33</v>
      </c>
      <c r="C16" s="5" t="s">
        <v>39</v>
      </c>
      <c r="D16" s="5">
        <v>11.0</v>
      </c>
      <c r="E16" s="5">
        <v>6.5</v>
      </c>
      <c r="F16" s="5">
        <v>15.0</v>
      </c>
      <c r="G16" s="5">
        <v>4.0</v>
      </c>
      <c r="H16" s="5">
        <v>160.0</v>
      </c>
      <c r="I16" s="6">
        <f t="shared" si="1"/>
        <v>23.75</v>
      </c>
      <c r="J16" s="6">
        <f t="shared" si="2"/>
        <v>37</v>
      </c>
      <c r="K16" s="7" t="str">
        <f t="shared" si="3"/>
        <v>Dikey</v>
      </c>
      <c r="L16" s="7" t="str">
        <f>IF(K16="Dikey",IF(AND(F16&gt;='Çanta Gruplaması'!$C$10,F16&lt;='Çanta Gruplaması'!$D$10),'Çanta Gruplaması'!$B$10,IF(AND(F16&gt;='Çanta Gruplaması'!$C$11,F16&lt;='Çanta Gruplaması'!$D$11),'Çanta Gruplaması'!$B$11,IF(AND(F16&gt;='Çanta Gruplaması'!$C$12,F16&lt;='Çanta Gruplaması'!$D$12),'Çanta Gruplaması'!$B$12,"Belirtilen Aralıkta Değil"))),IF(K16="Yatay",IF(AND(D16&gt;='Çanta Gruplaması'!$C$3,D16&lt;='Çanta Gruplaması'!$D$3),'Çanta Gruplaması'!$B$3,IF(AND(D16&gt;='Çanta Gruplaması'!$C$4,D16&lt;='Çanta Gruplaması'!$D$4),'Çanta Gruplaması'!$B$4,IF(AND(D16&gt;='Çanta Gruplaması'!$C$5,D16&lt;='Çanta Gruplaması'!$D$5),'Çanta Gruplaması'!$B$5,"Belirtilen Aralıkta Değil"))),IF(K16="Küp",IF(AND(D16&gt;='Çanta Gruplaması'!$C$16,D16&lt;='Çanta Gruplaması'!$D$16),'Çanta Gruplaması'!$B$16,IF(AND(D16&gt;='Çanta Gruplaması'!$C$17,D16&lt;='Çanta Gruplaması'!$D$17),'Çanta Gruplaması'!$B$17,IF(AND(D16&gt;='Çanta Gruplaması'!$C$18,D16&lt;='Çanta Gruplaması'!$D$18),'Çanta Gruplaması'!$B$18,"Belirtilen Aralıkta Değil"))),"Değer Hatalı")))</f>
        <v>Dikey 1</v>
      </c>
      <c r="M16" s="7" t="str">
        <f>IF(AND(D16&gt;='Çanta Gruplaması'!$H$3,D16&lt;='Çanta Gruplaması'!$I$3,F16&gt;='Çanta Gruplaması'!$J$3,F16&lt;='Çanta Gruplaması'!$K$3),'Çanta Gruplaması'!$G$3,IF(AND(D16&gt;='Çanta Gruplaması'!$H$4,D16&lt;='Çanta Gruplaması'!$I$4,F16&gt;='Çanta Gruplaması'!$J$4,F16&lt;='Çanta Gruplaması'!$K$4),'Çanta Gruplaması'!$G$4,IF(AND(D16&gt;='Çanta Gruplaması'!$H$5,D16&lt;='Çanta Gruplaması'!$I$5,F16&gt;='Çanta Gruplaması'!$J$5,F16&lt;='Çanta Gruplaması'!$K$5),'Çanta Gruplaması'!$G$5,"Gruplanabilen Aralıkta Değildir")))</f>
        <v>Küçük</v>
      </c>
      <c r="N16" s="8" t="str">
        <f t="shared" si="4"/>
        <v>Geçmez</v>
      </c>
      <c r="O16" s="9" t="str">
        <f t="shared" si="5"/>
        <v>Geçmez</v>
      </c>
      <c r="P16" s="9" t="str">
        <f t="shared" si="6"/>
        <v>Geçmez</v>
      </c>
      <c r="Q16" s="9" t="str">
        <f t="shared" si="7"/>
        <v>Geçer</v>
      </c>
      <c r="R16" s="9" t="str">
        <f t="shared" si="8"/>
        <v>Geçer</v>
      </c>
      <c r="S16" s="9" t="str">
        <f t="shared" si="9"/>
        <v>Geçmez</v>
      </c>
      <c r="T16" s="9" t="str">
        <f t="shared" si="10"/>
        <v>Geçer</v>
      </c>
      <c r="U16" s="9" t="str">
        <f t="shared" si="11"/>
        <v>Geçmez</v>
      </c>
      <c r="V16" s="9" t="str">
        <f t="shared" si="12"/>
        <v>Geçmez</v>
      </c>
      <c r="W16" s="9" t="str">
        <f t="shared" si="13"/>
        <v>Geçmez</v>
      </c>
      <c r="X16" s="8" t="str">
        <f t="shared" si="14"/>
        <v>Geçer</v>
      </c>
      <c r="Y16" s="9" t="str">
        <f t="shared" si="15"/>
        <v>Geçer</v>
      </c>
      <c r="Z16" s="9" t="str">
        <f t="shared" si="16"/>
        <v>Geçer</v>
      </c>
      <c r="AA16" s="9" t="str">
        <f t="shared" si="17"/>
        <v>Geçer</v>
      </c>
      <c r="AB16" s="9" t="str">
        <f t="shared" si="18"/>
        <v>Geçer</v>
      </c>
      <c r="AC16" s="9" t="str">
        <f t="shared" si="19"/>
        <v>Geçer</v>
      </c>
      <c r="AD16" s="9" t="str">
        <f t="shared" si="20"/>
        <v>Geçer</v>
      </c>
      <c r="AE16" s="9" t="str">
        <f t="shared" si="21"/>
        <v>Geçer</v>
      </c>
      <c r="AF16" s="9" t="str">
        <f t="shared" si="22"/>
        <v>Geçer</v>
      </c>
      <c r="AG16" s="9" t="str">
        <f t="shared" si="23"/>
        <v>Geçer</v>
      </c>
      <c r="AH16" s="8" t="str">
        <f t="shared" si="24"/>
        <v>Geçmez</v>
      </c>
      <c r="AI16" s="9" t="str">
        <f t="shared" si="25"/>
        <v>Geçer</v>
      </c>
      <c r="AJ16" s="9" t="str">
        <f t="shared" si="26"/>
        <v>Geçmez</v>
      </c>
      <c r="AK16" s="9" t="str">
        <f t="shared" si="27"/>
        <v>Geçmez</v>
      </c>
      <c r="AL16" s="9" t="str">
        <f t="shared" si="28"/>
        <v>Geçmez</v>
      </c>
      <c r="AM16" s="9" t="str">
        <f t="shared" si="29"/>
        <v>Geçmez</v>
      </c>
      <c r="AN16" s="9" t="str">
        <f t="shared" si="30"/>
        <v>Geçmez</v>
      </c>
      <c r="AO16" s="9" t="str">
        <f t="shared" si="31"/>
        <v>Geçmez</v>
      </c>
      <c r="AP16" s="9" t="str">
        <f t="shared" si="32"/>
        <v>Geçmez</v>
      </c>
      <c r="AQ16" s="8" t="str">
        <f t="shared" si="33"/>
        <v>Geçmez</v>
      </c>
      <c r="AR16" s="9" t="str">
        <f t="shared" si="34"/>
        <v>Geçmez</v>
      </c>
      <c r="AS16" s="9" t="str">
        <f t="shared" si="35"/>
        <v>Geçmez</v>
      </c>
      <c r="AT16" s="9" t="str">
        <f t="shared" si="36"/>
        <v>Geçmez</v>
      </c>
      <c r="AU16" s="9" t="str">
        <f t="shared" si="37"/>
        <v>Geçmez</v>
      </c>
      <c r="AV16" s="9" t="str">
        <f t="shared" si="38"/>
        <v>Geçmez</v>
      </c>
      <c r="AW16" s="9" t="str">
        <f t="shared" si="39"/>
        <v>Geçmez</v>
      </c>
      <c r="AX16" s="9" t="str">
        <f t="shared" si="40"/>
        <v>Geçmez</v>
      </c>
      <c r="AY16" s="9" t="str">
        <f t="shared" si="41"/>
        <v>Geçmez</v>
      </c>
      <c r="AZ16" s="10" t="str">
        <f t="shared" si="42"/>
        <v>Evet</v>
      </c>
      <c r="BA16" s="10" t="str">
        <f t="shared" si="43"/>
        <v>Hayır</v>
      </c>
      <c r="BB16" s="10" t="str">
        <f t="shared" si="44"/>
        <v>Hayır</v>
      </c>
    </row>
    <row r="17" ht="42.0" customHeight="1">
      <c r="A17" s="5">
        <v>221611.0</v>
      </c>
      <c r="B17" s="5" t="s">
        <v>33</v>
      </c>
      <c r="C17" s="5" t="s">
        <v>38</v>
      </c>
      <c r="D17" s="5">
        <v>11.0</v>
      </c>
      <c r="E17" s="5">
        <v>6.5</v>
      </c>
      <c r="F17" s="5">
        <v>15.0</v>
      </c>
      <c r="G17" s="5">
        <v>4.0</v>
      </c>
      <c r="H17" s="5">
        <v>190.0</v>
      </c>
      <c r="I17" s="6">
        <f t="shared" si="1"/>
        <v>23.75</v>
      </c>
      <c r="J17" s="6">
        <f t="shared" si="2"/>
        <v>37</v>
      </c>
      <c r="K17" s="7" t="str">
        <f t="shared" si="3"/>
        <v>Dikey</v>
      </c>
      <c r="L17" s="7" t="str">
        <f>IF(K17="Dikey",IF(AND(F17&gt;='Çanta Gruplaması'!$C$10,F17&lt;='Çanta Gruplaması'!$D$10),'Çanta Gruplaması'!$B$10,IF(AND(F17&gt;='Çanta Gruplaması'!$C$11,F17&lt;='Çanta Gruplaması'!$D$11),'Çanta Gruplaması'!$B$11,IF(AND(F17&gt;='Çanta Gruplaması'!$C$12,F17&lt;='Çanta Gruplaması'!$D$12),'Çanta Gruplaması'!$B$12,"Belirtilen Aralıkta Değil"))),IF(K17="Yatay",IF(AND(D17&gt;='Çanta Gruplaması'!$C$3,D17&lt;='Çanta Gruplaması'!$D$3),'Çanta Gruplaması'!$B$3,IF(AND(D17&gt;='Çanta Gruplaması'!$C$4,D17&lt;='Çanta Gruplaması'!$D$4),'Çanta Gruplaması'!$B$4,IF(AND(D17&gt;='Çanta Gruplaması'!$C$5,D17&lt;='Çanta Gruplaması'!$D$5),'Çanta Gruplaması'!$B$5,"Belirtilen Aralıkta Değil"))),IF(K17="Küp",IF(AND(D17&gt;='Çanta Gruplaması'!$C$16,D17&lt;='Çanta Gruplaması'!$D$16),'Çanta Gruplaması'!$B$16,IF(AND(D17&gt;='Çanta Gruplaması'!$C$17,D17&lt;='Çanta Gruplaması'!$D$17),'Çanta Gruplaması'!$B$17,IF(AND(D17&gt;='Çanta Gruplaması'!$C$18,D17&lt;='Çanta Gruplaması'!$D$18),'Çanta Gruplaması'!$B$18,"Belirtilen Aralıkta Değil"))),"Değer Hatalı")))</f>
        <v>Dikey 1</v>
      </c>
      <c r="M17" s="7" t="str">
        <f>IF(AND(D17&gt;='Çanta Gruplaması'!$H$3,D17&lt;='Çanta Gruplaması'!$I$3,F17&gt;='Çanta Gruplaması'!$J$3,F17&lt;='Çanta Gruplaması'!$K$3),'Çanta Gruplaması'!$G$3,IF(AND(D17&gt;='Çanta Gruplaması'!$H$4,D17&lt;='Çanta Gruplaması'!$I$4,F17&gt;='Çanta Gruplaması'!$J$4,F17&lt;='Çanta Gruplaması'!$K$4),'Çanta Gruplaması'!$G$4,IF(AND(D17&gt;='Çanta Gruplaması'!$H$5,D17&lt;='Çanta Gruplaması'!$I$5,F17&gt;='Çanta Gruplaması'!$J$5,F17&lt;='Çanta Gruplaması'!$K$5),'Çanta Gruplaması'!$G$5,"Gruplanabilen Aralıkta Değildir")))</f>
        <v>Küçük</v>
      </c>
      <c r="N17" s="8" t="str">
        <f t="shared" si="4"/>
        <v>Geçmez</v>
      </c>
      <c r="O17" s="9" t="str">
        <f t="shared" si="5"/>
        <v>Geçmez</v>
      </c>
      <c r="P17" s="9" t="str">
        <f t="shared" si="6"/>
        <v>Geçmez</v>
      </c>
      <c r="Q17" s="9" t="str">
        <f t="shared" si="7"/>
        <v>Geçer</v>
      </c>
      <c r="R17" s="9" t="str">
        <f t="shared" si="8"/>
        <v>Geçer</v>
      </c>
      <c r="S17" s="9" t="str">
        <f t="shared" si="9"/>
        <v>Geçmez</v>
      </c>
      <c r="T17" s="9" t="str">
        <f t="shared" si="10"/>
        <v>Geçer</v>
      </c>
      <c r="U17" s="9" t="str">
        <f t="shared" si="11"/>
        <v>Geçmez</v>
      </c>
      <c r="V17" s="9" t="str">
        <f t="shared" si="12"/>
        <v>Geçmez</v>
      </c>
      <c r="W17" s="9" t="str">
        <f t="shared" si="13"/>
        <v>Geçmez</v>
      </c>
      <c r="X17" s="8" t="str">
        <f t="shared" si="14"/>
        <v>Geçer</v>
      </c>
      <c r="Y17" s="9" t="str">
        <f t="shared" si="15"/>
        <v>Geçer</v>
      </c>
      <c r="Z17" s="9" t="str">
        <f t="shared" si="16"/>
        <v>Geçer</v>
      </c>
      <c r="AA17" s="9" t="str">
        <f t="shared" si="17"/>
        <v>Geçer</v>
      </c>
      <c r="AB17" s="9" t="str">
        <f t="shared" si="18"/>
        <v>Geçer</v>
      </c>
      <c r="AC17" s="9" t="str">
        <f t="shared" si="19"/>
        <v>Geçer</v>
      </c>
      <c r="AD17" s="9" t="str">
        <f t="shared" si="20"/>
        <v>Geçer</v>
      </c>
      <c r="AE17" s="9" t="str">
        <f t="shared" si="21"/>
        <v>Geçer</v>
      </c>
      <c r="AF17" s="9" t="str">
        <f t="shared" si="22"/>
        <v>Geçer</v>
      </c>
      <c r="AG17" s="9" t="str">
        <f t="shared" si="23"/>
        <v>Geçer</v>
      </c>
      <c r="AH17" s="8" t="str">
        <f t="shared" si="24"/>
        <v>Geçmez</v>
      </c>
      <c r="AI17" s="9" t="str">
        <f t="shared" si="25"/>
        <v>Geçer</v>
      </c>
      <c r="AJ17" s="9" t="str">
        <f t="shared" si="26"/>
        <v>Geçmez</v>
      </c>
      <c r="AK17" s="9" t="str">
        <f t="shared" si="27"/>
        <v>Geçmez</v>
      </c>
      <c r="AL17" s="9" t="str">
        <f t="shared" si="28"/>
        <v>Geçmez</v>
      </c>
      <c r="AM17" s="9" t="str">
        <f t="shared" si="29"/>
        <v>Geçmez</v>
      </c>
      <c r="AN17" s="9" t="str">
        <f t="shared" si="30"/>
        <v>Geçmez</v>
      </c>
      <c r="AO17" s="9" t="str">
        <f t="shared" si="31"/>
        <v>Geçmez</v>
      </c>
      <c r="AP17" s="9" t="str">
        <f t="shared" si="32"/>
        <v>Geçmez</v>
      </c>
      <c r="AQ17" s="8" t="str">
        <f t="shared" si="33"/>
        <v>Geçmez</v>
      </c>
      <c r="AR17" s="9" t="str">
        <f t="shared" si="34"/>
        <v>Geçer</v>
      </c>
      <c r="AS17" s="9" t="str">
        <f t="shared" si="35"/>
        <v>Geçmez</v>
      </c>
      <c r="AT17" s="9" t="str">
        <f t="shared" si="36"/>
        <v>Geçmez</v>
      </c>
      <c r="AU17" s="9" t="str">
        <f t="shared" si="37"/>
        <v>Geçmez</v>
      </c>
      <c r="AV17" s="9" t="str">
        <f t="shared" si="38"/>
        <v>Geçmez</v>
      </c>
      <c r="AW17" s="9" t="str">
        <f t="shared" si="39"/>
        <v>Geçmez</v>
      </c>
      <c r="AX17" s="9" t="str">
        <f t="shared" si="40"/>
        <v>Geçmez</v>
      </c>
      <c r="AY17" s="9" t="str">
        <f t="shared" si="41"/>
        <v>Geçmez</v>
      </c>
      <c r="AZ17" s="10" t="str">
        <f t="shared" si="42"/>
        <v>Evet</v>
      </c>
      <c r="BA17" s="10" t="str">
        <f t="shared" si="43"/>
        <v>Hayır</v>
      </c>
      <c r="BB17" s="10" t="str">
        <f t="shared" si="44"/>
        <v>Hayır</v>
      </c>
    </row>
    <row r="18" ht="42.0" customHeight="1">
      <c r="A18" s="5">
        <v>221616.0</v>
      </c>
      <c r="B18" s="5" t="s">
        <v>33</v>
      </c>
      <c r="C18" s="5" t="s">
        <v>48</v>
      </c>
      <c r="D18" s="5">
        <v>18.0</v>
      </c>
      <c r="E18" s="5">
        <v>8.0</v>
      </c>
      <c r="F18" s="11">
        <v>23.0</v>
      </c>
      <c r="G18" s="5">
        <v>4.0</v>
      </c>
      <c r="H18" s="5">
        <v>205.0</v>
      </c>
      <c r="I18" s="6">
        <f t="shared" si="1"/>
        <v>32.5</v>
      </c>
      <c r="J18" s="6">
        <f t="shared" si="2"/>
        <v>54</v>
      </c>
      <c r="K18" s="7" t="str">
        <f t="shared" si="3"/>
        <v>Dikey</v>
      </c>
      <c r="L18" s="7" t="str">
        <f>IF(K18="Dikey",IF(AND(F18&gt;='Çanta Gruplaması'!$C$10,F18&lt;='Çanta Gruplaması'!$D$10),'Çanta Gruplaması'!$B$10,IF(AND(F18&gt;='Çanta Gruplaması'!$C$11,F18&lt;='Çanta Gruplaması'!$D$11),'Çanta Gruplaması'!$B$11,IF(AND(F18&gt;='Çanta Gruplaması'!$C$12,F18&lt;='Çanta Gruplaması'!$D$12),'Çanta Gruplaması'!$B$12,"Belirtilen Aralıkta Değil"))),IF(K18="Yatay",IF(AND(D18&gt;='Çanta Gruplaması'!$C$3,D18&lt;='Çanta Gruplaması'!$D$3),'Çanta Gruplaması'!$B$3,IF(AND(D18&gt;='Çanta Gruplaması'!$C$4,D18&lt;='Çanta Gruplaması'!$D$4),'Çanta Gruplaması'!$B$4,IF(AND(D18&gt;='Çanta Gruplaması'!$C$5,D18&lt;='Çanta Gruplaması'!$D$5),'Çanta Gruplaması'!$B$5,"Belirtilen Aralıkta Değil"))),IF(K18="Küp",IF(AND(D18&gt;='Çanta Gruplaması'!$C$16,D18&lt;='Çanta Gruplaması'!$D$16),'Çanta Gruplaması'!$B$16,IF(AND(D18&gt;='Çanta Gruplaması'!$C$17,D18&lt;='Çanta Gruplaması'!$D$17),'Çanta Gruplaması'!$B$17,IF(AND(D18&gt;='Çanta Gruplaması'!$C$18,D18&lt;='Çanta Gruplaması'!$D$18),'Çanta Gruplaması'!$B$18,"Belirtilen Aralıkta Değil"))),"Değer Hatalı")))</f>
        <v>Dikey 1</v>
      </c>
      <c r="M18" s="7" t="str">
        <f>IF(AND(D18&gt;='Çanta Gruplaması'!$H$3,D18&lt;='Çanta Gruplaması'!$I$3,F18&gt;='Çanta Gruplaması'!$J$3,F18&lt;='Çanta Gruplaması'!$K$3),'Çanta Gruplaması'!$G$3,IF(AND(D18&gt;='Çanta Gruplaması'!$H$4,D18&lt;='Çanta Gruplaması'!$I$4,F18&gt;='Çanta Gruplaması'!$J$4,F18&lt;='Çanta Gruplaması'!$K$4),'Çanta Gruplaması'!$G$4,IF(AND(D18&gt;='Çanta Gruplaması'!$H$5,D18&lt;='Çanta Gruplaması'!$I$5,F18&gt;='Çanta Gruplaması'!$J$5,F18&lt;='Çanta Gruplaması'!$K$5),'Çanta Gruplaması'!$G$5,"Gruplanabilen Aralıkta Değildir")))</f>
        <v>Küçük</v>
      </c>
      <c r="N18" s="8" t="str">
        <f t="shared" si="4"/>
        <v>Geçer</v>
      </c>
      <c r="O18" s="9" t="str">
        <f t="shared" si="5"/>
        <v>Geçer</v>
      </c>
      <c r="P18" s="9" t="str">
        <f t="shared" si="6"/>
        <v>Geçer</v>
      </c>
      <c r="Q18" s="9" t="str">
        <f t="shared" si="7"/>
        <v>Geçer</v>
      </c>
      <c r="R18" s="9" t="str">
        <f t="shared" si="8"/>
        <v>Geçer</v>
      </c>
      <c r="S18" s="9" t="str">
        <f t="shared" si="9"/>
        <v>Geçer</v>
      </c>
      <c r="T18" s="9" t="str">
        <f t="shared" si="10"/>
        <v>Geçer</v>
      </c>
      <c r="U18" s="9" t="str">
        <f t="shared" si="11"/>
        <v>Geçer</v>
      </c>
      <c r="V18" s="9" t="str">
        <f t="shared" si="12"/>
        <v>Geçer</v>
      </c>
      <c r="W18" s="9" t="str">
        <f t="shared" si="13"/>
        <v>Geçer</v>
      </c>
      <c r="X18" s="8" t="str">
        <f t="shared" si="14"/>
        <v>Geçer</v>
      </c>
      <c r="Y18" s="9" t="str">
        <f t="shared" si="15"/>
        <v>Geçer</v>
      </c>
      <c r="Z18" s="9" t="str">
        <f t="shared" si="16"/>
        <v>Geçer</v>
      </c>
      <c r="AA18" s="9" t="str">
        <f t="shared" si="17"/>
        <v>Geçer</v>
      </c>
      <c r="AB18" s="9" t="str">
        <f t="shared" si="18"/>
        <v>Geçer</v>
      </c>
      <c r="AC18" s="9" t="str">
        <f t="shared" si="19"/>
        <v>Geçer</v>
      </c>
      <c r="AD18" s="9" t="str">
        <f t="shared" si="20"/>
        <v>Geçer</v>
      </c>
      <c r="AE18" s="9" t="str">
        <f t="shared" si="21"/>
        <v>Geçer</v>
      </c>
      <c r="AF18" s="9" t="str">
        <f t="shared" si="22"/>
        <v>Geçer</v>
      </c>
      <c r="AG18" s="9" t="str">
        <f t="shared" si="23"/>
        <v>Geçer</v>
      </c>
      <c r="AH18" s="8" t="str">
        <f t="shared" si="24"/>
        <v>Geçer</v>
      </c>
      <c r="AI18" s="9" t="str">
        <f t="shared" si="25"/>
        <v>Geçer</v>
      </c>
      <c r="AJ18" s="9" t="str">
        <f t="shared" si="26"/>
        <v>Geçer</v>
      </c>
      <c r="AK18" s="9" t="str">
        <f t="shared" si="27"/>
        <v>Geçer</v>
      </c>
      <c r="AL18" s="9" t="str">
        <f t="shared" si="28"/>
        <v>Geçer</v>
      </c>
      <c r="AM18" s="9" t="str">
        <f t="shared" si="29"/>
        <v>Geçer</v>
      </c>
      <c r="AN18" s="9" t="str">
        <f t="shared" si="30"/>
        <v>Geçer</v>
      </c>
      <c r="AO18" s="9" t="str">
        <f t="shared" si="31"/>
        <v>Geçer</v>
      </c>
      <c r="AP18" s="9" t="str">
        <f t="shared" si="32"/>
        <v>Geçer</v>
      </c>
      <c r="AQ18" s="8" t="str">
        <f t="shared" si="33"/>
        <v>Geçer</v>
      </c>
      <c r="AR18" s="9" t="str">
        <f t="shared" si="34"/>
        <v>Geçer</v>
      </c>
      <c r="AS18" s="9" t="str">
        <f t="shared" si="35"/>
        <v>Geçer</v>
      </c>
      <c r="AT18" s="9" t="str">
        <f t="shared" si="36"/>
        <v>Geçer</v>
      </c>
      <c r="AU18" s="9" t="str">
        <f t="shared" si="37"/>
        <v>Geçer</v>
      </c>
      <c r="AV18" s="9" t="str">
        <f t="shared" si="38"/>
        <v>Geçer</v>
      </c>
      <c r="AW18" s="9" t="str">
        <f t="shared" si="39"/>
        <v>Geçer</v>
      </c>
      <c r="AX18" s="9" t="str">
        <f t="shared" si="40"/>
        <v>Geçer</v>
      </c>
      <c r="AY18" s="9" t="str">
        <f t="shared" si="41"/>
        <v>Geçer</v>
      </c>
      <c r="AZ18" s="10" t="str">
        <f t="shared" si="42"/>
        <v>Evet</v>
      </c>
      <c r="BA18" s="10" t="str">
        <f t="shared" si="43"/>
        <v>Evet</v>
      </c>
      <c r="BB18" s="10" t="str">
        <f t="shared" si="44"/>
        <v>Evet</v>
      </c>
    </row>
    <row r="19" ht="42.0" customHeight="1">
      <c r="A19" s="5">
        <v>221617.0</v>
      </c>
      <c r="B19" s="5" t="s">
        <v>33</v>
      </c>
      <c r="C19" s="5" t="s">
        <v>49</v>
      </c>
      <c r="D19" s="5">
        <v>18.0</v>
      </c>
      <c r="E19" s="5">
        <v>8.0</v>
      </c>
      <c r="F19" s="5">
        <v>19.5</v>
      </c>
      <c r="G19" s="5">
        <v>4.0</v>
      </c>
      <c r="H19" s="5">
        <v>190.0</v>
      </c>
      <c r="I19" s="6">
        <f t="shared" si="1"/>
        <v>29</v>
      </c>
      <c r="J19" s="6">
        <f t="shared" si="2"/>
        <v>54</v>
      </c>
      <c r="K19" s="7" t="str">
        <f t="shared" si="3"/>
        <v>Dikey</v>
      </c>
      <c r="L19" s="7" t="str">
        <f>IF(K19="Dikey",IF(AND(F19&gt;='Çanta Gruplaması'!$C$10,F19&lt;='Çanta Gruplaması'!$D$10),'Çanta Gruplaması'!$B$10,IF(AND(F19&gt;='Çanta Gruplaması'!$C$11,F19&lt;='Çanta Gruplaması'!$D$11),'Çanta Gruplaması'!$B$11,IF(AND(F19&gt;='Çanta Gruplaması'!$C$12,F19&lt;='Çanta Gruplaması'!$D$12),'Çanta Gruplaması'!$B$12,"Belirtilen Aralıkta Değil"))),IF(K19="Yatay",IF(AND(D19&gt;='Çanta Gruplaması'!$C$3,D19&lt;='Çanta Gruplaması'!$D$3),'Çanta Gruplaması'!$B$3,IF(AND(D19&gt;='Çanta Gruplaması'!$C$4,D19&lt;='Çanta Gruplaması'!$D$4),'Çanta Gruplaması'!$B$4,IF(AND(D19&gt;='Çanta Gruplaması'!$C$5,D19&lt;='Çanta Gruplaması'!$D$5),'Çanta Gruplaması'!$B$5,"Belirtilen Aralıkta Değil"))),IF(K19="Küp",IF(AND(D19&gt;='Çanta Gruplaması'!$C$16,D19&lt;='Çanta Gruplaması'!$D$16),'Çanta Gruplaması'!$B$16,IF(AND(D19&gt;='Çanta Gruplaması'!$C$17,D19&lt;='Çanta Gruplaması'!$D$17),'Çanta Gruplaması'!$B$17,IF(AND(D19&gt;='Çanta Gruplaması'!$C$18,D19&lt;='Çanta Gruplaması'!$D$18),'Çanta Gruplaması'!$B$18,"Belirtilen Aralıkta Değil"))),"Değer Hatalı")))</f>
        <v>Dikey 1</v>
      </c>
      <c r="M19" s="7" t="str">
        <f>IF(AND(D19&gt;='Çanta Gruplaması'!$H$3,D19&lt;='Çanta Gruplaması'!$I$3,F19&gt;='Çanta Gruplaması'!$J$3,F19&lt;='Çanta Gruplaması'!$K$3),'Çanta Gruplaması'!$G$3,IF(AND(D19&gt;='Çanta Gruplaması'!$H$4,D19&lt;='Çanta Gruplaması'!$I$4,F19&gt;='Çanta Gruplaması'!$J$4,F19&lt;='Çanta Gruplaması'!$K$4),'Çanta Gruplaması'!$G$4,IF(AND(D19&gt;='Çanta Gruplaması'!$H$5,D19&lt;='Çanta Gruplaması'!$I$5,F19&gt;='Çanta Gruplaması'!$J$5,F19&lt;='Çanta Gruplaması'!$K$5),'Çanta Gruplaması'!$G$5,"Gruplanabilen Aralıkta Değildir")))</f>
        <v>Küçük</v>
      </c>
      <c r="N19" s="8" t="str">
        <f t="shared" si="4"/>
        <v>Geçmez</v>
      </c>
      <c r="O19" s="9" t="str">
        <f t="shared" si="5"/>
        <v>Geçer</v>
      </c>
      <c r="P19" s="9" t="str">
        <f t="shared" si="6"/>
        <v>Geçmez</v>
      </c>
      <c r="Q19" s="9" t="str">
        <f t="shared" si="7"/>
        <v>Geçer</v>
      </c>
      <c r="R19" s="9" t="str">
        <f t="shared" si="8"/>
        <v>Geçer</v>
      </c>
      <c r="S19" s="9" t="str">
        <f t="shared" si="9"/>
        <v>Geçer</v>
      </c>
      <c r="T19" s="9" t="str">
        <f t="shared" si="10"/>
        <v>Geçer</v>
      </c>
      <c r="U19" s="9" t="str">
        <f t="shared" si="11"/>
        <v>Geçer</v>
      </c>
      <c r="V19" s="9" t="str">
        <f t="shared" si="12"/>
        <v>Geçer</v>
      </c>
      <c r="W19" s="9" t="str">
        <f t="shared" si="13"/>
        <v>Geçmez</v>
      </c>
      <c r="X19" s="8" t="str">
        <f t="shared" si="14"/>
        <v>Geçer</v>
      </c>
      <c r="Y19" s="9" t="str">
        <f t="shared" si="15"/>
        <v>Geçer</v>
      </c>
      <c r="Z19" s="9" t="str">
        <f t="shared" si="16"/>
        <v>Geçer</v>
      </c>
      <c r="AA19" s="9" t="str">
        <f t="shared" si="17"/>
        <v>Geçer</v>
      </c>
      <c r="AB19" s="9" t="str">
        <f t="shared" si="18"/>
        <v>Geçer</v>
      </c>
      <c r="AC19" s="9" t="str">
        <f t="shared" si="19"/>
        <v>Geçer</v>
      </c>
      <c r="AD19" s="9" t="str">
        <f t="shared" si="20"/>
        <v>Geçer</v>
      </c>
      <c r="AE19" s="9" t="str">
        <f t="shared" si="21"/>
        <v>Geçer</v>
      </c>
      <c r="AF19" s="9" t="str">
        <f t="shared" si="22"/>
        <v>Geçer</v>
      </c>
      <c r="AG19" s="9" t="str">
        <f t="shared" si="23"/>
        <v>Geçer</v>
      </c>
      <c r="AH19" s="8" t="str">
        <f t="shared" si="24"/>
        <v>Geçer</v>
      </c>
      <c r="AI19" s="9" t="str">
        <f t="shared" si="25"/>
        <v>Geçer</v>
      </c>
      <c r="AJ19" s="9" t="str">
        <f t="shared" si="26"/>
        <v>Geçer</v>
      </c>
      <c r="AK19" s="9" t="str">
        <f t="shared" si="27"/>
        <v>Geçer</v>
      </c>
      <c r="AL19" s="9" t="str">
        <f t="shared" si="28"/>
        <v>Geçer</v>
      </c>
      <c r="AM19" s="9" t="str">
        <f t="shared" si="29"/>
        <v>Geçer</v>
      </c>
      <c r="AN19" s="9" t="str">
        <f t="shared" si="30"/>
        <v>Geçer</v>
      </c>
      <c r="AO19" s="9" t="str">
        <f t="shared" si="31"/>
        <v>Geçer</v>
      </c>
      <c r="AP19" s="9" t="str">
        <f t="shared" si="32"/>
        <v>Geçer</v>
      </c>
      <c r="AQ19" s="8" t="str">
        <f t="shared" si="33"/>
        <v>Geçmez</v>
      </c>
      <c r="AR19" s="9" t="str">
        <f t="shared" si="34"/>
        <v>Geçer</v>
      </c>
      <c r="AS19" s="9" t="str">
        <f t="shared" si="35"/>
        <v>Geçer</v>
      </c>
      <c r="AT19" s="9" t="str">
        <f t="shared" si="36"/>
        <v>Geçmez</v>
      </c>
      <c r="AU19" s="9" t="str">
        <f t="shared" si="37"/>
        <v>Geçer</v>
      </c>
      <c r="AV19" s="9" t="str">
        <f t="shared" si="38"/>
        <v>Geçer</v>
      </c>
      <c r="AW19" s="9" t="str">
        <f t="shared" si="39"/>
        <v>Geçer</v>
      </c>
      <c r="AX19" s="9" t="str">
        <f t="shared" si="40"/>
        <v>Geçer</v>
      </c>
      <c r="AY19" s="9" t="str">
        <f t="shared" si="41"/>
        <v>Geçer</v>
      </c>
      <c r="AZ19" s="10" t="str">
        <f t="shared" si="42"/>
        <v>Evet</v>
      </c>
      <c r="BA19" s="10" t="str">
        <f t="shared" si="43"/>
        <v>Evet</v>
      </c>
      <c r="BB19" s="10" t="str">
        <f t="shared" si="44"/>
        <v>Evet</v>
      </c>
    </row>
    <row r="20" ht="42.0" customHeight="1">
      <c r="A20" s="5">
        <v>221618.0</v>
      </c>
      <c r="B20" s="5" t="s">
        <v>33</v>
      </c>
      <c r="C20" s="5" t="s">
        <v>50</v>
      </c>
      <c r="D20" s="5">
        <v>16.0</v>
      </c>
      <c r="E20" s="5">
        <v>8.0</v>
      </c>
      <c r="F20" s="5">
        <v>15.0</v>
      </c>
      <c r="G20" s="5">
        <v>4.0</v>
      </c>
      <c r="H20" s="5">
        <v>205.0</v>
      </c>
      <c r="I20" s="6">
        <f t="shared" si="1"/>
        <v>24.5</v>
      </c>
      <c r="J20" s="6">
        <f t="shared" si="2"/>
        <v>50</v>
      </c>
      <c r="K20" s="7" t="str">
        <f t="shared" si="3"/>
        <v>Yatay</v>
      </c>
      <c r="L20" s="7" t="str">
        <f>IF(K20="Dikey",IF(AND(F20&gt;='Çanta Gruplaması'!$C$10,F20&lt;='Çanta Gruplaması'!$D$10),'Çanta Gruplaması'!$B$10,IF(AND(F20&gt;='Çanta Gruplaması'!$C$11,F20&lt;='Çanta Gruplaması'!$D$11),'Çanta Gruplaması'!$B$11,IF(AND(F20&gt;='Çanta Gruplaması'!$C$12,F20&lt;='Çanta Gruplaması'!$D$12),'Çanta Gruplaması'!$B$12,"Belirtilen Aralıkta Değil"))),IF(K20="Yatay",IF(AND(D20&gt;='Çanta Gruplaması'!$C$3,D20&lt;='Çanta Gruplaması'!$D$3),'Çanta Gruplaması'!$B$3,IF(AND(D20&gt;='Çanta Gruplaması'!$C$4,D20&lt;='Çanta Gruplaması'!$D$4),'Çanta Gruplaması'!$B$4,IF(AND(D20&gt;='Çanta Gruplaması'!$C$5,D20&lt;='Çanta Gruplaması'!$D$5),'Çanta Gruplaması'!$B$5,"Belirtilen Aralıkta Değil"))),IF(K20="Küp",IF(AND(D20&gt;='Çanta Gruplaması'!$C$16,D20&lt;='Çanta Gruplaması'!$D$16),'Çanta Gruplaması'!$B$16,IF(AND(D20&gt;='Çanta Gruplaması'!$C$17,D20&lt;='Çanta Gruplaması'!$D$17),'Çanta Gruplaması'!$B$17,IF(AND(D20&gt;='Çanta Gruplaması'!$C$18,D20&lt;='Çanta Gruplaması'!$D$18),'Çanta Gruplaması'!$B$18,"Belirtilen Aralıkta Değil"))),"Değer Hatalı")))</f>
        <v>Yatay 1 </v>
      </c>
      <c r="M20" s="7" t="str">
        <f>IF(AND(D20&gt;='Çanta Gruplaması'!$H$3,D20&lt;='Çanta Gruplaması'!$I$3,F20&gt;='Çanta Gruplaması'!$J$3,F20&lt;='Çanta Gruplaması'!$K$3),'Çanta Gruplaması'!$G$3,IF(AND(D20&gt;='Çanta Gruplaması'!$H$4,D20&lt;='Çanta Gruplaması'!$I$4,F20&gt;='Çanta Gruplaması'!$J$4,F20&lt;='Çanta Gruplaması'!$K$4),'Çanta Gruplaması'!$G$4,IF(AND(D20&gt;='Çanta Gruplaması'!$H$5,D20&lt;='Çanta Gruplaması'!$I$5,F20&gt;='Çanta Gruplaması'!$J$5,F20&lt;='Çanta Gruplaması'!$K$5),'Çanta Gruplaması'!$G$5,"Gruplanabilen Aralıkta Değildir")))</f>
        <v>Küçük</v>
      </c>
      <c r="N20" s="8" t="str">
        <f t="shared" si="4"/>
        <v>Geçmez</v>
      </c>
      <c r="O20" s="9" t="str">
        <f t="shared" si="5"/>
        <v>Geçmez</v>
      </c>
      <c r="P20" s="9" t="str">
        <f t="shared" si="6"/>
        <v>Geçmez</v>
      </c>
      <c r="Q20" s="9" t="str">
        <f t="shared" si="7"/>
        <v>Geçer</v>
      </c>
      <c r="R20" s="9" t="str">
        <f t="shared" si="8"/>
        <v>Geçer</v>
      </c>
      <c r="S20" s="9" t="str">
        <f t="shared" si="9"/>
        <v>Geçmez</v>
      </c>
      <c r="T20" s="9" t="str">
        <f t="shared" si="10"/>
        <v>Geçer</v>
      </c>
      <c r="U20" s="9" t="str">
        <f t="shared" si="11"/>
        <v>Geçmez</v>
      </c>
      <c r="V20" s="9" t="str">
        <f t="shared" si="12"/>
        <v>Geçer</v>
      </c>
      <c r="W20" s="9" t="str">
        <f t="shared" si="13"/>
        <v>Geçmez</v>
      </c>
      <c r="X20" s="8" t="str">
        <f t="shared" si="14"/>
        <v>Geçer</v>
      </c>
      <c r="Y20" s="9" t="str">
        <f t="shared" si="15"/>
        <v>Geçer</v>
      </c>
      <c r="Z20" s="9" t="str">
        <f t="shared" si="16"/>
        <v>Geçer</v>
      </c>
      <c r="AA20" s="9" t="str">
        <f t="shared" si="17"/>
        <v>Geçer</v>
      </c>
      <c r="AB20" s="9" t="str">
        <f t="shared" si="18"/>
        <v>Geçer</v>
      </c>
      <c r="AC20" s="9" t="str">
        <f t="shared" si="19"/>
        <v>Geçer</v>
      </c>
      <c r="AD20" s="9" t="str">
        <f t="shared" si="20"/>
        <v>Geçer</v>
      </c>
      <c r="AE20" s="9" t="str">
        <f t="shared" si="21"/>
        <v>Geçer</v>
      </c>
      <c r="AF20" s="9" t="str">
        <f t="shared" si="22"/>
        <v>Geçer</v>
      </c>
      <c r="AG20" s="9" t="str">
        <f t="shared" si="23"/>
        <v>Geçer</v>
      </c>
      <c r="AH20" s="8" t="str">
        <f t="shared" si="24"/>
        <v>Geçmez</v>
      </c>
      <c r="AI20" s="9" t="str">
        <f t="shared" si="25"/>
        <v>Geçer</v>
      </c>
      <c r="AJ20" s="9" t="str">
        <f t="shared" si="26"/>
        <v>Geçmez</v>
      </c>
      <c r="AK20" s="9" t="str">
        <f t="shared" si="27"/>
        <v>Geçmez</v>
      </c>
      <c r="AL20" s="9" t="str">
        <f t="shared" si="28"/>
        <v>Geçer</v>
      </c>
      <c r="AM20" s="9" t="str">
        <f t="shared" si="29"/>
        <v>Geçmez</v>
      </c>
      <c r="AN20" s="9" t="str">
        <f t="shared" si="30"/>
        <v>Geçer</v>
      </c>
      <c r="AO20" s="9" t="str">
        <f t="shared" si="31"/>
        <v>Geçmez</v>
      </c>
      <c r="AP20" s="9" t="str">
        <f t="shared" si="32"/>
        <v>Geçer</v>
      </c>
      <c r="AQ20" s="8" t="str">
        <f t="shared" si="33"/>
        <v>Geçmez</v>
      </c>
      <c r="AR20" s="9" t="str">
        <f t="shared" si="34"/>
        <v>Geçer</v>
      </c>
      <c r="AS20" s="9" t="str">
        <f t="shared" si="35"/>
        <v>Geçmez</v>
      </c>
      <c r="AT20" s="9" t="str">
        <f t="shared" si="36"/>
        <v>Geçmez</v>
      </c>
      <c r="AU20" s="9" t="str">
        <f t="shared" si="37"/>
        <v>Geçer</v>
      </c>
      <c r="AV20" s="9" t="str">
        <f t="shared" si="38"/>
        <v>Geçmez</v>
      </c>
      <c r="AW20" s="9" t="str">
        <f t="shared" si="39"/>
        <v>Geçer</v>
      </c>
      <c r="AX20" s="9" t="str">
        <f t="shared" si="40"/>
        <v>Geçmez</v>
      </c>
      <c r="AY20" s="9" t="str">
        <f t="shared" si="41"/>
        <v>Geçer</v>
      </c>
      <c r="AZ20" s="10" t="str">
        <f t="shared" si="42"/>
        <v>Evet</v>
      </c>
      <c r="BA20" s="10" t="str">
        <f t="shared" si="43"/>
        <v>Hayır</v>
      </c>
      <c r="BB20" s="10" t="str">
        <f t="shared" si="44"/>
        <v>Hayır</v>
      </c>
    </row>
    <row r="21" ht="42.0" customHeight="1">
      <c r="A21" s="5">
        <v>221619.0</v>
      </c>
      <c r="B21" s="5" t="s">
        <v>33</v>
      </c>
      <c r="C21" s="5" t="s">
        <v>51</v>
      </c>
      <c r="D21" s="5">
        <v>20.0</v>
      </c>
      <c r="E21" s="5">
        <v>11.0</v>
      </c>
      <c r="F21" s="5">
        <v>21.0</v>
      </c>
      <c r="G21" s="5">
        <v>4.0</v>
      </c>
      <c r="H21" s="5">
        <v>200.0</v>
      </c>
      <c r="I21" s="6">
        <f t="shared" si="1"/>
        <v>32</v>
      </c>
      <c r="J21" s="6">
        <f t="shared" si="2"/>
        <v>64</v>
      </c>
      <c r="K21" s="7" t="str">
        <f t="shared" si="3"/>
        <v>Dikey</v>
      </c>
      <c r="L21" s="7" t="str">
        <f>IF(K21="Dikey",IF(AND(F21&gt;='Çanta Gruplaması'!$C$10,F21&lt;='Çanta Gruplaması'!$D$10),'Çanta Gruplaması'!$B$10,IF(AND(F21&gt;='Çanta Gruplaması'!$C$11,F21&lt;='Çanta Gruplaması'!$D$11),'Çanta Gruplaması'!$B$11,IF(AND(F21&gt;='Çanta Gruplaması'!$C$12,F21&lt;='Çanta Gruplaması'!$D$12),'Çanta Gruplaması'!$B$12,"Belirtilen Aralıkta Değil"))),IF(K21="Yatay",IF(AND(D21&gt;='Çanta Gruplaması'!$C$3,D21&lt;='Çanta Gruplaması'!$D$3),'Çanta Gruplaması'!$B$3,IF(AND(D21&gt;='Çanta Gruplaması'!$C$4,D21&lt;='Çanta Gruplaması'!$D$4),'Çanta Gruplaması'!$B$4,IF(AND(D21&gt;='Çanta Gruplaması'!$C$5,D21&lt;='Çanta Gruplaması'!$D$5),'Çanta Gruplaması'!$B$5,"Belirtilen Aralıkta Değil"))),IF(K21="Küp",IF(AND(D21&gt;='Çanta Gruplaması'!$C$16,D21&lt;='Çanta Gruplaması'!$D$16),'Çanta Gruplaması'!$B$16,IF(AND(D21&gt;='Çanta Gruplaması'!$C$17,D21&lt;='Çanta Gruplaması'!$D$17),'Çanta Gruplaması'!$B$17,IF(AND(D21&gt;='Çanta Gruplaması'!$C$18,D21&lt;='Çanta Gruplaması'!$D$18),'Çanta Gruplaması'!$B$18,"Belirtilen Aralıkta Değil"))),"Değer Hatalı")))</f>
        <v>Dikey 1</v>
      </c>
      <c r="M21" s="7" t="str">
        <f>IF(AND(D21&gt;='Çanta Gruplaması'!$H$3,D21&lt;='Çanta Gruplaması'!$I$3,F21&gt;='Çanta Gruplaması'!$J$3,F21&lt;='Çanta Gruplaması'!$K$3),'Çanta Gruplaması'!$G$3,IF(AND(D21&gt;='Çanta Gruplaması'!$H$4,D21&lt;='Çanta Gruplaması'!$I$4,F21&gt;='Çanta Gruplaması'!$J$4,F21&lt;='Çanta Gruplaması'!$K$4),'Çanta Gruplaması'!$G$4,IF(AND(D21&gt;='Çanta Gruplaması'!$H$5,D21&lt;='Çanta Gruplaması'!$I$5,F21&gt;='Çanta Gruplaması'!$J$5,F21&lt;='Çanta Gruplaması'!$K$5),'Çanta Gruplaması'!$G$5,"Gruplanabilen Aralıkta Değildir")))</f>
        <v>Küçük</v>
      </c>
      <c r="N21" s="8" t="str">
        <f t="shared" si="4"/>
        <v>Geçer</v>
      </c>
      <c r="O21" s="9" t="str">
        <f t="shared" si="5"/>
        <v>Geçer</v>
      </c>
      <c r="P21" s="9" t="str">
        <f t="shared" si="6"/>
        <v>Geçer</v>
      </c>
      <c r="Q21" s="9" t="str">
        <f t="shared" si="7"/>
        <v>Geçer</v>
      </c>
      <c r="R21" s="9" t="str">
        <f t="shared" si="8"/>
        <v>Geçer</v>
      </c>
      <c r="S21" s="9" t="str">
        <f t="shared" si="9"/>
        <v>Geçer</v>
      </c>
      <c r="T21" s="9" t="str">
        <f t="shared" si="10"/>
        <v>Geçer</v>
      </c>
      <c r="U21" s="9" t="str">
        <f t="shared" si="11"/>
        <v>Geçer</v>
      </c>
      <c r="V21" s="9" t="str">
        <f t="shared" si="12"/>
        <v>Geçer</v>
      </c>
      <c r="W21" s="9" t="str">
        <f t="shared" si="13"/>
        <v>Geçer</v>
      </c>
      <c r="X21" s="8" t="str">
        <f t="shared" si="14"/>
        <v>Geçer</v>
      </c>
      <c r="Y21" s="9" t="str">
        <f t="shared" si="15"/>
        <v>Geçer</v>
      </c>
      <c r="Z21" s="9" t="str">
        <f t="shared" si="16"/>
        <v>Geçer</v>
      </c>
      <c r="AA21" s="9" t="str">
        <f t="shared" si="17"/>
        <v>Geçer</v>
      </c>
      <c r="AB21" s="9" t="str">
        <f t="shared" si="18"/>
        <v>Geçer</v>
      </c>
      <c r="AC21" s="9" t="str">
        <f t="shared" si="19"/>
        <v>Geçer</v>
      </c>
      <c r="AD21" s="9" t="str">
        <f t="shared" si="20"/>
        <v>Geçer</v>
      </c>
      <c r="AE21" s="9" t="str">
        <f t="shared" si="21"/>
        <v>Geçer</v>
      </c>
      <c r="AF21" s="9" t="str">
        <f t="shared" si="22"/>
        <v>Geçer</v>
      </c>
      <c r="AG21" s="9" t="str">
        <f t="shared" si="23"/>
        <v>Geçer</v>
      </c>
      <c r="AH21" s="8" t="str">
        <f t="shared" si="24"/>
        <v>Geçmez</v>
      </c>
      <c r="AI21" s="9" t="str">
        <f t="shared" si="25"/>
        <v>Geçer</v>
      </c>
      <c r="AJ21" s="9" t="str">
        <f t="shared" si="26"/>
        <v>Geçer</v>
      </c>
      <c r="AK21" s="9" t="str">
        <f t="shared" si="27"/>
        <v>Geçer</v>
      </c>
      <c r="AL21" s="9" t="str">
        <f t="shared" si="28"/>
        <v>Geçer</v>
      </c>
      <c r="AM21" s="9" t="str">
        <f t="shared" si="29"/>
        <v>Geçer</v>
      </c>
      <c r="AN21" s="9" t="str">
        <f t="shared" si="30"/>
        <v>Geçer</v>
      </c>
      <c r="AO21" s="9" t="str">
        <f t="shared" si="31"/>
        <v>Geçmez</v>
      </c>
      <c r="AP21" s="9" t="str">
        <f t="shared" si="32"/>
        <v>Geçer</v>
      </c>
      <c r="AQ21" s="8" t="str">
        <f t="shared" si="33"/>
        <v>Geçmez</v>
      </c>
      <c r="AR21" s="9" t="str">
        <f t="shared" si="34"/>
        <v>Geçer</v>
      </c>
      <c r="AS21" s="9" t="str">
        <f t="shared" si="35"/>
        <v>Geçer</v>
      </c>
      <c r="AT21" s="9" t="str">
        <f t="shared" si="36"/>
        <v>Geçmez</v>
      </c>
      <c r="AU21" s="9" t="str">
        <f t="shared" si="37"/>
        <v>Geçer</v>
      </c>
      <c r="AV21" s="9" t="str">
        <f t="shared" si="38"/>
        <v>Geçer</v>
      </c>
      <c r="AW21" s="9" t="str">
        <f t="shared" si="39"/>
        <v>Geçer</v>
      </c>
      <c r="AX21" s="9" t="str">
        <f t="shared" si="40"/>
        <v>Geçmez</v>
      </c>
      <c r="AY21" s="9" t="str">
        <f t="shared" si="41"/>
        <v>Geçer</v>
      </c>
      <c r="AZ21" s="10" t="str">
        <f t="shared" si="42"/>
        <v>Evet</v>
      </c>
      <c r="BA21" s="10" t="str">
        <f t="shared" si="43"/>
        <v>Hayır</v>
      </c>
      <c r="BB21" s="10" t="str">
        <f t="shared" si="44"/>
        <v>Hayır</v>
      </c>
    </row>
    <row r="22" ht="42.0" customHeight="1">
      <c r="A22" s="5">
        <v>221630.0</v>
      </c>
      <c r="B22" s="5" t="s">
        <v>33</v>
      </c>
      <c r="C22" s="5" t="s">
        <v>41</v>
      </c>
      <c r="D22" s="5">
        <v>5.0</v>
      </c>
      <c r="E22" s="5">
        <v>5.0</v>
      </c>
      <c r="F22" s="5">
        <v>26.5</v>
      </c>
      <c r="G22" s="5">
        <v>4.0</v>
      </c>
      <c r="H22" s="5">
        <v>160.0</v>
      </c>
      <c r="I22" s="6">
        <f t="shared" si="1"/>
        <v>34.5</v>
      </c>
      <c r="J22" s="6">
        <f t="shared" si="2"/>
        <v>22</v>
      </c>
      <c r="K22" s="7" t="str">
        <f t="shared" si="3"/>
        <v>Dikey</v>
      </c>
      <c r="L22" s="7" t="str">
        <f>IF(K22="Dikey",IF(AND(F22&gt;='Çanta Gruplaması'!$C$10,F22&lt;='Çanta Gruplaması'!$D$10),'Çanta Gruplaması'!$B$10,IF(AND(F22&gt;='Çanta Gruplaması'!$C$11,F22&lt;='Çanta Gruplaması'!$D$11),'Çanta Gruplaması'!$B$11,IF(AND(F22&gt;='Çanta Gruplaması'!$C$12,F22&lt;='Çanta Gruplaması'!$D$12),'Çanta Gruplaması'!$B$12,"Belirtilen Aralıkta Değil"))),IF(K22="Yatay",IF(AND(D22&gt;='Çanta Gruplaması'!$C$3,D22&lt;='Çanta Gruplaması'!$D$3),'Çanta Gruplaması'!$B$3,IF(AND(D22&gt;='Çanta Gruplaması'!$C$4,D22&lt;='Çanta Gruplaması'!$D$4),'Çanta Gruplaması'!$B$4,IF(AND(D22&gt;='Çanta Gruplaması'!$C$5,D22&lt;='Çanta Gruplaması'!$D$5),'Çanta Gruplaması'!$B$5,"Belirtilen Aralıkta Değil"))),IF(K22="Küp",IF(AND(D22&gt;='Çanta Gruplaması'!$C$16,D22&lt;='Çanta Gruplaması'!$D$16),'Çanta Gruplaması'!$B$16,IF(AND(D22&gt;='Çanta Gruplaması'!$C$17,D22&lt;='Çanta Gruplaması'!$D$17),'Çanta Gruplaması'!$B$17,IF(AND(D22&gt;='Çanta Gruplaması'!$C$18,D22&lt;='Çanta Gruplaması'!$D$18),'Çanta Gruplaması'!$B$18,"Belirtilen Aralıkta Değil"))),"Değer Hatalı")))</f>
        <v>Dikey 1</v>
      </c>
      <c r="M22" s="7" t="str">
        <f>IF(AND(D22&gt;='Çanta Gruplaması'!$H$3,D22&lt;='Çanta Gruplaması'!$I$3,F22&gt;='Çanta Gruplaması'!$J$3,F22&lt;='Çanta Gruplaması'!$K$3),'Çanta Gruplaması'!$G$3,IF(AND(D22&gt;='Çanta Gruplaması'!$H$4,D22&lt;='Çanta Gruplaması'!$I$4,F22&gt;='Çanta Gruplaması'!$J$4,F22&lt;='Çanta Gruplaması'!$K$4),'Çanta Gruplaması'!$G$4,IF(AND(D22&gt;='Çanta Gruplaması'!$H$5,D22&lt;='Çanta Gruplaması'!$I$5,F22&gt;='Çanta Gruplaması'!$J$5,F22&lt;='Çanta Gruplaması'!$K$5),'Çanta Gruplaması'!$G$5,"Gruplanabilen Aralıkta Değildir")))</f>
        <v>Gruplanabilen Aralıkta Değildir</v>
      </c>
      <c r="N22" s="8" t="str">
        <f t="shared" si="4"/>
        <v>Geçmez</v>
      </c>
      <c r="O22" s="9" t="str">
        <f t="shared" si="5"/>
        <v>Geçmez</v>
      </c>
      <c r="P22" s="9" t="str">
        <f t="shared" si="6"/>
        <v>Geçer</v>
      </c>
      <c r="Q22" s="9" t="str">
        <f t="shared" si="7"/>
        <v>Geçer</v>
      </c>
      <c r="R22" s="9" t="str">
        <f t="shared" si="8"/>
        <v>Geçer</v>
      </c>
      <c r="S22" s="9" t="str">
        <f t="shared" si="9"/>
        <v>Geçmez</v>
      </c>
      <c r="T22" s="9" t="str">
        <f t="shared" si="10"/>
        <v>Geçer</v>
      </c>
      <c r="U22" s="9" t="str">
        <f t="shared" si="11"/>
        <v>Geçmez</v>
      </c>
      <c r="V22" s="9" t="str">
        <f t="shared" si="12"/>
        <v>Geçmez</v>
      </c>
      <c r="W22" s="9" t="str">
        <f t="shared" si="13"/>
        <v>Geçer</v>
      </c>
      <c r="X22" s="8" t="str">
        <f t="shared" si="14"/>
        <v>Geçmez</v>
      </c>
      <c r="Y22" s="9" t="str">
        <f t="shared" si="15"/>
        <v>Geçmez</v>
      </c>
      <c r="Z22" s="9" t="str">
        <f t="shared" si="16"/>
        <v>Geçer</v>
      </c>
      <c r="AA22" s="9" t="str">
        <f t="shared" si="17"/>
        <v>Geçer</v>
      </c>
      <c r="AB22" s="9" t="str">
        <f t="shared" si="18"/>
        <v>Geçer</v>
      </c>
      <c r="AC22" s="9" t="str">
        <f t="shared" si="19"/>
        <v>Geçmez</v>
      </c>
      <c r="AD22" s="9" t="str">
        <f t="shared" si="20"/>
        <v>Geçer</v>
      </c>
      <c r="AE22" s="9" t="str">
        <f t="shared" si="21"/>
        <v>Geçmez</v>
      </c>
      <c r="AF22" s="9" t="str">
        <f t="shared" si="22"/>
        <v>Geçer</v>
      </c>
      <c r="AG22" s="9" t="str">
        <f t="shared" si="23"/>
        <v>Geçer</v>
      </c>
      <c r="AH22" s="8" t="str">
        <f t="shared" si="24"/>
        <v>Geçmez</v>
      </c>
      <c r="AI22" s="9" t="str">
        <f t="shared" si="25"/>
        <v>Geçer</v>
      </c>
      <c r="AJ22" s="9" t="str">
        <f t="shared" si="26"/>
        <v>Geçmez</v>
      </c>
      <c r="AK22" s="9" t="str">
        <f t="shared" si="27"/>
        <v>Geçer</v>
      </c>
      <c r="AL22" s="9" t="str">
        <f t="shared" si="28"/>
        <v>Geçmez</v>
      </c>
      <c r="AM22" s="9" t="str">
        <f t="shared" si="29"/>
        <v>Geçmez</v>
      </c>
      <c r="AN22" s="9" t="str">
        <f t="shared" si="30"/>
        <v>Geçmez</v>
      </c>
      <c r="AO22" s="9" t="str">
        <f t="shared" si="31"/>
        <v>Geçer</v>
      </c>
      <c r="AP22" s="9" t="str">
        <f t="shared" si="32"/>
        <v>Geçmez</v>
      </c>
      <c r="AQ22" s="8" t="str">
        <f t="shared" si="33"/>
        <v>Geçmez</v>
      </c>
      <c r="AR22" s="9" t="str">
        <f t="shared" si="34"/>
        <v>Geçmez</v>
      </c>
      <c r="AS22" s="9" t="str">
        <f t="shared" si="35"/>
        <v>Geçmez</v>
      </c>
      <c r="AT22" s="9" t="str">
        <f t="shared" si="36"/>
        <v>Geçer</v>
      </c>
      <c r="AU22" s="9" t="str">
        <f t="shared" si="37"/>
        <v>Geçmez</v>
      </c>
      <c r="AV22" s="9" t="str">
        <f t="shared" si="38"/>
        <v>Geçmez</v>
      </c>
      <c r="AW22" s="9" t="str">
        <f t="shared" si="39"/>
        <v>Geçmez</v>
      </c>
      <c r="AX22" s="9" t="str">
        <f t="shared" si="40"/>
        <v>Geçer</v>
      </c>
      <c r="AY22" s="9" t="str">
        <f t="shared" si="41"/>
        <v>Geçmez</v>
      </c>
      <c r="AZ22" s="10" t="str">
        <f t="shared" si="42"/>
        <v>Hayır</v>
      </c>
      <c r="BA22" s="10" t="str">
        <f t="shared" si="43"/>
        <v>Hayır</v>
      </c>
      <c r="BB22" s="10" t="str">
        <f t="shared" si="44"/>
        <v>Hayır</v>
      </c>
    </row>
    <row r="23" ht="42.0" customHeight="1">
      <c r="A23" s="5">
        <v>221632.0</v>
      </c>
      <c r="B23" s="5" t="s">
        <v>33</v>
      </c>
      <c r="C23" s="5" t="s">
        <v>40</v>
      </c>
      <c r="D23" s="5">
        <v>5.0</v>
      </c>
      <c r="E23" s="5">
        <v>5.0</v>
      </c>
      <c r="F23" s="5">
        <v>32.0</v>
      </c>
      <c r="G23" s="5">
        <v>4.0</v>
      </c>
      <c r="H23" s="5">
        <v>160.0</v>
      </c>
      <c r="I23" s="6">
        <f t="shared" si="1"/>
        <v>40</v>
      </c>
      <c r="J23" s="6">
        <f t="shared" si="2"/>
        <v>22</v>
      </c>
      <c r="K23" s="7" t="str">
        <f t="shared" si="3"/>
        <v>Dikey</v>
      </c>
      <c r="L23" s="7" t="str">
        <f>IF(K23="Dikey",IF(AND(F23&gt;='Çanta Gruplaması'!$C$10,F23&lt;='Çanta Gruplaması'!$D$10),'Çanta Gruplaması'!$B$10,IF(AND(F23&gt;='Çanta Gruplaması'!$C$11,F23&lt;='Çanta Gruplaması'!$D$11),'Çanta Gruplaması'!$B$11,IF(AND(F23&gt;='Çanta Gruplaması'!$C$12,F23&lt;='Çanta Gruplaması'!$D$12),'Çanta Gruplaması'!$B$12,"Belirtilen Aralıkta Değil"))),IF(K23="Yatay",IF(AND(D23&gt;='Çanta Gruplaması'!$C$3,D23&lt;='Çanta Gruplaması'!$D$3),'Çanta Gruplaması'!$B$3,IF(AND(D23&gt;='Çanta Gruplaması'!$C$4,D23&lt;='Çanta Gruplaması'!$D$4),'Çanta Gruplaması'!$B$4,IF(AND(D23&gt;='Çanta Gruplaması'!$C$5,D23&lt;='Çanta Gruplaması'!$D$5),'Çanta Gruplaması'!$B$5,"Belirtilen Aralıkta Değil"))),IF(K23="Küp",IF(AND(D23&gt;='Çanta Gruplaması'!$C$16,D23&lt;='Çanta Gruplaması'!$D$16),'Çanta Gruplaması'!$B$16,IF(AND(D23&gt;='Çanta Gruplaması'!$C$17,D23&lt;='Çanta Gruplaması'!$D$17),'Çanta Gruplaması'!$B$17,IF(AND(D23&gt;='Çanta Gruplaması'!$C$18,D23&lt;='Çanta Gruplaması'!$D$18),'Çanta Gruplaması'!$B$18,"Belirtilen Aralıkta Değil"))),"Değer Hatalı")))</f>
        <v>Dikey 2</v>
      </c>
      <c r="M23" s="7" t="str">
        <f>IF(AND(D23&gt;='Çanta Gruplaması'!$H$3,D23&lt;='Çanta Gruplaması'!$I$3,F23&gt;='Çanta Gruplaması'!$J$3,F23&lt;='Çanta Gruplaması'!$K$3),'Çanta Gruplaması'!$G$3,IF(AND(D23&gt;='Çanta Gruplaması'!$H$4,D23&lt;='Çanta Gruplaması'!$I$4,F23&gt;='Çanta Gruplaması'!$J$4,F23&lt;='Çanta Gruplaması'!$K$4),'Çanta Gruplaması'!$G$4,IF(AND(D23&gt;='Çanta Gruplaması'!$H$5,D23&lt;='Çanta Gruplaması'!$I$5,F23&gt;='Çanta Gruplaması'!$J$5,F23&lt;='Çanta Gruplaması'!$K$5),'Çanta Gruplaması'!$G$5,"Gruplanabilen Aralıkta Değildir")))</f>
        <v>Gruplanabilen Aralıkta Değildir</v>
      </c>
      <c r="N23" s="8" t="str">
        <f t="shared" si="4"/>
        <v>Geçmez</v>
      </c>
      <c r="O23" s="9" t="str">
        <f t="shared" si="5"/>
        <v>Geçmez</v>
      </c>
      <c r="P23" s="9" t="str">
        <f t="shared" si="6"/>
        <v>Geçer</v>
      </c>
      <c r="Q23" s="9" t="str">
        <f t="shared" si="7"/>
        <v>Geçer</v>
      </c>
      <c r="R23" s="9" t="str">
        <f t="shared" si="8"/>
        <v>Geçer</v>
      </c>
      <c r="S23" s="9" t="str">
        <f t="shared" si="9"/>
        <v>Geçmez</v>
      </c>
      <c r="T23" s="9" t="str">
        <f t="shared" si="10"/>
        <v>Geçer</v>
      </c>
      <c r="U23" s="9" t="str">
        <f t="shared" si="11"/>
        <v>Geçmez</v>
      </c>
      <c r="V23" s="9" t="str">
        <f t="shared" si="12"/>
        <v>Geçmez</v>
      </c>
      <c r="W23" s="9" t="str">
        <f t="shared" si="13"/>
        <v>Geçer</v>
      </c>
      <c r="X23" s="8" t="str">
        <f t="shared" si="14"/>
        <v>Geçmez</v>
      </c>
      <c r="Y23" s="9" t="str">
        <f t="shared" si="15"/>
        <v>Geçmez</v>
      </c>
      <c r="Z23" s="9" t="str">
        <f t="shared" si="16"/>
        <v>Geçer</v>
      </c>
      <c r="AA23" s="9" t="str">
        <f t="shared" si="17"/>
        <v>Geçer</v>
      </c>
      <c r="AB23" s="9" t="str">
        <f t="shared" si="18"/>
        <v>Geçer</v>
      </c>
      <c r="AC23" s="9" t="str">
        <f t="shared" si="19"/>
        <v>Geçmez</v>
      </c>
      <c r="AD23" s="9" t="str">
        <f t="shared" si="20"/>
        <v>Geçer</v>
      </c>
      <c r="AE23" s="9" t="str">
        <f t="shared" si="21"/>
        <v>Geçmez</v>
      </c>
      <c r="AF23" s="9" t="str">
        <f t="shared" si="22"/>
        <v>Geçer</v>
      </c>
      <c r="AG23" s="9" t="str">
        <f t="shared" si="23"/>
        <v>Geçer</v>
      </c>
      <c r="AH23" s="8" t="str">
        <f t="shared" si="24"/>
        <v>Geçmez</v>
      </c>
      <c r="AI23" s="9" t="str">
        <f t="shared" si="25"/>
        <v>Geçer</v>
      </c>
      <c r="AJ23" s="9" t="str">
        <f t="shared" si="26"/>
        <v>Geçmez</v>
      </c>
      <c r="AK23" s="9" t="str">
        <f t="shared" si="27"/>
        <v>Geçer</v>
      </c>
      <c r="AL23" s="9" t="str">
        <f t="shared" si="28"/>
        <v>Geçmez</v>
      </c>
      <c r="AM23" s="9" t="str">
        <f t="shared" si="29"/>
        <v>Geçmez</v>
      </c>
      <c r="AN23" s="9" t="str">
        <f t="shared" si="30"/>
        <v>Geçmez</v>
      </c>
      <c r="AO23" s="9" t="str">
        <f t="shared" si="31"/>
        <v>Geçer</v>
      </c>
      <c r="AP23" s="9" t="str">
        <f t="shared" si="32"/>
        <v>Geçmez</v>
      </c>
      <c r="AQ23" s="8" t="str">
        <f t="shared" si="33"/>
        <v>Geçmez</v>
      </c>
      <c r="AR23" s="9" t="str">
        <f t="shared" si="34"/>
        <v>Geçmez</v>
      </c>
      <c r="AS23" s="9" t="str">
        <f t="shared" si="35"/>
        <v>Geçmez</v>
      </c>
      <c r="AT23" s="9" t="str">
        <f t="shared" si="36"/>
        <v>Geçer</v>
      </c>
      <c r="AU23" s="9" t="str">
        <f t="shared" si="37"/>
        <v>Geçmez</v>
      </c>
      <c r="AV23" s="9" t="str">
        <f t="shared" si="38"/>
        <v>Geçmez</v>
      </c>
      <c r="AW23" s="9" t="str">
        <f t="shared" si="39"/>
        <v>Geçmez</v>
      </c>
      <c r="AX23" s="9" t="str">
        <f t="shared" si="40"/>
        <v>Geçer</v>
      </c>
      <c r="AY23" s="9" t="str">
        <f t="shared" si="41"/>
        <v>Geçmez</v>
      </c>
      <c r="AZ23" s="10" t="str">
        <f t="shared" si="42"/>
        <v>Hayır</v>
      </c>
      <c r="BA23" s="10" t="str">
        <f t="shared" si="43"/>
        <v>Hayır</v>
      </c>
      <c r="BB23" s="10" t="str">
        <f t="shared" si="44"/>
        <v>Hayır</v>
      </c>
    </row>
    <row r="24" ht="42.0" customHeight="1">
      <c r="A24" s="5">
        <v>222455.0</v>
      </c>
      <c r="B24" s="5" t="s">
        <v>33</v>
      </c>
      <c r="C24" s="5" t="s">
        <v>52</v>
      </c>
      <c r="D24" s="5">
        <v>11.0</v>
      </c>
      <c r="E24" s="5">
        <v>9.0</v>
      </c>
      <c r="F24" s="5">
        <v>37.0</v>
      </c>
      <c r="G24" s="5">
        <v>3.0</v>
      </c>
      <c r="H24" s="5">
        <v>190.0</v>
      </c>
      <c r="I24" s="6">
        <f t="shared" si="1"/>
        <v>46</v>
      </c>
      <c r="J24" s="6">
        <f t="shared" si="2"/>
        <v>42</v>
      </c>
      <c r="K24" s="7" t="str">
        <f t="shared" si="3"/>
        <v>Dikey</v>
      </c>
      <c r="L24" s="7" t="str">
        <f>IF(K24="Dikey",IF(AND(F24&gt;='Çanta Gruplaması'!$C$10,F24&lt;='Çanta Gruplaması'!$D$10),'Çanta Gruplaması'!$B$10,IF(AND(F24&gt;='Çanta Gruplaması'!$C$11,F24&lt;='Çanta Gruplaması'!$D$11),'Çanta Gruplaması'!$B$11,IF(AND(F24&gt;='Çanta Gruplaması'!$C$12,F24&lt;='Çanta Gruplaması'!$D$12),'Çanta Gruplaması'!$B$12,"Belirtilen Aralıkta Değil"))),IF(K24="Yatay",IF(AND(D24&gt;='Çanta Gruplaması'!$C$3,D24&lt;='Çanta Gruplaması'!$D$3),'Çanta Gruplaması'!$B$3,IF(AND(D24&gt;='Çanta Gruplaması'!$C$4,D24&lt;='Çanta Gruplaması'!$D$4),'Çanta Gruplaması'!$B$4,IF(AND(D24&gt;='Çanta Gruplaması'!$C$5,D24&lt;='Çanta Gruplaması'!$D$5),'Çanta Gruplaması'!$B$5,"Belirtilen Aralıkta Değil"))),IF(K24="Küp",IF(AND(D24&gt;='Çanta Gruplaması'!$C$16,D24&lt;='Çanta Gruplaması'!$D$16),'Çanta Gruplaması'!$B$16,IF(AND(D24&gt;='Çanta Gruplaması'!$C$17,D24&lt;='Çanta Gruplaması'!$D$17),'Çanta Gruplaması'!$B$17,IF(AND(D24&gt;='Çanta Gruplaması'!$C$18,D24&lt;='Çanta Gruplaması'!$D$18),'Çanta Gruplaması'!$B$18,"Belirtilen Aralıkta Değil"))),"Değer Hatalı")))</f>
        <v>Dikey 2</v>
      </c>
      <c r="M24" s="7" t="str">
        <f>IF(AND(D24&gt;='Çanta Gruplaması'!$H$3,D24&lt;='Çanta Gruplaması'!$I$3,F24&gt;='Çanta Gruplaması'!$J$3,F24&lt;='Çanta Gruplaması'!$K$3),'Çanta Gruplaması'!$G$3,IF(AND(D24&gt;='Çanta Gruplaması'!$H$4,D24&lt;='Çanta Gruplaması'!$I$4,F24&gt;='Çanta Gruplaması'!$J$4,F24&lt;='Çanta Gruplaması'!$K$4),'Çanta Gruplaması'!$G$4,IF(AND(D24&gt;='Çanta Gruplaması'!$H$5,D24&lt;='Çanta Gruplaması'!$I$5,F24&gt;='Çanta Gruplaması'!$J$5,F24&lt;='Çanta Gruplaması'!$K$5),'Çanta Gruplaması'!$G$5,"Gruplanabilen Aralıkta Değildir")))</f>
        <v>Gruplanabilen Aralıkta Değildir</v>
      </c>
      <c r="N24" s="8" t="str">
        <f t="shared" si="4"/>
        <v>Geçmez</v>
      </c>
      <c r="O24" s="9" t="str">
        <f t="shared" si="5"/>
        <v>Geçmez</v>
      </c>
      <c r="P24" s="9" t="str">
        <f t="shared" si="6"/>
        <v>Geçer</v>
      </c>
      <c r="Q24" s="9" t="str">
        <f t="shared" si="7"/>
        <v>Geçer</v>
      </c>
      <c r="R24" s="9" t="str">
        <f t="shared" si="8"/>
        <v>Geçer</v>
      </c>
      <c r="S24" s="9" t="str">
        <f t="shared" si="9"/>
        <v>Geçmez</v>
      </c>
      <c r="T24" s="9" t="str">
        <f t="shared" si="10"/>
        <v>Geçer</v>
      </c>
      <c r="U24" s="9" t="str">
        <f t="shared" si="11"/>
        <v>Geçmez</v>
      </c>
      <c r="V24" s="9" t="str">
        <f t="shared" si="12"/>
        <v>Geçer</v>
      </c>
      <c r="W24" s="9" t="str">
        <f t="shared" si="13"/>
        <v>Geçer</v>
      </c>
      <c r="X24" s="8" t="str">
        <f t="shared" si="14"/>
        <v>Geçer</v>
      </c>
      <c r="Y24" s="9" t="str">
        <f t="shared" si="15"/>
        <v>Geçer</v>
      </c>
      <c r="Z24" s="9" t="str">
        <f t="shared" si="16"/>
        <v>Geçer</v>
      </c>
      <c r="AA24" s="9" t="str">
        <f t="shared" si="17"/>
        <v>Geçer</v>
      </c>
      <c r="AB24" s="9" t="str">
        <f t="shared" si="18"/>
        <v>Geçer</v>
      </c>
      <c r="AC24" s="9" t="str">
        <f t="shared" si="19"/>
        <v>Geçer</v>
      </c>
      <c r="AD24" s="9" t="str">
        <f t="shared" si="20"/>
        <v>Geçer</v>
      </c>
      <c r="AE24" s="9" t="str">
        <f t="shared" si="21"/>
        <v>Geçer</v>
      </c>
      <c r="AF24" s="9" t="str">
        <f t="shared" si="22"/>
        <v>Geçer</v>
      </c>
      <c r="AG24" s="9" t="str">
        <f t="shared" si="23"/>
        <v>Geçer</v>
      </c>
      <c r="AH24" s="8" t="str">
        <f t="shared" si="24"/>
        <v>Geçmez</v>
      </c>
      <c r="AI24" s="9" t="str">
        <f t="shared" si="25"/>
        <v>Geçer</v>
      </c>
      <c r="AJ24" s="9" t="str">
        <f t="shared" si="26"/>
        <v>Geçmez</v>
      </c>
      <c r="AK24" s="9" t="str">
        <f t="shared" si="27"/>
        <v>Geçer</v>
      </c>
      <c r="AL24" s="9" t="str">
        <f t="shared" si="28"/>
        <v>Geçer</v>
      </c>
      <c r="AM24" s="9" t="str">
        <f t="shared" si="29"/>
        <v>Geçmez</v>
      </c>
      <c r="AN24" s="9" t="str">
        <f t="shared" si="30"/>
        <v>Geçer</v>
      </c>
      <c r="AO24" s="9" t="str">
        <f t="shared" si="31"/>
        <v>Geçer</v>
      </c>
      <c r="AP24" s="9" t="str">
        <f t="shared" si="32"/>
        <v>Geçmez</v>
      </c>
      <c r="AQ24" s="8" t="str">
        <f t="shared" si="33"/>
        <v>Geçmez</v>
      </c>
      <c r="AR24" s="9" t="str">
        <f t="shared" si="34"/>
        <v>Geçer</v>
      </c>
      <c r="AS24" s="9" t="str">
        <f t="shared" si="35"/>
        <v>Geçmez</v>
      </c>
      <c r="AT24" s="9" t="str">
        <f t="shared" si="36"/>
        <v>Geçer</v>
      </c>
      <c r="AU24" s="9" t="str">
        <f t="shared" si="37"/>
        <v>Geçer</v>
      </c>
      <c r="AV24" s="9" t="str">
        <f t="shared" si="38"/>
        <v>Geçmez</v>
      </c>
      <c r="AW24" s="9" t="str">
        <f t="shared" si="39"/>
        <v>Geçer</v>
      </c>
      <c r="AX24" s="9" t="str">
        <f t="shared" si="40"/>
        <v>Geçer</v>
      </c>
      <c r="AY24" s="9" t="str">
        <f t="shared" si="41"/>
        <v>Geçmez</v>
      </c>
      <c r="AZ24" s="10" t="str">
        <f t="shared" si="42"/>
        <v>Evet</v>
      </c>
      <c r="BA24" s="10" t="str">
        <f t="shared" si="43"/>
        <v>Hayır</v>
      </c>
      <c r="BB24" s="10" t="str">
        <f t="shared" si="44"/>
        <v>Hayır</v>
      </c>
    </row>
    <row r="25" ht="42.0" customHeight="1">
      <c r="A25" s="5">
        <v>222457.0</v>
      </c>
      <c r="B25" s="5" t="s">
        <v>33</v>
      </c>
      <c r="C25" s="5" t="s">
        <v>53</v>
      </c>
      <c r="D25" s="5">
        <v>32.0</v>
      </c>
      <c r="E25" s="5">
        <v>13.0</v>
      </c>
      <c r="F25" s="5">
        <v>36.0</v>
      </c>
      <c r="G25" s="5">
        <v>5.0</v>
      </c>
      <c r="H25" s="5">
        <v>190.0</v>
      </c>
      <c r="I25" s="6">
        <f t="shared" si="1"/>
        <v>49</v>
      </c>
      <c r="J25" s="6">
        <f t="shared" si="2"/>
        <v>92</v>
      </c>
      <c r="K25" s="7" t="str">
        <f t="shared" si="3"/>
        <v>Dikey</v>
      </c>
      <c r="L25" s="7" t="str">
        <f>IF(K25="Dikey",IF(AND(F25&gt;='Çanta Gruplaması'!$C$10,F25&lt;='Çanta Gruplaması'!$D$10),'Çanta Gruplaması'!$B$10,IF(AND(F25&gt;='Çanta Gruplaması'!$C$11,F25&lt;='Çanta Gruplaması'!$D$11),'Çanta Gruplaması'!$B$11,IF(AND(F25&gt;='Çanta Gruplaması'!$C$12,F25&lt;='Çanta Gruplaması'!$D$12),'Çanta Gruplaması'!$B$12,"Belirtilen Aralıkta Değil"))),IF(K25="Yatay",IF(AND(D25&gt;='Çanta Gruplaması'!$C$3,D25&lt;='Çanta Gruplaması'!$D$3),'Çanta Gruplaması'!$B$3,IF(AND(D25&gt;='Çanta Gruplaması'!$C$4,D25&lt;='Çanta Gruplaması'!$D$4),'Çanta Gruplaması'!$B$4,IF(AND(D25&gt;='Çanta Gruplaması'!$C$5,D25&lt;='Çanta Gruplaması'!$D$5),'Çanta Gruplaması'!$B$5,"Belirtilen Aralıkta Değil"))),IF(K25="Küp",IF(AND(D25&gt;='Çanta Gruplaması'!$C$16,D25&lt;='Çanta Gruplaması'!$D$16),'Çanta Gruplaması'!$B$16,IF(AND(D25&gt;='Çanta Gruplaması'!$C$17,D25&lt;='Çanta Gruplaması'!$D$17),'Çanta Gruplaması'!$B$17,IF(AND(D25&gt;='Çanta Gruplaması'!$C$18,D25&lt;='Çanta Gruplaması'!$D$18),'Çanta Gruplaması'!$B$18,"Belirtilen Aralıkta Değil"))),"Değer Hatalı")))</f>
        <v>Dikey 2</v>
      </c>
      <c r="M25" s="7" t="str">
        <f>IF(AND(D25&gt;='Çanta Gruplaması'!$H$3,D25&lt;='Çanta Gruplaması'!$I$3,F25&gt;='Çanta Gruplaması'!$J$3,F25&lt;='Çanta Gruplaması'!$K$3),'Çanta Gruplaması'!$G$3,IF(AND(D25&gt;='Çanta Gruplaması'!$H$4,D25&lt;='Çanta Gruplaması'!$I$4,F25&gt;='Çanta Gruplaması'!$J$4,F25&lt;='Çanta Gruplaması'!$K$4),'Çanta Gruplaması'!$G$4,IF(AND(D25&gt;='Çanta Gruplaması'!$H$5,D25&lt;='Çanta Gruplaması'!$I$5,F25&gt;='Çanta Gruplaması'!$J$5,F25&lt;='Çanta Gruplaması'!$K$5),'Çanta Gruplaması'!$G$5,"Gruplanabilen Aralıkta Değildir")))</f>
        <v>Orta</v>
      </c>
      <c r="N25" s="8" t="str">
        <f t="shared" si="4"/>
        <v>Geçer</v>
      </c>
      <c r="O25" s="9" t="str">
        <f t="shared" si="5"/>
        <v>Geçer</v>
      </c>
      <c r="P25" s="9" t="str">
        <f t="shared" si="6"/>
        <v>Geçer</v>
      </c>
      <c r="Q25" s="9" t="str">
        <f t="shared" si="7"/>
        <v>Geçer</v>
      </c>
      <c r="R25" s="9" t="str">
        <f t="shared" si="8"/>
        <v>Geçer</v>
      </c>
      <c r="S25" s="9" t="str">
        <f t="shared" si="9"/>
        <v>Geçer</v>
      </c>
      <c r="T25" s="9" t="str">
        <f t="shared" si="10"/>
        <v>Geçer</v>
      </c>
      <c r="U25" s="9" t="str">
        <f t="shared" si="11"/>
        <v>Geçer</v>
      </c>
      <c r="V25" s="9" t="str">
        <f t="shared" si="12"/>
        <v>Geçer</v>
      </c>
      <c r="W25" s="9" t="str">
        <f t="shared" si="13"/>
        <v>Geçer</v>
      </c>
      <c r="X25" s="8" t="str">
        <f t="shared" si="14"/>
        <v>Geçmez</v>
      </c>
      <c r="Y25" s="9" t="str">
        <f t="shared" si="15"/>
        <v>Geçmez</v>
      </c>
      <c r="Z25" s="9" t="str">
        <f t="shared" si="16"/>
        <v>Geçmez</v>
      </c>
      <c r="AA25" s="9" t="str">
        <f t="shared" si="17"/>
        <v>Geçer</v>
      </c>
      <c r="AB25" s="9" t="str">
        <f t="shared" si="18"/>
        <v>Geçer</v>
      </c>
      <c r="AC25" s="9" t="str">
        <f t="shared" si="19"/>
        <v>Geçmez</v>
      </c>
      <c r="AD25" s="9" t="str">
        <f t="shared" si="20"/>
        <v>Geçmez</v>
      </c>
      <c r="AE25" s="9" t="str">
        <f t="shared" si="21"/>
        <v>Geçmez</v>
      </c>
      <c r="AF25" s="9" t="str">
        <f t="shared" si="22"/>
        <v>Geçmez</v>
      </c>
      <c r="AG25" s="9" t="str">
        <f t="shared" si="23"/>
        <v>Geçmez</v>
      </c>
      <c r="AH25" s="8" t="str">
        <f t="shared" si="24"/>
        <v>Geçer</v>
      </c>
      <c r="AI25" s="9" t="str">
        <f t="shared" si="25"/>
        <v>Geçer</v>
      </c>
      <c r="AJ25" s="9" t="str">
        <f t="shared" si="26"/>
        <v>Geçer</v>
      </c>
      <c r="AK25" s="9" t="str">
        <f t="shared" si="27"/>
        <v>Geçer</v>
      </c>
      <c r="AL25" s="9" t="str">
        <f t="shared" si="28"/>
        <v>Geçer</v>
      </c>
      <c r="AM25" s="9" t="str">
        <f t="shared" si="29"/>
        <v>Geçer</v>
      </c>
      <c r="AN25" s="9" t="str">
        <f t="shared" si="30"/>
        <v>Geçer</v>
      </c>
      <c r="AO25" s="9" t="str">
        <f t="shared" si="31"/>
        <v>Geçer</v>
      </c>
      <c r="AP25" s="9" t="str">
        <f t="shared" si="32"/>
        <v>Geçer</v>
      </c>
      <c r="AQ25" s="8" t="str">
        <f t="shared" si="33"/>
        <v>Geçer</v>
      </c>
      <c r="AR25" s="9" t="str">
        <f t="shared" si="34"/>
        <v>Geçer</v>
      </c>
      <c r="AS25" s="9" t="str">
        <f t="shared" si="35"/>
        <v>Geçer</v>
      </c>
      <c r="AT25" s="9" t="str">
        <f t="shared" si="36"/>
        <v>Geçer</v>
      </c>
      <c r="AU25" s="9" t="str">
        <f t="shared" si="37"/>
        <v>Geçer</v>
      </c>
      <c r="AV25" s="9" t="str">
        <f t="shared" si="38"/>
        <v>Geçer</v>
      </c>
      <c r="AW25" s="9" t="str">
        <f t="shared" si="39"/>
        <v>Geçer</v>
      </c>
      <c r="AX25" s="9" t="str">
        <f t="shared" si="40"/>
        <v>Geçer</v>
      </c>
      <c r="AY25" s="9" t="str">
        <f t="shared" si="41"/>
        <v>Geçer</v>
      </c>
      <c r="AZ25" s="10" t="str">
        <f t="shared" si="42"/>
        <v>Evet</v>
      </c>
      <c r="BA25" s="10" t="str">
        <f t="shared" si="43"/>
        <v>Evet</v>
      </c>
      <c r="BB25" s="10" t="str">
        <f t="shared" si="44"/>
        <v>Evet</v>
      </c>
    </row>
    <row r="26" ht="42.0" customHeight="1">
      <c r="A26" s="5">
        <v>230176.0</v>
      </c>
      <c r="B26" s="5" t="s">
        <v>33</v>
      </c>
      <c r="C26" s="5" t="s">
        <v>54</v>
      </c>
      <c r="D26" s="5">
        <v>22.5</v>
      </c>
      <c r="E26" s="5">
        <v>11.0</v>
      </c>
      <c r="F26" s="5">
        <v>29.5</v>
      </c>
      <c r="G26" s="5">
        <v>4.0</v>
      </c>
      <c r="H26" s="5">
        <v>200.0</v>
      </c>
      <c r="I26" s="6">
        <f t="shared" si="1"/>
        <v>40.5</v>
      </c>
      <c r="J26" s="6">
        <f t="shared" si="2"/>
        <v>69</v>
      </c>
      <c r="K26" s="7" t="str">
        <f t="shared" si="3"/>
        <v>Dikey</v>
      </c>
      <c r="L26" s="7" t="str">
        <f>IF(K26="Dikey",IF(AND(F26&gt;='Çanta Gruplaması'!$C$10,F26&lt;='Çanta Gruplaması'!$D$10),'Çanta Gruplaması'!$B$10,IF(AND(F26&gt;='Çanta Gruplaması'!$C$11,F26&lt;='Çanta Gruplaması'!$D$11),'Çanta Gruplaması'!$B$11,IF(AND(F26&gt;='Çanta Gruplaması'!$C$12,F26&lt;='Çanta Gruplaması'!$D$12),'Çanta Gruplaması'!$B$12,"Belirtilen Aralıkta Değil"))),IF(K26="Yatay",IF(AND(D26&gt;='Çanta Gruplaması'!$C$3,D26&lt;='Çanta Gruplaması'!$D$3),'Çanta Gruplaması'!$B$3,IF(AND(D26&gt;='Çanta Gruplaması'!$C$4,D26&lt;='Çanta Gruplaması'!$D$4),'Çanta Gruplaması'!$B$4,IF(AND(D26&gt;='Çanta Gruplaması'!$C$5,D26&lt;='Çanta Gruplaması'!$D$5),'Çanta Gruplaması'!$B$5,"Belirtilen Aralıkta Değil"))),IF(K26="Küp",IF(AND(D26&gt;='Çanta Gruplaması'!$C$16,D26&lt;='Çanta Gruplaması'!$D$16),'Çanta Gruplaması'!$B$16,IF(AND(D26&gt;='Çanta Gruplaması'!$C$17,D26&lt;='Çanta Gruplaması'!$D$17),'Çanta Gruplaması'!$B$17,IF(AND(D26&gt;='Çanta Gruplaması'!$C$18,D26&lt;='Çanta Gruplaması'!$D$18),'Çanta Gruplaması'!$B$18,"Belirtilen Aralıkta Değil"))),"Değer Hatalı")))</f>
        <v>Dikey 1</v>
      </c>
      <c r="M26" s="7" t="str">
        <f>IF(AND(D26&gt;='Çanta Gruplaması'!$H$3,D26&lt;='Çanta Gruplaması'!$I$3,F26&gt;='Çanta Gruplaması'!$J$3,F26&lt;='Çanta Gruplaması'!$K$3),'Çanta Gruplaması'!$G$3,IF(AND(D26&gt;='Çanta Gruplaması'!$H$4,D26&lt;='Çanta Gruplaması'!$I$4,F26&gt;='Çanta Gruplaması'!$J$4,F26&lt;='Çanta Gruplaması'!$K$4),'Çanta Gruplaması'!$G$4,IF(AND(D26&gt;='Çanta Gruplaması'!$H$5,D26&lt;='Çanta Gruplaması'!$I$5,F26&gt;='Çanta Gruplaması'!$J$5,F26&lt;='Çanta Gruplaması'!$K$5),'Çanta Gruplaması'!$G$5,"Gruplanabilen Aralıkta Değildir")))</f>
        <v>Gruplanabilen Aralıkta Değildir</v>
      </c>
      <c r="N26" s="8" t="str">
        <f t="shared" si="4"/>
        <v>Geçer</v>
      </c>
      <c r="O26" s="9" t="str">
        <f t="shared" si="5"/>
        <v>Geçer</v>
      </c>
      <c r="P26" s="9" t="str">
        <f t="shared" si="6"/>
        <v>Geçer</v>
      </c>
      <c r="Q26" s="9" t="str">
        <f t="shared" si="7"/>
        <v>Geçer</v>
      </c>
      <c r="R26" s="9" t="str">
        <f t="shared" si="8"/>
        <v>Geçer</v>
      </c>
      <c r="S26" s="9" t="str">
        <f t="shared" si="9"/>
        <v>Geçer</v>
      </c>
      <c r="T26" s="9" t="str">
        <f t="shared" si="10"/>
        <v>Geçer</v>
      </c>
      <c r="U26" s="9" t="str">
        <f t="shared" si="11"/>
        <v>Geçer</v>
      </c>
      <c r="V26" s="9" t="str">
        <f t="shared" si="12"/>
        <v>Geçer</v>
      </c>
      <c r="W26" s="9" t="str">
        <f t="shared" si="13"/>
        <v>Geçer</v>
      </c>
      <c r="X26" s="8" t="str">
        <f t="shared" si="14"/>
        <v>Geçer</v>
      </c>
      <c r="Y26" s="9" t="str">
        <f t="shared" si="15"/>
        <v>Geçer</v>
      </c>
      <c r="Z26" s="9" t="str">
        <f t="shared" si="16"/>
        <v>Geçer</v>
      </c>
      <c r="AA26" s="9" t="str">
        <f t="shared" si="17"/>
        <v>Geçer</v>
      </c>
      <c r="AB26" s="9" t="str">
        <f t="shared" si="18"/>
        <v>Geçer</v>
      </c>
      <c r="AC26" s="9" t="str">
        <f t="shared" si="19"/>
        <v>Geçer</v>
      </c>
      <c r="AD26" s="9" t="str">
        <f t="shared" si="20"/>
        <v>Geçer</v>
      </c>
      <c r="AE26" s="9" t="str">
        <f t="shared" si="21"/>
        <v>Geçer</v>
      </c>
      <c r="AF26" s="9" t="str">
        <f t="shared" si="22"/>
        <v>Geçer</v>
      </c>
      <c r="AG26" s="9" t="str">
        <f t="shared" si="23"/>
        <v>Geçer</v>
      </c>
      <c r="AH26" s="8" t="str">
        <f t="shared" si="24"/>
        <v>Geçer</v>
      </c>
      <c r="AI26" s="9" t="str">
        <f t="shared" si="25"/>
        <v>Geçer</v>
      </c>
      <c r="AJ26" s="9" t="str">
        <f t="shared" si="26"/>
        <v>Geçer</v>
      </c>
      <c r="AK26" s="9" t="str">
        <f t="shared" si="27"/>
        <v>Geçer</v>
      </c>
      <c r="AL26" s="9" t="str">
        <f t="shared" si="28"/>
        <v>Geçer</v>
      </c>
      <c r="AM26" s="9" t="str">
        <f t="shared" si="29"/>
        <v>Geçer</v>
      </c>
      <c r="AN26" s="9" t="str">
        <f t="shared" si="30"/>
        <v>Geçer</v>
      </c>
      <c r="AO26" s="9" t="str">
        <f t="shared" si="31"/>
        <v>Geçer</v>
      </c>
      <c r="AP26" s="9" t="str">
        <f t="shared" si="32"/>
        <v>Geçer</v>
      </c>
      <c r="AQ26" s="8" t="str">
        <f t="shared" si="33"/>
        <v>Geçer</v>
      </c>
      <c r="AR26" s="9" t="str">
        <f t="shared" si="34"/>
        <v>Geçer</v>
      </c>
      <c r="AS26" s="9" t="str">
        <f t="shared" si="35"/>
        <v>Geçer</v>
      </c>
      <c r="AT26" s="9" t="str">
        <f t="shared" si="36"/>
        <v>Geçer</v>
      </c>
      <c r="AU26" s="9" t="str">
        <f t="shared" si="37"/>
        <v>Geçer</v>
      </c>
      <c r="AV26" s="9" t="str">
        <f t="shared" si="38"/>
        <v>Geçer</v>
      </c>
      <c r="AW26" s="9" t="str">
        <f t="shared" si="39"/>
        <v>Geçer</v>
      </c>
      <c r="AX26" s="9" t="str">
        <f t="shared" si="40"/>
        <v>Geçer</v>
      </c>
      <c r="AY26" s="9" t="str">
        <f t="shared" si="41"/>
        <v>Geçer</v>
      </c>
      <c r="AZ26" s="10" t="str">
        <f t="shared" si="42"/>
        <v>Evet</v>
      </c>
      <c r="BA26" s="10" t="str">
        <f t="shared" si="43"/>
        <v>Evet</v>
      </c>
      <c r="BB26" s="10" t="str">
        <f t="shared" si="44"/>
        <v>Evet</v>
      </c>
    </row>
    <row r="27" ht="42.0" customHeight="1">
      <c r="A27" s="5">
        <v>230601.0</v>
      </c>
      <c r="B27" s="5" t="s">
        <v>33</v>
      </c>
      <c r="C27" s="5" t="s">
        <v>45</v>
      </c>
      <c r="D27" s="5">
        <v>10.0</v>
      </c>
      <c r="E27" s="5">
        <v>9.0</v>
      </c>
      <c r="F27" s="5">
        <v>38.0</v>
      </c>
      <c r="G27" s="5">
        <v>4.0</v>
      </c>
      <c r="H27" s="5">
        <v>190.0</v>
      </c>
      <c r="I27" s="6">
        <f t="shared" si="1"/>
        <v>48</v>
      </c>
      <c r="J27" s="6">
        <f t="shared" si="2"/>
        <v>40</v>
      </c>
      <c r="K27" s="7" t="str">
        <f t="shared" si="3"/>
        <v>Dikey</v>
      </c>
      <c r="L27" s="7" t="str">
        <f>IF(K27="Dikey",IF(AND(F27&gt;='Çanta Gruplaması'!$C$10,F27&lt;='Çanta Gruplaması'!$D$10),'Çanta Gruplaması'!$B$10,IF(AND(F27&gt;='Çanta Gruplaması'!$C$11,F27&lt;='Çanta Gruplaması'!$D$11),'Çanta Gruplaması'!$B$11,IF(AND(F27&gt;='Çanta Gruplaması'!$C$12,F27&lt;='Çanta Gruplaması'!$D$12),'Çanta Gruplaması'!$B$12,"Belirtilen Aralıkta Değil"))),IF(K27="Yatay",IF(AND(D27&gt;='Çanta Gruplaması'!$C$3,D27&lt;='Çanta Gruplaması'!$D$3),'Çanta Gruplaması'!$B$3,IF(AND(D27&gt;='Çanta Gruplaması'!$C$4,D27&lt;='Çanta Gruplaması'!$D$4),'Çanta Gruplaması'!$B$4,IF(AND(D27&gt;='Çanta Gruplaması'!$C$5,D27&lt;='Çanta Gruplaması'!$D$5),'Çanta Gruplaması'!$B$5,"Belirtilen Aralıkta Değil"))),IF(K27="Küp",IF(AND(D27&gt;='Çanta Gruplaması'!$C$16,D27&lt;='Çanta Gruplaması'!$D$16),'Çanta Gruplaması'!$B$16,IF(AND(D27&gt;='Çanta Gruplaması'!$C$17,D27&lt;='Çanta Gruplaması'!$D$17),'Çanta Gruplaması'!$B$17,IF(AND(D27&gt;='Çanta Gruplaması'!$C$18,D27&lt;='Çanta Gruplaması'!$D$18),'Çanta Gruplaması'!$B$18,"Belirtilen Aralıkta Değil"))),"Değer Hatalı")))</f>
        <v>Dikey 2</v>
      </c>
      <c r="M27" s="7" t="str">
        <f>IF(AND(D27&gt;='Çanta Gruplaması'!$H$3,D27&lt;='Çanta Gruplaması'!$I$3,F27&gt;='Çanta Gruplaması'!$J$3,F27&lt;='Çanta Gruplaması'!$K$3),'Çanta Gruplaması'!$G$3,IF(AND(D27&gt;='Çanta Gruplaması'!$H$4,D27&lt;='Çanta Gruplaması'!$I$4,F27&gt;='Çanta Gruplaması'!$J$4,F27&lt;='Çanta Gruplaması'!$K$4),'Çanta Gruplaması'!$G$4,IF(AND(D27&gt;='Çanta Gruplaması'!$H$5,D27&lt;='Çanta Gruplaması'!$I$5,F27&gt;='Çanta Gruplaması'!$J$5,F27&lt;='Çanta Gruplaması'!$K$5),'Çanta Gruplaması'!$G$5,"Gruplanabilen Aralıkta Değildir")))</f>
        <v>Gruplanabilen Aralıkta Değildir</v>
      </c>
      <c r="N27" s="8" t="str">
        <f t="shared" si="4"/>
        <v>Geçmez</v>
      </c>
      <c r="O27" s="9" t="str">
        <f t="shared" si="5"/>
        <v>Geçmez</v>
      </c>
      <c r="P27" s="9" t="str">
        <f t="shared" si="6"/>
        <v>Geçer</v>
      </c>
      <c r="Q27" s="9" t="str">
        <f t="shared" si="7"/>
        <v>Geçer</v>
      </c>
      <c r="R27" s="9" t="str">
        <f t="shared" si="8"/>
        <v>Geçer</v>
      </c>
      <c r="S27" s="9" t="str">
        <f t="shared" si="9"/>
        <v>Geçmez</v>
      </c>
      <c r="T27" s="9" t="str">
        <f t="shared" si="10"/>
        <v>Geçer</v>
      </c>
      <c r="U27" s="9" t="str">
        <f t="shared" si="11"/>
        <v>Geçmez</v>
      </c>
      <c r="V27" s="9" t="str">
        <f t="shared" si="12"/>
        <v>Geçer</v>
      </c>
      <c r="W27" s="9" t="str">
        <f t="shared" si="13"/>
        <v>Geçer</v>
      </c>
      <c r="X27" s="8" t="str">
        <f t="shared" si="14"/>
        <v>Geçmez</v>
      </c>
      <c r="Y27" s="9" t="str">
        <f t="shared" si="15"/>
        <v>Geçer</v>
      </c>
      <c r="Z27" s="9" t="str">
        <f t="shared" si="16"/>
        <v>Geçmez</v>
      </c>
      <c r="AA27" s="9" t="str">
        <f t="shared" si="17"/>
        <v>Geçer</v>
      </c>
      <c r="AB27" s="9" t="str">
        <f t="shared" si="18"/>
        <v>Geçer</v>
      </c>
      <c r="AC27" s="9" t="str">
        <f t="shared" si="19"/>
        <v>Geçmez</v>
      </c>
      <c r="AD27" s="9" t="str">
        <f t="shared" si="20"/>
        <v>Geçer</v>
      </c>
      <c r="AE27" s="9" t="str">
        <f t="shared" si="21"/>
        <v>Geçmez</v>
      </c>
      <c r="AF27" s="9" t="str">
        <f t="shared" si="22"/>
        <v>Geçer</v>
      </c>
      <c r="AG27" s="9" t="str">
        <f t="shared" si="23"/>
        <v>Geçmez</v>
      </c>
      <c r="AH27" s="8" t="str">
        <f t="shared" si="24"/>
        <v>Geçmez</v>
      </c>
      <c r="AI27" s="9" t="str">
        <f t="shared" si="25"/>
        <v>Geçer</v>
      </c>
      <c r="AJ27" s="9" t="str">
        <f t="shared" si="26"/>
        <v>Geçmez</v>
      </c>
      <c r="AK27" s="9" t="str">
        <f t="shared" si="27"/>
        <v>Geçer</v>
      </c>
      <c r="AL27" s="9" t="str">
        <f t="shared" si="28"/>
        <v>Geçer</v>
      </c>
      <c r="AM27" s="9" t="str">
        <f t="shared" si="29"/>
        <v>Geçmez</v>
      </c>
      <c r="AN27" s="9" t="str">
        <f t="shared" si="30"/>
        <v>Geçer</v>
      </c>
      <c r="AO27" s="9" t="str">
        <f t="shared" si="31"/>
        <v>Geçer</v>
      </c>
      <c r="AP27" s="9" t="str">
        <f t="shared" si="32"/>
        <v>Geçmez</v>
      </c>
      <c r="AQ27" s="8" t="str">
        <f t="shared" si="33"/>
        <v>Geçmez</v>
      </c>
      <c r="AR27" s="9" t="str">
        <f t="shared" si="34"/>
        <v>Geçer</v>
      </c>
      <c r="AS27" s="9" t="str">
        <f t="shared" si="35"/>
        <v>Geçmez</v>
      </c>
      <c r="AT27" s="9" t="str">
        <f t="shared" si="36"/>
        <v>Geçer</v>
      </c>
      <c r="AU27" s="9" t="str">
        <f t="shared" si="37"/>
        <v>Geçer</v>
      </c>
      <c r="AV27" s="9" t="str">
        <f t="shared" si="38"/>
        <v>Geçmez</v>
      </c>
      <c r="AW27" s="9" t="str">
        <f t="shared" si="39"/>
        <v>Geçer</v>
      </c>
      <c r="AX27" s="9" t="str">
        <f t="shared" si="40"/>
        <v>Geçer</v>
      </c>
      <c r="AY27" s="9" t="str">
        <f t="shared" si="41"/>
        <v>Geçmez</v>
      </c>
      <c r="AZ27" s="10" t="str">
        <f t="shared" si="42"/>
        <v>Hayır</v>
      </c>
      <c r="BA27" s="10" t="str">
        <f t="shared" si="43"/>
        <v>Hayır</v>
      </c>
      <c r="BB27" s="10" t="str">
        <f t="shared" si="44"/>
        <v>Hayır</v>
      </c>
    </row>
    <row r="28" ht="42.0" customHeight="1">
      <c r="A28" s="5">
        <v>230602.0</v>
      </c>
      <c r="B28" s="5" t="s">
        <v>33</v>
      </c>
      <c r="C28" s="5" t="s">
        <v>40</v>
      </c>
      <c r="D28" s="5">
        <v>10.0</v>
      </c>
      <c r="E28" s="5">
        <v>9.0</v>
      </c>
      <c r="F28" s="5">
        <v>38.0</v>
      </c>
      <c r="G28" s="5">
        <v>4.0</v>
      </c>
      <c r="H28" s="5">
        <v>190.0</v>
      </c>
      <c r="I28" s="6">
        <f t="shared" si="1"/>
        <v>48</v>
      </c>
      <c r="J28" s="6">
        <f t="shared" si="2"/>
        <v>40</v>
      </c>
      <c r="K28" s="7" t="str">
        <f t="shared" si="3"/>
        <v>Dikey</v>
      </c>
      <c r="L28" s="7" t="str">
        <f>IF(K28="Dikey",IF(AND(F28&gt;='Çanta Gruplaması'!$C$10,F28&lt;='Çanta Gruplaması'!$D$10),'Çanta Gruplaması'!$B$10,IF(AND(F28&gt;='Çanta Gruplaması'!$C$11,F28&lt;='Çanta Gruplaması'!$D$11),'Çanta Gruplaması'!$B$11,IF(AND(F28&gt;='Çanta Gruplaması'!$C$12,F28&lt;='Çanta Gruplaması'!$D$12),'Çanta Gruplaması'!$B$12,"Belirtilen Aralıkta Değil"))),IF(K28="Yatay",IF(AND(D28&gt;='Çanta Gruplaması'!$C$3,D28&lt;='Çanta Gruplaması'!$D$3),'Çanta Gruplaması'!$B$3,IF(AND(D28&gt;='Çanta Gruplaması'!$C$4,D28&lt;='Çanta Gruplaması'!$D$4),'Çanta Gruplaması'!$B$4,IF(AND(D28&gt;='Çanta Gruplaması'!$C$5,D28&lt;='Çanta Gruplaması'!$D$5),'Çanta Gruplaması'!$B$5,"Belirtilen Aralıkta Değil"))),IF(K28="Küp",IF(AND(D28&gt;='Çanta Gruplaması'!$C$16,D28&lt;='Çanta Gruplaması'!$D$16),'Çanta Gruplaması'!$B$16,IF(AND(D28&gt;='Çanta Gruplaması'!$C$17,D28&lt;='Çanta Gruplaması'!$D$17),'Çanta Gruplaması'!$B$17,IF(AND(D28&gt;='Çanta Gruplaması'!$C$18,D28&lt;='Çanta Gruplaması'!$D$18),'Çanta Gruplaması'!$B$18,"Belirtilen Aralıkta Değil"))),"Değer Hatalı")))</f>
        <v>Dikey 2</v>
      </c>
      <c r="M28" s="7" t="str">
        <f>IF(AND(D28&gt;='Çanta Gruplaması'!$H$3,D28&lt;='Çanta Gruplaması'!$I$3,F28&gt;='Çanta Gruplaması'!$J$3,F28&lt;='Çanta Gruplaması'!$K$3),'Çanta Gruplaması'!$G$3,IF(AND(D28&gt;='Çanta Gruplaması'!$H$4,D28&lt;='Çanta Gruplaması'!$I$4,F28&gt;='Çanta Gruplaması'!$J$4,F28&lt;='Çanta Gruplaması'!$K$4),'Çanta Gruplaması'!$G$4,IF(AND(D28&gt;='Çanta Gruplaması'!$H$5,D28&lt;='Çanta Gruplaması'!$I$5,F28&gt;='Çanta Gruplaması'!$J$5,F28&lt;='Çanta Gruplaması'!$K$5),'Çanta Gruplaması'!$G$5,"Gruplanabilen Aralıkta Değildir")))</f>
        <v>Gruplanabilen Aralıkta Değildir</v>
      </c>
      <c r="N28" s="8" t="str">
        <f t="shared" si="4"/>
        <v>Geçmez</v>
      </c>
      <c r="O28" s="9" t="str">
        <f t="shared" si="5"/>
        <v>Geçmez</v>
      </c>
      <c r="P28" s="9" t="str">
        <f t="shared" si="6"/>
        <v>Geçer</v>
      </c>
      <c r="Q28" s="9" t="str">
        <f t="shared" si="7"/>
        <v>Geçer</v>
      </c>
      <c r="R28" s="9" t="str">
        <f t="shared" si="8"/>
        <v>Geçer</v>
      </c>
      <c r="S28" s="9" t="str">
        <f t="shared" si="9"/>
        <v>Geçmez</v>
      </c>
      <c r="T28" s="9" t="str">
        <f t="shared" si="10"/>
        <v>Geçer</v>
      </c>
      <c r="U28" s="9" t="str">
        <f t="shared" si="11"/>
        <v>Geçmez</v>
      </c>
      <c r="V28" s="9" t="str">
        <f t="shared" si="12"/>
        <v>Geçer</v>
      </c>
      <c r="W28" s="9" t="str">
        <f t="shared" si="13"/>
        <v>Geçer</v>
      </c>
      <c r="X28" s="8" t="str">
        <f t="shared" si="14"/>
        <v>Geçmez</v>
      </c>
      <c r="Y28" s="9" t="str">
        <f t="shared" si="15"/>
        <v>Geçer</v>
      </c>
      <c r="Z28" s="9" t="str">
        <f t="shared" si="16"/>
        <v>Geçmez</v>
      </c>
      <c r="AA28" s="9" t="str">
        <f t="shared" si="17"/>
        <v>Geçer</v>
      </c>
      <c r="AB28" s="9" t="str">
        <f t="shared" si="18"/>
        <v>Geçer</v>
      </c>
      <c r="AC28" s="9" t="str">
        <f t="shared" si="19"/>
        <v>Geçmez</v>
      </c>
      <c r="AD28" s="9" t="str">
        <f t="shared" si="20"/>
        <v>Geçer</v>
      </c>
      <c r="AE28" s="9" t="str">
        <f t="shared" si="21"/>
        <v>Geçmez</v>
      </c>
      <c r="AF28" s="9" t="str">
        <f t="shared" si="22"/>
        <v>Geçer</v>
      </c>
      <c r="AG28" s="9" t="str">
        <f t="shared" si="23"/>
        <v>Geçmez</v>
      </c>
      <c r="AH28" s="8" t="str">
        <f t="shared" si="24"/>
        <v>Geçmez</v>
      </c>
      <c r="AI28" s="9" t="str">
        <f t="shared" si="25"/>
        <v>Geçer</v>
      </c>
      <c r="AJ28" s="9" t="str">
        <f t="shared" si="26"/>
        <v>Geçmez</v>
      </c>
      <c r="AK28" s="9" t="str">
        <f t="shared" si="27"/>
        <v>Geçer</v>
      </c>
      <c r="AL28" s="9" t="str">
        <f t="shared" si="28"/>
        <v>Geçer</v>
      </c>
      <c r="AM28" s="9" t="str">
        <f t="shared" si="29"/>
        <v>Geçmez</v>
      </c>
      <c r="AN28" s="9" t="str">
        <f t="shared" si="30"/>
        <v>Geçer</v>
      </c>
      <c r="AO28" s="9" t="str">
        <f t="shared" si="31"/>
        <v>Geçer</v>
      </c>
      <c r="AP28" s="9" t="str">
        <f t="shared" si="32"/>
        <v>Geçmez</v>
      </c>
      <c r="AQ28" s="8" t="str">
        <f t="shared" si="33"/>
        <v>Geçmez</v>
      </c>
      <c r="AR28" s="9" t="str">
        <f t="shared" si="34"/>
        <v>Geçer</v>
      </c>
      <c r="AS28" s="9" t="str">
        <f t="shared" si="35"/>
        <v>Geçmez</v>
      </c>
      <c r="AT28" s="9" t="str">
        <f t="shared" si="36"/>
        <v>Geçer</v>
      </c>
      <c r="AU28" s="9" t="str">
        <f t="shared" si="37"/>
        <v>Geçer</v>
      </c>
      <c r="AV28" s="9" t="str">
        <f t="shared" si="38"/>
        <v>Geçmez</v>
      </c>
      <c r="AW28" s="9" t="str">
        <f t="shared" si="39"/>
        <v>Geçer</v>
      </c>
      <c r="AX28" s="9" t="str">
        <f t="shared" si="40"/>
        <v>Geçer</v>
      </c>
      <c r="AY28" s="9" t="str">
        <f t="shared" si="41"/>
        <v>Geçmez</v>
      </c>
      <c r="AZ28" s="10" t="str">
        <f t="shared" si="42"/>
        <v>Hayır</v>
      </c>
      <c r="BA28" s="10" t="str">
        <f t="shared" si="43"/>
        <v>Hayır</v>
      </c>
      <c r="BB28" s="10" t="str">
        <f t="shared" si="44"/>
        <v>Hayır</v>
      </c>
    </row>
    <row r="29" ht="42.0" customHeight="1">
      <c r="A29" s="5">
        <v>230603.0</v>
      </c>
      <c r="B29" s="5" t="s">
        <v>33</v>
      </c>
      <c r="C29" s="5" t="s">
        <v>55</v>
      </c>
      <c r="D29" s="5">
        <v>38.0</v>
      </c>
      <c r="E29" s="5">
        <v>13.0</v>
      </c>
      <c r="F29" s="5">
        <v>28.0</v>
      </c>
      <c r="G29" s="5">
        <v>4.0</v>
      </c>
      <c r="H29" s="5">
        <v>200.0</v>
      </c>
      <c r="I29" s="6">
        <f t="shared" si="1"/>
        <v>40</v>
      </c>
      <c r="J29" s="6">
        <f t="shared" si="2"/>
        <v>104</v>
      </c>
      <c r="K29" s="7" t="str">
        <f t="shared" si="3"/>
        <v>Yatay</v>
      </c>
      <c r="L29" s="7" t="str">
        <f>IF(K29="Dikey",IF(AND(F29&gt;='Çanta Gruplaması'!$C$10,F29&lt;='Çanta Gruplaması'!$D$10),'Çanta Gruplaması'!$B$10,IF(AND(F29&gt;='Çanta Gruplaması'!$C$11,F29&lt;='Çanta Gruplaması'!$D$11),'Çanta Gruplaması'!$B$11,IF(AND(F29&gt;='Çanta Gruplaması'!$C$12,F29&lt;='Çanta Gruplaması'!$D$12),'Çanta Gruplaması'!$B$12,"Belirtilen Aralıkta Değil"))),IF(K29="Yatay",IF(AND(D29&gt;='Çanta Gruplaması'!$C$3,D29&lt;='Çanta Gruplaması'!$D$3),'Çanta Gruplaması'!$B$3,IF(AND(D29&gt;='Çanta Gruplaması'!$C$4,D29&lt;='Çanta Gruplaması'!$D$4),'Çanta Gruplaması'!$B$4,IF(AND(D29&gt;='Çanta Gruplaması'!$C$5,D29&lt;='Çanta Gruplaması'!$D$5),'Çanta Gruplaması'!$B$5,"Belirtilen Aralıkta Değil"))),IF(K29="Küp",IF(AND(D29&gt;='Çanta Gruplaması'!$C$16,D29&lt;='Çanta Gruplaması'!$D$16),'Çanta Gruplaması'!$B$16,IF(AND(D29&gt;='Çanta Gruplaması'!$C$17,D29&lt;='Çanta Gruplaması'!$D$17),'Çanta Gruplaması'!$B$17,IF(AND(D29&gt;='Çanta Gruplaması'!$C$18,D29&lt;='Çanta Gruplaması'!$D$18),'Çanta Gruplaması'!$B$18,"Belirtilen Aralıkta Değil"))),"Değer Hatalı")))</f>
        <v>Yatay 3</v>
      </c>
      <c r="M29" s="7" t="str">
        <f>IF(AND(D29&gt;='Çanta Gruplaması'!$H$3,D29&lt;='Çanta Gruplaması'!$I$3,F29&gt;='Çanta Gruplaması'!$J$3,F29&lt;='Çanta Gruplaması'!$K$3),'Çanta Gruplaması'!$G$3,IF(AND(D29&gt;='Çanta Gruplaması'!$H$4,D29&lt;='Çanta Gruplaması'!$I$4,F29&gt;='Çanta Gruplaması'!$J$4,F29&lt;='Çanta Gruplaması'!$K$4),'Çanta Gruplaması'!$G$4,IF(AND(D29&gt;='Çanta Gruplaması'!$H$5,D29&lt;='Çanta Gruplaması'!$I$5,F29&gt;='Çanta Gruplaması'!$J$5,F29&lt;='Çanta Gruplaması'!$K$5),'Çanta Gruplaması'!$G$5,"Gruplanabilen Aralıkta Değildir")))</f>
        <v>Gruplanabilen Aralıkta Değildir</v>
      </c>
      <c r="N29" s="8" t="str">
        <f t="shared" si="4"/>
        <v>Geçer</v>
      </c>
      <c r="O29" s="9" t="str">
        <f t="shared" si="5"/>
        <v>Geçer</v>
      </c>
      <c r="P29" s="9" t="str">
        <f t="shared" si="6"/>
        <v>Geçer</v>
      </c>
      <c r="Q29" s="9" t="str">
        <f t="shared" si="7"/>
        <v>Geçer</v>
      </c>
      <c r="R29" s="9" t="str">
        <f t="shared" si="8"/>
        <v>Geçer</v>
      </c>
      <c r="S29" s="9" t="str">
        <f t="shared" si="9"/>
        <v>Geçer</v>
      </c>
      <c r="T29" s="9" t="str">
        <f t="shared" si="10"/>
        <v>Geçer</v>
      </c>
      <c r="U29" s="9" t="str">
        <f t="shared" si="11"/>
        <v>Geçer</v>
      </c>
      <c r="V29" s="9" t="str">
        <f t="shared" si="12"/>
        <v>Geçer</v>
      </c>
      <c r="W29" s="9" t="str">
        <f t="shared" si="13"/>
        <v>Geçer</v>
      </c>
      <c r="X29" s="8" t="str">
        <f t="shared" si="14"/>
        <v>Geçmez</v>
      </c>
      <c r="Y29" s="9" t="str">
        <f t="shared" si="15"/>
        <v>Geçmez</v>
      </c>
      <c r="Z29" s="9" t="str">
        <f t="shared" si="16"/>
        <v>Geçer</v>
      </c>
      <c r="AA29" s="9" t="str">
        <f t="shared" si="17"/>
        <v>Geçer</v>
      </c>
      <c r="AB29" s="9" t="str">
        <f t="shared" si="18"/>
        <v>Geçer</v>
      </c>
      <c r="AC29" s="9" t="str">
        <f t="shared" si="19"/>
        <v>Geçmez</v>
      </c>
      <c r="AD29" s="9" t="str">
        <f t="shared" si="20"/>
        <v>Geçer</v>
      </c>
      <c r="AE29" s="9" t="str">
        <f t="shared" si="21"/>
        <v>Geçmez</v>
      </c>
      <c r="AF29" s="9" t="str">
        <f t="shared" si="22"/>
        <v>Geçmez</v>
      </c>
      <c r="AG29" s="9" t="str">
        <f t="shared" si="23"/>
        <v>Geçer</v>
      </c>
      <c r="AH29" s="8" t="str">
        <f t="shared" si="24"/>
        <v>Geçer</v>
      </c>
      <c r="AI29" s="9" t="str">
        <f t="shared" si="25"/>
        <v>Geçer</v>
      </c>
      <c r="AJ29" s="9" t="str">
        <f t="shared" si="26"/>
        <v>Geçer</v>
      </c>
      <c r="AK29" s="9" t="str">
        <f t="shared" si="27"/>
        <v>Geçer</v>
      </c>
      <c r="AL29" s="9" t="str">
        <f t="shared" si="28"/>
        <v>Geçer</v>
      </c>
      <c r="AM29" s="9" t="str">
        <f t="shared" si="29"/>
        <v>Geçer</v>
      </c>
      <c r="AN29" s="9" t="str">
        <f t="shared" si="30"/>
        <v>Geçer</v>
      </c>
      <c r="AO29" s="9" t="str">
        <f t="shared" si="31"/>
        <v>Geçer</v>
      </c>
      <c r="AP29" s="9" t="str">
        <f t="shared" si="32"/>
        <v>Geçer</v>
      </c>
      <c r="AQ29" s="8" t="str">
        <f t="shared" si="33"/>
        <v>Geçer</v>
      </c>
      <c r="AR29" s="9" t="str">
        <f t="shared" si="34"/>
        <v>Geçer</v>
      </c>
      <c r="AS29" s="9" t="str">
        <f t="shared" si="35"/>
        <v>Geçer</v>
      </c>
      <c r="AT29" s="9" t="str">
        <f t="shared" si="36"/>
        <v>Geçer</v>
      </c>
      <c r="AU29" s="9" t="str">
        <f t="shared" si="37"/>
        <v>Geçer</v>
      </c>
      <c r="AV29" s="9" t="str">
        <f t="shared" si="38"/>
        <v>Geçer</v>
      </c>
      <c r="AW29" s="9" t="str">
        <f t="shared" si="39"/>
        <v>Geçer</v>
      </c>
      <c r="AX29" s="9" t="str">
        <f t="shared" si="40"/>
        <v>Geçer</v>
      </c>
      <c r="AY29" s="9" t="str">
        <f t="shared" si="41"/>
        <v>Geçer</v>
      </c>
      <c r="AZ29" s="10" t="str">
        <f t="shared" si="42"/>
        <v>Evet</v>
      </c>
      <c r="BA29" s="10" t="str">
        <f t="shared" si="43"/>
        <v>Evet</v>
      </c>
      <c r="BB29" s="10" t="str">
        <f t="shared" si="44"/>
        <v>Evet</v>
      </c>
    </row>
    <row r="30" ht="42.0" customHeight="1">
      <c r="A30" s="5">
        <v>230605.0</v>
      </c>
      <c r="B30" s="5" t="s">
        <v>33</v>
      </c>
      <c r="C30" s="5" t="s">
        <v>56</v>
      </c>
      <c r="D30" s="5">
        <v>40.0</v>
      </c>
      <c r="E30" s="5">
        <v>9.0</v>
      </c>
      <c r="F30" s="5">
        <v>50.0</v>
      </c>
      <c r="G30" s="5">
        <v>4.0</v>
      </c>
      <c r="H30" s="5">
        <v>200.0</v>
      </c>
      <c r="I30" s="6">
        <f t="shared" si="1"/>
        <v>60</v>
      </c>
      <c r="J30" s="6">
        <f t="shared" si="2"/>
        <v>100</v>
      </c>
      <c r="K30" s="7" t="str">
        <f t="shared" si="3"/>
        <v>Dikey</v>
      </c>
      <c r="L30" s="7" t="str">
        <f>IF(K30="Dikey",IF(AND(F30&gt;='Çanta Gruplaması'!$C$10,F30&lt;='Çanta Gruplaması'!$D$10),'Çanta Gruplaması'!$B$10,IF(AND(F30&gt;='Çanta Gruplaması'!$C$11,F30&lt;='Çanta Gruplaması'!$D$11),'Çanta Gruplaması'!$B$11,IF(AND(F30&gt;='Çanta Gruplaması'!$C$12,F30&lt;='Çanta Gruplaması'!$D$12),'Çanta Gruplaması'!$B$12,"Belirtilen Aralıkta Değil"))),IF(K30="Yatay",IF(AND(D30&gt;='Çanta Gruplaması'!$C$3,D30&lt;='Çanta Gruplaması'!$D$3),'Çanta Gruplaması'!$B$3,IF(AND(D30&gt;='Çanta Gruplaması'!$C$4,D30&lt;='Çanta Gruplaması'!$D$4),'Çanta Gruplaması'!$B$4,IF(AND(D30&gt;='Çanta Gruplaması'!$C$5,D30&lt;='Çanta Gruplaması'!$D$5),'Çanta Gruplaması'!$B$5,"Belirtilen Aralıkta Değil"))),IF(K30="Küp",IF(AND(D30&gt;='Çanta Gruplaması'!$C$16,D30&lt;='Çanta Gruplaması'!$D$16),'Çanta Gruplaması'!$B$16,IF(AND(D30&gt;='Çanta Gruplaması'!$C$17,D30&lt;='Çanta Gruplaması'!$D$17),'Çanta Gruplaması'!$B$17,IF(AND(D30&gt;='Çanta Gruplaması'!$C$18,D30&lt;='Çanta Gruplaması'!$D$18),'Çanta Gruplaması'!$B$18,"Belirtilen Aralıkta Değil"))),"Değer Hatalı")))</f>
        <v>Dikey 2</v>
      </c>
      <c r="M30" s="7" t="str">
        <f>IF(AND(D30&gt;='Çanta Gruplaması'!$H$3,D30&lt;='Çanta Gruplaması'!$I$3,F30&gt;='Çanta Gruplaması'!$J$3,F30&lt;='Çanta Gruplaması'!$K$3),'Çanta Gruplaması'!$G$3,IF(AND(D30&gt;='Çanta Gruplaması'!$H$4,D30&lt;='Çanta Gruplaması'!$I$4,F30&gt;='Çanta Gruplaması'!$J$4,F30&lt;='Çanta Gruplaması'!$K$4),'Çanta Gruplaması'!$G$4,IF(AND(D30&gt;='Çanta Gruplaması'!$H$5,D30&lt;='Çanta Gruplaması'!$I$5,F30&gt;='Çanta Gruplaması'!$J$5,F30&lt;='Çanta Gruplaması'!$K$5),'Çanta Gruplaması'!$G$5,"Gruplanabilen Aralıkta Değildir")))</f>
        <v>Büyük</v>
      </c>
      <c r="N30" s="8" t="str">
        <f t="shared" si="4"/>
        <v>Geçer</v>
      </c>
      <c r="O30" s="9" t="str">
        <f t="shared" si="5"/>
        <v>Geçer</v>
      </c>
      <c r="P30" s="9" t="str">
        <f t="shared" si="6"/>
        <v>Geçer</v>
      </c>
      <c r="Q30" s="9" t="str">
        <f t="shared" si="7"/>
        <v>Geçer</v>
      </c>
      <c r="R30" s="9" t="str">
        <f t="shared" si="8"/>
        <v>Geçer</v>
      </c>
      <c r="S30" s="9" t="str">
        <f t="shared" si="9"/>
        <v>Geçer</v>
      </c>
      <c r="T30" s="9" t="str">
        <f t="shared" si="10"/>
        <v>Geçer</v>
      </c>
      <c r="U30" s="9" t="str">
        <f t="shared" si="11"/>
        <v>Geçer</v>
      </c>
      <c r="V30" s="9" t="str">
        <f t="shared" si="12"/>
        <v>Geçer</v>
      </c>
      <c r="W30" s="9" t="str">
        <f t="shared" si="13"/>
        <v>Geçer</v>
      </c>
      <c r="X30" s="8" t="str">
        <f t="shared" si="14"/>
        <v>Geçmez</v>
      </c>
      <c r="Y30" s="9" t="str">
        <f t="shared" si="15"/>
        <v>Geçmez</v>
      </c>
      <c r="Z30" s="9" t="str">
        <f t="shared" si="16"/>
        <v>Geçmez</v>
      </c>
      <c r="AA30" s="9" t="str">
        <f t="shared" si="17"/>
        <v>Geçer</v>
      </c>
      <c r="AB30" s="9" t="str">
        <f t="shared" si="18"/>
        <v>Geçer</v>
      </c>
      <c r="AC30" s="9" t="str">
        <f t="shared" si="19"/>
        <v>Geçmez</v>
      </c>
      <c r="AD30" s="9" t="str">
        <f t="shared" si="20"/>
        <v>Geçer</v>
      </c>
      <c r="AE30" s="9" t="str">
        <f t="shared" si="21"/>
        <v>Geçmez</v>
      </c>
      <c r="AF30" s="9" t="str">
        <f t="shared" si="22"/>
        <v>Geçer</v>
      </c>
      <c r="AG30" s="9" t="str">
        <f t="shared" si="23"/>
        <v>Geçmez</v>
      </c>
      <c r="AH30" s="8" t="str">
        <f t="shared" si="24"/>
        <v>Geçmez</v>
      </c>
      <c r="AI30" s="9" t="str">
        <f t="shared" si="25"/>
        <v>Geçer</v>
      </c>
      <c r="AJ30" s="9" t="str">
        <f t="shared" si="26"/>
        <v>Geçer</v>
      </c>
      <c r="AK30" s="9" t="str">
        <f t="shared" si="27"/>
        <v>Geçmez</v>
      </c>
      <c r="AL30" s="9" t="str">
        <f t="shared" si="28"/>
        <v>Geçer</v>
      </c>
      <c r="AM30" s="9" t="str">
        <f t="shared" si="29"/>
        <v>Geçer</v>
      </c>
      <c r="AN30" s="9" t="str">
        <f t="shared" si="30"/>
        <v>Geçer</v>
      </c>
      <c r="AO30" s="9" t="str">
        <f t="shared" si="31"/>
        <v>Geçer</v>
      </c>
      <c r="AP30" s="9" t="str">
        <f t="shared" si="32"/>
        <v>Geçer</v>
      </c>
      <c r="AQ30" s="8" t="str">
        <f t="shared" si="33"/>
        <v>Geçer</v>
      </c>
      <c r="AR30" s="9" t="str">
        <f t="shared" si="34"/>
        <v>Geçer</v>
      </c>
      <c r="AS30" s="9" t="str">
        <f t="shared" si="35"/>
        <v>Geçer</v>
      </c>
      <c r="AT30" s="9" t="str">
        <f t="shared" si="36"/>
        <v>Geçer</v>
      </c>
      <c r="AU30" s="9" t="str">
        <f t="shared" si="37"/>
        <v>Geçer</v>
      </c>
      <c r="AV30" s="9" t="str">
        <f t="shared" si="38"/>
        <v>Geçer</v>
      </c>
      <c r="AW30" s="9" t="str">
        <f t="shared" si="39"/>
        <v>Geçer</v>
      </c>
      <c r="AX30" s="9" t="str">
        <f t="shared" si="40"/>
        <v>Geçer</v>
      </c>
      <c r="AY30" s="9" t="str">
        <f t="shared" si="41"/>
        <v>Geçer</v>
      </c>
      <c r="AZ30" s="10" t="str">
        <f t="shared" si="42"/>
        <v>Evet</v>
      </c>
      <c r="BA30" s="10" t="str">
        <f t="shared" si="43"/>
        <v>Evet</v>
      </c>
      <c r="BB30" s="10" t="str">
        <f t="shared" si="44"/>
        <v>Evet</v>
      </c>
    </row>
    <row r="31" ht="42.0" customHeight="1">
      <c r="A31" s="7">
        <v>1.0</v>
      </c>
      <c r="B31" s="5" t="s">
        <v>57</v>
      </c>
      <c r="C31" s="7">
        <v>1.0</v>
      </c>
      <c r="D31" s="5">
        <v>49.0</v>
      </c>
      <c r="E31" s="5">
        <v>18.0</v>
      </c>
      <c r="F31" s="5">
        <v>72.8</v>
      </c>
      <c r="G31" s="5">
        <v>4.0</v>
      </c>
      <c r="H31" s="7">
        <v>190.0</v>
      </c>
      <c r="I31" s="6">
        <f t="shared" si="1"/>
        <v>87.3</v>
      </c>
      <c r="J31" s="6">
        <f t="shared" si="2"/>
        <v>136</v>
      </c>
      <c r="K31" s="7" t="str">
        <f t="shared" si="3"/>
        <v>Dikey</v>
      </c>
      <c r="L31" s="7" t="str">
        <f>IF(K31="Dikey",IF(AND(F31&gt;='Çanta Gruplaması'!$C$10,F31&lt;='Çanta Gruplaması'!$D$10),'Çanta Gruplaması'!$B$10,IF(AND(F31&gt;='Çanta Gruplaması'!$C$11,F31&lt;='Çanta Gruplaması'!$D$11),'Çanta Gruplaması'!$B$11,IF(AND(F31&gt;='Çanta Gruplaması'!$C$12,F31&lt;='Çanta Gruplaması'!$D$12),'Çanta Gruplaması'!$B$12,"Belirtilen Aralıkta Değil"))),IF(K31="Yatay",IF(AND(D31&gt;='Çanta Gruplaması'!$C$3,D31&lt;='Çanta Gruplaması'!$D$3),'Çanta Gruplaması'!$B$3,IF(AND(D31&gt;='Çanta Gruplaması'!$C$4,D31&lt;='Çanta Gruplaması'!$D$4),'Çanta Gruplaması'!$B$4,IF(AND(D31&gt;='Çanta Gruplaması'!$C$5,D31&lt;='Çanta Gruplaması'!$D$5),'Çanta Gruplaması'!$B$5,"Belirtilen Aralıkta Değil"))),IF(K31="Küp",IF(AND(D31&gt;='Çanta Gruplaması'!$C$16,D31&lt;='Çanta Gruplaması'!$D$16),'Çanta Gruplaması'!$B$16,IF(AND(D31&gt;='Çanta Gruplaması'!$C$17,D31&lt;='Çanta Gruplaması'!$D$17),'Çanta Gruplaması'!$B$17,IF(AND(D31&gt;='Çanta Gruplaması'!$C$18,D31&lt;='Çanta Gruplaması'!$D$18),'Çanta Gruplaması'!$B$18,"Belirtilen Aralıkta Değil"))),"Değer Hatalı")))</f>
        <v>Dikey 3</v>
      </c>
      <c r="M31" s="7" t="str">
        <f>IF(AND(D31&gt;='Çanta Gruplaması'!$H$3,D31&lt;='Çanta Gruplaması'!$I$3,F31&gt;='Çanta Gruplaması'!$J$3,F31&lt;='Çanta Gruplaması'!$K$3),'Çanta Gruplaması'!$G$3,IF(AND(D31&gt;='Çanta Gruplaması'!$H$4,D31&lt;='Çanta Gruplaması'!$I$4,F31&gt;='Çanta Gruplaması'!$J$4,F31&lt;='Çanta Gruplaması'!$K$4),'Çanta Gruplaması'!$G$4,IF(AND(D31&gt;='Çanta Gruplaması'!$H$5,D31&lt;='Çanta Gruplaması'!$I$5,F31&gt;='Çanta Gruplaması'!$J$5,F31&lt;='Çanta Gruplaması'!$K$5),'Çanta Gruplaması'!$G$5,"Gruplanabilen Aralıkta Değildir")))</f>
        <v>Gruplanabilen Aralıkta Değildir</v>
      </c>
      <c r="N31" s="8" t="str">
        <f t="shared" si="4"/>
        <v>Geçmez</v>
      </c>
      <c r="O31" s="9" t="str">
        <f t="shared" si="5"/>
        <v>Geçmez</v>
      </c>
      <c r="P31" s="9" t="str">
        <f t="shared" si="6"/>
        <v>Geçmez</v>
      </c>
      <c r="Q31" s="9" t="str">
        <f t="shared" si="7"/>
        <v>Geçer</v>
      </c>
      <c r="R31" s="9" t="str">
        <f t="shared" si="8"/>
        <v>Geçer</v>
      </c>
      <c r="S31" s="9" t="str">
        <f t="shared" si="9"/>
        <v>Geçmez</v>
      </c>
      <c r="T31" s="9" t="str">
        <f t="shared" si="10"/>
        <v>Geçer</v>
      </c>
      <c r="U31" s="9" t="str">
        <f t="shared" si="11"/>
        <v>Geçmez</v>
      </c>
      <c r="V31" s="9" t="str">
        <f t="shared" si="12"/>
        <v>Geçmez</v>
      </c>
      <c r="W31" s="9" t="str">
        <f t="shared" si="13"/>
        <v>Geçmez</v>
      </c>
      <c r="X31" s="8" t="str">
        <f t="shared" si="14"/>
        <v>Geçmez</v>
      </c>
      <c r="Y31" s="9" t="str">
        <f t="shared" si="15"/>
        <v>Geçmez</v>
      </c>
      <c r="Z31" s="9" t="str">
        <f t="shared" si="16"/>
        <v>Geçmez</v>
      </c>
      <c r="AA31" s="9" t="str">
        <f t="shared" si="17"/>
        <v>Geçer</v>
      </c>
      <c r="AB31" s="9" t="str">
        <f t="shared" si="18"/>
        <v>Geçer</v>
      </c>
      <c r="AC31" s="9" t="str">
        <f t="shared" si="19"/>
        <v>Geçmez</v>
      </c>
      <c r="AD31" s="9" t="str">
        <f t="shared" si="20"/>
        <v>Geçer</v>
      </c>
      <c r="AE31" s="9" t="str">
        <f t="shared" si="21"/>
        <v>Geçmez</v>
      </c>
      <c r="AF31" s="9" t="str">
        <f t="shared" si="22"/>
        <v>Geçmez</v>
      </c>
      <c r="AG31" s="9" t="str">
        <f t="shared" si="23"/>
        <v>Geçmez</v>
      </c>
      <c r="AH31" s="8" t="str">
        <f t="shared" si="24"/>
        <v>Geçmez</v>
      </c>
      <c r="AI31" s="9" t="str">
        <f t="shared" si="25"/>
        <v>Geçer</v>
      </c>
      <c r="AJ31" s="9" t="str">
        <f t="shared" si="26"/>
        <v>Geçmez</v>
      </c>
      <c r="AK31" s="9" t="str">
        <f t="shared" si="27"/>
        <v>Geçmez</v>
      </c>
      <c r="AL31" s="9" t="str">
        <f t="shared" si="28"/>
        <v>Geçmez</v>
      </c>
      <c r="AM31" s="9" t="str">
        <f t="shared" si="29"/>
        <v>Geçmez</v>
      </c>
      <c r="AN31" s="9" t="str">
        <f t="shared" si="30"/>
        <v>Geçmez</v>
      </c>
      <c r="AO31" s="9" t="str">
        <f t="shared" si="31"/>
        <v>Geçer</v>
      </c>
      <c r="AP31" s="9" t="str">
        <f t="shared" si="32"/>
        <v>Geçer</v>
      </c>
      <c r="AQ31" s="8" t="str">
        <f t="shared" si="33"/>
        <v>Geçmez</v>
      </c>
      <c r="AR31" s="9" t="str">
        <f t="shared" si="34"/>
        <v>Geçer</v>
      </c>
      <c r="AS31" s="9" t="str">
        <f t="shared" si="35"/>
        <v>Geçmez</v>
      </c>
      <c r="AT31" s="9" t="str">
        <f t="shared" si="36"/>
        <v>Geçmez</v>
      </c>
      <c r="AU31" s="9" t="str">
        <f t="shared" si="37"/>
        <v>Geçmez</v>
      </c>
      <c r="AV31" s="9" t="str">
        <f t="shared" si="38"/>
        <v>Geçmez</v>
      </c>
      <c r="AW31" s="9" t="str">
        <f t="shared" si="39"/>
        <v>Geçmez</v>
      </c>
      <c r="AX31" s="9" t="str">
        <f t="shared" si="40"/>
        <v>Geçer</v>
      </c>
      <c r="AY31" s="9" t="str">
        <f t="shared" si="41"/>
        <v>Geçer</v>
      </c>
      <c r="AZ31" s="10" t="str">
        <f t="shared" si="42"/>
        <v>Hayır</v>
      </c>
      <c r="BA31" s="10" t="str">
        <f t="shared" si="43"/>
        <v>Hayır</v>
      </c>
      <c r="BB31" s="10" t="str">
        <f t="shared" si="44"/>
        <v>Hayır</v>
      </c>
    </row>
    <row r="32" ht="42.0" customHeight="1">
      <c r="A32" s="7">
        <v>2.0</v>
      </c>
      <c r="B32" s="5" t="s">
        <v>58</v>
      </c>
      <c r="C32" s="7">
        <v>2.0</v>
      </c>
      <c r="D32" s="5">
        <v>50.0</v>
      </c>
      <c r="E32" s="5">
        <v>18.0</v>
      </c>
      <c r="F32" s="5">
        <v>72.0</v>
      </c>
      <c r="G32" s="5">
        <v>4.0</v>
      </c>
      <c r="H32" s="7">
        <v>190.0</v>
      </c>
      <c r="I32" s="6">
        <f t="shared" si="1"/>
        <v>86.5</v>
      </c>
      <c r="J32" s="6">
        <f t="shared" si="2"/>
        <v>138</v>
      </c>
      <c r="K32" s="7" t="str">
        <f t="shared" si="3"/>
        <v>Dikey</v>
      </c>
      <c r="L32" s="7" t="str">
        <f>IF(K32="Dikey",IF(AND(F32&gt;='Çanta Gruplaması'!$C$10,F32&lt;='Çanta Gruplaması'!$D$10),'Çanta Gruplaması'!$B$10,IF(AND(F32&gt;='Çanta Gruplaması'!$C$11,F32&lt;='Çanta Gruplaması'!$D$11),'Çanta Gruplaması'!$B$11,IF(AND(F32&gt;='Çanta Gruplaması'!$C$12,F32&lt;='Çanta Gruplaması'!$D$12),'Çanta Gruplaması'!$B$12,"Belirtilen Aralıkta Değil"))),IF(K32="Yatay",IF(AND(D32&gt;='Çanta Gruplaması'!$C$3,D32&lt;='Çanta Gruplaması'!$D$3),'Çanta Gruplaması'!$B$3,IF(AND(D32&gt;='Çanta Gruplaması'!$C$4,D32&lt;='Çanta Gruplaması'!$D$4),'Çanta Gruplaması'!$B$4,IF(AND(D32&gt;='Çanta Gruplaması'!$C$5,D32&lt;='Çanta Gruplaması'!$D$5),'Çanta Gruplaması'!$B$5,"Belirtilen Aralıkta Değil"))),IF(K32="Küp",IF(AND(D32&gt;='Çanta Gruplaması'!$C$16,D32&lt;='Çanta Gruplaması'!$D$16),'Çanta Gruplaması'!$B$16,IF(AND(D32&gt;='Çanta Gruplaması'!$C$17,D32&lt;='Çanta Gruplaması'!$D$17),'Çanta Gruplaması'!$B$17,IF(AND(D32&gt;='Çanta Gruplaması'!$C$18,D32&lt;='Çanta Gruplaması'!$D$18),'Çanta Gruplaması'!$B$18,"Belirtilen Aralıkta Değil"))),"Değer Hatalı")))</f>
        <v>Dikey 3</v>
      </c>
      <c r="M32" s="7" t="str">
        <f>IF(AND(D32&gt;='Çanta Gruplaması'!$H$3,D32&lt;='Çanta Gruplaması'!$I$3,F32&gt;='Çanta Gruplaması'!$J$3,F32&lt;='Çanta Gruplaması'!$K$3),'Çanta Gruplaması'!$G$3,IF(AND(D32&gt;='Çanta Gruplaması'!$H$4,D32&lt;='Çanta Gruplaması'!$I$4,F32&gt;='Çanta Gruplaması'!$J$4,F32&lt;='Çanta Gruplaması'!$K$4),'Çanta Gruplaması'!$G$4,IF(AND(D32&gt;='Çanta Gruplaması'!$H$5,D32&lt;='Çanta Gruplaması'!$I$5,F32&gt;='Çanta Gruplaması'!$J$5,F32&lt;='Çanta Gruplaması'!$K$5),'Çanta Gruplaması'!$G$5,"Gruplanabilen Aralıkta Değildir")))</f>
        <v>Gruplanabilen Aralıkta Değildir</v>
      </c>
      <c r="N32" s="8" t="str">
        <f t="shared" si="4"/>
        <v>Geçmez</v>
      </c>
      <c r="O32" s="9" t="str">
        <f t="shared" si="5"/>
        <v>Geçmez</v>
      </c>
      <c r="P32" s="9" t="str">
        <f t="shared" si="6"/>
        <v>Geçmez</v>
      </c>
      <c r="Q32" s="9" t="str">
        <f t="shared" si="7"/>
        <v>Geçer</v>
      </c>
      <c r="R32" s="9" t="str">
        <f t="shared" si="8"/>
        <v>Geçer</v>
      </c>
      <c r="S32" s="9" t="str">
        <f t="shared" si="9"/>
        <v>Geçmez</v>
      </c>
      <c r="T32" s="9" t="str">
        <f t="shared" si="10"/>
        <v>Geçer</v>
      </c>
      <c r="U32" s="9" t="str">
        <f t="shared" si="11"/>
        <v>Geçmez</v>
      </c>
      <c r="V32" s="9" t="str">
        <f t="shared" si="12"/>
        <v>Geçmez</v>
      </c>
      <c r="W32" s="9" t="str">
        <f t="shared" si="13"/>
        <v>Geçmez</v>
      </c>
      <c r="X32" s="8" t="str">
        <f t="shared" si="14"/>
        <v>Geçmez</v>
      </c>
      <c r="Y32" s="9" t="str">
        <f t="shared" si="15"/>
        <v>Geçmez</v>
      </c>
      <c r="Z32" s="9" t="str">
        <f t="shared" si="16"/>
        <v>Geçmez</v>
      </c>
      <c r="AA32" s="9" t="str">
        <f t="shared" si="17"/>
        <v>Geçer</v>
      </c>
      <c r="AB32" s="9" t="str">
        <f t="shared" si="18"/>
        <v>Geçer</v>
      </c>
      <c r="AC32" s="9" t="str">
        <f t="shared" si="19"/>
        <v>Geçmez</v>
      </c>
      <c r="AD32" s="9" t="str">
        <f t="shared" si="20"/>
        <v>Geçer</v>
      </c>
      <c r="AE32" s="9" t="str">
        <f t="shared" si="21"/>
        <v>Geçmez</v>
      </c>
      <c r="AF32" s="9" t="str">
        <f t="shared" si="22"/>
        <v>Geçmez</v>
      </c>
      <c r="AG32" s="9" t="str">
        <f t="shared" si="23"/>
        <v>Geçmez</v>
      </c>
      <c r="AH32" s="8" t="str">
        <f t="shared" si="24"/>
        <v>Geçmez</v>
      </c>
      <c r="AI32" s="9" t="str">
        <f t="shared" si="25"/>
        <v>Geçer</v>
      </c>
      <c r="AJ32" s="9" t="str">
        <f t="shared" si="26"/>
        <v>Geçmez</v>
      </c>
      <c r="AK32" s="9" t="str">
        <f t="shared" si="27"/>
        <v>Geçmez</v>
      </c>
      <c r="AL32" s="9" t="str">
        <f t="shared" si="28"/>
        <v>Geçmez</v>
      </c>
      <c r="AM32" s="9" t="str">
        <f t="shared" si="29"/>
        <v>Geçmez</v>
      </c>
      <c r="AN32" s="9" t="str">
        <f t="shared" si="30"/>
        <v>Geçmez</v>
      </c>
      <c r="AO32" s="9" t="str">
        <f t="shared" si="31"/>
        <v>Geçer</v>
      </c>
      <c r="AP32" s="9" t="str">
        <f t="shared" si="32"/>
        <v>Geçer</v>
      </c>
      <c r="AQ32" s="8" t="str">
        <f t="shared" si="33"/>
        <v>Geçmez</v>
      </c>
      <c r="AR32" s="9" t="str">
        <f t="shared" si="34"/>
        <v>Geçer</v>
      </c>
      <c r="AS32" s="9" t="str">
        <f t="shared" si="35"/>
        <v>Geçmez</v>
      </c>
      <c r="AT32" s="9" t="str">
        <f t="shared" si="36"/>
        <v>Geçmez</v>
      </c>
      <c r="AU32" s="9" t="str">
        <f t="shared" si="37"/>
        <v>Geçmez</v>
      </c>
      <c r="AV32" s="9" t="str">
        <f t="shared" si="38"/>
        <v>Geçmez</v>
      </c>
      <c r="AW32" s="9" t="str">
        <f t="shared" si="39"/>
        <v>Geçmez</v>
      </c>
      <c r="AX32" s="9" t="str">
        <f t="shared" si="40"/>
        <v>Geçer</v>
      </c>
      <c r="AY32" s="9" t="str">
        <f t="shared" si="41"/>
        <v>Geçer</v>
      </c>
      <c r="AZ32" s="10" t="str">
        <f t="shared" si="42"/>
        <v>Hayır</v>
      </c>
      <c r="BA32" s="10" t="str">
        <f t="shared" si="43"/>
        <v>Hayır</v>
      </c>
      <c r="BB32" s="10" t="str">
        <f t="shared" si="44"/>
        <v>Hayır</v>
      </c>
    </row>
    <row r="33" ht="42.0" customHeight="1">
      <c r="A33" s="7">
        <v>3.0</v>
      </c>
      <c r="B33" s="5" t="s">
        <v>59</v>
      </c>
      <c r="C33" s="7">
        <v>3.0</v>
      </c>
      <c r="D33" s="5">
        <v>50.0</v>
      </c>
      <c r="E33" s="5">
        <v>17.5</v>
      </c>
      <c r="F33" s="5">
        <v>72.0</v>
      </c>
      <c r="G33" s="5">
        <v>4.0</v>
      </c>
      <c r="H33" s="7">
        <v>190.0</v>
      </c>
      <c r="I33" s="6">
        <f t="shared" si="1"/>
        <v>86.25</v>
      </c>
      <c r="J33" s="6">
        <f t="shared" si="2"/>
        <v>137</v>
      </c>
      <c r="K33" s="7" t="str">
        <f t="shared" si="3"/>
        <v>Dikey</v>
      </c>
      <c r="L33" s="7" t="str">
        <f>IF(K33="Dikey",IF(AND(F33&gt;='Çanta Gruplaması'!$C$10,F33&lt;='Çanta Gruplaması'!$D$10),'Çanta Gruplaması'!$B$10,IF(AND(F33&gt;='Çanta Gruplaması'!$C$11,F33&lt;='Çanta Gruplaması'!$D$11),'Çanta Gruplaması'!$B$11,IF(AND(F33&gt;='Çanta Gruplaması'!$C$12,F33&lt;='Çanta Gruplaması'!$D$12),'Çanta Gruplaması'!$B$12,"Belirtilen Aralıkta Değil"))),IF(K33="Yatay",IF(AND(D33&gt;='Çanta Gruplaması'!$C$3,D33&lt;='Çanta Gruplaması'!$D$3),'Çanta Gruplaması'!$B$3,IF(AND(D33&gt;='Çanta Gruplaması'!$C$4,D33&lt;='Çanta Gruplaması'!$D$4),'Çanta Gruplaması'!$B$4,IF(AND(D33&gt;='Çanta Gruplaması'!$C$5,D33&lt;='Çanta Gruplaması'!$D$5),'Çanta Gruplaması'!$B$5,"Belirtilen Aralıkta Değil"))),IF(K33="Küp",IF(AND(D33&gt;='Çanta Gruplaması'!$C$16,D33&lt;='Çanta Gruplaması'!$D$16),'Çanta Gruplaması'!$B$16,IF(AND(D33&gt;='Çanta Gruplaması'!$C$17,D33&lt;='Çanta Gruplaması'!$D$17),'Çanta Gruplaması'!$B$17,IF(AND(D33&gt;='Çanta Gruplaması'!$C$18,D33&lt;='Çanta Gruplaması'!$D$18),'Çanta Gruplaması'!$B$18,"Belirtilen Aralıkta Değil"))),"Değer Hatalı")))</f>
        <v>Dikey 3</v>
      </c>
      <c r="M33" s="7" t="str">
        <f>IF(AND(D33&gt;='Çanta Gruplaması'!$H$3,D33&lt;='Çanta Gruplaması'!$I$3,F33&gt;='Çanta Gruplaması'!$J$3,F33&lt;='Çanta Gruplaması'!$K$3),'Çanta Gruplaması'!$G$3,IF(AND(D33&gt;='Çanta Gruplaması'!$H$4,D33&lt;='Çanta Gruplaması'!$I$4,F33&gt;='Çanta Gruplaması'!$J$4,F33&lt;='Çanta Gruplaması'!$K$4),'Çanta Gruplaması'!$G$4,IF(AND(D33&gt;='Çanta Gruplaması'!$H$5,D33&lt;='Çanta Gruplaması'!$I$5,F33&gt;='Çanta Gruplaması'!$J$5,F33&lt;='Çanta Gruplaması'!$K$5),'Çanta Gruplaması'!$G$5,"Gruplanabilen Aralıkta Değildir")))</f>
        <v>Gruplanabilen Aralıkta Değildir</v>
      </c>
      <c r="N33" s="8" t="str">
        <f t="shared" si="4"/>
        <v>Geçmez</v>
      </c>
      <c r="O33" s="9" t="str">
        <f t="shared" si="5"/>
        <v>Geçmez</v>
      </c>
      <c r="P33" s="9" t="str">
        <f t="shared" si="6"/>
        <v>Geçmez</v>
      </c>
      <c r="Q33" s="9" t="str">
        <f t="shared" si="7"/>
        <v>Geçer</v>
      </c>
      <c r="R33" s="9" t="str">
        <f t="shared" si="8"/>
        <v>Geçer</v>
      </c>
      <c r="S33" s="9" t="str">
        <f t="shared" si="9"/>
        <v>Geçmez</v>
      </c>
      <c r="T33" s="9" t="str">
        <f t="shared" si="10"/>
        <v>Geçer</v>
      </c>
      <c r="U33" s="9" t="str">
        <f t="shared" si="11"/>
        <v>Geçmez</v>
      </c>
      <c r="V33" s="9" t="str">
        <f t="shared" si="12"/>
        <v>Geçmez</v>
      </c>
      <c r="W33" s="9" t="str">
        <f t="shared" si="13"/>
        <v>Geçmez</v>
      </c>
      <c r="X33" s="8" t="str">
        <f t="shared" si="14"/>
        <v>Geçmez</v>
      </c>
      <c r="Y33" s="9" t="str">
        <f t="shared" si="15"/>
        <v>Geçmez</v>
      </c>
      <c r="Z33" s="9" t="str">
        <f t="shared" si="16"/>
        <v>Geçmez</v>
      </c>
      <c r="AA33" s="9" t="str">
        <f t="shared" si="17"/>
        <v>Geçer</v>
      </c>
      <c r="AB33" s="9" t="str">
        <f t="shared" si="18"/>
        <v>Geçer</v>
      </c>
      <c r="AC33" s="9" t="str">
        <f t="shared" si="19"/>
        <v>Geçmez</v>
      </c>
      <c r="AD33" s="9" t="str">
        <f t="shared" si="20"/>
        <v>Geçer</v>
      </c>
      <c r="AE33" s="9" t="str">
        <f t="shared" si="21"/>
        <v>Geçmez</v>
      </c>
      <c r="AF33" s="9" t="str">
        <f t="shared" si="22"/>
        <v>Geçmez</v>
      </c>
      <c r="AG33" s="9" t="str">
        <f t="shared" si="23"/>
        <v>Geçmez</v>
      </c>
      <c r="AH33" s="8" t="str">
        <f t="shared" si="24"/>
        <v>Geçmez</v>
      </c>
      <c r="AI33" s="9" t="str">
        <f t="shared" si="25"/>
        <v>Geçer</v>
      </c>
      <c r="AJ33" s="9" t="str">
        <f t="shared" si="26"/>
        <v>Geçmez</v>
      </c>
      <c r="AK33" s="9" t="str">
        <f t="shared" si="27"/>
        <v>Geçmez</v>
      </c>
      <c r="AL33" s="9" t="str">
        <f t="shared" si="28"/>
        <v>Geçmez</v>
      </c>
      <c r="AM33" s="9" t="str">
        <f t="shared" si="29"/>
        <v>Geçmez</v>
      </c>
      <c r="AN33" s="9" t="str">
        <f t="shared" si="30"/>
        <v>Geçmez</v>
      </c>
      <c r="AO33" s="9" t="str">
        <f t="shared" si="31"/>
        <v>Geçer</v>
      </c>
      <c r="AP33" s="9" t="str">
        <f t="shared" si="32"/>
        <v>Geçer</v>
      </c>
      <c r="AQ33" s="8" t="str">
        <f t="shared" si="33"/>
        <v>Geçmez</v>
      </c>
      <c r="AR33" s="9" t="str">
        <f t="shared" si="34"/>
        <v>Geçer</v>
      </c>
      <c r="AS33" s="9" t="str">
        <f t="shared" si="35"/>
        <v>Geçmez</v>
      </c>
      <c r="AT33" s="9" t="str">
        <f t="shared" si="36"/>
        <v>Geçmez</v>
      </c>
      <c r="AU33" s="9" t="str">
        <f t="shared" si="37"/>
        <v>Geçer</v>
      </c>
      <c r="AV33" s="9" t="str">
        <f t="shared" si="38"/>
        <v>Geçmez</v>
      </c>
      <c r="AW33" s="9" t="str">
        <f t="shared" si="39"/>
        <v>Geçmez</v>
      </c>
      <c r="AX33" s="9" t="str">
        <f t="shared" si="40"/>
        <v>Geçer</v>
      </c>
      <c r="AY33" s="9" t="str">
        <f t="shared" si="41"/>
        <v>Geçer</v>
      </c>
      <c r="AZ33" s="10" t="str">
        <f t="shared" si="42"/>
        <v>Hayır</v>
      </c>
      <c r="BA33" s="10" t="str">
        <f t="shared" si="43"/>
        <v>Hayır</v>
      </c>
      <c r="BB33" s="10" t="str">
        <f t="shared" si="44"/>
        <v>Hayır</v>
      </c>
    </row>
    <row r="34" ht="42.0" customHeight="1">
      <c r="A34" s="7">
        <v>4.0</v>
      </c>
      <c r="B34" s="5" t="s">
        <v>60</v>
      </c>
      <c r="C34" s="7">
        <v>4.0</v>
      </c>
      <c r="D34" s="5">
        <v>47.0</v>
      </c>
      <c r="E34" s="5">
        <v>16.0</v>
      </c>
      <c r="F34" s="5">
        <v>70.0</v>
      </c>
      <c r="G34" s="5">
        <v>4.0</v>
      </c>
      <c r="H34" s="7">
        <v>190.0</v>
      </c>
      <c r="I34" s="6">
        <f t="shared" si="1"/>
        <v>83.5</v>
      </c>
      <c r="J34" s="6">
        <f t="shared" si="2"/>
        <v>128</v>
      </c>
      <c r="K34" s="7" t="str">
        <f t="shared" si="3"/>
        <v>Dikey</v>
      </c>
      <c r="L34" s="7" t="str">
        <f>IF(K34="Dikey",IF(AND(F34&gt;='Çanta Gruplaması'!$C$10,F34&lt;='Çanta Gruplaması'!$D$10),'Çanta Gruplaması'!$B$10,IF(AND(F34&gt;='Çanta Gruplaması'!$C$11,F34&lt;='Çanta Gruplaması'!$D$11),'Çanta Gruplaması'!$B$11,IF(AND(F34&gt;='Çanta Gruplaması'!$C$12,F34&lt;='Çanta Gruplaması'!$D$12),'Çanta Gruplaması'!$B$12,"Belirtilen Aralıkta Değil"))),IF(K34="Yatay",IF(AND(D34&gt;='Çanta Gruplaması'!$C$3,D34&lt;='Çanta Gruplaması'!$D$3),'Çanta Gruplaması'!$B$3,IF(AND(D34&gt;='Çanta Gruplaması'!$C$4,D34&lt;='Çanta Gruplaması'!$D$4),'Çanta Gruplaması'!$B$4,IF(AND(D34&gt;='Çanta Gruplaması'!$C$5,D34&lt;='Çanta Gruplaması'!$D$5),'Çanta Gruplaması'!$B$5,"Belirtilen Aralıkta Değil"))),IF(K34="Küp",IF(AND(D34&gt;='Çanta Gruplaması'!$C$16,D34&lt;='Çanta Gruplaması'!$D$16),'Çanta Gruplaması'!$B$16,IF(AND(D34&gt;='Çanta Gruplaması'!$C$17,D34&lt;='Çanta Gruplaması'!$D$17),'Çanta Gruplaması'!$B$17,IF(AND(D34&gt;='Çanta Gruplaması'!$C$18,D34&lt;='Çanta Gruplaması'!$D$18),'Çanta Gruplaması'!$B$18,"Belirtilen Aralıkta Değil"))),"Değer Hatalı")))</f>
        <v>Dikey 3</v>
      </c>
      <c r="M34" s="7" t="str">
        <f>IF(AND(D34&gt;='Çanta Gruplaması'!$H$3,D34&lt;='Çanta Gruplaması'!$I$3,F34&gt;='Çanta Gruplaması'!$J$3,F34&lt;='Çanta Gruplaması'!$K$3),'Çanta Gruplaması'!$G$3,IF(AND(D34&gt;='Çanta Gruplaması'!$H$4,D34&lt;='Çanta Gruplaması'!$I$4,F34&gt;='Çanta Gruplaması'!$J$4,F34&lt;='Çanta Gruplaması'!$K$4),'Çanta Gruplaması'!$G$4,IF(AND(D34&gt;='Çanta Gruplaması'!$H$5,D34&lt;='Çanta Gruplaması'!$I$5,F34&gt;='Çanta Gruplaması'!$J$5,F34&lt;='Çanta Gruplaması'!$K$5),'Çanta Gruplaması'!$G$5,"Gruplanabilen Aralıkta Değildir")))</f>
        <v>Gruplanabilen Aralıkta Değildir</v>
      </c>
      <c r="N34" s="8" t="str">
        <f t="shared" si="4"/>
        <v>Geçmez</v>
      </c>
      <c r="O34" s="9" t="str">
        <f t="shared" si="5"/>
        <v>Geçmez</v>
      </c>
      <c r="P34" s="9" t="str">
        <f t="shared" si="6"/>
        <v>Geçmez</v>
      </c>
      <c r="Q34" s="9" t="str">
        <f t="shared" si="7"/>
        <v>Geçer</v>
      </c>
      <c r="R34" s="9" t="str">
        <f t="shared" si="8"/>
        <v>Geçer</v>
      </c>
      <c r="S34" s="9" t="str">
        <f t="shared" si="9"/>
        <v>Geçmez</v>
      </c>
      <c r="T34" s="9" t="str">
        <f t="shared" si="10"/>
        <v>Geçer</v>
      </c>
      <c r="U34" s="9" t="str">
        <f t="shared" si="11"/>
        <v>Geçmez</v>
      </c>
      <c r="V34" s="9" t="str">
        <f t="shared" si="12"/>
        <v>Geçer</v>
      </c>
      <c r="W34" s="9" t="str">
        <f t="shared" si="13"/>
        <v>Geçmez</v>
      </c>
      <c r="X34" s="8" t="str">
        <f t="shared" si="14"/>
        <v>Geçmez</v>
      </c>
      <c r="Y34" s="9" t="str">
        <f t="shared" si="15"/>
        <v>Geçmez</v>
      </c>
      <c r="Z34" s="9" t="str">
        <f t="shared" si="16"/>
        <v>Geçmez</v>
      </c>
      <c r="AA34" s="9" t="str">
        <f t="shared" si="17"/>
        <v>Geçer</v>
      </c>
      <c r="AB34" s="9" t="str">
        <f t="shared" si="18"/>
        <v>Geçer</v>
      </c>
      <c r="AC34" s="9" t="str">
        <f t="shared" si="19"/>
        <v>Geçmez</v>
      </c>
      <c r="AD34" s="9" t="str">
        <f t="shared" si="20"/>
        <v>Geçer</v>
      </c>
      <c r="AE34" s="9" t="str">
        <f t="shared" si="21"/>
        <v>Geçmez</v>
      </c>
      <c r="AF34" s="9" t="str">
        <f t="shared" si="22"/>
        <v>Geçmez</v>
      </c>
      <c r="AG34" s="9" t="str">
        <f t="shared" si="23"/>
        <v>Geçmez</v>
      </c>
      <c r="AH34" s="8" t="str">
        <f t="shared" si="24"/>
        <v>Geçmez</v>
      </c>
      <c r="AI34" s="9" t="str">
        <f t="shared" si="25"/>
        <v>Geçer</v>
      </c>
      <c r="AJ34" s="9" t="str">
        <f t="shared" si="26"/>
        <v>Geçmez</v>
      </c>
      <c r="AK34" s="9" t="str">
        <f t="shared" si="27"/>
        <v>Geçmez</v>
      </c>
      <c r="AL34" s="9" t="str">
        <f t="shared" si="28"/>
        <v>Geçer</v>
      </c>
      <c r="AM34" s="9" t="str">
        <f t="shared" si="29"/>
        <v>Geçmez</v>
      </c>
      <c r="AN34" s="9" t="str">
        <f t="shared" si="30"/>
        <v>Geçer</v>
      </c>
      <c r="AO34" s="9" t="str">
        <f t="shared" si="31"/>
        <v>Geçer</v>
      </c>
      <c r="AP34" s="9" t="str">
        <f t="shared" si="32"/>
        <v>Geçer</v>
      </c>
      <c r="AQ34" s="8" t="str">
        <f t="shared" si="33"/>
        <v>Geçmez</v>
      </c>
      <c r="AR34" s="9" t="str">
        <f t="shared" si="34"/>
        <v>Geçer</v>
      </c>
      <c r="AS34" s="9" t="str">
        <f t="shared" si="35"/>
        <v>Geçmez</v>
      </c>
      <c r="AT34" s="9" t="str">
        <f t="shared" si="36"/>
        <v>Geçmez</v>
      </c>
      <c r="AU34" s="9" t="str">
        <f t="shared" si="37"/>
        <v>Geçer</v>
      </c>
      <c r="AV34" s="9" t="str">
        <f t="shared" si="38"/>
        <v>Geçmez</v>
      </c>
      <c r="AW34" s="9" t="str">
        <f t="shared" si="39"/>
        <v>Geçer</v>
      </c>
      <c r="AX34" s="9" t="str">
        <f t="shared" si="40"/>
        <v>Geçer</v>
      </c>
      <c r="AY34" s="9" t="str">
        <f t="shared" si="41"/>
        <v>Geçer</v>
      </c>
      <c r="AZ34" s="10" t="str">
        <f t="shared" si="42"/>
        <v>Hayır</v>
      </c>
      <c r="BA34" s="10" t="str">
        <f t="shared" si="43"/>
        <v>Hayır</v>
      </c>
      <c r="BB34" s="10" t="str">
        <f t="shared" si="44"/>
        <v>Hayır</v>
      </c>
    </row>
    <row r="35" ht="42.0" customHeight="1">
      <c r="A35" s="7">
        <v>5.0</v>
      </c>
      <c r="B35" s="5" t="s">
        <v>61</v>
      </c>
      <c r="C35" s="7">
        <v>5.0</v>
      </c>
      <c r="D35" s="5">
        <v>49.5</v>
      </c>
      <c r="E35" s="5">
        <v>19.5</v>
      </c>
      <c r="F35" s="5">
        <v>70.0</v>
      </c>
      <c r="G35" s="5">
        <v>4.0</v>
      </c>
      <c r="H35" s="7">
        <v>190.0</v>
      </c>
      <c r="I35" s="6">
        <f t="shared" si="1"/>
        <v>85.25</v>
      </c>
      <c r="J35" s="6">
        <f t="shared" si="2"/>
        <v>140</v>
      </c>
      <c r="K35" s="7" t="str">
        <f t="shared" si="3"/>
        <v>Dikey</v>
      </c>
      <c r="L35" s="7" t="str">
        <f>IF(K35="Dikey",IF(AND(F35&gt;='Çanta Gruplaması'!$C$10,F35&lt;='Çanta Gruplaması'!$D$10),'Çanta Gruplaması'!$B$10,IF(AND(F35&gt;='Çanta Gruplaması'!$C$11,F35&lt;='Çanta Gruplaması'!$D$11),'Çanta Gruplaması'!$B$11,IF(AND(F35&gt;='Çanta Gruplaması'!$C$12,F35&lt;='Çanta Gruplaması'!$D$12),'Çanta Gruplaması'!$B$12,"Belirtilen Aralıkta Değil"))),IF(K35="Yatay",IF(AND(D35&gt;='Çanta Gruplaması'!$C$3,D35&lt;='Çanta Gruplaması'!$D$3),'Çanta Gruplaması'!$B$3,IF(AND(D35&gt;='Çanta Gruplaması'!$C$4,D35&lt;='Çanta Gruplaması'!$D$4),'Çanta Gruplaması'!$B$4,IF(AND(D35&gt;='Çanta Gruplaması'!$C$5,D35&lt;='Çanta Gruplaması'!$D$5),'Çanta Gruplaması'!$B$5,"Belirtilen Aralıkta Değil"))),IF(K35="Küp",IF(AND(D35&gt;='Çanta Gruplaması'!$C$16,D35&lt;='Çanta Gruplaması'!$D$16),'Çanta Gruplaması'!$B$16,IF(AND(D35&gt;='Çanta Gruplaması'!$C$17,D35&lt;='Çanta Gruplaması'!$D$17),'Çanta Gruplaması'!$B$17,IF(AND(D35&gt;='Çanta Gruplaması'!$C$18,D35&lt;='Çanta Gruplaması'!$D$18),'Çanta Gruplaması'!$B$18,"Belirtilen Aralıkta Değil"))),"Değer Hatalı")))</f>
        <v>Dikey 3</v>
      </c>
      <c r="M35" s="7" t="str">
        <f>IF(AND(D35&gt;='Çanta Gruplaması'!$H$3,D35&lt;='Çanta Gruplaması'!$I$3,F35&gt;='Çanta Gruplaması'!$J$3,F35&lt;='Çanta Gruplaması'!$K$3),'Çanta Gruplaması'!$G$3,IF(AND(D35&gt;='Çanta Gruplaması'!$H$4,D35&lt;='Çanta Gruplaması'!$I$4,F35&gt;='Çanta Gruplaması'!$J$4,F35&lt;='Çanta Gruplaması'!$K$4),'Çanta Gruplaması'!$G$4,IF(AND(D35&gt;='Çanta Gruplaması'!$H$5,D35&lt;='Çanta Gruplaması'!$I$5,F35&gt;='Çanta Gruplaması'!$J$5,F35&lt;='Çanta Gruplaması'!$K$5),'Çanta Gruplaması'!$G$5,"Gruplanabilen Aralıkta Değildir")))</f>
        <v>Gruplanabilen Aralıkta Değildir</v>
      </c>
      <c r="N35" s="8" t="str">
        <f t="shared" si="4"/>
        <v>Geçmez</v>
      </c>
      <c r="O35" s="9" t="str">
        <f t="shared" si="5"/>
        <v>Geçmez</v>
      </c>
      <c r="P35" s="9" t="str">
        <f t="shared" si="6"/>
        <v>Geçmez</v>
      </c>
      <c r="Q35" s="9" t="str">
        <f t="shared" si="7"/>
        <v>Geçer</v>
      </c>
      <c r="R35" s="9" t="str">
        <f t="shared" si="8"/>
        <v>Geçer</v>
      </c>
      <c r="S35" s="9" t="str">
        <f t="shared" si="9"/>
        <v>Geçmez</v>
      </c>
      <c r="T35" s="9" t="str">
        <f t="shared" si="10"/>
        <v>Geçer</v>
      </c>
      <c r="U35" s="9" t="str">
        <f t="shared" si="11"/>
        <v>Geçmez</v>
      </c>
      <c r="V35" s="9" t="str">
        <f t="shared" si="12"/>
        <v>Geçmez</v>
      </c>
      <c r="W35" s="9" t="str">
        <f t="shared" si="13"/>
        <v>Geçmez</v>
      </c>
      <c r="X35" s="8" t="str">
        <f t="shared" si="14"/>
        <v>Geçmez</v>
      </c>
      <c r="Y35" s="9" t="str">
        <f t="shared" si="15"/>
        <v>Geçmez</v>
      </c>
      <c r="Z35" s="9" t="str">
        <f t="shared" si="16"/>
        <v>Geçmez</v>
      </c>
      <c r="AA35" s="9" t="str">
        <f t="shared" si="17"/>
        <v>Geçer</v>
      </c>
      <c r="AB35" s="9" t="str">
        <f t="shared" si="18"/>
        <v>Geçer</v>
      </c>
      <c r="AC35" s="9" t="str">
        <f t="shared" si="19"/>
        <v>Geçmez</v>
      </c>
      <c r="AD35" s="9" t="str">
        <f t="shared" si="20"/>
        <v>Geçer</v>
      </c>
      <c r="AE35" s="9" t="str">
        <f t="shared" si="21"/>
        <v>Geçmez</v>
      </c>
      <c r="AF35" s="9" t="str">
        <f t="shared" si="22"/>
        <v>Geçmez</v>
      </c>
      <c r="AG35" s="9" t="str">
        <f t="shared" si="23"/>
        <v>Geçmez</v>
      </c>
      <c r="AH35" s="8" t="str">
        <f t="shared" si="24"/>
        <v>Geçmez</v>
      </c>
      <c r="AI35" s="9" t="str">
        <f t="shared" si="25"/>
        <v>Geçer</v>
      </c>
      <c r="AJ35" s="9" t="str">
        <f t="shared" si="26"/>
        <v>Geçmez</v>
      </c>
      <c r="AK35" s="9" t="str">
        <f t="shared" si="27"/>
        <v>Geçmez</v>
      </c>
      <c r="AL35" s="9" t="str">
        <f t="shared" si="28"/>
        <v>Geçmez</v>
      </c>
      <c r="AM35" s="9" t="str">
        <f t="shared" si="29"/>
        <v>Geçmez</v>
      </c>
      <c r="AN35" s="9" t="str">
        <f t="shared" si="30"/>
        <v>Geçmez</v>
      </c>
      <c r="AO35" s="9" t="str">
        <f t="shared" si="31"/>
        <v>Geçer</v>
      </c>
      <c r="AP35" s="9" t="str">
        <f t="shared" si="32"/>
        <v>Geçer</v>
      </c>
      <c r="AQ35" s="8" t="str">
        <f t="shared" si="33"/>
        <v>Geçmez</v>
      </c>
      <c r="AR35" s="9" t="str">
        <f t="shared" si="34"/>
        <v>Geçer</v>
      </c>
      <c r="AS35" s="9" t="str">
        <f t="shared" si="35"/>
        <v>Geçmez</v>
      </c>
      <c r="AT35" s="9" t="str">
        <f t="shared" si="36"/>
        <v>Geçmez</v>
      </c>
      <c r="AU35" s="9" t="str">
        <f t="shared" si="37"/>
        <v>Geçmez</v>
      </c>
      <c r="AV35" s="9" t="str">
        <f t="shared" si="38"/>
        <v>Geçmez</v>
      </c>
      <c r="AW35" s="9" t="str">
        <f t="shared" si="39"/>
        <v>Geçmez</v>
      </c>
      <c r="AX35" s="9" t="str">
        <f t="shared" si="40"/>
        <v>Geçer</v>
      </c>
      <c r="AY35" s="9" t="str">
        <f t="shared" si="41"/>
        <v>Geçer</v>
      </c>
      <c r="AZ35" s="10" t="str">
        <f t="shared" si="42"/>
        <v>Hayır</v>
      </c>
      <c r="BA35" s="10" t="str">
        <f t="shared" si="43"/>
        <v>Hayır</v>
      </c>
      <c r="BB35" s="10" t="str">
        <f t="shared" si="44"/>
        <v>Hayır</v>
      </c>
    </row>
    <row r="36" ht="42.0" customHeight="1">
      <c r="A36" s="7">
        <v>6.0</v>
      </c>
      <c r="B36" s="5" t="s">
        <v>62</v>
      </c>
      <c r="C36" s="7">
        <v>6.0</v>
      </c>
      <c r="D36" s="5">
        <v>48.3</v>
      </c>
      <c r="E36" s="5">
        <v>17.8</v>
      </c>
      <c r="F36" s="5">
        <v>63.0</v>
      </c>
      <c r="G36" s="5">
        <v>4.0</v>
      </c>
      <c r="H36" s="7">
        <v>190.0</v>
      </c>
      <c r="I36" s="6">
        <f t="shared" si="1"/>
        <v>77.4</v>
      </c>
      <c r="J36" s="6">
        <f t="shared" si="2"/>
        <v>134.2</v>
      </c>
      <c r="K36" s="7" t="str">
        <f t="shared" si="3"/>
        <v>Dikey</v>
      </c>
      <c r="L36" s="7" t="str">
        <f>IF(K36="Dikey",IF(AND(F36&gt;='Çanta Gruplaması'!$C$10,F36&lt;='Çanta Gruplaması'!$D$10),'Çanta Gruplaması'!$B$10,IF(AND(F36&gt;='Çanta Gruplaması'!$C$11,F36&lt;='Çanta Gruplaması'!$D$11),'Çanta Gruplaması'!$B$11,IF(AND(F36&gt;='Çanta Gruplaması'!$C$12,F36&lt;='Çanta Gruplaması'!$D$12),'Çanta Gruplaması'!$B$12,"Belirtilen Aralıkta Değil"))),IF(K36="Yatay",IF(AND(D36&gt;='Çanta Gruplaması'!$C$3,D36&lt;='Çanta Gruplaması'!$D$3),'Çanta Gruplaması'!$B$3,IF(AND(D36&gt;='Çanta Gruplaması'!$C$4,D36&lt;='Çanta Gruplaması'!$D$4),'Çanta Gruplaması'!$B$4,IF(AND(D36&gt;='Çanta Gruplaması'!$C$5,D36&lt;='Çanta Gruplaması'!$D$5),'Çanta Gruplaması'!$B$5,"Belirtilen Aralıkta Değil"))),IF(K36="Küp",IF(AND(D36&gt;='Çanta Gruplaması'!$C$16,D36&lt;='Çanta Gruplaması'!$D$16),'Çanta Gruplaması'!$B$16,IF(AND(D36&gt;='Çanta Gruplaması'!$C$17,D36&lt;='Çanta Gruplaması'!$D$17),'Çanta Gruplaması'!$B$17,IF(AND(D36&gt;='Çanta Gruplaması'!$C$18,D36&lt;='Çanta Gruplaması'!$D$18),'Çanta Gruplaması'!$B$18,"Belirtilen Aralıkta Değil"))),"Değer Hatalı")))</f>
        <v>Dikey 3</v>
      </c>
      <c r="M36" s="7" t="str">
        <f>IF(AND(D36&gt;='Çanta Gruplaması'!$H$3,D36&lt;='Çanta Gruplaması'!$I$3,F36&gt;='Çanta Gruplaması'!$J$3,F36&lt;='Çanta Gruplaması'!$K$3),'Çanta Gruplaması'!$G$3,IF(AND(D36&gt;='Çanta Gruplaması'!$H$4,D36&lt;='Çanta Gruplaması'!$I$4,F36&gt;='Çanta Gruplaması'!$J$4,F36&lt;='Çanta Gruplaması'!$K$4),'Çanta Gruplaması'!$G$4,IF(AND(D36&gt;='Çanta Gruplaması'!$H$5,D36&lt;='Çanta Gruplaması'!$I$5,F36&gt;='Çanta Gruplaması'!$J$5,F36&lt;='Çanta Gruplaması'!$K$5),'Çanta Gruplaması'!$G$5,"Gruplanabilen Aralıkta Değildir")))</f>
        <v>Gruplanabilen Aralıkta Değildir</v>
      </c>
      <c r="N36" s="8" t="str">
        <f t="shared" si="4"/>
        <v>Geçmez</v>
      </c>
      <c r="O36" s="9" t="str">
        <f t="shared" si="5"/>
        <v>Geçmez</v>
      </c>
      <c r="P36" s="9" t="str">
        <f t="shared" si="6"/>
        <v>Geçmez</v>
      </c>
      <c r="Q36" s="9" t="str">
        <f t="shared" si="7"/>
        <v>Geçer</v>
      </c>
      <c r="R36" s="9" t="str">
        <f t="shared" si="8"/>
        <v>Geçer</v>
      </c>
      <c r="S36" s="9" t="str">
        <f t="shared" si="9"/>
        <v>Geçmez</v>
      </c>
      <c r="T36" s="9" t="str">
        <f t="shared" si="10"/>
        <v>Geçer</v>
      </c>
      <c r="U36" s="9" t="str">
        <f t="shared" si="11"/>
        <v>Geçmez</v>
      </c>
      <c r="V36" s="9" t="str">
        <f t="shared" si="12"/>
        <v>Geçmez</v>
      </c>
      <c r="W36" s="9" t="str">
        <f t="shared" si="13"/>
        <v>Geçmez</v>
      </c>
      <c r="X36" s="8" t="str">
        <f t="shared" si="14"/>
        <v>Geçmez</v>
      </c>
      <c r="Y36" s="9" t="str">
        <f t="shared" si="15"/>
        <v>Geçmez</v>
      </c>
      <c r="Z36" s="9" t="str">
        <f t="shared" si="16"/>
        <v>Geçmez</v>
      </c>
      <c r="AA36" s="9" t="str">
        <f t="shared" si="17"/>
        <v>Geçer</v>
      </c>
      <c r="AB36" s="9" t="str">
        <f t="shared" si="18"/>
        <v>Geçer</v>
      </c>
      <c r="AC36" s="9" t="str">
        <f t="shared" si="19"/>
        <v>Geçmez</v>
      </c>
      <c r="AD36" s="9" t="str">
        <f t="shared" si="20"/>
        <v>Geçer</v>
      </c>
      <c r="AE36" s="9" t="str">
        <f t="shared" si="21"/>
        <v>Geçmez</v>
      </c>
      <c r="AF36" s="9" t="str">
        <f t="shared" si="22"/>
        <v>Geçmez</v>
      </c>
      <c r="AG36" s="9" t="str">
        <f t="shared" si="23"/>
        <v>Geçmez</v>
      </c>
      <c r="AH36" s="8" t="str">
        <f t="shared" si="24"/>
        <v>Geçmez</v>
      </c>
      <c r="AI36" s="9" t="str">
        <f t="shared" si="25"/>
        <v>Geçer</v>
      </c>
      <c r="AJ36" s="9" t="str">
        <f t="shared" si="26"/>
        <v>Geçmez</v>
      </c>
      <c r="AK36" s="9" t="str">
        <f t="shared" si="27"/>
        <v>Geçmez</v>
      </c>
      <c r="AL36" s="9" t="str">
        <f t="shared" si="28"/>
        <v>Geçmez</v>
      </c>
      <c r="AM36" s="9" t="str">
        <f t="shared" si="29"/>
        <v>Geçmez</v>
      </c>
      <c r="AN36" s="9" t="str">
        <f t="shared" si="30"/>
        <v>Geçmez</v>
      </c>
      <c r="AO36" s="9" t="str">
        <f t="shared" si="31"/>
        <v>Geçer</v>
      </c>
      <c r="AP36" s="9" t="str">
        <f t="shared" si="32"/>
        <v>Geçer</v>
      </c>
      <c r="AQ36" s="8" t="str">
        <f t="shared" si="33"/>
        <v>Geçmez</v>
      </c>
      <c r="AR36" s="9" t="str">
        <f t="shared" si="34"/>
        <v>Geçer</v>
      </c>
      <c r="AS36" s="9" t="str">
        <f t="shared" si="35"/>
        <v>Geçmez</v>
      </c>
      <c r="AT36" s="9" t="str">
        <f t="shared" si="36"/>
        <v>Geçmez</v>
      </c>
      <c r="AU36" s="9" t="str">
        <f t="shared" si="37"/>
        <v>Geçmez</v>
      </c>
      <c r="AV36" s="9" t="str">
        <f t="shared" si="38"/>
        <v>Geçmez</v>
      </c>
      <c r="AW36" s="9" t="str">
        <f t="shared" si="39"/>
        <v>Geçmez</v>
      </c>
      <c r="AX36" s="9" t="str">
        <f t="shared" si="40"/>
        <v>Geçer</v>
      </c>
      <c r="AY36" s="9" t="str">
        <f t="shared" si="41"/>
        <v>Geçer</v>
      </c>
      <c r="AZ36" s="10" t="str">
        <f t="shared" si="42"/>
        <v>Hayır</v>
      </c>
      <c r="BA36" s="10" t="str">
        <f t="shared" si="43"/>
        <v>Hayır</v>
      </c>
      <c r="BB36" s="10" t="str">
        <f t="shared" si="44"/>
        <v>Hayır</v>
      </c>
    </row>
    <row r="37" ht="42.0" customHeight="1">
      <c r="A37" s="7">
        <v>7.0</v>
      </c>
      <c r="B37" s="5" t="s">
        <v>63</v>
      </c>
      <c r="C37" s="7">
        <v>7.0</v>
      </c>
      <c r="D37" s="5">
        <v>43.0</v>
      </c>
      <c r="E37" s="5">
        <v>23.0</v>
      </c>
      <c r="F37" s="5">
        <v>60.0</v>
      </c>
      <c r="G37" s="5">
        <v>4.0</v>
      </c>
      <c r="H37" s="7">
        <v>190.0</v>
      </c>
      <c r="I37" s="6">
        <f t="shared" si="1"/>
        <v>77</v>
      </c>
      <c r="J37" s="6">
        <f t="shared" si="2"/>
        <v>134</v>
      </c>
      <c r="K37" s="7" t="str">
        <f t="shared" si="3"/>
        <v>Dikey</v>
      </c>
      <c r="L37" s="7" t="str">
        <f>IF(K37="Dikey",IF(AND(F37&gt;='Çanta Gruplaması'!$C$10,F37&lt;='Çanta Gruplaması'!$D$10),'Çanta Gruplaması'!$B$10,IF(AND(F37&gt;='Çanta Gruplaması'!$C$11,F37&lt;='Çanta Gruplaması'!$D$11),'Çanta Gruplaması'!$B$11,IF(AND(F37&gt;='Çanta Gruplaması'!$C$12,F37&lt;='Çanta Gruplaması'!$D$12),'Çanta Gruplaması'!$B$12,"Belirtilen Aralıkta Değil"))),IF(K37="Yatay",IF(AND(D37&gt;='Çanta Gruplaması'!$C$3,D37&lt;='Çanta Gruplaması'!$D$3),'Çanta Gruplaması'!$B$3,IF(AND(D37&gt;='Çanta Gruplaması'!$C$4,D37&lt;='Çanta Gruplaması'!$D$4),'Çanta Gruplaması'!$B$4,IF(AND(D37&gt;='Çanta Gruplaması'!$C$5,D37&lt;='Çanta Gruplaması'!$D$5),'Çanta Gruplaması'!$B$5,"Belirtilen Aralıkta Değil"))),IF(K37="Küp",IF(AND(D37&gt;='Çanta Gruplaması'!$C$16,D37&lt;='Çanta Gruplaması'!$D$16),'Çanta Gruplaması'!$B$16,IF(AND(D37&gt;='Çanta Gruplaması'!$C$17,D37&lt;='Çanta Gruplaması'!$D$17),'Çanta Gruplaması'!$B$17,IF(AND(D37&gt;='Çanta Gruplaması'!$C$18,D37&lt;='Çanta Gruplaması'!$D$18),'Çanta Gruplaması'!$B$18,"Belirtilen Aralıkta Değil"))),"Değer Hatalı")))</f>
        <v>Dikey 3</v>
      </c>
      <c r="M37" s="7" t="str">
        <f>IF(AND(D37&gt;='Çanta Gruplaması'!$H$3,D37&lt;='Çanta Gruplaması'!$I$3,F37&gt;='Çanta Gruplaması'!$J$3,F37&lt;='Çanta Gruplaması'!$K$3),'Çanta Gruplaması'!$G$3,IF(AND(D37&gt;='Çanta Gruplaması'!$H$4,D37&lt;='Çanta Gruplaması'!$I$4,F37&gt;='Çanta Gruplaması'!$J$4,F37&lt;='Çanta Gruplaması'!$K$4),'Çanta Gruplaması'!$G$4,IF(AND(D37&gt;='Çanta Gruplaması'!$H$5,D37&lt;='Çanta Gruplaması'!$I$5,F37&gt;='Çanta Gruplaması'!$J$5,F37&lt;='Çanta Gruplaması'!$K$5),'Çanta Gruplaması'!$G$5,"Gruplanabilen Aralıkta Değildir")))</f>
        <v>Gruplanabilen Aralıkta Değildir</v>
      </c>
      <c r="N37" s="8" t="str">
        <f t="shared" si="4"/>
        <v>Geçmez</v>
      </c>
      <c r="O37" s="9" t="str">
        <f t="shared" si="5"/>
        <v>Geçmez</v>
      </c>
      <c r="P37" s="9" t="str">
        <f t="shared" si="6"/>
        <v>Geçmez</v>
      </c>
      <c r="Q37" s="9" t="str">
        <f t="shared" si="7"/>
        <v>Geçer</v>
      </c>
      <c r="R37" s="9" t="str">
        <f t="shared" si="8"/>
        <v>Geçer</v>
      </c>
      <c r="S37" s="9" t="str">
        <f t="shared" si="9"/>
        <v>Geçmez</v>
      </c>
      <c r="T37" s="9" t="str">
        <f t="shared" si="10"/>
        <v>Geçer</v>
      </c>
      <c r="U37" s="9" t="str">
        <f t="shared" si="11"/>
        <v>Geçer</v>
      </c>
      <c r="V37" s="9" t="str">
        <f t="shared" si="12"/>
        <v>Geçmez</v>
      </c>
      <c r="W37" s="9" t="str">
        <f t="shared" si="13"/>
        <v>Geçmez</v>
      </c>
      <c r="X37" s="8" t="str">
        <f t="shared" si="14"/>
        <v>Geçmez</v>
      </c>
      <c r="Y37" s="9" t="str">
        <f t="shared" si="15"/>
        <v>Geçmez</v>
      </c>
      <c r="Z37" s="9" t="str">
        <f t="shared" si="16"/>
        <v>Geçmez</v>
      </c>
      <c r="AA37" s="9" t="str">
        <f t="shared" si="17"/>
        <v>Geçer</v>
      </c>
      <c r="AB37" s="9" t="str">
        <f t="shared" si="18"/>
        <v>Geçer</v>
      </c>
      <c r="AC37" s="9" t="str">
        <f t="shared" si="19"/>
        <v>Geçmez</v>
      </c>
      <c r="AD37" s="9" t="str">
        <f t="shared" si="20"/>
        <v>Geçer</v>
      </c>
      <c r="AE37" s="9" t="str">
        <f t="shared" si="21"/>
        <v>Geçmez</v>
      </c>
      <c r="AF37" s="9" t="str">
        <f t="shared" si="22"/>
        <v>Geçmez</v>
      </c>
      <c r="AG37" s="9" t="str">
        <f t="shared" si="23"/>
        <v>Geçmez</v>
      </c>
      <c r="AH37" s="8" t="str">
        <f t="shared" si="24"/>
        <v>Geçmez</v>
      </c>
      <c r="AI37" s="9" t="str">
        <f t="shared" si="25"/>
        <v>Geçer</v>
      </c>
      <c r="AJ37" s="9" t="str">
        <f t="shared" si="26"/>
        <v>Geçer</v>
      </c>
      <c r="AK37" s="9" t="str">
        <f t="shared" si="27"/>
        <v>Geçmez</v>
      </c>
      <c r="AL37" s="9" t="str">
        <f t="shared" si="28"/>
        <v>Geçmez</v>
      </c>
      <c r="AM37" s="9" t="str">
        <f t="shared" si="29"/>
        <v>Geçmez</v>
      </c>
      <c r="AN37" s="9" t="str">
        <f t="shared" si="30"/>
        <v>Geçmez</v>
      </c>
      <c r="AO37" s="9" t="str">
        <f t="shared" si="31"/>
        <v>Geçer</v>
      </c>
      <c r="AP37" s="9" t="str">
        <f t="shared" si="32"/>
        <v>Geçer</v>
      </c>
      <c r="AQ37" s="8" t="str">
        <f t="shared" si="33"/>
        <v>Geçmez</v>
      </c>
      <c r="AR37" s="9" t="str">
        <f t="shared" si="34"/>
        <v>Geçer</v>
      </c>
      <c r="AS37" s="9" t="str">
        <f t="shared" si="35"/>
        <v>Geçer</v>
      </c>
      <c r="AT37" s="9" t="str">
        <f t="shared" si="36"/>
        <v>Geçmez</v>
      </c>
      <c r="AU37" s="9" t="str">
        <f t="shared" si="37"/>
        <v>Geçmez</v>
      </c>
      <c r="AV37" s="9" t="str">
        <f t="shared" si="38"/>
        <v>Geçmez</v>
      </c>
      <c r="AW37" s="9" t="str">
        <f t="shared" si="39"/>
        <v>Geçmez</v>
      </c>
      <c r="AX37" s="9" t="str">
        <f t="shared" si="40"/>
        <v>Geçer</v>
      </c>
      <c r="AY37" s="9" t="str">
        <f t="shared" si="41"/>
        <v>Geçer</v>
      </c>
      <c r="AZ37" s="10" t="str">
        <f t="shared" si="42"/>
        <v>Hayır</v>
      </c>
      <c r="BA37" s="10" t="str">
        <f t="shared" si="43"/>
        <v>Hayır</v>
      </c>
      <c r="BB37" s="10" t="str">
        <f t="shared" si="44"/>
        <v>Hayır</v>
      </c>
    </row>
    <row r="38" ht="42.0" customHeight="1">
      <c r="A38" s="7">
        <v>8.0</v>
      </c>
      <c r="B38" s="5" t="s">
        <v>64</v>
      </c>
      <c r="C38" s="7">
        <v>8.0</v>
      </c>
      <c r="D38" s="5">
        <v>40.5</v>
      </c>
      <c r="E38" s="5">
        <v>25.0</v>
      </c>
      <c r="F38" s="5">
        <v>56.0</v>
      </c>
      <c r="G38" s="5">
        <v>4.0</v>
      </c>
      <c r="H38" s="7">
        <v>190.0</v>
      </c>
      <c r="I38" s="6">
        <f t="shared" si="1"/>
        <v>74</v>
      </c>
      <c r="J38" s="6">
        <f t="shared" si="2"/>
        <v>133</v>
      </c>
      <c r="K38" s="7" t="str">
        <f t="shared" si="3"/>
        <v>Dikey</v>
      </c>
      <c r="L38" s="7" t="str">
        <f>IF(K38="Dikey",IF(AND(F38&gt;='Çanta Gruplaması'!$C$10,F38&lt;='Çanta Gruplaması'!$D$10),'Çanta Gruplaması'!$B$10,IF(AND(F38&gt;='Çanta Gruplaması'!$C$11,F38&lt;='Çanta Gruplaması'!$D$11),'Çanta Gruplaması'!$B$11,IF(AND(F38&gt;='Çanta Gruplaması'!$C$12,F38&lt;='Çanta Gruplaması'!$D$12),'Çanta Gruplaması'!$B$12,"Belirtilen Aralıkta Değil"))),IF(K38="Yatay",IF(AND(D38&gt;='Çanta Gruplaması'!$C$3,D38&lt;='Çanta Gruplaması'!$D$3),'Çanta Gruplaması'!$B$3,IF(AND(D38&gt;='Çanta Gruplaması'!$C$4,D38&lt;='Çanta Gruplaması'!$D$4),'Çanta Gruplaması'!$B$4,IF(AND(D38&gt;='Çanta Gruplaması'!$C$5,D38&lt;='Çanta Gruplaması'!$D$5),'Çanta Gruplaması'!$B$5,"Belirtilen Aralıkta Değil"))),IF(K38="Küp",IF(AND(D38&gt;='Çanta Gruplaması'!$C$16,D38&lt;='Çanta Gruplaması'!$D$16),'Çanta Gruplaması'!$B$16,IF(AND(D38&gt;='Çanta Gruplaması'!$C$17,D38&lt;='Çanta Gruplaması'!$D$17),'Çanta Gruplaması'!$B$17,IF(AND(D38&gt;='Çanta Gruplaması'!$C$18,D38&lt;='Çanta Gruplaması'!$D$18),'Çanta Gruplaması'!$B$18,"Belirtilen Aralıkta Değil"))),"Değer Hatalı")))</f>
        <v>Dikey 3</v>
      </c>
      <c r="M38" s="7" t="str">
        <f>IF(AND(D38&gt;='Çanta Gruplaması'!$H$3,D38&lt;='Çanta Gruplaması'!$I$3,F38&gt;='Çanta Gruplaması'!$J$3,F38&lt;='Çanta Gruplaması'!$K$3),'Çanta Gruplaması'!$G$3,IF(AND(D38&gt;='Çanta Gruplaması'!$H$4,D38&lt;='Çanta Gruplaması'!$I$4,F38&gt;='Çanta Gruplaması'!$J$4,F38&lt;='Çanta Gruplaması'!$K$4),'Çanta Gruplaması'!$G$4,IF(AND(D38&gt;='Çanta Gruplaması'!$H$5,D38&lt;='Çanta Gruplaması'!$I$5,F38&gt;='Çanta Gruplaması'!$J$5,F38&lt;='Çanta Gruplaması'!$K$5),'Çanta Gruplaması'!$G$5,"Gruplanabilen Aralıkta Değildir")))</f>
        <v>Gruplanabilen Aralıkta Değildir</v>
      </c>
      <c r="N38" s="8" t="str">
        <f t="shared" si="4"/>
        <v>Geçmez</v>
      </c>
      <c r="O38" s="9" t="str">
        <f t="shared" si="5"/>
        <v>Geçmez</v>
      </c>
      <c r="P38" s="9" t="str">
        <f t="shared" si="6"/>
        <v>Geçmez</v>
      </c>
      <c r="Q38" s="9" t="str">
        <f t="shared" si="7"/>
        <v>Geçer</v>
      </c>
      <c r="R38" s="9" t="str">
        <f t="shared" si="8"/>
        <v>Geçer</v>
      </c>
      <c r="S38" s="9" t="str">
        <f t="shared" si="9"/>
        <v>Geçer</v>
      </c>
      <c r="T38" s="9" t="str">
        <f t="shared" si="10"/>
        <v>Geçer</v>
      </c>
      <c r="U38" s="9" t="str">
        <f t="shared" si="11"/>
        <v>Geçer</v>
      </c>
      <c r="V38" s="9" t="str">
        <f t="shared" si="12"/>
        <v>Geçmez</v>
      </c>
      <c r="W38" s="9" t="str">
        <f t="shared" si="13"/>
        <v>Geçmez</v>
      </c>
      <c r="X38" s="8" t="str">
        <f t="shared" si="14"/>
        <v>Geçmez</v>
      </c>
      <c r="Y38" s="9" t="str">
        <f t="shared" si="15"/>
        <v>Geçmez</v>
      </c>
      <c r="Z38" s="9" t="str">
        <f t="shared" si="16"/>
        <v>Geçmez</v>
      </c>
      <c r="AA38" s="9" t="str">
        <f t="shared" si="17"/>
        <v>Geçer</v>
      </c>
      <c r="AB38" s="9" t="str">
        <f t="shared" si="18"/>
        <v>Geçer</v>
      </c>
      <c r="AC38" s="9" t="str">
        <f t="shared" si="19"/>
        <v>Geçmez</v>
      </c>
      <c r="AD38" s="9" t="str">
        <f t="shared" si="20"/>
        <v>Geçer</v>
      </c>
      <c r="AE38" s="9" t="str">
        <f t="shared" si="21"/>
        <v>Geçmez</v>
      </c>
      <c r="AF38" s="9" t="str">
        <f t="shared" si="22"/>
        <v>Geçmez</v>
      </c>
      <c r="AG38" s="9" t="str">
        <f t="shared" si="23"/>
        <v>Geçmez</v>
      </c>
      <c r="AH38" s="8" t="str">
        <f t="shared" si="24"/>
        <v>Geçmez</v>
      </c>
      <c r="AI38" s="9" t="str">
        <f t="shared" si="25"/>
        <v>Geçer</v>
      </c>
      <c r="AJ38" s="9" t="str">
        <f t="shared" si="26"/>
        <v>Geçer</v>
      </c>
      <c r="AK38" s="9" t="str">
        <f t="shared" si="27"/>
        <v>Geçmez</v>
      </c>
      <c r="AL38" s="9" t="str">
        <f t="shared" si="28"/>
        <v>Geçmez</v>
      </c>
      <c r="AM38" s="9" t="str">
        <f t="shared" si="29"/>
        <v>Geçer</v>
      </c>
      <c r="AN38" s="9" t="str">
        <f t="shared" si="30"/>
        <v>Geçmez</v>
      </c>
      <c r="AO38" s="9" t="str">
        <f t="shared" si="31"/>
        <v>Geçer</v>
      </c>
      <c r="AP38" s="9" t="str">
        <f t="shared" si="32"/>
        <v>Geçer</v>
      </c>
      <c r="AQ38" s="8" t="str">
        <f t="shared" si="33"/>
        <v>Geçmez</v>
      </c>
      <c r="AR38" s="9" t="str">
        <f t="shared" si="34"/>
        <v>Geçer</v>
      </c>
      <c r="AS38" s="9" t="str">
        <f t="shared" si="35"/>
        <v>Geçer</v>
      </c>
      <c r="AT38" s="9" t="str">
        <f t="shared" si="36"/>
        <v>Geçmez</v>
      </c>
      <c r="AU38" s="9" t="str">
        <f t="shared" si="37"/>
        <v>Geçmez</v>
      </c>
      <c r="AV38" s="9" t="str">
        <f t="shared" si="38"/>
        <v>Geçer</v>
      </c>
      <c r="AW38" s="9" t="str">
        <f t="shared" si="39"/>
        <v>Geçmez</v>
      </c>
      <c r="AX38" s="9" t="str">
        <f t="shared" si="40"/>
        <v>Geçer</v>
      </c>
      <c r="AY38" s="9" t="str">
        <f t="shared" si="41"/>
        <v>Geçer</v>
      </c>
      <c r="AZ38" s="10" t="str">
        <f t="shared" si="42"/>
        <v>Hayır</v>
      </c>
      <c r="BA38" s="10" t="str">
        <f t="shared" si="43"/>
        <v>Hayır</v>
      </c>
      <c r="BB38" s="10" t="str">
        <f t="shared" si="44"/>
        <v>Hayır</v>
      </c>
    </row>
    <row r="39" ht="42.0" customHeight="1">
      <c r="A39" s="7">
        <v>9.0</v>
      </c>
      <c r="B39" s="5" t="s">
        <v>62</v>
      </c>
      <c r="C39" s="7">
        <v>9.0</v>
      </c>
      <c r="D39" s="5">
        <v>40.6</v>
      </c>
      <c r="E39" s="5">
        <v>16.5</v>
      </c>
      <c r="F39" s="5">
        <v>55.0</v>
      </c>
      <c r="G39" s="5">
        <v>4.0</v>
      </c>
      <c r="H39" s="7">
        <v>190.0</v>
      </c>
      <c r="I39" s="6">
        <f t="shared" si="1"/>
        <v>68.75</v>
      </c>
      <c r="J39" s="6">
        <f t="shared" si="2"/>
        <v>116.2</v>
      </c>
      <c r="K39" s="7" t="str">
        <f t="shared" si="3"/>
        <v>Dikey</v>
      </c>
      <c r="L39" s="7" t="str">
        <f>IF(K39="Dikey",IF(AND(F39&gt;='Çanta Gruplaması'!$C$10,F39&lt;='Çanta Gruplaması'!$D$10),'Çanta Gruplaması'!$B$10,IF(AND(F39&gt;='Çanta Gruplaması'!$C$11,F39&lt;='Çanta Gruplaması'!$D$11),'Çanta Gruplaması'!$B$11,IF(AND(F39&gt;='Çanta Gruplaması'!$C$12,F39&lt;='Çanta Gruplaması'!$D$12),'Çanta Gruplaması'!$B$12,"Belirtilen Aralıkta Değil"))),IF(K39="Yatay",IF(AND(D39&gt;='Çanta Gruplaması'!$C$3,D39&lt;='Çanta Gruplaması'!$D$3),'Çanta Gruplaması'!$B$3,IF(AND(D39&gt;='Çanta Gruplaması'!$C$4,D39&lt;='Çanta Gruplaması'!$D$4),'Çanta Gruplaması'!$B$4,IF(AND(D39&gt;='Çanta Gruplaması'!$C$5,D39&lt;='Çanta Gruplaması'!$D$5),'Çanta Gruplaması'!$B$5,"Belirtilen Aralıkta Değil"))),IF(K39="Küp",IF(AND(D39&gt;='Çanta Gruplaması'!$C$16,D39&lt;='Çanta Gruplaması'!$D$16),'Çanta Gruplaması'!$B$16,IF(AND(D39&gt;='Çanta Gruplaması'!$C$17,D39&lt;='Çanta Gruplaması'!$D$17),'Çanta Gruplaması'!$B$17,IF(AND(D39&gt;='Çanta Gruplaması'!$C$18,D39&lt;='Çanta Gruplaması'!$D$18),'Çanta Gruplaması'!$B$18,"Belirtilen Aralıkta Değil"))),"Değer Hatalı")))</f>
        <v>Dikey 3</v>
      </c>
      <c r="M39" s="7" t="str">
        <f>IF(AND(D39&gt;='Çanta Gruplaması'!$H$3,D39&lt;='Çanta Gruplaması'!$I$3,F39&gt;='Çanta Gruplaması'!$J$3,F39&lt;='Çanta Gruplaması'!$K$3),'Çanta Gruplaması'!$G$3,IF(AND(D39&gt;='Çanta Gruplaması'!$H$4,D39&lt;='Çanta Gruplaması'!$I$4,F39&gt;='Çanta Gruplaması'!$J$4,F39&lt;='Çanta Gruplaması'!$K$4),'Çanta Gruplaması'!$G$4,IF(AND(D39&gt;='Çanta Gruplaması'!$H$5,D39&lt;='Çanta Gruplaması'!$I$5,F39&gt;='Çanta Gruplaması'!$J$5,F39&lt;='Çanta Gruplaması'!$K$5),'Çanta Gruplaması'!$G$5,"Gruplanabilen Aralıkta Değildir")))</f>
        <v>Gruplanabilen Aralıkta Değildir</v>
      </c>
      <c r="N39" s="8" t="str">
        <f t="shared" si="4"/>
        <v>Geçmez</v>
      </c>
      <c r="O39" s="9" t="str">
        <f t="shared" si="5"/>
        <v>Geçer</v>
      </c>
      <c r="P39" s="9" t="str">
        <f t="shared" si="6"/>
        <v>Geçmez</v>
      </c>
      <c r="Q39" s="9" t="str">
        <f t="shared" si="7"/>
        <v>Geçer</v>
      </c>
      <c r="R39" s="9" t="str">
        <f t="shared" si="8"/>
        <v>Geçer</v>
      </c>
      <c r="S39" s="9" t="str">
        <f t="shared" si="9"/>
        <v>Geçer</v>
      </c>
      <c r="T39" s="9" t="str">
        <f t="shared" si="10"/>
        <v>Geçer</v>
      </c>
      <c r="U39" s="9" t="str">
        <f t="shared" si="11"/>
        <v>Geçer</v>
      </c>
      <c r="V39" s="9" t="str">
        <f t="shared" si="12"/>
        <v>Geçer</v>
      </c>
      <c r="W39" s="9" t="str">
        <f t="shared" si="13"/>
        <v>Geçmez</v>
      </c>
      <c r="X39" s="8" t="str">
        <f t="shared" si="14"/>
        <v>Geçmez</v>
      </c>
      <c r="Y39" s="9" t="str">
        <f t="shared" si="15"/>
        <v>Geçmez</v>
      </c>
      <c r="Z39" s="9" t="str">
        <f t="shared" si="16"/>
        <v>Geçmez</v>
      </c>
      <c r="AA39" s="9" t="str">
        <f t="shared" si="17"/>
        <v>Geçer</v>
      </c>
      <c r="AB39" s="9" t="str">
        <f t="shared" si="18"/>
        <v>Geçer</v>
      </c>
      <c r="AC39" s="9" t="str">
        <f t="shared" si="19"/>
        <v>Geçmez</v>
      </c>
      <c r="AD39" s="9" t="str">
        <f t="shared" si="20"/>
        <v>Geçer</v>
      </c>
      <c r="AE39" s="9" t="str">
        <f t="shared" si="21"/>
        <v>Geçmez</v>
      </c>
      <c r="AF39" s="9" t="str">
        <f t="shared" si="22"/>
        <v>Geçmez</v>
      </c>
      <c r="AG39" s="9" t="str">
        <f t="shared" si="23"/>
        <v>Geçmez</v>
      </c>
      <c r="AH39" s="8" t="str">
        <f t="shared" si="24"/>
        <v>Geçmez</v>
      </c>
      <c r="AI39" s="9" t="str">
        <f t="shared" si="25"/>
        <v>Geçer</v>
      </c>
      <c r="AJ39" s="9" t="str">
        <f t="shared" si="26"/>
        <v>Geçer</v>
      </c>
      <c r="AK39" s="9" t="str">
        <f t="shared" si="27"/>
        <v>Geçmez</v>
      </c>
      <c r="AL39" s="9" t="str">
        <f t="shared" si="28"/>
        <v>Geçer</v>
      </c>
      <c r="AM39" s="9" t="str">
        <f t="shared" si="29"/>
        <v>Geçer</v>
      </c>
      <c r="AN39" s="9" t="str">
        <f t="shared" si="30"/>
        <v>Geçer</v>
      </c>
      <c r="AO39" s="9" t="str">
        <f t="shared" si="31"/>
        <v>Geçer</v>
      </c>
      <c r="AP39" s="9" t="str">
        <f t="shared" si="32"/>
        <v>Geçer</v>
      </c>
      <c r="AQ39" s="8" t="str">
        <f t="shared" si="33"/>
        <v>Geçmez</v>
      </c>
      <c r="AR39" s="9" t="str">
        <f t="shared" si="34"/>
        <v>Geçer</v>
      </c>
      <c r="AS39" s="9" t="str">
        <f t="shared" si="35"/>
        <v>Geçer</v>
      </c>
      <c r="AT39" s="9" t="str">
        <f t="shared" si="36"/>
        <v>Geçmez</v>
      </c>
      <c r="AU39" s="9" t="str">
        <f t="shared" si="37"/>
        <v>Geçer</v>
      </c>
      <c r="AV39" s="9" t="str">
        <f t="shared" si="38"/>
        <v>Geçer</v>
      </c>
      <c r="AW39" s="9" t="str">
        <f t="shared" si="39"/>
        <v>Geçer</v>
      </c>
      <c r="AX39" s="9" t="str">
        <f t="shared" si="40"/>
        <v>Geçer</v>
      </c>
      <c r="AY39" s="9" t="str">
        <f t="shared" si="41"/>
        <v>Geçer</v>
      </c>
      <c r="AZ39" s="10" t="str">
        <f t="shared" si="42"/>
        <v>Hayır</v>
      </c>
      <c r="BA39" s="10" t="str">
        <f t="shared" si="43"/>
        <v>Hayır</v>
      </c>
      <c r="BB39" s="10" t="str">
        <f t="shared" si="44"/>
        <v>Hayır</v>
      </c>
    </row>
    <row r="40" ht="42.0" customHeight="1">
      <c r="A40" s="7">
        <v>10.0</v>
      </c>
      <c r="B40" s="5" t="s">
        <v>57</v>
      </c>
      <c r="C40" s="7">
        <v>10.0</v>
      </c>
      <c r="D40" s="5">
        <v>41.5</v>
      </c>
      <c r="E40" s="5">
        <v>15.5</v>
      </c>
      <c r="F40" s="5">
        <v>55.0</v>
      </c>
      <c r="G40" s="5">
        <v>4.0</v>
      </c>
      <c r="H40" s="7">
        <v>190.0</v>
      </c>
      <c r="I40" s="6">
        <f t="shared" si="1"/>
        <v>68.25</v>
      </c>
      <c r="J40" s="6">
        <f t="shared" si="2"/>
        <v>116</v>
      </c>
      <c r="K40" s="7" t="str">
        <f t="shared" si="3"/>
        <v>Dikey</v>
      </c>
      <c r="L40" s="7" t="str">
        <f>IF(K40="Dikey",IF(AND(F40&gt;='Çanta Gruplaması'!$C$10,F40&lt;='Çanta Gruplaması'!$D$10),'Çanta Gruplaması'!$B$10,IF(AND(F40&gt;='Çanta Gruplaması'!$C$11,F40&lt;='Çanta Gruplaması'!$D$11),'Çanta Gruplaması'!$B$11,IF(AND(F40&gt;='Çanta Gruplaması'!$C$12,F40&lt;='Çanta Gruplaması'!$D$12),'Çanta Gruplaması'!$B$12,"Belirtilen Aralıkta Değil"))),IF(K40="Yatay",IF(AND(D40&gt;='Çanta Gruplaması'!$C$3,D40&lt;='Çanta Gruplaması'!$D$3),'Çanta Gruplaması'!$B$3,IF(AND(D40&gt;='Çanta Gruplaması'!$C$4,D40&lt;='Çanta Gruplaması'!$D$4),'Çanta Gruplaması'!$B$4,IF(AND(D40&gt;='Çanta Gruplaması'!$C$5,D40&lt;='Çanta Gruplaması'!$D$5),'Çanta Gruplaması'!$B$5,"Belirtilen Aralıkta Değil"))),IF(K40="Küp",IF(AND(D40&gt;='Çanta Gruplaması'!$C$16,D40&lt;='Çanta Gruplaması'!$D$16),'Çanta Gruplaması'!$B$16,IF(AND(D40&gt;='Çanta Gruplaması'!$C$17,D40&lt;='Çanta Gruplaması'!$D$17),'Çanta Gruplaması'!$B$17,IF(AND(D40&gt;='Çanta Gruplaması'!$C$18,D40&lt;='Çanta Gruplaması'!$D$18),'Çanta Gruplaması'!$B$18,"Belirtilen Aralıkta Değil"))),"Değer Hatalı")))</f>
        <v>Dikey 3</v>
      </c>
      <c r="M40" s="7" t="str">
        <f>IF(AND(D40&gt;='Çanta Gruplaması'!$H$3,D40&lt;='Çanta Gruplaması'!$I$3,F40&gt;='Çanta Gruplaması'!$J$3,F40&lt;='Çanta Gruplaması'!$K$3),'Çanta Gruplaması'!$G$3,IF(AND(D40&gt;='Çanta Gruplaması'!$H$4,D40&lt;='Çanta Gruplaması'!$I$4,F40&gt;='Çanta Gruplaması'!$J$4,F40&lt;='Çanta Gruplaması'!$K$4),'Çanta Gruplaması'!$G$4,IF(AND(D40&gt;='Çanta Gruplaması'!$H$5,D40&lt;='Çanta Gruplaması'!$I$5,F40&gt;='Çanta Gruplaması'!$J$5,F40&lt;='Çanta Gruplaması'!$K$5),'Çanta Gruplaması'!$G$5,"Gruplanabilen Aralıkta Değildir")))</f>
        <v>Gruplanabilen Aralıkta Değildir</v>
      </c>
      <c r="N40" s="8" t="str">
        <f t="shared" si="4"/>
        <v>Geçmez</v>
      </c>
      <c r="O40" s="9" t="str">
        <f t="shared" si="5"/>
        <v>Geçer</v>
      </c>
      <c r="P40" s="9" t="str">
        <f t="shared" si="6"/>
        <v>Geçmez</v>
      </c>
      <c r="Q40" s="9" t="str">
        <f t="shared" si="7"/>
        <v>Geçer</v>
      </c>
      <c r="R40" s="9" t="str">
        <f t="shared" si="8"/>
        <v>Geçer</v>
      </c>
      <c r="S40" s="9" t="str">
        <f t="shared" si="9"/>
        <v>Geçer</v>
      </c>
      <c r="T40" s="9" t="str">
        <f t="shared" si="10"/>
        <v>Geçer</v>
      </c>
      <c r="U40" s="9" t="str">
        <f t="shared" si="11"/>
        <v>Geçer</v>
      </c>
      <c r="V40" s="9" t="str">
        <f t="shared" si="12"/>
        <v>Geçer</v>
      </c>
      <c r="W40" s="9" t="str">
        <f t="shared" si="13"/>
        <v>Geçmez</v>
      </c>
      <c r="X40" s="8" t="str">
        <f t="shared" si="14"/>
        <v>Geçmez</v>
      </c>
      <c r="Y40" s="9" t="str">
        <f t="shared" si="15"/>
        <v>Geçmez</v>
      </c>
      <c r="Z40" s="9" t="str">
        <f t="shared" si="16"/>
        <v>Geçmez</v>
      </c>
      <c r="AA40" s="9" t="str">
        <f t="shared" si="17"/>
        <v>Geçer</v>
      </c>
      <c r="AB40" s="9" t="str">
        <f t="shared" si="18"/>
        <v>Geçer</v>
      </c>
      <c r="AC40" s="9" t="str">
        <f t="shared" si="19"/>
        <v>Geçmez</v>
      </c>
      <c r="AD40" s="9" t="str">
        <f t="shared" si="20"/>
        <v>Geçer</v>
      </c>
      <c r="AE40" s="9" t="str">
        <f t="shared" si="21"/>
        <v>Geçmez</v>
      </c>
      <c r="AF40" s="9" t="str">
        <f t="shared" si="22"/>
        <v>Geçmez</v>
      </c>
      <c r="AG40" s="9" t="str">
        <f t="shared" si="23"/>
        <v>Geçmez</v>
      </c>
      <c r="AH40" s="8" t="str">
        <f t="shared" si="24"/>
        <v>Geçmez</v>
      </c>
      <c r="AI40" s="9" t="str">
        <f t="shared" si="25"/>
        <v>Geçer</v>
      </c>
      <c r="AJ40" s="9" t="str">
        <f t="shared" si="26"/>
        <v>Geçer</v>
      </c>
      <c r="AK40" s="9" t="str">
        <f t="shared" si="27"/>
        <v>Geçmez</v>
      </c>
      <c r="AL40" s="9" t="str">
        <f t="shared" si="28"/>
        <v>Geçer</v>
      </c>
      <c r="AM40" s="9" t="str">
        <f t="shared" si="29"/>
        <v>Geçer</v>
      </c>
      <c r="AN40" s="9" t="str">
        <f t="shared" si="30"/>
        <v>Geçer</v>
      </c>
      <c r="AO40" s="9" t="str">
        <f t="shared" si="31"/>
        <v>Geçer</v>
      </c>
      <c r="AP40" s="9" t="str">
        <f t="shared" si="32"/>
        <v>Geçer</v>
      </c>
      <c r="AQ40" s="8" t="str">
        <f t="shared" si="33"/>
        <v>Geçmez</v>
      </c>
      <c r="AR40" s="9" t="str">
        <f t="shared" si="34"/>
        <v>Geçer</v>
      </c>
      <c r="AS40" s="9" t="str">
        <f t="shared" si="35"/>
        <v>Geçer</v>
      </c>
      <c r="AT40" s="9" t="str">
        <f t="shared" si="36"/>
        <v>Geçmez</v>
      </c>
      <c r="AU40" s="9" t="str">
        <f t="shared" si="37"/>
        <v>Geçer</v>
      </c>
      <c r="AV40" s="9" t="str">
        <f t="shared" si="38"/>
        <v>Geçer</v>
      </c>
      <c r="AW40" s="9" t="str">
        <f t="shared" si="39"/>
        <v>Geçer</v>
      </c>
      <c r="AX40" s="9" t="str">
        <f t="shared" si="40"/>
        <v>Geçer</v>
      </c>
      <c r="AY40" s="9" t="str">
        <f t="shared" si="41"/>
        <v>Geçer</v>
      </c>
      <c r="AZ40" s="10" t="str">
        <f t="shared" si="42"/>
        <v>Hayır</v>
      </c>
      <c r="BA40" s="10" t="str">
        <f t="shared" si="43"/>
        <v>Hayır</v>
      </c>
      <c r="BB40" s="10" t="str">
        <f t="shared" si="44"/>
        <v>Hayır</v>
      </c>
    </row>
    <row r="41" ht="42.0" customHeight="1">
      <c r="A41" s="7">
        <v>11.0</v>
      </c>
      <c r="B41" s="5" t="s">
        <v>58</v>
      </c>
      <c r="C41" s="7">
        <v>11.0</v>
      </c>
      <c r="D41" s="5">
        <v>43.0</v>
      </c>
      <c r="E41" s="5">
        <v>14.0</v>
      </c>
      <c r="F41" s="5">
        <v>55.0</v>
      </c>
      <c r="G41" s="5">
        <v>4.0</v>
      </c>
      <c r="H41" s="7">
        <v>190.0</v>
      </c>
      <c r="I41" s="6">
        <f t="shared" si="1"/>
        <v>67.5</v>
      </c>
      <c r="J41" s="6">
        <f t="shared" si="2"/>
        <v>116</v>
      </c>
      <c r="K41" s="7" t="str">
        <f t="shared" si="3"/>
        <v>Dikey</v>
      </c>
      <c r="L41" s="7" t="str">
        <f>IF(K41="Dikey",IF(AND(F41&gt;='Çanta Gruplaması'!$C$10,F41&lt;='Çanta Gruplaması'!$D$10),'Çanta Gruplaması'!$B$10,IF(AND(F41&gt;='Çanta Gruplaması'!$C$11,F41&lt;='Çanta Gruplaması'!$D$11),'Çanta Gruplaması'!$B$11,IF(AND(F41&gt;='Çanta Gruplaması'!$C$12,F41&lt;='Çanta Gruplaması'!$D$12),'Çanta Gruplaması'!$B$12,"Belirtilen Aralıkta Değil"))),IF(K41="Yatay",IF(AND(D41&gt;='Çanta Gruplaması'!$C$3,D41&lt;='Çanta Gruplaması'!$D$3),'Çanta Gruplaması'!$B$3,IF(AND(D41&gt;='Çanta Gruplaması'!$C$4,D41&lt;='Çanta Gruplaması'!$D$4),'Çanta Gruplaması'!$B$4,IF(AND(D41&gt;='Çanta Gruplaması'!$C$5,D41&lt;='Çanta Gruplaması'!$D$5),'Çanta Gruplaması'!$B$5,"Belirtilen Aralıkta Değil"))),IF(K41="Küp",IF(AND(D41&gt;='Çanta Gruplaması'!$C$16,D41&lt;='Çanta Gruplaması'!$D$16),'Çanta Gruplaması'!$B$16,IF(AND(D41&gt;='Çanta Gruplaması'!$C$17,D41&lt;='Çanta Gruplaması'!$D$17),'Çanta Gruplaması'!$B$17,IF(AND(D41&gt;='Çanta Gruplaması'!$C$18,D41&lt;='Çanta Gruplaması'!$D$18),'Çanta Gruplaması'!$B$18,"Belirtilen Aralıkta Değil"))),"Değer Hatalı")))</f>
        <v>Dikey 3</v>
      </c>
      <c r="M41" s="7" t="str">
        <f>IF(AND(D41&gt;='Çanta Gruplaması'!$H$3,D41&lt;='Çanta Gruplaması'!$I$3,F41&gt;='Çanta Gruplaması'!$J$3,F41&lt;='Çanta Gruplaması'!$K$3),'Çanta Gruplaması'!$G$3,IF(AND(D41&gt;='Çanta Gruplaması'!$H$4,D41&lt;='Çanta Gruplaması'!$I$4,F41&gt;='Çanta Gruplaması'!$J$4,F41&lt;='Çanta Gruplaması'!$K$4),'Çanta Gruplaması'!$G$4,IF(AND(D41&gt;='Çanta Gruplaması'!$H$5,D41&lt;='Çanta Gruplaması'!$I$5,F41&gt;='Çanta Gruplaması'!$J$5,F41&lt;='Çanta Gruplaması'!$K$5),'Çanta Gruplaması'!$G$5,"Gruplanabilen Aralıkta Değildir")))</f>
        <v>Gruplanabilen Aralıkta Değildir</v>
      </c>
      <c r="N41" s="8" t="str">
        <f t="shared" si="4"/>
        <v>Geçmez</v>
      </c>
      <c r="O41" s="9" t="str">
        <f t="shared" si="5"/>
        <v>Geçer</v>
      </c>
      <c r="P41" s="9" t="str">
        <f t="shared" si="6"/>
        <v>Geçmez</v>
      </c>
      <c r="Q41" s="9" t="str">
        <f t="shared" si="7"/>
        <v>Geçer</v>
      </c>
      <c r="R41" s="9" t="str">
        <f t="shared" si="8"/>
        <v>Geçer</v>
      </c>
      <c r="S41" s="9" t="str">
        <f t="shared" si="9"/>
        <v>Geçmez</v>
      </c>
      <c r="T41" s="9" t="str">
        <f t="shared" si="10"/>
        <v>Geçer</v>
      </c>
      <c r="U41" s="9" t="str">
        <f t="shared" si="11"/>
        <v>Geçer</v>
      </c>
      <c r="V41" s="9" t="str">
        <f t="shared" si="12"/>
        <v>Geçer</v>
      </c>
      <c r="W41" s="9" t="str">
        <f t="shared" si="13"/>
        <v>Geçmez</v>
      </c>
      <c r="X41" s="8" t="str">
        <f t="shared" si="14"/>
        <v>Geçmez</v>
      </c>
      <c r="Y41" s="9" t="str">
        <f t="shared" si="15"/>
        <v>Geçmez</v>
      </c>
      <c r="Z41" s="9" t="str">
        <f t="shared" si="16"/>
        <v>Geçmez</v>
      </c>
      <c r="AA41" s="9" t="str">
        <f t="shared" si="17"/>
        <v>Geçer</v>
      </c>
      <c r="AB41" s="9" t="str">
        <f t="shared" si="18"/>
        <v>Geçer</v>
      </c>
      <c r="AC41" s="9" t="str">
        <f t="shared" si="19"/>
        <v>Geçmez</v>
      </c>
      <c r="AD41" s="9" t="str">
        <f t="shared" si="20"/>
        <v>Geçer</v>
      </c>
      <c r="AE41" s="9" t="str">
        <f t="shared" si="21"/>
        <v>Geçmez</v>
      </c>
      <c r="AF41" s="9" t="str">
        <f t="shared" si="22"/>
        <v>Geçmez</v>
      </c>
      <c r="AG41" s="9" t="str">
        <f t="shared" si="23"/>
        <v>Geçmez</v>
      </c>
      <c r="AH41" s="8" t="str">
        <f t="shared" si="24"/>
        <v>Geçmez</v>
      </c>
      <c r="AI41" s="9" t="str">
        <f t="shared" si="25"/>
        <v>Geçer</v>
      </c>
      <c r="AJ41" s="9" t="str">
        <f t="shared" si="26"/>
        <v>Geçer</v>
      </c>
      <c r="AK41" s="9" t="str">
        <f t="shared" si="27"/>
        <v>Geçmez</v>
      </c>
      <c r="AL41" s="9" t="str">
        <f t="shared" si="28"/>
        <v>Geçer</v>
      </c>
      <c r="AM41" s="9" t="str">
        <f t="shared" si="29"/>
        <v>Geçmez</v>
      </c>
      <c r="AN41" s="9" t="str">
        <f t="shared" si="30"/>
        <v>Geçer</v>
      </c>
      <c r="AO41" s="9" t="str">
        <f t="shared" si="31"/>
        <v>Geçer</v>
      </c>
      <c r="AP41" s="9" t="str">
        <f t="shared" si="32"/>
        <v>Geçer</v>
      </c>
      <c r="AQ41" s="8" t="str">
        <f t="shared" si="33"/>
        <v>Geçmez</v>
      </c>
      <c r="AR41" s="9" t="str">
        <f t="shared" si="34"/>
        <v>Geçer</v>
      </c>
      <c r="AS41" s="9" t="str">
        <f t="shared" si="35"/>
        <v>Geçer</v>
      </c>
      <c r="AT41" s="9" t="str">
        <f t="shared" si="36"/>
        <v>Geçmez</v>
      </c>
      <c r="AU41" s="9" t="str">
        <f t="shared" si="37"/>
        <v>Geçer</v>
      </c>
      <c r="AV41" s="9" t="str">
        <f t="shared" si="38"/>
        <v>Geçmez</v>
      </c>
      <c r="AW41" s="9" t="str">
        <f t="shared" si="39"/>
        <v>Geçer</v>
      </c>
      <c r="AX41" s="9" t="str">
        <f t="shared" si="40"/>
        <v>Geçer</v>
      </c>
      <c r="AY41" s="9" t="str">
        <f t="shared" si="41"/>
        <v>Geçer</v>
      </c>
      <c r="AZ41" s="10" t="str">
        <f t="shared" si="42"/>
        <v>Hayır</v>
      </c>
      <c r="BA41" s="10" t="str">
        <f t="shared" si="43"/>
        <v>Hayır</v>
      </c>
      <c r="BB41" s="10" t="str">
        <f t="shared" si="44"/>
        <v>Hayır</v>
      </c>
    </row>
    <row r="42" ht="42.0" customHeight="1">
      <c r="A42" s="7">
        <v>12.0</v>
      </c>
      <c r="B42" s="5" t="s">
        <v>65</v>
      </c>
      <c r="C42" s="7">
        <v>12.0</v>
      </c>
      <c r="D42" s="5">
        <v>60.0</v>
      </c>
      <c r="E42" s="5">
        <v>14.0</v>
      </c>
      <c r="F42" s="5">
        <v>50.0</v>
      </c>
      <c r="G42" s="5">
        <v>5.0</v>
      </c>
      <c r="H42" s="7">
        <v>190.0</v>
      </c>
      <c r="I42" s="6">
        <f t="shared" si="1"/>
        <v>63.5</v>
      </c>
      <c r="J42" s="6">
        <f t="shared" si="2"/>
        <v>150</v>
      </c>
      <c r="K42" s="7" t="str">
        <f t="shared" si="3"/>
        <v>Yatay</v>
      </c>
      <c r="L42" s="7" t="str">
        <f>IF(K42="Dikey",IF(AND(F42&gt;='Çanta Gruplaması'!$C$10,F42&lt;='Çanta Gruplaması'!$D$10),'Çanta Gruplaması'!$B$10,IF(AND(F42&gt;='Çanta Gruplaması'!$C$11,F42&lt;='Çanta Gruplaması'!$D$11),'Çanta Gruplaması'!$B$11,IF(AND(F42&gt;='Çanta Gruplaması'!$C$12,F42&lt;='Çanta Gruplaması'!$D$12),'Çanta Gruplaması'!$B$12,"Belirtilen Aralıkta Değil"))),IF(K42="Yatay",IF(AND(D42&gt;='Çanta Gruplaması'!$C$3,D42&lt;='Çanta Gruplaması'!$D$3),'Çanta Gruplaması'!$B$3,IF(AND(D42&gt;='Çanta Gruplaması'!$C$4,D42&lt;='Çanta Gruplaması'!$D$4),'Çanta Gruplaması'!$B$4,IF(AND(D42&gt;='Çanta Gruplaması'!$C$5,D42&lt;='Çanta Gruplaması'!$D$5),'Çanta Gruplaması'!$B$5,"Belirtilen Aralıkta Değil"))),IF(K42="Küp",IF(AND(D42&gt;='Çanta Gruplaması'!$C$16,D42&lt;='Çanta Gruplaması'!$D$16),'Çanta Gruplaması'!$B$16,IF(AND(D42&gt;='Çanta Gruplaması'!$C$17,D42&lt;='Çanta Gruplaması'!$D$17),'Çanta Gruplaması'!$B$17,IF(AND(D42&gt;='Çanta Gruplaması'!$C$18,D42&lt;='Çanta Gruplaması'!$D$18),'Çanta Gruplaması'!$B$18,"Belirtilen Aralıkta Değil"))),"Değer Hatalı")))</f>
        <v>Yatay 3</v>
      </c>
      <c r="M42" s="7" t="str">
        <f>IF(AND(D42&gt;='Çanta Gruplaması'!$H$3,D42&lt;='Çanta Gruplaması'!$I$3,F42&gt;='Çanta Gruplaması'!$J$3,F42&lt;='Çanta Gruplaması'!$K$3),'Çanta Gruplaması'!$G$3,IF(AND(D42&gt;='Çanta Gruplaması'!$H$4,D42&lt;='Çanta Gruplaması'!$I$4,F42&gt;='Çanta Gruplaması'!$J$4,F42&lt;='Çanta Gruplaması'!$K$4),'Çanta Gruplaması'!$G$4,IF(AND(D42&gt;='Çanta Gruplaması'!$H$5,D42&lt;='Çanta Gruplaması'!$I$5,F42&gt;='Çanta Gruplaması'!$J$5,F42&lt;='Çanta Gruplaması'!$K$5),'Çanta Gruplaması'!$G$5,"Gruplanabilen Aralıkta Değildir")))</f>
        <v>Büyük</v>
      </c>
      <c r="N42" s="8" t="str">
        <f t="shared" si="4"/>
        <v>Geçmez</v>
      </c>
      <c r="O42" s="9" t="str">
        <f t="shared" si="5"/>
        <v>Geçmez</v>
      </c>
      <c r="P42" s="9" t="str">
        <f t="shared" si="6"/>
        <v>Geçmez</v>
      </c>
      <c r="Q42" s="9" t="str">
        <f t="shared" si="7"/>
        <v>Geçer</v>
      </c>
      <c r="R42" s="9" t="str">
        <f t="shared" si="8"/>
        <v>Geçer</v>
      </c>
      <c r="S42" s="9" t="str">
        <f t="shared" si="9"/>
        <v>Geçmez</v>
      </c>
      <c r="T42" s="9" t="str">
        <f t="shared" si="10"/>
        <v>Geçer</v>
      </c>
      <c r="U42" s="9" t="str">
        <f t="shared" si="11"/>
        <v>Geçmez</v>
      </c>
      <c r="V42" s="9" t="str">
        <f t="shared" si="12"/>
        <v>Geçer</v>
      </c>
      <c r="W42" s="9" t="str">
        <f t="shared" si="13"/>
        <v>Geçmez</v>
      </c>
      <c r="X42" s="8" t="str">
        <f t="shared" si="14"/>
        <v>Geçmez</v>
      </c>
      <c r="Y42" s="9" t="str">
        <f t="shared" si="15"/>
        <v>Geçmez</v>
      </c>
      <c r="Z42" s="9" t="str">
        <f t="shared" si="16"/>
        <v>Geçmez</v>
      </c>
      <c r="AA42" s="9" t="str">
        <f t="shared" si="17"/>
        <v>Geçer</v>
      </c>
      <c r="AB42" s="9" t="str">
        <f t="shared" si="18"/>
        <v>Geçer</v>
      </c>
      <c r="AC42" s="9" t="str">
        <f t="shared" si="19"/>
        <v>Geçmez</v>
      </c>
      <c r="AD42" s="9" t="str">
        <f t="shared" si="20"/>
        <v>Geçmez</v>
      </c>
      <c r="AE42" s="9" t="str">
        <f t="shared" si="21"/>
        <v>Geçmez</v>
      </c>
      <c r="AF42" s="9" t="str">
        <f t="shared" si="22"/>
        <v>Geçmez</v>
      </c>
      <c r="AG42" s="9" t="str">
        <f t="shared" si="23"/>
        <v>Geçmez</v>
      </c>
      <c r="AH42" s="8" t="str">
        <f t="shared" si="24"/>
        <v>Geçmez</v>
      </c>
      <c r="AI42" s="9" t="str">
        <f t="shared" si="25"/>
        <v>Geçer</v>
      </c>
      <c r="AJ42" s="9" t="str">
        <f t="shared" si="26"/>
        <v>Geçmez</v>
      </c>
      <c r="AK42" s="9" t="str">
        <f t="shared" si="27"/>
        <v>Geçmez</v>
      </c>
      <c r="AL42" s="9" t="str">
        <f t="shared" si="28"/>
        <v>Geçer</v>
      </c>
      <c r="AM42" s="9" t="str">
        <f t="shared" si="29"/>
        <v>Geçmez</v>
      </c>
      <c r="AN42" s="9" t="str">
        <f t="shared" si="30"/>
        <v>Geçer</v>
      </c>
      <c r="AO42" s="9" t="str">
        <f t="shared" si="31"/>
        <v>Geçer</v>
      </c>
      <c r="AP42" s="9" t="str">
        <f t="shared" si="32"/>
        <v>Geçer</v>
      </c>
      <c r="AQ42" s="8" t="str">
        <f t="shared" si="33"/>
        <v>Geçmez</v>
      </c>
      <c r="AR42" s="9" t="str">
        <f t="shared" si="34"/>
        <v>Geçer</v>
      </c>
      <c r="AS42" s="9" t="str">
        <f t="shared" si="35"/>
        <v>Geçmez</v>
      </c>
      <c r="AT42" s="9" t="str">
        <f t="shared" si="36"/>
        <v>Geçer</v>
      </c>
      <c r="AU42" s="9" t="str">
        <f t="shared" si="37"/>
        <v>Geçer</v>
      </c>
      <c r="AV42" s="9" t="str">
        <f t="shared" si="38"/>
        <v>Geçmez</v>
      </c>
      <c r="AW42" s="9" t="str">
        <f t="shared" si="39"/>
        <v>Geçer</v>
      </c>
      <c r="AX42" s="9" t="str">
        <f t="shared" si="40"/>
        <v>Geçer</v>
      </c>
      <c r="AY42" s="9" t="str">
        <f t="shared" si="41"/>
        <v>Geçer</v>
      </c>
      <c r="AZ42" s="10" t="str">
        <f t="shared" si="42"/>
        <v>Hayır</v>
      </c>
      <c r="BA42" s="10" t="str">
        <f t="shared" si="43"/>
        <v>Hayır</v>
      </c>
      <c r="BB42" s="10" t="str">
        <f t="shared" si="44"/>
        <v>Hayır</v>
      </c>
    </row>
    <row r="43" ht="42.0" customHeight="1">
      <c r="A43" s="7">
        <v>13.0</v>
      </c>
      <c r="B43" s="5" t="s">
        <v>65</v>
      </c>
      <c r="C43" s="7">
        <v>13.0</v>
      </c>
      <c r="D43" s="5">
        <v>54.0</v>
      </c>
      <c r="E43" s="5">
        <v>13.0</v>
      </c>
      <c r="F43" s="5">
        <v>50.0</v>
      </c>
      <c r="G43" s="5">
        <v>7.0</v>
      </c>
      <c r="H43" s="7">
        <v>190.0</v>
      </c>
      <c r="I43" s="6">
        <f t="shared" si="1"/>
        <v>65</v>
      </c>
      <c r="J43" s="6">
        <f t="shared" si="2"/>
        <v>136</v>
      </c>
      <c r="K43" s="7" t="str">
        <f t="shared" si="3"/>
        <v>Yatay</v>
      </c>
      <c r="L43" s="7" t="str">
        <f>IF(K43="Dikey",IF(AND(F43&gt;='Çanta Gruplaması'!$C$10,F43&lt;='Çanta Gruplaması'!$D$10),'Çanta Gruplaması'!$B$10,IF(AND(F43&gt;='Çanta Gruplaması'!$C$11,F43&lt;='Çanta Gruplaması'!$D$11),'Çanta Gruplaması'!$B$11,IF(AND(F43&gt;='Çanta Gruplaması'!$C$12,F43&lt;='Çanta Gruplaması'!$D$12),'Çanta Gruplaması'!$B$12,"Belirtilen Aralıkta Değil"))),IF(K43="Yatay",IF(AND(D43&gt;='Çanta Gruplaması'!$C$3,D43&lt;='Çanta Gruplaması'!$D$3),'Çanta Gruplaması'!$B$3,IF(AND(D43&gt;='Çanta Gruplaması'!$C$4,D43&lt;='Çanta Gruplaması'!$D$4),'Çanta Gruplaması'!$B$4,IF(AND(D43&gt;='Çanta Gruplaması'!$C$5,D43&lt;='Çanta Gruplaması'!$D$5),'Çanta Gruplaması'!$B$5,"Belirtilen Aralıkta Değil"))),IF(K43="Küp",IF(AND(D43&gt;='Çanta Gruplaması'!$C$16,D43&lt;='Çanta Gruplaması'!$D$16),'Çanta Gruplaması'!$B$16,IF(AND(D43&gt;='Çanta Gruplaması'!$C$17,D43&lt;='Çanta Gruplaması'!$D$17),'Çanta Gruplaması'!$B$17,IF(AND(D43&gt;='Çanta Gruplaması'!$C$18,D43&lt;='Çanta Gruplaması'!$D$18),'Çanta Gruplaması'!$B$18,"Belirtilen Aralıkta Değil"))),"Değer Hatalı")))</f>
        <v>Yatay 3</v>
      </c>
      <c r="M43" s="7" t="str">
        <f>IF(AND(D43&gt;='Çanta Gruplaması'!$H$3,D43&lt;='Çanta Gruplaması'!$I$3,F43&gt;='Çanta Gruplaması'!$J$3,F43&lt;='Çanta Gruplaması'!$K$3),'Çanta Gruplaması'!$G$3,IF(AND(D43&gt;='Çanta Gruplaması'!$H$4,D43&lt;='Çanta Gruplaması'!$I$4,F43&gt;='Çanta Gruplaması'!$J$4,F43&lt;='Çanta Gruplaması'!$K$4),'Çanta Gruplaması'!$G$4,IF(AND(D43&gt;='Çanta Gruplaması'!$H$5,D43&lt;='Çanta Gruplaması'!$I$5,F43&gt;='Çanta Gruplaması'!$J$5,F43&lt;='Çanta Gruplaması'!$K$5),'Çanta Gruplaması'!$G$5,"Gruplanabilen Aralıkta Değildir")))</f>
        <v>Büyük</v>
      </c>
      <c r="N43" s="8" t="str">
        <f t="shared" si="4"/>
        <v>Geçmez</v>
      </c>
      <c r="O43" s="9" t="str">
        <f t="shared" si="5"/>
        <v>Geçmez</v>
      </c>
      <c r="P43" s="9" t="str">
        <f t="shared" si="6"/>
        <v>Geçmez</v>
      </c>
      <c r="Q43" s="9" t="str">
        <f t="shared" si="7"/>
        <v>Geçer</v>
      </c>
      <c r="R43" s="9" t="str">
        <f t="shared" si="8"/>
        <v>Geçmez</v>
      </c>
      <c r="S43" s="9" t="str">
        <f t="shared" si="9"/>
        <v>Geçmez</v>
      </c>
      <c r="T43" s="9" t="str">
        <f t="shared" si="10"/>
        <v>Geçmez</v>
      </c>
      <c r="U43" s="9" t="str">
        <f t="shared" si="11"/>
        <v>Geçmez</v>
      </c>
      <c r="V43" s="9" t="str">
        <f t="shared" si="12"/>
        <v>Geçer</v>
      </c>
      <c r="W43" s="9" t="str">
        <f t="shared" si="13"/>
        <v>Geçmez</v>
      </c>
      <c r="X43" s="8" t="str">
        <f t="shared" si="14"/>
        <v>Geçmez</v>
      </c>
      <c r="Y43" s="9" t="str">
        <f t="shared" si="15"/>
        <v>Geçmez</v>
      </c>
      <c r="Z43" s="9" t="str">
        <f t="shared" si="16"/>
        <v>Geçmez</v>
      </c>
      <c r="AA43" s="9" t="str">
        <f t="shared" si="17"/>
        <v>Geçer</v>
      </c>
      <c r="AB43" s="9" t="str">
        <f t="shared" si="18"/>
        <v>Geçmez</v>
      </c>
      <c r="AC43" s="9" t="str">
        <f t="shared" si="19"/>
        <v>Geçmez</v>
      </c>
      <c r="AD43" s="9" t="str">
        <f t="shared" si="20"/>
        <v>Geçmez</v>
      </c>
      <c r="AE43" s="9" t="str">
        <f t="shared" si="21"/>
        <v>Geçmez</v>
      </c>
      <c r="AF43" s="9" t="str">
        <f t="shared" si="22"/>
        <v>Geçmez</v>
      </c>
      <c r="AG43" s="9" t="str">
        <f t="shared" si="23"/>
        <v>Geçmez</v>
      </c>
      <c r="AH43" s="8" t="str">
        <f t="shared" si="24"/>
        <v>Geçmez</v>
      </c>
      <c r="AI43" s="9" t="str">
        <f t="shared" si="25"/>
        <v>Geçer</v>
      </c>
      <c r="AJ43" s="9" t="str">
        <f t="shared" si="26"/>
        <v>Geçmez</v>
      </c>
      <c r="AK43" s="9" t="str">
        <f t="shared" si="27"/>
        <v>Geçmez</v>
      </c>
      <c r="AL43" s="9" t="str">
        <f t="shared" si="28"/>
        <v>Geçer</v>
      </c>
      <c r="AM43" s="9" t="str">
        <f t="shared" si="29"/>
        <v>Geçmez</v>
      </c>
      <c r="AN43" s="9" t="str">
        <f t="shared" si="30"/>
        <v>Geçer</v>
      </c>
      <c r="AO43" s="9" t="str">
        <f t="shared" si="31"/>
        <v>Geçer</v>
      </c>
      <c r="AP43" s="9" t="str">
        <f t="shared" si="32"/>
        <v>Geçer</v>
      </c>
      <c r="AQ43" s="8" t="str">
        <f t="shared" si="33"/>
        <v>Geçmez</v>
      </c>
      <c r="AR43" s="9" t="str">
        <f t="shared" si="34"/>
        <v>Geçer</v>
      </c>
      <c r="AS43" s="9" t="str">
        <f t="shared" si="35"/>
        <v>Geçmez</v>
      </c>
      <c r="AT43" s="9" t="str">
        <f t="shared" si="36"/>
        <v>Geçer</v>
      </c>
      <c r="AU43" s="9" t="str">
        <f t="shared" si="37"/>
        <v>Geçer</v>
      </c>
      <c r="AV43" s="9" t="str">
        <f t="shared" si="38"/>
        <v>Geçmez</v>
      </c>
      <c r="AW43" s="9" t="str">
        <f t="shared" si="39"/>
        <v>Geçer</v>
      </c>
      <c r="AX43" s="9" t="str">
        <f t="shared" si="40"/>
        <v>Geçer</v>
      </c>
      <c r="AY43" s="9" t="str">
        <f t="shared" si="41"/>
        <v>Geçer</v>
      </c>
      <c r="AZ43" s="10" t="str">
        <f t="shared" si="42"/>
        <v>Hayır</v>
      </c>
      <c r="BA43" s="10" t="str">
        <f t="shared" si="43"/>
        <v>Hayır</v>
      </c>
      <c r="BB43" s="10" t="str">
        <f t="shared" si="44"/>
        <v>Hayır</v>
      </c>
    </row>
    <row r="44" ht="42.0" customHeight="1">
      <c r="A44" s="7">
        <v>14.0</v>
      </c>
      <c r="B44" s="5" t="s">
        <v>61</v>
      </c>
      <c r="C44" s="7">
        <v>14.0</v>
      </c>
      <c r="D44" s="5">
        <v>40.0</v>
      </c>
      <c r="E44" s="5">
        <v>20.0</v>
      </c>
      <c r="F44" s="5">
        <v>50.0</v>
      </c>
      <c r="G44" s="5">
        <v>4.0</v>
      </c>
      <c r="H44" s="7">
        <v>190.0</v>
      </c>
      <c r="I44" s="6">
        <f t="shared" si="1"/>
        <v>65.5</v>
      </c>
      <c r="J44" s="6">
        <f t="shared" si="2"/>
        <v>122</v>
      </c>
      <c r="K44" s="7" t="str">
        <f t="shared" si="3"/>
        <v>Dikey</v>
      </c>
      <c r="L44" s="7" t="str">
        <f>IF(K44="Dikey",IF(AND(F44&gt;='Çanta Gruplaması'!$C$10,F44&lt;='Çanta Gruplaması'!$D$10),'Çanta Gruplaması'!$B$10,IF(AND(F44&gt;='Çanta Gruplaması'!$C$11,F44&lt;='Çanta Gruplaması'!$D$11),'Çanta Gruplaması'!$B$11,IF(AND(F44&gt;='Çanta Gruplaması'!$C$12,F44&lt;='Çanta Gruplaması'!$D$12),'Çanta Gruplaması'!$B$12,"Belirtilen Aralıkta Değil"))),IF(K44="Yatay",IF(AND(D44&gt;='Çanta Gruplaması'!$C$3,D44&lt;='Çanta Gruplaması'!$D$3),'Çanta Gruplaması'!$B$3,IF(AND(D44&gt;='Çanta Gruplaması'!$C$4,D44&lt;='Çanta Gruplaması'!$D$4),'Çanta Gruplaması'!$B$4,IF(AND(D44&gt;='Çanta Gruplaması'!$C$5,D44&lt;='Çanta Gruplaması'!$D$5),'Çanta Gruplaması'!$B$5,"Belirtilen Aralıkta Değil"))),IF(K44="Küp",IF(AND(D44&gt;='Çanta Gruplaması'!$C$16,D44&lt;='Çanta Gruplaması'!$D$16),'Çanta Gruplaması'!$B$16,IF(AND(D44&gt;='Çanta Gruplaması'!$C$17,D44&lt;='Çanta Gruplaması'!$D$17),'Çanta Gruplaması'!$B$17,IF(AND(D44&gt;='Çanta Gruplaması'!$C$18,D44&lt;='Çanta Gruplaması'!$D$18),'Çanta Gruplaması'!$B$18,"Belirtilen Aralıkta Değil"))),"Değer Hatalı")))</f>
        <v>Dikey 2</v>
      </c>
      <c r="M44" s="7" t="str">
        <f>IF(AND(D44&gt;='Çanta Gruplaması'!$H$3,D44&lt;='Çanta Gruplaması'!$I$3,F44&gt;='Çanta Gruplaması'!$J$3,F44&lt;='Çanta Gruplaması'!$K$3),'Çanta Gruplaması'!$G$3,IF(AND(D44&gt;='Çanta Gruplaması'!$H$4,D44&lt;='Çanta Gruplaması'!$I$4,F44&gt;='Çanta Gruplaması'!$J$4,F44&lt;='Çanta Gruplaması'!$K$4),'Çanta Gruplaması'!$G$4,IF(AND(D44&gt;='Çanta Gruplaması'!$H$5,D44&lt;='Çanta Gruplaması'!$I$5,F44&gt;='Çanta Gruplaması'!$J$5,F44&lt;='Çanta Gruplaması'!$K$5),'Çanta Gruplaması'!$G$5,"Gruplanabilen Aralıkta Değildir")))</f>
        <v>Büyük</v>
      </c>
      <c r="N44" s="8" t="str">
        <f t="shared" si="4"/>
        <v>Geçmez</v>
      </c>
      <c r="O44" s="9" t="str">
        <f t="shared" si="5"/>
        <v>Geçmez</v>
      </c>
      <c r="P44" s="9" t="str">
        <f t="shared" si="6"/>
        <v>Geçmez</v>
      </c>
      <c r="Q44" s="9" t="str">
        <f t="shared" si="7"/>
        <v>Geçer</v>
      </c>
      <c r="R44" s="9" t="str">
        <f t="shared" si="8"/>
        <v>Geçer</v>
      </c>
      <c r="S44" s="9" t="str">
        <f t="shared" si="9"/>
        <v>Geçer</v>
      </c>
      <c r="T44" s="9" t="str">
        <f t="shared" si="10"/>
        <v>Geçer</v>
      </c>
      <c r="U44" s="9" t="str">
        <f t="shared" si="11"/>
        <v>Geçer</v>
      </c>
      <c r="V44" s="9" t="str">
        <f t="shared" si="12"/>
        <v>Geçmez</v>
      </c>
      <c r="W44" s="9" t="str">
        <f t="shared" si="13"/>
        <v>Geçmez</v>
      </c>
      <c r="X44" s="8" t="str">
        <f t="shared" si="14"/>
        <v>Geçmez</v>
      </c>
      <c r="Y44" s="9" t="str">
        <f t="shared" si="15"/>
        <v>Geçmez</v>
      </c>
      <c r="Z44" s="9" t="str">
        <f t="shared" si="16"/>
        <v>Geçmez</v>
      </c>
      <c r="AA44" s="9" t="str">
        <f t="shared" si="17"/>
        <v>Geçer</v>
      </c>
      <c r="AB44" s="9" t="str">
        <f t="shared" si="18"/>
        <v>Geçer</v>
      </c>
      <c r="AC44" s="9" t="str">
        <f t="shared" si="19"/>
        <v>Geçmez</v>
      </c>
      <c r="AD44" s="9" t="str">
        <f t="shared" si="20"/>
        <v>Geçer</v>
      </c>
      <c r="AE44" s="9" t="str">
        <f t="shared" si="21"/>
        <v>Geçmez</v>
      </c>
      <c r="AF44" s="9" t="str">
        <f t="shared" si="22"/>
        <v>Geçmez</v>
      </c>
      <c r="AG44" s="9" t="str">
        <f t="shared" si="23"/>
        <v>Geçmez</v>
      </c>
      <c r="AH44" s="8" t="str">
        <f t="shared" si="24"/>
        <v>Geçmez</v>
      </c>
      <c r="AI44" s="9" t="str">
        <f t="shared" si="25"/>
        <v>Geçer</v>
      </c>
      <c r="AJ44" s="9" t="str">
        <f t="shared" si="26"/>
        <v>Geçer</v>
      </c>
      <c r="AK44" s="9" t="str">
        <f t="shared" si="27"/>
        <v>Geçmez</v>
      </c>
      <c r="AL44" s="9" t="str">
        <f t="shared" si="28"/>
        <v>Geçmez</v>
      </c>
      <c r="AM44" s="9" t="str">
        <f t="shared" si="29"/>
        <v>Geçer</v>
      </c>
      <c r="AN44" s="9" t="str">
        <f t="shared" si="30"/>
        <v>Geçmez</v>
      </c>
      <c r="AO44" s="9" t="str">
        <f t="shared" si="31"/>
        <v>Geçer</v>
      </c>
      <c r="AP44" s="9" t="str">
        <f t="shared" si="32"/>
        <v>Geçer</v>
      </c>
      <c r="AQ44" s="8" t="str">
        <f t="shared" si="33"/>
        <v>Geçmez</v>
      </c>
      <c r="AR44" s="9" t="str">
        <f t="shared" si="34"/>
        <v>Geçer</v>
      </c>
      <c r="AS44" s="9" t="str">
        <f t="shared" si="35"/>
        <v>Geçer</v>
      </c>
      <c r="AT44" s="9" t="str">
        <f t="shared" si="36"/>
        <v>Geçer</v>
      </c>
      <c r="AU44" s="9" t="str">
        <f t="shared" si="37"/>
        <v>Geçmez</v>
      </c>
      <c r="AV44" s="9" t="str">
        <f t="shared" si="38"/>
        <v>Geçer</v>
      </c>
      <c r="AW44" s="9" t="str">
        <f t="shared" si="39"/>
        <v>Geçmez</v>
      </c>
      <c r="AX44" s="9" t="str">
        <f t="shared" si="40"/>
        <v>Geçer</v>
      </c>
      <c r="AY44" s="9" t="str">
        <f t="shared" si="41"/>
        <v>Geçer</v>
      </c>
      <c r="AZ44" s="10" t="str">
        <f t="shared" si="42"/>
        <v>Hayır</v>
      </c>
      <c r="BA44" s="10" t="str">
        <f t="shared" si="43"/>
        <v>Hayır</v>
      </c>
      <c r="BB44" s="10" t="str">
        <f t="shared" si="44"/>
        <v>Hayır</v>
      </c>
    </row>
    <row r="45" ht="42.0" customHeight="1">
      <c r="A45" s="7">
        <v>15.0</v>
      </c>
      <c r="B45" s="5" t="s">
        <v>66</v>
      </c>
      <c r="C45" s="7">
        <v>15.0</v>
      </c>
      <c r="D45" s="5">
        <v>50.0</v>
      </c>
      <c r="E45" s="5">
        <v>25.0</v>
      </c>
      <c r="F45" s="5">
        <v>50.0</v>
      </c>
      <c r="G45" s="5">
        <v>4.0</v>
      </c>
      <c r="H45" s="7">
        <v>190.0</v>
      </c>
      <c r="I45" s="6">
        <f t="shared" si="1"/>
        <v>68</v>
      </c>
      <c r="J45" s="6">
        <f t="shared" si="2"/>
        <v>152</v>
      </c>
      <c r="K45" s="7" t="str">
        <f t="shared" si="3"/>
        <v>Dikey</v>
      </c>
      <c r="L45" s="7" t="str">
        <f>IF(K45="Dikey",IF(AND(F45&gt;='Çanta Gruplaması'!$C$10,F45&lt;='Çanta Gruplaması'!$D$10),'Çanta Gruplaması'!$B$10,IF(AND(F45&gt;='Çanta Gruplaması'!$C$11,F45&lt;='Çanta Gruplaması'!$D$11),'Çanta Gruplaması'!$B$11,IF(AND(F45&gt;='Çanta Gruplaması'!$C$12,F45&lt;='Çanta Gruplaması'!$D$12),'Çanta Gruplaması'!$B$12,"Belirtilen Aralıkta Değil"))),IF(K45="Yatay",IF(AND(D45&gt;='Çanta Gruplaması'!$C$3,D45&lt;='Çanta Gruplaması'!$D$3),'Çanta Gruplaması'!$B$3,IF(AND(D45&gt;='Çanta Gruplaması'!$C$4,D45&lt;='Çanta Gruplaması'!$D$4),'Çanta Gruplaması'!$B$4,IF(AND(D45&gt;='Çanta Gruplaması'!$C$5,D45&lt;='Çanta Gruplaması'!$D$5),'Çanta Gruplaması'!$B$5,"Belirtilen Aralıkta Değil"))),IF(K45="Küp",IF(AND(D45&gt;='Çanta Gruplaması'!$C$16,D45&lt;='Çanta Gruplaması'!$D$16),'Çanta Gruplaması'!$B$16,IF(AND(D45&gt;='Çanta Gruplaması'!$C$17,D45&lt;='Çanta Gruplaması'!$D$17),'Çanta Gruplaması'!$B$17,IF(AND(D45&gt;='Çanta Gruplaması'!$C$18,D45&lt;='Çanta Gruplaması'!$D$18),'Çanta Gruplaması'!$B$18,"Belirtilen Aralıkta Değil"))),"Değer Hatalı")))</f>
        <v>Dikey 2</v>
      </c>
      <c r="M45" s="7" t="str">
        <f>IF(AND(D45&gt;='Çanta Gruplaması'!$H$3,D45&lt;='Çanta Gruplaması'!$I$3,F45&gt;='Çanta Gruplaması'!$J$3,F45&lt;='Çanta Gruplaması'!$K$3),'Çanta Gruplaması'!$G$3,IF(AND(D45&gt;='Çanta Gruplaması'!$H$4,D45&lt;='Çanta Gruplaması'!$I$4,F45&gt;='Çanta Gruplaması'!$J$4,F45&lt;='Çanta Gruplaması'!$K$4),'Çanta Gruplaması'!$G$4,IF(AND(D45&gt;='Çanta Gruplaması'!$H$5,D45&lt;='Çanta Gruplaması'!$I$5,F45&gt;='Çanta Gruplaması'!$J$5,F45&lt;='Çanta Gruplaması'!$K$5),'Çanta Gruplaması'!$G$5,"Gruplanabilen Aralıkta Değildir")))</f>
        <v>Büyük</v>
      </c>
      <c r="N45" s="8" t="str">
        <f t="shared" si="4"/>
        <v>Geçmez</v>
      </c>
      <c r="O45" s="9" t="str">
        <f t="shared" si="5"/>
        <v>Geçmez</v>
      </c>
      <c r="P45" s="9" t="str">
        <f t="shared" si="6"/>
        <v>Geçmez</v>
      </c>
      <c r="Q45" s="9" t="str">
        <f t="shared" si="7"/>
        <v>Geçer</v>
      </c>
      <c r="R45" s="9" t="str">
        <f t="shared" si="8"/>
        <v>Geçer</v>
      </c>
      <c r="S45" s="9" t="str">
        <f t="shared" si="9"/>
        <v>Geçmez</v>
      </c>
      <c r="T45" s="9" t="str">
        <f t="shared" si="10"/>
        <v>Geçer</v>
      </c>
      <c r="U45" s="9" t="str">
        <f t="shared" si="11"/>
        <v>Geçmez</v>
      </c>
      <c r="V45" s="9" t="str">
        <f t="shared" si="12"/>
        <v>Geçmez</v>
      </c>
      <c r="W45" s="9" t="str">
        <f t="shared" si="13"/>
        <v>Geçmez</v>
      </c>
      <c r="X45" s="8" t="str">
        <f t="shared" si="14"/>
        <v>Geçmez</v>
      </c>
      <c r="Y45" s="9" t="str">
        <f t="shared" si="15"/>
        <v>Geçmez</v>
      </c>
      <c r="Z45" s="9" t="str">
        <f t="shared" si="16"/>
        <v>Geçmez</v>
      </c>
      <c r="AA45" s="9" t="str">
        <f t="shared" si="17"/>
        <v>Geçer</v>
      </c>
      <c r="AB45" s="9" t="str">
        <f t="shared" si="18"/>
        <v>Geçer</v>
      </c>
      <c r="AC45" s="9" t="str">
        <f t="shared" si="19"/>
        <v>Geçmez</v>
      </c>
      <c r="AD45" s="9" t="str">
        <f t="shared" si="20"/>
        <v>Geçer</v>
      </c>
      <c r="AE45" s="9" t="str">
        <f t="shared" si="21"/>
        <v>Geçmez</v>
      </c>
      <c r="AF45" s="9" t="str">
        <f t="shared" si="22"/>
        <v>Geçmez</v>
      </c>
      <c r="AG45" s="9" t="str">
        <f t="shared" si="23"/>
        <v>Geçmez</v>
      </c>
      <c r="AH45" s="8" t="str">
        <f t="shared" si="24"/>
        <v>Geçmez</v>
      </c>
      <c r="AI45" s="9" t="str">
        <f t="shared" si="25"/>
        <v>Geçer</v>
      </c>
      <c r="AJ45" s="9" t="str">
        <f t="shared" si="26"/>
        <v>Geçmez</v>
      </c>
      <c r="AK45" s="9" t="str">
        <f t="shared" si="27"/>
        <v>Geçmez</v>
      </c>
      <c r="AL45" s="9" t="str">
        <f t="shared" si="28"/>
        <v>Geçmez</v>
      </c>
      <c r="AM45" s="9" t="str">
        <f t="shared" si="29"/>
        <v>Geçmez</v>
      </c>
      <c r="AN45" s="9" t="str">
        <f t="shared" si="30"/>
        <v>Geçmez</v>
      </c>
      <c r="AO45" s="9" t="str">
        <f t="shared" si="31"/>
        <v>Geçer</v>
      </c>
      <c r="AP45" s="9" t="str">
        <f t="shared" si="32"/>
        <v>Geçer</v>
      </c>
      <c r="AQ45" s="8" t="str">
        <f t="shared" si="33"/>
        <v>Geçmez</v>
      </c>
      <c r="AR45" s="9" t="str">
        <f t="shared" si="34"/>
        <v>Geçer</v>
      </c>
      <c r="AS45" s="9" t="str">
        <f t="shared" si="35"/>
        <v>Geçmez</v>
      </c>
      <c r="AT45" s="9" t="str">
        <f t="shared" si="36"/>
        <v>Geçer</v>
      </c>
      <c r="AU45" s="9" t="str">
        <f t="shared" si="37"/>
        <v>Geçmez</v>
      </c>
      <c r="AV45" s="9" t="str">
        <f t="shared" si="38"/>
        <v>Geçmez</v>
      </c>
      <c r="AW45" s="9" t="str">
        <f t="shared" si="39"/>
        <v>Geçmez</v>
      </c>
      <c r="AX45" s="9" t="str">
        <f t="shared" si="40"/>
        <v>Geçer</v>
      </c>
      <c r="AY45" s="9" t="str">
        <f t="shared" si="41"/>
        <v>Geçer</v>
      </c>
      <c r="AZ45" s="10" t="str">
        <f t="shared" si="42"/>
        <v>Hayır</v>
      </c>
      <c r="BA45" s="10" t="str">
        <f t="shared" si="43"/>
        <v>Hayır</v>
      </c>
      <c r="BB45" s="10" t="str">
        <f t="shared" si="44"/>
        <v>Hayır</v>
      </c>
    </row>
    <row r="46" ht="42.0" customHeight="1">
      <c r="A46" s="7">
        <v>16.0</v>
      </c>
      <c r="B46" s="5" t="s">
        <v>67</v>
      </c>
      <c r="C46" s="7">
        <v>16.0</v>
      </c>
      <c r="D46" s="5">
        <v>46.0</v>
      </c>
      <c r="E46" s="5">
        <v>16.5</v>
      </c>
      <c r="F46" s="5">
        <v>49.0</v>
      </c>
      <c r="G46" s="5">
        <v>4.0</v>
      </c>
      <c r="H46" s="7">
        <v>190.0</v>
      </c>
      <c r="I46" s="6">
        <f t="shared" si="1"/>
        <v>62.75</v>
      </c>
      <c r="J46" s="6">
        <f t="shared" si="2"/>
        <v>127</v>
      </c>
      <c r="K46" s="7" t="str">
        <f t="shared" si="3"/>
        <v>Dikey</v>
      </c>
      <c r="L46" s="7" t="str">
        <f>IF(K46="Dikey",IF(AND(F46&gt;='Çanta Gruplaması'!$C$10,F46&lt;='Çanta Gruplaması'!$D$10),'Çanta Gruplaması'!$B$10,IF(AND(F46&gt;='Çanta Gruplaması'!$C$11,F46&lt;='Çanta Gruplaması'!$D$11),'Çanta Gruplaması'!$B$11,IF(AND(F46&gt;='Çanta Gruplaması'!$C$12,F46&lt;='Çanta Gruplaması'!$D$12),'Çanta Gruplaması'!$B$12,"Belirtilen Aralıkta Değil"))),IF(K46="Yatay",IF(AND(D46&gt;='Çanta Gruplaması'!$C$3,D46&lt;='Çanta Gruplaması'!$D$3),'Çanta Gruplaması'!$B$3,IF(AND(D46&gt;='Çanta Gruplaması'!$C$4,D46&lt;='Çanta Gruplaması'!$D$4),'Çanta Gruplaması'!$B$4,IF(AND(D46&gt;='Çanta Gruplaması'!$C$5,D46&lt;='Çanta Gruplaması'!$D$5),'Çanta Gruplaması'!$B$5,"Belirtilen Aralıkta Değil"))),IF(K46="Küp",IF(AND(D46&gt;='Çanta Gruplaması'!$C$16,D46&lt;='Çanta Gruplaması'!$D$16),'Çanta Gruplaması'!$B$16,IF(AND(D46&gt;='Çanta Gruplaması'!$C$17,D46&lt;='Çanta Gruplaması'!$D$17),'Çanta Gruplaması'!$B$17,IF(AND(D46&gt;='Çanta Gruplaması'!$C$18,D46&lt;='Çanta Gruplaması'!$D$18),'Çanta Gruplaması'!$B$18,"Belirtilen Aralıkta Değil"))),"Değer Hatalı")))</f>
        <v>Dikey 2</v>
      </c>
      <c r="M46" s="7" t="str">
        <f>IF(AND(D46&gt;='Çanta Gruplaması'!$H$3,D46&lt;='Çanta Gruplaması'!$I$3,F46&gt;='Çanta Gruplaması'!$J$3,F46&lt;='Çanta Gruplaması'!$K$3),'Çanta Gruplaması'!$G$3,IF(AND(D46&gt;='Çanta Gruplaması'!$H$4,D46&lt;='Çanta Gruplaması'!$I$4,F46&gt;='Çanta Gruplaması'!$J$4,F46&lt;='Çanta Gruplaması'!$K$4),'Çanta Gruplaması'!$G$4,IF(AND(D46&gt;='Çanta Gruplaması'!$H$5,D46&lt;='Çanta Gruplaması'!$I$5,F46&gt;='Çanta Gruplaması'!$J$5,F46&lt;='Çanta Gruplaması'!$K$5),'Çanta Gruplaması'!$G$5,"Gruplanabilen Aralıkta Değildir")))</f>
        <v>Büyük</v>
      </c>
      <c r="N46" s="8" t="str">
        <f t="shared" si="4"/>
        <v>Geçmez</v>
      </c>
      <c r="O46" s="9" t="str">
        <f t="shared" si="5"/>
        <v>Geçmez</v>
      </c>
      <c r="P46" s="9" t="str">
        <f t="shared" si="6"/>
        <v>Geçmez</v>
      </c>
      <c r="Q46" s="9" t="str">
        <f t="shared" si="7"/>
        <v>Geçer</v>
      </c>
      <c r="R46" s="9" t="str">
        <f t="shared" si="8"/>
        <v>Geçer</v>
      </c>
      <c r="S46" s="9" t="str">
        <f t="shared" si="9"/>
        <v>Geçmez</v>
      </c>
      <c r="T46" s="9" t="str">
        <f t="shared" si="10"/>
        <v>Geçer</v>
      </c>
      <c r="U46" s="9" t="str">
        <f t="shared" si="11"/>
        <v>Geçmez</v>
      </c>
      <c r="V46" s="9" t="str">
        <f t="shared" si="12"/>
        <v>Geçer</v>
      </c>
      <c r="W46" s="9" t="str">
        <f t="shared" si="13"/>
        <v>Geçmez</v>
      </c>
      <c r="X46" s="8" t="str">
        <f t="shared" si="14"/>
        <v>Geçmez</v>
      </c>
      <c r="Y46" s="9" t="str">
        <f t="shared" si="15"/>
        <v>Geçmez</v>
      </c>
      <c r="Z46" s="9" t="str">
        <f t="shared" si="16"/>
        <v>Geçmez</v>
      </c>
      <c r="AA46" s="9" t="str">
        <f t="shared" si="17"/>
        <v>Geçer</v>
      </c>
      <c r="AB46" s="9" t="str">
        <f t="shared" si="18"/>
        <v>Geçer</v>
      </c>
      <c r="AC46" s="9" t="str">
        <f t="shared" si="19"/>
        <v>Geçmez</v>
      </c>
      <c r="AD46" s="9" t="str">
        <f t="shared" si="20"/>
        <v>Geçer</v>
      </c>
      <c r="AE46" s="9" t="str">
        <f t="shared" si="21"/>
        <v>Geçmez</v>
      </c>
      <c r="AF46" s="9" t="str">
        <f t="shared" si="22"/>
        <v>Geçmez</v>
      </c>
      <c r="AG46" s="9" t="str">
        <f t="shared" si="23"/>
        <v>Geçmez</v>
      </c>
      <c r="AH46" s="8" t="str">
        <f t="shared" si="24"/>
        <v>Geçmez</v>
      </c>
      <c r="AI46" s="9" t="str">
        <f t="shared" si="25"/>
        <v>Geçer</v>
      </c>
      <c r="AJ46" s="9" t="str">
        <f t="shared" si="26"/>
        <v>Geçmez</v>
      </c>
      <c r="AK46" s="9" t="str">
        <f t="shared" si="27"/>
        <v>Geçmez</v>
      </c>
      <c r="AL46" s="9" t="str">
        <f t="shared" si="28"/>
        <v>Geçer</v>
      </c>
      <c r="AM46" s="9" t="str">
        <f t="shared" si="29"/>
        <v>Geçmez</v>
      </c>
      <c r="AN46" s="9" t="str">
        <f t="shared" si="30"/>
        <v>Geçer</v>
      </c>
      <c r="AO46" s="9" t="str">
        <f t="shared" si="31"/>
        <v>Geçer</v>
      </c>
      <c r="AP46" s="9" t="str">
        <f t="shared" si="32"/>
        <v>Geçer</v>
      </c>
      <c r="AQ46" s="8" t="str">
        <f t="shared" si="33"/>
        <v>Geçmez</v>
      </c>
      <c r="AR46" s="9" t="str">
        <f t="shared" si="34"/>
        <v>Geçer</v>
      </c>
      <c r="AS46" s="9" t="str">
        <f t="shared" si="35"/>
        <v>Geçmez</v>
      </c>
      <c r="AT46" s="9" t="str">
        <f t="shared" si="36"/>
        <v>Geçer</v>
      </c>
      <c r="AU46" s="9" t="str">
        <f t="shared" si="37"/>
        <v>Geçer</v>
      </c>
      <c r="AV46" s="9" t="str">
        <f t="shared" si="38"/>
        <v>Geçmez</v>
      </c>
      <c r="AW46" s="9" t="str">
        <f t="shared" si="39"/>
        <v>Geçer</v>
      </c>
      <c r="AX46" s="9" t="str">
        <f t="shared" si="40"/>
        <v>Geçer</v>
      </c>
      <c r="AY46" s="9" t="str">
        <f t="shared" si="41"/>
        <v>Geçer</v>
      </c>
      <c r="AZ46" s="10" t="str">
        <f t="shared" si="42"/>
        <v>Hayır</v>
      </c>
      <c r="BA46" s="10" t="str">
        <f t="shared" si="43"/>
        <v>Hayır</v>
      </c>
      <c r="BB46" s="10" t="str">
        <f t="shared" si="44"/>
        <v>Hayır</v>
      </c>
    </row>
    <row r="47" ht="42.0" customHeight="1">
      <c r="A47" s="7">
        <v>17.0</v>
      </c>
      <c r="B47" s="5" t="s">
        <v>65</v>
      </c>
      <c r="C47" s="7">
        <v>17.0</v>
      </c>
      <c r="D47" s="5">
        <v>58.0</v>
      </c>
      <c r="E47" s="5">
        <v>14.0</v>
      </c>
      <c r="F47" s="5">
        <v>48.0</v>
      </c>
      <c r="G47" s="5">
        <v>5.0</v>
      </c>
      <c r="H47" s="7">
        <v>190.0</v>
      </c>
      <c r="I47" s="6">
        <f t="shared" si="1"/>
        <v>61.5</v>
      </c>
      <c r="J47" s="6">
        <f t="shared" si="2"/>
        <v>146</v>
      </c>
      <c r="K47" s="7" t="str">
        <f t="shared" si="3"/>
        <v>Yatay</v>
      </c>
      <c r="L47" s="7" t="str">
        <f>IF(K47="Dikey",IF(AND(F47&gt;='Çanta Gruplaması'!$C$10,F47&lt;='Çanta Gruplaması'!$D$10),'Çanta Gruplaması'!$B$10,IF(AND(F47&gt;='Çanta Gruplaması'!$C$11,F47&lt;='Çanta Gruplaması'!$D$11),'Çanta Gruplaması'!$B$11,IF(AND(F47&gt;='Çanta Gruplaması'!$C$12,F47&lt;='Çanta Gruplaması'!$D$12),'Çanta Gruplaması'!$B$12,"Belirtilen Aralıkta Değil"))),IF(K47="Yatay",IF(AND(D47&gt;='Çanta Gruplaması'!$C$3,D47&lt;='Çanta Gruplaması'!$D$3),'Çanta Gruplaması'!$B$3,IF(AND(D47&gt;='Çanta Gruplaması'!$C$4,D47&lt;='Çanta Gruplaması'!$D$4),'Çanta Gruplaması'!$B$4,IF(AND(D47&gt;='Çanta Gruplaması'!$C$5,D47&lt;='Çanta Gruplaması'!$D$5),'Çanta Gruplaması'!$B$5,"Belirtilen Aralıkta Değil"))),IF(K47="Küp",IF(AND(D47&gt;='Çanta Gruplaması'!$C$16,D47&lt;='Çanta Gruplaması'!$D$16),'Çanta Gruplaması'!$B$16,IF(AND(D47&gt;='Çanta Gruplaması'!$C$17,D47&lt;='Çanta Gruplaması'!$D$17),'Çanta Gruplaması'!$B$17,IF(AND(D47&gt;='Çanta Gruplaması'!$C$18,D47&lt;='Çanta Gruplaması'!$D$18),'Çanta Gruplaması'!$B$18,"Belirtilen Aralıkta Değil"))),"Değer Hatalı")))</f>
        <v>Yatay 3</v>
      </c>
      <c r="M47" s="7" t="str">
        <f>IF(AND(D47&gt;='Çanta Gruplaması'!$H$3,D47&lt;='Çanta Gruplaması'!$I$3,F47&gt;='Çanta Gruplaması'!$J$3,F47&lt;='Çanta Gruplaması'!$K$3),'Çanta Gruplaması'!$G$3,IF(AND(D47&gt;='Çanta Gruplaması'!$H$4,D47&lt;='Çanta Gruplaması'!$I$4,F47&gt;='Çanta Gruplaması'!$J$4,F47&lt;='Çanta Gruplaması'!$K$4),'Çanta Gruplaması'!$G$4,IF(AND(D47&gt;='Çanta Gruplaması'!$H$5,D47&lt;='Çanta Gruplaması'!$I$5,F47&gt;='Çanta Gruplaması'!$J$5,F47&lt;='Çanta Gruplaması'!$K$5),'Çanta Gruplaması'!$G$5,"Gruplanabilen Aralıkta Değildir")))</f>
        <v>Büyük</v>
      </c>
      <c r="N47" s="8" t="str">
        <f t="shared" si="4"/>
        <v>Geçmez</v>
      </c>
      <c r="O47" s="9" t="str">
        <f t="shared" si="5"/>
        <v>Geçmez</v>
      </c>
      <c r="P47" s="9" t="str">
        <f t="shared" si="6"/>
        <v>Geçmez</v>
      </c>
      <c r="Q47" s="9" t="str">
        <f t="shared" si="7"/>
        <v>Geçer</v>
      </c>
      <c r="R47" s="9" t="str">
        <f t="shared" si="8"/>
        <v>Geçer</v>
      </c>
      <c r="S47" s="9" t="str">
        <f t="shared" si="9"/>
        <v>Geçmez</v>
      </c>
      <c r="T47" s="9" t="str">
        <f t="shared" si="10"/>
        <v>Geçer</v>
      </c>
      <c r="U47" s="9" t="str">
        <f t="shared" si="11"/>
        <v>Geçmez</v>
      </c>
      <c r="V47" s="9" t="str">
        <f t="shared" si="12"/>
        <v>Geçer</v>
      </c>
      <c r="W47" s="9" t="str">
        <f t="shared" si="13"/>
        <v>Geçer</v>
      </c>
      <c r="X47" s="8" t="str">
        <f t="shared" si="14"/>
        <v>Geçmez</v>
      </c>
      <c r="Y47" s="9" t="str">
        <f t="shared" si="15"/>
        <v>Geçmez</v>
      </c>
      <c r="Z47" s="9" t="str">
        <f t="shared" si="16"/>
        <v>Geçmez</v>
      </c>
      <c r="AA47" s="9" t="str">
        <f t="shared" si="17"/>
        <v>Geçer</v>
      </c>
      <c r="AB47" s="9" t="str">
        <f t="shared" si="18"/>
        <v>Geçer</v>
      </c>
      <c r="AC47" s="9" t="str">
        <f t="shared" si="19"/>
        <v>Geçmez</v>
      </c>
      <c r="AD47" s="9" t="str">
        <f t="shared" si="20"/>
        <v>Geçmez</v>
      </c>
      <c r="AE47" s="9" t="str">
        <f t="shared" si="21"/>
        <v>Geçmez</v>
      </c>
      <c r="AF47" s="9" t="str">
        <f t="shared" si="22"/>
        <v>Geçmez</v>
      </c>
      <c r="AG47" s="9" t="str">
        <f t="shared" si="23"/>
        <v>Geçmez</v>
      </c>
      <c r="AH47" s="8" t="str">
        <f t="shared" si="24"/>
        <v>Geçmez</v>
      </c>
      <c r="AI47" s="9" t="str">
        <f t="shared" si="25"/>
        <v>Geçer</v>
      </c>
      <c r="AJ47" s="9" t="str">
        <f t="shared" si="26"/>
        <v>Geçmez</v>
      </c>
      <c r="AK47" s="9" t="str">
        <f t="shared" si="27"/>
        <v>Geçmez</v>
      </c>
      <c r="AL47" s="9" t="str">
        <f t="shared" si="28"/>
        <v>Geçer</v>
      </c>
      <c r="AM47" s="9" t="str">
        <f t="shared" si="29"/>
        <v>Geçmez</v>
      </c>
      <c r="AN47" s="9" t="str">
        <f t="shared" si="30"/>
        <v>Geçer</v>
      </c>
      <c r="AO47" s="9" t="str">
        <f t="shared" si="31"/>
        <v>Geçer</v>
      </c>
      <c r="AP47" s="9" t="str">
        <f t="shared" si="32"/>
        <v>Geçer</v>
      </c>
      <c r="AQ47" s="8" t="str">
        <f t="shared" si="33"/>
        <v>Geçmez</v>
      </c>
      <c r="AR47" s="9" t="str">
        <f t="shared" si="34"/>
        <v>Geçer</v>
      </c>
      <c r="AS47" s="9" t="str">
        <f t="shared" si="35"/>
        <v>Geçmez</v>
      </c>
      <c r="AT47" s="9" t="str">
        <f t="shared" si="36"/>
        <v>Geçer</v>
      </c>
      <c r="AU47" s="9" t="str">
        <f t="shared" si="37"/>
        <v>Geçer</v>
      </c>
      <c r="AV47" s="9" t="str">
        <f t="shared" si="38"/>
        <v>Geçmez</v>
      </c>
      <c r="AW47" s="9" t="str">
        <f t="shared" si="39"/>
        <v>Geçer</v>
      </c>
      <c r="AX47" s="9" t="str">
        <f t="shared" si="40"/>
        <v>Geçer</v>
      </c>
      <c r="AY47" s="9" t="str">
        <f t="shared" si="41"/>
        <v>Geçer</v>
      </c>
      <c r="AZ47" s="10" t="str">
        <f t="shared" si="42"/>
        <v>Hayır</v>
      </c>
      <c r="BA47" s="10" t="str">
        <f t="shared" si="43"/>
        <v>Hayır</v>
      </c>
      <c r="BB47" s="10" t="str">
        <f t="shared" si="44"/>
        <v>Hayır</v>
      </c>
    </row>
    <row r="48" ht="42.0" customHeight="1">
      <c r="A48" s="7">
        <v>18.0</v>
      </c>
      <c r="B48" s="5" t="s">
        <v>65</v>
      </c>
      <c r="C48" s="7">
        <v>18.0</v>
      </c>
      <c r="D48" s="5">
        <v>60.0</v>
      </c>
      <c r="E48" s="5">
        <v>15.0</v>
      </c>
      <c r="F48" s="5">
        <v>48.0</v>
      </c>
      <c r="G48" s="5">
        <v>6.0</v>
      </c>
      <c r="H48" s="7">
        <v>190.0</v>
      </c>
      <c r="I48" s="6">
        <f t="shared" si="1"/>
        <v>63</v>
      </c>
      <c r="J48" s="6">
        <f t="shared" si="2"/>
        <v>152</v>
      </c>
      <c r="K48" s="7" t="str">
        <f t="shared" si="3"/>
        <v>Yatay</v>
      </c>
      <c r="L48" s="7" t="str">
        <f>IF(K48="Dikey",IF(AND(F48&gt;='Çanta Gruplaması'!$C$10,F48&lt;='Çanta Gruplaması'!$D$10),'Çanta Gruplaması'!$B$10,IF(AND(F48&gt;='Çanta Gruplaması'!$C$11,F48&lt;='Çanta Gruplaması'!$D$11),'Çanta Gruplaması'!$B$11,IF(AND(F48&gt;='Çanta Gruplaması'!$C$12,F48&lt;='Çanta Gruplaması'!$D$12),'Çanta Gruplaması'!$B$12,"Belirtilen Aralıkta Değil"))),IF(K48="Yatay",IF(AND(D48&gt;='Çanta Gruplaması'!$C$3,D48&lt;='Çanta Gruplaması'!$D$3),'Çanta Gruplaması'!$B$3,IF(AND(D48&gt;='Çanta Gruplaması'!$C$4,D48&lt;='Çanta Gruplaması'!$D$4),'Çanta Gruplaması'!$B$4,IF(AND(D48&gt;='Çanta Gruplaması'!$C$5,D48&lt;='Çanta Gruplaması'!$D$5),'Çanta Gruplaması'!$B$5,"Belirtilen Aralıkta Değil"))),IF(K48="Küp",IF(AND(D48&gt;='Çanta Gruplaması'!$C$16,D48&lt;='Çanta Gruplaması'!$D$16),'Çanta Gruplaması'!$B$16,IF(AND(D48&gt;='Çanta Gruplaması'!$C$17,D48&lt;='Çanta Gruplaması'!$D$17),'Çanta Gruplaması'!$B$17,IF(AND(D48&gt;='Çanta Gruplaması'!$C$18,D48&lt;='Çanta Gruplaması'!$D$18),'Çanta Gruplaması'!$B$18,"Belirtilen Aralıkta Değil"))),"Değer Hatalı")))</f>
        <v>Yatay 3</v>
      </c>
      <c r="M48" s="7" t="str">
        <f>IF(AND(D48&gt;='Çanta Gruplaması'!$H$3,D48&lt;='Çanta Gruplaması'!$I$3,F48&gt;='Çanta Gruplaması'!$J$3,F48&lt;='Çanta Gruplaması'!$K$3),'Çanta Gruplaması'!$G$3,IF(AND(D48&gt;='Çanta Gruplaması'!$H$4,D48&lt;='Çanta Gruplaması'!$I$4,F48&gt;='Çanta Gruplaması'!$J$4,F48&lt;='Çanta Gruplaması'!$K$4),'Çanta Gruplaması'!$G$4,IF(AND(D48&gt;='Çanta Gruplaması'!$H$5,D48&lt;='Çanta Gruplaması'!$I$5,F48&gt;='Çanta Gruplaması'!$J$5,F48&lt;='Çanta Gruplaması'!$K$5),'Çanta Gruplaması'!$G$5,"Gruplanabilen Aralıkta Değildir")))</f>
        <v>Büyük</v>
      </c>
      <c r="N48" s="8" t="str">
        <f t="shared" si="4"/>
        <v>Geçmez</v>
      </c>
      <c r="O48" s="9" t="str">
        <f t="shared" si="5"/>
        <v>Geçmez</v>
      </c>
      <c r="P48" s="9" t="str">
        <f t="shared" si="6"/>
        <v>Geçmez</v>
      </c>
      <c r="Q48" s="9" t="str">
        <f t="shared" si="7"/>
        <v>Geçer</v>
      </c>
      <c r="R48" s="9" t="str">
        <f t="shared" si="8"/>
        <v>Geçer</v>
      </c>
      <c r="S48" s="9" t="str">
        <f t="shared" si="9"/>
        <v>Geçmez</v>
      </c>
      <c r="T48" s="9" t="str">
        <f t="shared" si="10"/>
        <v>Geçmez</v>
      </c>
      <c r="U48" s="9" t="str">
        <f t="shared" si="11"/>
        <v>Geçmez</v>
      </c>
      <c r="V48" s="9" t="str">
        <f t="shared" si="12"/>
        <v>Geçer</v>
      </c>
      <c r="W48" s="9" t="str">
        <f t="shared" si="13"/>
        <v>Geçer</v>
      </c>
      <c r="X48" s="8" t="str">
        <f t="shared" si="14"/>
        <v>Geçmez</v>
      </c>
      <c r="Y48" s="9" t="str">
        <f t="shared" si="15"/>
        <v>Geçmez</v>
      </c>
      <c r="Z48" s="9" t="str">
        <f t="shared" si="16"/>
        <v>Geçmez</v>
      </c>
      <c r="AA48" s="9" t="str">
        <f t="shared" si="17"/>
        <v>Geçer</v>
      </c>
      <c r="AB48" s="9" t="str">
        <f t="shared" si="18"/>
        <v>Geçmez</v>
      </c>
      <c r="AC48" s="9" t="str">
        <f t="shared" si="19"/>
        <v>Geçmez</v>
      </c>
      <c r="AD48" s="9" t="str">
        <f t="shared" si="20"/>
        <v>Geçmez</v>
      </c>
      <c r="AE48" s="9" t="str">
        <f t="shared" si="21"/>
        <v>Geçmez</v>
      </c>
      <c r="AF48" s="9" t="str">
        <f t="shared" si="22"/>
        <v>Geçmez</v>
      </c>
      <c r="AG48" s="9" t="str">
        <f t="shared" si="23"/>
        <v>Geçmez</v>
      </c>
      <c r="AH48" s="8" t="str">
        <f t="shared" si="24"/>
        <v>Geçmez</v>
      </c>
      <c r="AI48" s="9" t="str">
        <f t="shared" si="25"/>
        <v>Geçer</v>
      </c>
      <c r="AJ48" s="9" t="str">
        <f t="shared" si="26"/>
        <v>Geçmez</v>
      </c>
      <c r="AK48" s="9" t="str">
        <f t="shared" si="27"/>
        <v>Geçmez</v>
      </c>
      <c r="AL48" s="9" t="str">
        <f t="shared" si="28"/>
        <v>Geçer</v>
      </c>
      <c r="AM48" s="9" t="str">
        <f t="shared" si="29"/>
        <v>Geçmez</v>
      </c>
      <c r="AN48" s="9" t="str">
        <f t="shared" si="30"/>
        <v>Geçer</v>
      </c>
      <c r="AO48" s="9" t="str">
        <f t="shared" si="31"/>
        <v>Geçer</v>
      </c>
      <c r="AP48" s="9" t="str">
        <f t="shared" si="32"/>
        <v>Geçer</v>
      </c>
      <c r="AQ48" s="8" t="str">
        <f t="shared" si="33"/>
        <v>Geçmez</v>
      </c>
      <c r="AR48" s="9" t="str">
        <f t="shared" si="34"/>
        <v>Geçer</v>
      </c>
      <c r="AS48" s="9" t="str">
        <f t="shared" si="35"/>
        <v>Geçmez</v>
      </c>
      <c r="AT48" s="9" t="str">
        <f t="shared" si="36"/>
        <v>Geçer</v>
      </c>
      <c r="AU48" s="9" t="str">
        <f t="shared" si="37"/>
        <v>Geçer</v>
      </c>
      <c r="AV48" s="9" t="str">
        <f t="shared" si="38"/>
        <v>Geçmez</v>
      </c>
      <c r="AW48" s="9" t="str">
        <f t="shared" si="39"/>
        <v>Geçer</v>
      </c>
      <c r="AX48" s="9" t="str">
        <f t="shared" si="40"/>
        <v>Geçer</v>
      </c>
      <c r="AY48" s="9" t="str">
        <f t="shared" si="41"/>
        <v>Geçer</v>
      </c>
      <c r="AZ48" s="10" t="str">
        <f t="shared" si="42"/>
        <v>Hayır</v>
      </c>
      <c r="BA48" s="10" t="str">
        <f t="shared" si="43"/>
        <v>Hayır</v>
      </c>
      <c r="BB48" s="10" t="str">
        <f t="shared" si="44"/>
        <v>Hayır</v>
      </c>
    </row>
    <row r="49" ht="42.0" customHeight="1">
      <c r="A49" s="7">
        <v>19.0</v>
      </c>
      <c r="B49" s="5" t="s">
        <v>65</v>
      </c>
      <c r="C49" s="7">
        <v>19.0</v>
      </c>
      <c r="D49" s="5">
        <v>55.0</v>
      </c>
      <c r="E49" s="5">
        <v>12.0</v>
      </c>
      <c r="F49" s="5">
        <v>45.0</v>
      </c>
      <c r="G49" s="5">
        <v>5.0</v>
      </c>
      <c r="H49" s="7">
        <v>190.0</v>
      </c>
      <c r="I49" s="6">
        <f t="shared" si="1"/>
        <v>57.5</v>
      </c>
      <c r="J49" s="6">
        <f t="shared" si="2"/>
        <v>136</v>
      </c>
      <c r="K49" s="7" t="str">
        <f t="shared" si="3"/>
        <v>Yatay</v>
      </c>
      <c r="L49" s="7" t="str">
        <f>IF(K49="Dikey",IF(AND(F49&gt;='Çanta Gruplaması'!$C$10,F49&lt;='Çanta Gruplaması'!$D$10),'Çanta Gruplaması'!$B$10,IF(AND(F49&gt;='Çanta Gruplaması'!$C$11,F49&lt;='Çanta Gruplaması'!$D$11),'Çanta Gruplaması'!$B$11,IF(AND(F49&gt;='Çanta Gruplaması'!$C$12,F49&lt;='Çanta Gruplaması'!$D$12),'Çanta Gruplaması'!$B$12,"Belirtilen Aralıkta Değil"))),IF(K49="Yatay",IF(AND(D49&gt;='Çanta Gruplaması'!$C$3,D49&lt;='Çanta Gruplaması'!$D$3),'Çanta Gruplaması'!$B$3,IF(AND(D49&gt;='Çanta Gruplaması'!$C$4,D49&lt;='Çanta Gruplaması'!$D$4),'Çanta Gruplaması'!$B$4,IF(AND(D49&gt;='Çanta Gruplaması'!$C$5,D49&lt;='Çanta Gruplaması'!$D$5),'Çanta Gruplaması'!$B$5,"Belirtilen Aralıkta Değil"))),IF(K49="Küp",IF(AND(D49&gt;='Çanta Gruplaması'!$C$16,D49&lt;='Çanta Gruplaması'!$D$16),'Çanta Gruplaması'!$B$16,IF(AND(D49&gt;='Çanta Gruplaması'!$C$17,D49&lt;='Çanta Gruplaması'!$D$17),'Çanta Gruplaması'!$B$17,IF(AND(D49&gt;='Çanta Gruplaması'!$C$18,D49&lt;='Çanta Gruplaması'!$D$18),'Çanta Gruplaması'!$B$18,"Belirtilen Aralıkta Değil"))),"Değer Hatalı")))</f>
        <v>Yatay 3</v>
      </c>
      <c r="M49" s="7" t="str">
        <f>IF(AND(D49&gt;='Çanta Gruplaması'!$H$3,D49&lt;='Çanta Gruplaması'!$I$3,F49&gt;='Çanta Gruplaması'!$J$3,F49&lt;='Çanta Gruplaması'!$K$3),'Çanta Gruplaması'!$G$3,IF(AND(D49&gt;='Çanta Gruplaması'!$H$4,D49&lt;='Çanta Gruplaması'!$I$4,F49&gt;='Çanta Gruplaması'!$J$4,F49&lt;='Çanta Gruplaması'!$K$4),'Çanta Gruplaması'!$G$4,IF(AND(D49&gt;='Çanta Gruplaması'!$H$5,D49&lt;='Çanta Gruplaması'!$I$5,F49&gt;='Çanta Gruplaması'!$J$5,F49&lt;='Çanta Gruplaması'!$K$5),'Çanta Gruplaması'!$G$5,"Gruplanabilen Aralıkta Değildir")))</f>
        <v>Büyük</v>
      </c>
      <c r="N49" s="8" t="str">
        <f t="shared" si="4"/>
        <v>Geçmez</v>
      </c>
      <c r="O49" s="9" t="str">
        <f t="shared" si="5"/>
        <v>Geçmez</v>
      </c>
      <c r="P49" s="9" t="str">
        <f t="shared" si="6"/>
        <v>Geçer</v>
      </c>
      <c r="Q49" s="9" t="str">
        <f t="shared" si="7"/>
        <v>Geçer</v>
      </c>
      <c r="R49" s="9" t="str">
        <f t="shared" si="8"/>
        <v>Geçer</v>
      </c>
      <c r="S49" s="9" t="str">
        <f t="shared" si="9"/>
        <v>Geçmez</v>
      </c>
      <c r="T49" s="9" t="str">
        <f t="shared" si="10"/>
        <v>Geçer</v>
      </c>
      <c r="U49" s="9" t="str">
        <f t="shared" si="11"/>
        <v>Geçmez</v>
      </c>
      <c r="V49" s="9" t="str">
        <f t="shared" si="12"/>
        <v>Geçer</v>
      </c>
      <c r="W49" s="9" t="str">
        <f t="shared" si="13"/>
        <v>Geçer</v>
      </c>
      <c r="X49" s="8" t="str">
        <f t="shared" si="14"/>
        <v>Geçmez</v>
      </c>
      <c r="Y49" s="9" t="str">
        <f t="shared" si="15"/>
        <v>Geçmez</v>
      </c>
      <c r="Z49" s="9" t="str">
        <f t="shared" si="16"/>
        <v>Geçmez</v>
      </c>
      <c r="AA49" s="9" t="str">
        <f t="shared" si="17"/>
        <v>Geçer</v>
      </c>
      <c r="AB49" s="9" t="str">
        <f t="shared" si="18"/>
        <v>Geçer</v>
      </c>
      <c r="AC49" s="9" t="str">
        <f t="shared" si="19"/>
        <v>Geçmez</v>
      </c>
      <c r="AD49" s="9" t="str">
        <f t="shared" si="20"/>
        <v>Geçmez</v>
      </c>
      <c r="AE49" s="9" t="str">
        <f t="shared" si="21"/>
        <v>Geçmez</v>
      </c>
      <c r="AF49" s="9" t="str">
        <f t="shared" si="22"/>
        <v>Geçer</v>
      </c>
      <c r="AG49" s="9" t="str">
        <f t="shared" si="23"/>
        <v>Geçmez</v>
      </c>
      <c r="AH49" s="8" t="str">
        <f t="shared" si="24"/>
        <v>Geçmez</v>
      </c>
      <c r="AI49" s="9" t="str">
        <f t="shared" si="25"/>
        <v>Geçer</v>
      </c>
      <c r="AJ49" s="9" t="str">
        <f t="shared" si="26"/>
        <v>Geçmez</v>
      </c>
      <c r="AK49" s="9" t="str">
        <f t="shared" si="27"/>
        <v>Geçmez</v>
      </c>
      <c r="AL49" s="9" t="str">
        <f t="shared" si="28"/>
        <v>Geçer</v>
      </c>
      <c r="AM49" s="9" t="str">
        <f t="shared" si="29"/>
        <v>Geçmez</v>
      </c>
      <c r="AN49" s="9" t="str">
        <f t="shared" si="30"/>
        <v>Geçer</v>
      </c>
      <c r="AO49" s="9" t="str">
        <f t="shared" si="31"/>
        <v>Geçer</v>
      </c>
      <c r="AP49" s="9" t="str">
        <f t="shared" si="32"/>
        <v>Geçer</v>
      </c>
      <c r="AQ49" s="8" t="str">
        <f t="shared" si="33"/>
        <v>Geçmez</v>
      </c>
      <c r="AR49" s="9" t="str">
        <f t="shared" si="34"/>
        <v>Geçer</v>
      </c>
      <c r="AS49" s="9" t="str">
        <f t="shared" si="35"/>
        <v>Geçmez</v>
      </c>
      <c r="AT49" s="9" t="str">
        <f t="shared" si="36"/>
        <v>Geçer</v>
      </c>
      <c r="AU49" s="9" t="str">
        <f t="shared" si="37"/>
        <v>Geçer</v>
      </c>
      <c r="AV49" s="9" t="str">
        <f t="shared" si="38"/>
        <v>Geçmez</v>
      </c>
      <c r="AW49" s="9" t="str">
        <f t="shared" si="39"/>
        <v>Geçer</v>
      </c>
      <c r="AX49" s="9" t="str">
        <f t="shared" si="40"/>
        <v>Geçer</v>
      </c>
      <c r="AY49" s="9" t="str">
        <f t="shared" si="41"/>
        <v>Geçer</v>
      </c>
      <c r="AZ49" s="10" t="str">
        <f t="shared" si="42"/>
        <v>Hayır</v>
      </c>
      <c r="BA49" s="10" t="str">
        <f t="shared" si="43"/>
        <v>Hayır</v>
      </c>
      <c r="BB49" s="10" t="str">
        <f t="shared" si="44"/>
        <v>Hayır</v>
      </c>
    </row>
    <row r="50" ht="42.0" customHeight="1">
      <c r="A50" s="7">
        <v>20.0</v>
      </c>
      <c r="B50" s="5" t="s">
        <v>65</v>
      </c>
      <c r="C50" s="7">
        <v>20.0</v>
      </c>
      <c r="D50" s="5">
        <v>54.0</v>
      </c>
      <c r="E50" s="5">
        <v>15.0</v>
      </c>
      <c r="F50" s="5">
        <v>45.0</v>
      </c>
      <c r="G50" s="5">
        <v>5.0</v>
      </c>
      <c r="H50" s="7">
        <v>190.0</v>
      </c>
      <c r="I50" s="6">
        <f t="shared" si="1"/>
        <v>59</v>
      </c>
      <c r="J50" s="6">
        <f t="shared" si="2"/>
        <v>140</v>
      </c>
      <c r="K50" s="7" t="str">
        <f t="shared" si="3"/>
        <v>Yatay</v>
      </c>
      <c r="L50" s="7" t="str">
        <f>IF(K50="Dikey",IF(AND(F50&gt;='Çanta Gruplaması'!$C$10,F50&lt;='Çanta Gruplaması'!$D$10),'Çanta Gruplaması'!$B$10,IF(AND(F50&gt;='Çanta Gruplaması'!$C$11,F50&lt;='Çanta Gruplaması'!$D$11),'Çanta Gruplaması'!$B$11,IF(AND(F50&gt;='Çanta Gruplaması'!$C$12,F50&lt;='Çanta Gruplaması'!$D$12),'Çanta Gruplaması'!$B$12,"Belirtilen Aralıkta Değil"))),IF(K50="Yatay",IF(AND(D50&gt;='Çanta Gruplaması'!$C$3,D50&lt;='Çanta Gruplaması'!$D$3),'Çanta Gruplaması'!$B$3,IF(AND(D50&gt;='Çanta Gruplaması'!$C$4,D50&lt;='Çanta Gruplaması'!$D$4),'Çanta Gruplaması'!$B$4,IF(AND(D50&gt;='Çanta Gruplaması'!$C$5,D50&lt;='Çanta Gruplaması'!$D$5),'Çanta Gruplaması'!$B$5,"Belirtilen Aralıkta Değil"))),IF(K50="Küp",IF(AND(D50&gt;='Çanta Gruplaması'!$C$16,D50&lt;='Çanta Gruplaması'!$D$16),'Çanta Gruplaması'!$B$16,IF(AND(D50&gt;='Çanta Gruplaması'!$C$17,D50&lt;='Çanta Gruplaması'!$D$17),'Çanta Gruplaması'!$B$17,IF(AND(D50&gt;='Çanta Gruplaması'!$C$18,D50&lt;='Çanta Gruplaması'!$D$18),'Çanta Gruplaması'!$B$18,"Belirtilen Aralıkta Değil"))),"Değer Hatalı")))</f>
        <v>Yatay 3</v>
      </c>
      <c r="M50" s="7" t="str">
        <f>IF(AND(D50&gt;='Çanta Gruplaması'!$H$3,D50&lt;='Çanta Gruplaması'!$I$3,F50&gt;='Çanta Gruplaması'!$J$3,F50&lt;='Çanta Gruplaması'!$K$3),'Çanta Gruplaması'!$G$3,IF(AND(D50&gt;='Çanta Gruplaması'!$H$4,D50&lt;='Çanta Gruplaması'!$I$4,F50&gt;='Çanta Gruplaması'!$J$4,F50&lt;='Çanta Gruplaması'!$K$4),'Çanta Gruplaması'!$G$4,IF(AND(D50&gt;='Çanta Gruplaması'!$H$5,D50&lt;='Çanta Gruplaması'!$I$5,F50&gt;='Çanta Gruplaması'!$J$5,F50&lt;='Çanta Gruplaması'!$K$5),'Çanta Gruplaması'!$G$5,"Gruplanabilen Aralıkta Değildir")))</f>
        <v>Büyük</v>
      </c>
      <c r="N50" s="8" t="str">
        <f t="shared" si="4"/>
        <v>Geçmez</v>
      </c>
      <c r="O50" s="9" t="str">
        <f t="shared" si="5"/>
        <v>Geçmez</v>
      </c>
      <c r="P50" s="9" t="str">
        <f t="shared" si="6"/>
        <v>Geçer</v>
      </c>
      <c r="Q50" s="9" t="str">
        <f t="shared" si="7"/>
        <v>Geçer</v>
      </c>
      <c r="R50" s="9" t="str">
        <f t="shared" si="8"/>
        <v>Geçer</v>
      </c>
      <c r="S50" s="9" t="str">
        <f t="shared" si="9"/>
        <v>Geçmez</v>
      </c>
      <c r="T50" s="9" t="str">
        <f t="shared" si="10"/>
        <v>Geçer</v>
      </c>
      <c r="U50" s="9" t="str">
        <f t="shared" si="11"/>
        <v>Geçmez</v>
      </c>
      <c r="V50" s="9" t="str">
        <f t="shared" si="12"/>
        <v>Geçer</v>
      </c>
      <c r="W50" s="9" t="str">
        <f t="shared" si="13"/>
        <v>Geçer</v>
      </c>
      <c r="X50" s="8" t="str">
        <f t="shared" si="14"/>
        <v>Geçmez</v>
      </c>
      <c r="Y50" s="9" t="str">
        <f t="shared" si="15"/>
        <v>Geçmez</v>
      </c>
      <c r="Z50" s="9" t="str">
        <f t="shared" si="16"/>
        <v>Geçmez</v>
      </c>
      <c r="AA50" s="9" t="str">
        <f t="shared" si="17"/>
        <v>Geçer</v>
      </c>
      <c r="AB50" s="9" t="str">
        <f t="shared" si="18"/>
        <v>Geçer</v>
      </c>
      <c r="AC50" s="9" t="str">
        <f t="shared" si="19"/>
        <v>Geçmez</v>
      </c>
      <c r="AD50" s="9" t="str">
        <f t="shared" si="20"/>
        <v>Geçmez</v>
      </c>
      <c r="AE50" s="9" t="str">
        <f t="shared" si="21"/>
        <v>Geçmez</v>
      </c>
      <c r="AF50" s="9" t="str">
        <f t="shared" si="22"/>
        <v>Geçmez</v>
      </c>
      <c r="AG50" s="9" t="str">
        <f t="shared" si="23"/>
        <v>Geçmez</v>
      </c>
      <c r="AH50" s="8" t="str">
        <f t="shared" si="24"/>
        <v>Geçmez</v>
      </c>
      <c r="AI50" s="9" t="str">
        <f t="shared" si="25"/>
        <v>Geçer</v>
      </c>
      <c r="AJ50" s="9" t="str">
        <f t="shared" si="26"/>
        <v>Geçmez</v>
      </c>
      <c r="AK50" s="9" t="str">
        <f t="shared" si="27"/>
        <v>Geçmez</v>
      </c>
      <c r="AL50" s="9" t="str">
        <f t="shared" si="28"/>
        <v>Geçer</v>
      </c>
      <c r="AM50" s="9" t="str">
        <f t="shared" si="29"/>
        <v>Geçmez</v>
      </c>
      <c r="AN50" s="9" t="str">
        <f t="shared" si="30"/>
        <v>Geçer</v>
      </c>
      <c r="AO50" s="9" t="str">
        <f t="shared" si="31"/>
        <v>Geçer</v>
      </c>
      <c r="AP50" s="9" t="str">
        <f t="shared" si="32"/>
        <v>Geçer</v>
      </c>
      <c r="AQ50" s="8" t="str">
        <f t="shared" si="33"/>
        <v>Geçmez</v>
      </c>
      <c r="AR50" s="9" t="str">
        <f t="shared" si="34"/>
        <v>Geçer</v>
      </c>
      <c r="AS50" s="9" t="str">
        <f t="shared" si="35"/>
        <v>Geçmez</v>
      </c>
      <c r="AT50" s="9" t="str">
        <f t="shared" si="36"/>
        <v>Geçer</v>
      </c>
      <c r="AU50" s="9" t="str">
        <f t="shared" si="37"/>
        <v>Geçer</v>
      </c>
      <c r="AV50" s="9" t="str">
        <f t="shared" si="38"/>
        <v>Geçmez</v>
      </c>
      <c r="AW50" s="9" t="str">
        <f t="shared" si="39"/>
        <v>Geçer</v>
      </c>
      <c r="AX50" s="9" t="str">
        <f t="shared" si="40"/>
        <v>Geçer</v>
      </c>
      <c r="AY50" s="9" t="str">
        <f t="shared" si="41"/>
        <v>Geçer</v>
      </c>
      <c r="AZ50" s="10" t="str">
        <f t="shared" si="42"/>
        <v>Hayır</v>
      </c>
      <c r="BA50" s="10" t="str">
        <f t="shared" si="43"/>
        <v>Hayır</v>
      </c>
      <c r="BB50" s="10" t="str">
        <f t="shared" si="44"/>
        <v>Hayır</v>
      </c>
    </row>
    <row r="51" ht="42.0" customHeight="1">
      <c r="A51" s="7">
        <v>21.0</v>
      </c>
      <c r="B51" s="5" t="s">
        <v>65</v>
      </c>
      <c r="C51" s="7">
        <v>21.0</v>
      </c>
      <c r="D51" s="5">
        <v>58.0</v>
      </c>
      <c r="E51" s="5">
        <v>15.0</v>
      </c>
      <c r="F51" s="5">
        <v>45.0</v>
      </c>
      <c r="G51" s="5">
        <v>5.0</v>
      </c>
      <c r="H51" s="7">
        <v>190.0</v>
      </c>
      <c r="I51" s="6">
        <f t="shared" si="1"/>
        <v>59</v>
      </c>
      <c r="J51" s="6">
        <f t="shared" si="2"/>
        <v>148</v>
      </c>
      <c r="K51" s="7" t="str">
        <f t="shared" si="3"/>
        <v>Yatay</v>
      </c>
      <c r="L51" s="7" t="str">
        <f>IF(K51="Dikey",IF(AND(F51&gt;='Çanta Gruplaması'!$C$10,F51&lt;='Çanta Gruplaması'!$D$10),'Çanta Gruplaması'!$B$10,IF(AND(F51&gt;='Çanta Gruplaması'!$C$11,F51&lt;='Çanta Gruplaması'!$D$11),'Çanta Gruplaması'!$B$11,IF(AND(F51&gt;='Çanta Gruplaması'!$C$12,F51&lt;='Çanta Gruplaması'!$D$12),'Çanta Gruplaması'!$B$12,"Belirtilen Aralıkta Değil"))),IF(K51="Yatay",IF(AND(D51&gt;='Çanta Gruplaması'!$C$3,D51&lt;='Çanta Gruplaması'!$D$3),'Çanta Gruplaması'!$B$3,IF(AND(D51&gt;='Çanta Gruplaması'!$C$4,D51&lt;='Çanta Gruplaması'!$D$4),'Çanta Gruplaması'!$B$4,IF(AND(D51&gt;='Çanta Gruplaması'!$C$5,D51&lt;='Çanta Gruplaması'!$D$5),'Çanta Gruplaması'!$B$5,"Belirtilen Aralıkta Değil"))),IF(K51="Küp",IF(AND(D51&gt;='Çanta Gruplaması'!$C$16,D51&lt;='Çanta Gruplaması'!$D$16),'Çanta Gruplaması'!$B$16,IF(AND(D51&gt;='Çanta Gruplaması'!$C$17,D51&lt;='Çanta Gruplaması'!$D$17),'Çanta Gruplaması'!$B$17,IF(AND(D51&gt;='Çanta Gruplaması'!$C$18,D51&lt;='Çanta Gruplaması'!$D$18),'Çanta Gruplaması'!$B$18,"Belirtilen Aralıkta Değil"))),"Değer Hatalı")))</f>
        <v>Yatay 3</v>
      </c>
      <c r="M51" s="7" t="str">
        <f>IF(AND(D51&gt;='Çanta Gruplaması'!$H$3,D51&lt;='Çanta Gruplaması'!$I$3,F51&gt;='Çanta Gruplaması'!$J$3,F51&lt;='Çanta Gruplaması'!$K$3),'Çanta Gruplaması'!$G$3,IF(AND(D51&gt;='Çanta Gruplaması'!$H$4,D51&lt;='Çanta Gruplaması'!$I$4,F51&gt;='Çanta Gruplaması'!$J$4,F51&lt;='Çanta Gruplaması'!$K$4),'Çanta Gruplaması'!$G$4,IF(AND(D51&gt;='Çanta Gruplaması'!$H$5,D51&lt;='Çanta Gruplaması'!$I$5,F51&gt;='Çanta Gruplaması'!$J$5,F51&lt;='Çanta Gruplaması'!$K$5),'Çanta Gruplaması'!$G$5,"Gruplanabilen Aralıkta Değildir")))</f>
        <v>Büyük</v>
      </c>
      <c r="N51" s="8" t="str">
        <f t="shared" si="4"/>
        <v>Geçmez</v>
      </c>
      <c r="O51" s="9" t="str">
        <f t="shared" si="5"/>
        <v>Geçmez</v>
      </c>
      <c r="P51" s="9" t="str">
        <f t="shared" si="6"/>
        <v>Geçer</v>
      </c>
      <c r="Q51" s="9" t="str">
        <f t="shared" si="7"/>
        <v>Geçer</v>
      </c>
      <c r="R51" s="9" t="str">
        <f t="shared" si="8"/>
        <v>Geçer</v>
      </c>
      <c r="S51" s="9" t="str">
        <f t="shared" si="9"/>
        <v>Geçmez</v>
      </c>
      <c r="T51" s="9" t="str">
        <f t="shared" si="10"/>
        <v>Geçer</v>
      </c>
      <c r="U51" s="9" t="str">
        <f t="shared" si="11"/>
        <v>Geçmez</v>
      </c>
      <c r="V51" s="9" t="str">
        <f t="shared" si="12"/>
        <v>Geçer</v>
      </c>
      <c r="W51" s="9" t="str">
        <f t="shared" si="13"/>
        <v>Geçer</v>
      </c>
      <c r="X51" s="8" t="str">
        <f t="shared" si="14"/>
        <v>Geçmez</v>
      </c>
      <c r="Y51" s="9" t="str">
        <f t="shared" si="15"/>
        <v>Geçmez</v>
      </c>
      <c r="Z51" s="9" t="str">
        <f t="shared" si="16"/>
        <v>Geçmez</v>
      </c>
      <c r="AA51" s="9" t="str">
        <f t="shared" si="17"/>
        <v>Geçer</v>
      </c>
      <c r="AB51" s="9" t="str">
        <f t="shared" si="18"/>
        <v>Geçer</v>
      </c>
      <c r="AC51" s="9" t="str">
        <f t="shared" si="19"/>
        <v>Geçmez</v>
      </c>
      <c r="AD51" s="9" t="str">
        <f t="shared" si="20"/>
        <v>Geçmez</v>
      </c>
      <c r="AE51" s="9" t="str">
        <f t="shared" si="21"/>
        <v>Geçmez</v>
      </c>
      <c r="AF51" s="9" t="str">
        <f t="shared" si="22"/>
        <v>Geçmez</v>
      </c>
      <c r="AG51" s="9" t="str">
        <f t="shared" si="23"/>
        <v>Geçmez</v>
      </c>
      <c r="AH51" s="8" t="str">
        <f t="shared" si="24"/>
        <v>Geçmez</v>
      </c>
      <c r="AI51" s="9" t="str">
        <f t="shared" si="25"/>
        <v>Geçer</v>
      </c>
      <c r="AJ51" s="9" t="str">
        <f t="shared" si="26"/>
        <v>Geçmez</v>
      </c>
      <c r="AK51" s="9" t="str">
        <f t="shared" si="27"/>
        <v>Geçmez</v>
      </c>
      <c r="AL51" s="9" t="str">
        <f t="shared" si="28"/>
        <v>Geçer</v>
      </c>
      <c r="AM51" s="9" t="str">
        <f t="shared" si="29"/>
        <v>Geçmez</v>
      </c>
      <c r="AN51" s="9" t="str">
        <f t="shared" si="30"/>
        <v>Geçer</v>
      </c>
      <c r="AO51" s="9" t="str">
        <f t="shared" si="31"/>
        <v>Geçer</v>
      </c>
      <c r="AP51" s="9" t="str">
        <f t="shared" si="32"/>
        <v>Geçer</v>
      </c>
      <c r="AQ51" s="8" t="str">
        <f t="shared" si="33"/>
        <v>Geçmez</v>
      </c>
      <c r="AR51" s="9" t="str">
        <f t="shared" si="34"/>
        <v>Geçer</v>
      </c>
      <c r="AS51" s="9" t="str">
        <f t="shared" si="35"/>
        <v>Geçmez</v>
      </c>
      <c r="AT51" s="9" t="str">
        <f t="shared" si="36"/>
        <v>Geçer</v>
      </c>
      <c r="AU51" s="9" t="str">
        <f t="shared" si="37"/>
        <v>Geçer</v>
      </c>
      <c r="AV51" s="9" t="str">
        <f t="shared" si="38"/>
        <v>Geçmez</v>
      </c>
      <c r="AW51" s="9" t="str">
        <f t="shared" si="39"/>
        <v>Geçer</v>
      </c>
      <c r="AX51" s="9" t="str">
        <f t="shared" si="40"/>
        <v>Geçer</v>
      </c>
      <c r="AY51" s="9" t="str">
        <f t="shared" si="41"/>
        <v>Geçer</v>
      </c>
      <c r="AZ51" s="10" t="str">
        <f t="shared" si="42"/>
        <v>Hayır</v>
      </c>
      <c r="BA51" s="10" t="str">
        <f t="shared" si="43"/>
        <v>Hayır</v>
      </c>
      <c r="BB51" s="10" t="str">
        <f t="shared" si="44"/>
        <v>Hayır</v>
      </c>
    </row>
    <row r="52" ht="42.0" customHeight="1">
      <c r="A52" s="7">
        <v>22.0</v>
      </c>
      <c r="B52" s="5" t="s">
        <v>65</v>
      </c>
      <c r="C52" s="7">
        <v>22.0</v>
      </c>
      <c r="D52" s="5">
        <v>55.0</v>
      </c>
      <c r="E52" s="5">
        <v>15.0</v>
      </c>
      <c r="F52" s="5">
        <v>43.0</v>
      </c>
      <c r="G52" s="5">
        <v>6.0</v>
      </c>
      <c r="H52" s="7">
        <v>190.0</v>
      </c>
      <c r="I52" s="6">
        <f t="shared" si="1"/>
        <v>58</v>
      </c>
      <c r="J52" s="6">
        <f t="shared" si="2"/>
        <v>142</v>
      </c>
      <c r="K52" s="7" t="str">
        <f t="shared" si="3"/>
        <v>Yatay</v>
      </c>
      <c r="L52" s="7" t="str">
        <f>IF(K52="Dikey",IF(AND(F52&gt;='Çanta Gruplaması'!$C$10,F52&lt;='Çanta Gruplaması'!$D$10),'Çanta Gruplaması'!$B$10,IF(AND(F52&gt;='Çanta Gruplaması'!$C$11,F52&lt;='Çanta Gruplaması'!$D$11),'Çanta Gruplaması'!$B$11,IF(AND(F52&gt;='Çanta Gruplaması'!$C$12,F52&lt;='Çanta Gruplaması'!$D$12),'Çanta Gruplaması'!$B$12,"Belirtilen Aralıkta Değil"))),IF(K52="Yatay",IF(AND(D52&gt;='Çanta Gruplaması'!$C$3,D52&lt;='Çanta Gruplaması'!$D$3),'Çanta Gruplaması'!$B$3,IF(AND(D52&gt;='Çanta Gruplaması'!$C$4,D52&lt;='Çanta Gruplaması'!$D$4),'Çanta Gruplaması'!$B$4,IF(AND(D52&gt;='Çanta Gruplaması'!$C$5,D52&lt;='Çanta Gruplaması'!$D$5),'Çanta Gruplaması'!$B$5,"Belirtilen Aralıkta Değil"))),IF(K52="Küp",IF(AND(D52&gt;='Çanta Gruplaması'!$C$16,D52&lt;='Çanta Gruplaması'!$D$16),'Çanta Gruplaması'!$B$16,IF(AND(D52&gt;='Çanta Gruplaması'!$C$17,D52&lt;='Çanta Gruplaması'!$D$17),'Çanta Gruplaması'!$B$17,IF(AND(D52&gt;='Çanta Gruplaması'!$C$18,D52&lt;='Çanta Gruplaması'!$D$18),'Çanta Gruplaması'!$B$18,"Belirtilen Aralıkta Değil"))),"Değer Hatalı")))</f>
        <v>Yatay 3</v>
      </c>
      <c r="M52" s="7" t="str">
        <f>IF(AND(D52&gt;='Çanta Gruplaması'!$H$3,D52&lt;='Çanta Gruplaması'!$I$3,F52&gt;='Çanta Gruplaması'!$J$3,F52&lt;='Çanta Gruplaması'!$K$3),'Çanta Gruplaması'!$G$3,IF(AND(D52&gt;='Çanta Gruplaması'!$H$4,D52&lt;='Çanta Gruplaması'!$I$4,F52&gt;='Çanta Gruplaması'!$J$4,F52&lt;='Çanta Gruplaması'!$K$4),'Çanta Gruplaması'!$G$4,IF(AND(D52&gt;='Çanta Gruplaması'!$H$5,D52&lt;='Çanta Gruplaması'!$I$5,F52&gt;='Çanta Gruplaması'!$J$5,F52&lt;='Çanta Gruplaması'!$K$5),'Çanta Gruplaması'!$G$5,"Gruplanabilen Aralıkta Değildir")))</f>
        <v>Büyük</v>
      </c>
      <c r="N52" s="8" t="str">
        <f t="shared" si="4"/>
        <v>Geçmez</v>
      </c>
      <c r="O52" s="9" t="str">
        <f t="shared" si="5"/>
        <v>Geçmez</v>
      </c>
      <c r="P52" s="9" t="str">
        <f t="shared" si="6"/>
        <v>Geçer</v>
      </c>
      <c r="Q52" s="9" t="str">
        <f t="shared" si="7"/>
        <v>Geçer</v>
      </c>
      <c r="R52" s="9" t="str">
        <f t="shared" si="8"/>
        <v>Geçer</v>
      </c>
      <c r="S52" s="9" t="str">
        <f t="shared" si="9"/>
        <v>Geçmez</v>
      </c>
      <c r="T52" s="9" t="str">
        <f t="shared" si="10"/>
        <v>Geçmez</v>
      </c>
      <c r="U52" s="9" t="str">
        <f t="shared" si="11"/>
        <v>Geçmez</v>
      </c>
      <c r="V52" s="9" t="str">
        <f t="shared" si="12"/>
        <v>Geçer</v>
      </c>
      <c r="W52" s="9" t="str">
        <f t="shared" si="13"/>
        <v>Geçer</v>
      </c>
      <c r="X52" s="8" t="str">
        <f t="shared" si="14"/>
        <v>Geçmez</v>
      </c>
      <c r="Y52" s="9" t="str">
        <f t="shared" si="15"/>
        <v>Geçmez</v>
      </c>
      <c r="Z52" s="9" t="str">
        <f t="shared" si="16"/>
        <v>Geçmez</v>
      </c>
      <c r="AA52" s="9" t="str">
        <f t="shared" si="17"/>
        <v>Geçer</v>
      </c>
      <c r="AB52" s="9" t="str">
        <f t="shared" si="18"/>
        <v>Geçmez</v>
      </c>
      <c r="AC52" s="9" t="str">
        <f t="shared" si="19"/>
        <v>Geçmez</v>
      </c>
      <c r="AD52" s="9" t="str">
        <f t="shared" si="20"/>
        <v>Geçmez</v>
      </c>
      <c r="AE52" s="9" t="str">
        <f t="shared" si="21"/>
        <v>Geçmez</v>
      </c>
      <c r="AF52" s="9" t="str">
        <f t="shared" si="22"/>
        <v>Geçmez</v>
      </c>
      <c r="AG52" s="9" t="str">
        <f t="shared" si="23"/>
        <v>Geçmez</v>
      </c>
      <c r="AH52" s="8" t="str">
        <f t="shared" si="24"/>
        <v>Geçmez</v>
      </c>
      <c r="AI52" s="9" t="str">
        <f t="shared" si="25"/>
        <v>Geçer</v>
      </c>
      <c r="AJ52" s="9" t="str">
        <f t="shared" si="26"/>
        <v>Geçmez</v>
      </c>
      <c r="AK52" s="9" t="str">
        <f t="shared" si="27"/>
        <v>Geçmez</v>
      </c>
      <c r="AL52" s="9" t="str">
        <f t="shared" si="28"/>
        <v>Geçer</v>
      </c>
      <c r="AM52" s="9" t="str">
        <f t="shared" si="29"/>
        <v>Geçmez</v>
      </c>
      <c r="AN52" s="9" t="str">
        <f t="shared" si="30"/>
        <v>Geçer</v>
      </c>
      <c r="AO52" s="9" t="str">
        <f t="shared" si="31"/>
        <v>Geçer</v>
      </c>
      <c r="AP52" s="9" t="str">
        <f t="shared" si="32"/>
        <v>Geçer</v>
      </c>
      <c r="AQ52" s="8" t="str">
        <f t="shared" si="33"/>
        <v>Geçmez</v>
      </c>
      <c r="AR52" s="9" t="str">
        <f t="shared" si="34"/>
        <v>Geçer</v>
      </c>
      <c r="AS52" s="9" t="str">
        <f t="shared" si="35"/>
        <v>Geçmez</v>
      </c>
      <c r="AT52" s="9" t="str">
        <f t="shared" si="36"/>
        <v>Geçer</v>
      </c>
      <c r="AU52" s="9" t="str">
        <f t="shared" si="37"/>
        <v>Geçer</v>
      </c>
      <c r="AV52" s="9" t="str">
        <f t="shared" si="38"/>
        <v>Geçmez</v>
      </c>
      <c r="AW52" s="9" t="str">
        <f t="shared" si="39"/>
        <v>Geçer</v>
      </c>
      <c r="AX52" s="9" t="str">
        <f t="shared" si="40"/>
        <v>Geçer</v>
      </c>
      <c r="AY52" s="9" t="str">
        <f t="shared" si="41"/>
        <v>Geçer</v>
      </c>
      <c r="AZ52" s="10" t="str">
        <f t="shared" si="42"/>
        <v>Hayır</v>
      </c>
      <c r="BA52" s="10" t="str">
        <f t="shared" si="43"/>
        <v>Hayır</v>
      </c>
      <c r="BB52" s="10" t="str">
        <f t="shared" si="44"/>
        <v>Hayır</v>
      </c>
    </row>
    <row r="53" ht="42.0" customHeight="1">
      <c r="A53" s="7">
        <v>23.0</v>
      </c>
      <c r="B53" s="5" t="s">
        <v>68</v>
      </c>
      <c r="C53" s="7">
        <v>23.0</v>
      </c>
      <c r="D53" s="5">
        <v>46.0</v>
      </c>
      <c r="E53" s="5">
        <v>12.0</v>
      </c>
      <c r="F53" s="5">
        <v>42.0</v>
      </c>
      <c r="G53" s="5">
        <v>4.0</v>
      </c>
      <c r="H53" s="7">
        <v>190.0</v>
      </c>
      <c r="I53" s="6">
        <f t="shared" si="1"/>
        <v>53.5</v>
      </c>
      <c r="J53" s="6">
        <f t="shared" si="2"/>
        <v>118</v>
      </c>
      <c r="K53" s="7" t="str">
        <f t="shared" si="3"/>
        <v>Yatay</v>
      </c>
      <c r="L53" s="7" t="str">
        <f>IF(K53="Dikey",IF(AND(F53&gt;='Çanta Gruplaması'!$C$10,F53&lt;='Çanta Gruplaması'!$D$10),'Çanta Gruplaması'!$B$10,IF(AND(F53&gt;='Çanta Gruplaması'!$C$11,F53&lt;='Çanta Gruplaması'!$D$11),'Çanta Gruplaması'!$B$11,IF(AND(F53&gt;='Çanta Gruplaması'!$C$12,F53&lt;='Çanta Gruplaması'!$D$12),'Çanta Gruplaması'!$B$12,"Belirtilen Aralıkta Değil"))),IF(K53="Yatay",IF(AND(D53&gt;='Çanta Gruplaması'!$C$3,D53&lt;='Çanta Gruplaması'!$D$3),'Çanta Gruplaması'!$B$3,IF(AND(D53&gt;='Çanta Gruplaması'!$C$4,D53&lt;='Çanta Gruplaması'!$D$4),'Çanta Gruplaması'!$B$4,IF(AND(D53&gt;='Çanta Gruplaması'!$C$5,D53&lt;='Çanta Gruplaması'!$D$5),'Çanta Gruplaması'!$B$5,"Belirtilen Aralıkta Değil"))),IF(K53="Küp",IF(AND(D53&gt;='Çanta Gruplaması'!$C$16,D53&lt;='Çanta Gruplaması'!$D$16),'Çanta Gruplaması'!$B$16,IF(AND(D53&gt;='Çanta Gruplaması'!$C$17,D53&lt;='Çanta Gruplaması'!$D$17),'Çanta Gruplaması'!$B$17,IF(AND(D53&gt;='Çanta Gruplaması'!$C$18,D53&lt;='Çanta Gruplaması'!$D$18),'Çanta Gruplaması'!$B$18,"Belirtilen Aralıkta Değil"))),"Değer Hatalı")))</f>
        <v>Yatay 3</v>
      </c>
      <c r="M53" s="7" t="str">
        <f>IF(AND(D53&gt;='Çanta Gruplaması'!$H$3,D53&lt;='Çanta Gruplaması'!$I$3,F53&gt;='Çanta Gruplaması'!$J$3,F53&lt;='Çanta Gruplaması'!$K$3),'Çanta Gruplaması'!$G$3,IF(AND(D53&gt;='Çanta Gruplaması'!$H$4,D53&lt;='Çanta Gruplaması'!$I$4,F53&gt;='Çanta Gruplaması'!$J$4,F53&lt;='Çanta Gruplaması'!$K$4),'Çanta Gruplaması'!$G$4,IF(AND(D53&gt;='Çanta Gruplaması'!$H$5,D53&lt;='Çanta Gruplaması'!$I$5,F53&gt;='Çanta Gruplaması'!$J$5,F53&lt;='Çanta Gruplaması'!$K$5),'Çanta Gruplaması'!$G$5,"Gruplanabilen Aralıkta Değildir")))</f>
        <v>Büyük</v>
      </c>
      <c r="N53" s="8" t="str">
        <f t="shared" si="4"/>
        <v>Geçmez</v>
      </c>
      <c r="O53" s="9" t="str">
        <f t="shared" si="5"/>
        <v>Geçer</v>
      </c>
      <c r="P53" s="9" t="str">
        <f t="shared" si="6"/>
        <v>Geçer</v>
      </c>
      <c r="Q53" s="9" t="str">
        <f t="shared" si="7"/>
        <v>Geçer</v>
      </c>
      <c r="R53" s="9" t="str">
        <f t="shared" si="8"/>
        <v>Geçer</v>
      </c>
      <c r="S53" s="9" t="str">
        <f t="shared" si="9"/>
        <v>Geçmez</v>
      </c>
      <c r="T53" s="9" t="str">
        <f t="shared" si="10"/>
        <v>Geçer</v>
      </c>
      <c r="U53" s="9" t="str">
        <f t="shared" si="11"/>
        <v>Geçmez</v>
      </c>
      <c r="V53" s="9" t="str">
        <f t="shared" si="12"/>
        <v>Geçer</v>
      </c>
      <c r="W53" s="9" t="str">
        <f t="shared" si="13"/>
        <v>Geçer</v>
      </c>
      <c r="X53" s="8" t="str">
        <f t="shared" si="14"/>
        <v>Geçmez</v>
      </c>
      <c r="Y53" s="9" t="str">
        <f t="shared" si="15"/>
        <v>Geçmez</v>
      </c>
      <c r="Z53" s="9" t="str">
        <f t="shared" si="16"/>
        <v>Geçmez</v>
      </c>
      <c r="AA53" s="9" t="str">
        <f t="shared" si="17"/>
        <v>Geçer</v>
      </c>
      <c r="AB53" s="9" t="str">
        <f t="shared" si="18"/>
        <v>Geçer</v>
      </c>
      <c r="AC53" s="9" t="str">
        <f t="shared" si="19"/>
        <v>Geçmez</v>
      </c>
      <c r="AD53" s="9" t="str">
        <f t="shared" si="20"/>
        <v>Geçer</v>
      </c>
      <c r="AE53" s="9" t="str">
        <f t="shared" si="21"/>
        <v>Geçmez</v>
      </c>
      <c r="AF53" s="9" t="str">
        <f t="shared" si="22"/>
        <v>Geçer</v>
      </c>
      <c r="AG53" s="9" t="str">
        <f t="shared" si="23"/>
        <v>Geçmez</v>
      </c>
      <c r="AH53" s="8" t="str">
        <f t="shared" si="24"/>
        <v>Geçmez</v>
      </c>
      <c r="AI53" s="9" t="str">
        <f t="shared" si="25"/>
        <v>Geçer</v>
      </c>
      <c r="AJ53" s="9" t="str">
        <f t="shared" si="26"/>
        <v>Geçmez</v>
      </c>
      <c r="AK53" s="9" t="str">
        <f t="shared" si="27"/>
        <v>Geçer</v>
      </c>
      <c r="AL53" s="9" t="str">
        <f t="shared" si="28"/>
        <v>Geçer</v>
      </c>
      <c r="AM53" s="9" t="str">
        <f t="shared" si="29"/>
        <v>Geçmez</v>
      </c>
      <c r="AN53" s="9" t="str">
        <f t="shared" si="30"/>
        <v>Geçer</v>
      </c>
      <c r="AO53" s="9" t="str">
        <f t="shared" si="31"/>
        <v>Geçer</v>
      </c>
      <c r="AP53" s="9" t="str">
        <f t="shared" si="32"/>
        <v>Geçer</v>
      </c>
      <c r="AQ53" s="8" t="str">
        <f t="shared" si="33"/>
        <v>Geçmez</v>
      </c>
      <c r="AR53" s="9" t="str">
        <f t="shared" si="34"/>
        <v>Geçer</v>
      </c>
      <c r="AS53" s="9" t="str">
        <f t="shared" si="35"/>
        <v>Geçmez</v>
      </c>
      <c r="AT53" s="9" t="str">
        <f t="shared" si="36"/>
        <v>Geçer</v>
      </c>
      <c r="AU53" s="9" t="str">
        <f t="shared" si="37"/>
        <v>Geçer</v>
      </c>
      <c r="AV53" s="9" t="str">
        <f t="shared" si="38"/>
        <v>Geçmez</v>
      </c>
      <c r="AW53" s="9" t="str">
        <f t="shared" si="39"/>
        <v>Geçer</v>
      </c>
      <c r="AX53" s="9" t="str">
        <f t="shared" si="40"/>
        <v>Geçer</v>
      </c>
      <c r="AY53" s="9" t="str">
        <f t="shared" si="41"/>
        <v>Geçer</v>
      </c>
      <c r="AZ53" s="10" t="str">
        <f t="shared" si="42"/>
        <v>Hayır</v>
      </c>
      <c r="BA53" s="10" t="str">
        <f t="shared" si="43"/>
        <v>Hayır</v>
      </c>
      <c r="BB53" s="10" t="str">
        <f t="shared" si="44"/>
        <v>Hayır</v>
      </c>
    </row>
    <row r="54" ht="42.0" customHeight="1">
      <c r="A54" s="7">
        <v>24.0</v>
      </c>
      <c r="B54" s="5" t="s">
        <v>65</v>
      </c>
      <c r="C54" s="7">
        <v>24.0</v>
      </c>
      <c r="D54" s="5">
        <v>52.0</v>
      </c>
      <c r="E54" s="5">
        <v>20.0</v>
      </c>
      <c r="F54" s="5">
        <v>41.8</v>
      </c>
      <c r="G54" s="5">
        <v>7.5</v>
      </c>
      <c r="H54" s="7">
        <v>190.0</v>
      </c>
      <c r="I54" s="6">
        <f t="shared" si="1"/>
        <v>60.8</v>
      </c>
      <c r="J54" s="6">
        <f t="shared" si="2"/>
        <v>146</v>
      </c>
      <c r="K54" s="7" t="str">
        <f t="shared" si="3"/>
        <v>Yatay</v>
      </c>
      <c r="L54" s="7" t="str">
        <f>IF(K54="Dikey",IF(AND(F54&gt;='Çanta Gruplaması'!$C$10,F54&lt;='Çanta Gruplaması'!$D$10),'Çanta Gruplaması'!$B$10,IF(AND(F54&gt;='Çanta Gruplaması'!$C$11,F54&lt;='Çanta Gruplaması'!$D$11),'Çanta Gruplaması'!$B$11,IF(AND(F54&gt;='Çanta Gruplaması'!$C$12,F54&lt;='Çanta Gruplaması'!$D$12),'Çanta Gruplaması'!$B$12,"Belirtilen Aralıkta Değil"))),IF(K54="Yatay",IF(AND(D54&gt;='Çanta Gruplaması'!$C$3,D54&lt;='Çanta Gruplaması'!$D$3),'Çanta Gruplaması'!$B$3,IF(AND(D54&gt;='Çanta Gruplaması'!$C$4,D54&lt;='Çanta Gruplaması'!$D$4),'Çanta Gruplaması'!$B$4,IF(AND(D54&gt;='Çanta Gruplaması'!$C$5,D54&lt;='Çanta Gruplaması'!$D$5),'Çanta Gruplaması'!$B$5,"Belirtilen Aralıkta Değil"))),IF(K54="Küp",IF(AND(D54&gt;='Çanta Gruplaması'!$C$16,D54&lt;='Çanta Gruplaması'!$D$16),'Çanta Gruplaması'!$B$16,IF(AND(D54&gt;='Çanta Gruplaması'!$C$17,D54&lt;='Çanta Gruplaması'!$D$17),'Çanta Gruplaması'!$B$17,IF(AND(D54&gt;='Çanta Gruplaması'!$C$18,D54&lt;='Çanta Gruplaması'!$D$18),'Çanta Gruplaması'!$B$18,"Belirtilen Aralıkta Değil"))),"Değer Hatalı")))</f>
        <v>Yatay 3</v>
      </c>
      <c r="M54" s="7" t="str">
        <f>IF(AND(D54&gt;='Çanta Gruplaması'!$H$3,D54&lt;='Çanta Gruplaması'!$I$3,F54&gt;='Çanta Gruplaması'!$J$3,F54&lt;='Çanta Gruplaması'!$K$3),'Çanta Gruplaması'!$G$3,IF(AND(D54&gt;='Çanta Gruplaması'!$H$4,D54&lt;='Çanta Gruplaması'!$I$4,F54&gt;='Çanta Gruplaması'!$J$4,F54&lt;='Çanta Gruplaması'!$K$4),'Çanta Gruplaması'!$G$4,IF(AND(D54&gt;='Çanta Gruplaması'!$H$5,D54&lt;='Çanta Gruplaması'!$I$5,F54&gt;='Çanta Gruplaması'!$J$5,F54&lt;='Çanta Gruplaması'!$K$5),'Çanta Gruplaması'!$G$5,"Gruplanabilen Aralıkta Değildir")))</f>
        <v>Büyük</v>
      </c>
      <c r="N54" s="8" t="str">
        <f t="shared" si="4"/>
        <v>Geçmez</v>
      </c>
      <c r="O54" s="9" t="str">
        <f t="shared" si="5"/>
        <v>Geçmez</v>
      </c>
      <c r="P54" s="9" t="str">
        <f t="shared" si="6"/>
        <v>Geçmez</v>
      </c>
      <c r="Q54" s="9" t="str">
        <f t="shared" si="7"/>
        <v>Geçer</v>
      </c>
      <c r="R54" s="9" t="str">
        <f t="shared" si="8"/>
        <v>Geçmez</v>
      </c>
      <c r="S54" s="9" t="str">
        <f t="shared" si="9"/>
        <v>Geçmez</v>
      </c>
      <c r="T54" s="9" t="str">
        <f t="shared" si="10"/>
        <v>Geçmez</v>
      </c>
      <c r="U54" s="9" t="str">
        <f t="shared" si="11"/>
        <v>Geçmez</v>
      </c>
      <c r="V54" s="9" t="str">
        <f t="shared" si="12"/>
        <v>Geçmez</v>
      </c>
      <c r="W54" s="9" t="str">
        <f t="shared" si="13"/>
        <v>Geçer</v>
      </c>
      <c r="X54" s="8" t="str">
        <f t="shared" si="14"/>
        <v>Geçmez</v>
      </c>
      <c r="Y54" s="9" t="str">
        <f t="shared" si="15"/>
        <v>Geçmez</v>
      </c>
      <c r="Z54" s="9" t="str">
        <f t="shared" si="16"/>
        <v>Geçmez</v>
      </c>
      <c r="AA54" s="9" t="str">
        <f t="shared" si="17"/>
        <v>Geçer</v>
      </c>
      <c r="AB54" s="9" t="str">
        <f t="shared" si="18"/>
        <v>Geçmez</v>
      </c>
      <c r="AC54" s="9" t="str">
        <f t="shared" si="19"/>
        <v>Geçmez</v>
      </c>
      <c r="AD54" s="9" t="str">
        <f t="shared" si="20"/>
        <v>Geçmez</v>
      </c>
      <c r="AE54" s="9" t="str">
        <f t="shared" si="21"/>
        <v>Geçmez</v>
      </c>
      <c r="AF54" s="9" t="str">
        <f t="shared" si="22"/>
        <v>Geçmez</v>
      </c>
      <c r="AG54" s="9" t="str">
        <f t="shared" si="23"/>
        <v>Geçmez</v>
      </c>
      <c r="AH54" s="8" t="str">
        <f t="shared" si="24"/>
        <v>Geçmez</v>
      </c>
      <c r="AI54" s="9" t="str">
        <f t="shared" si="25"/>
        <v>Geçer</v>
      </c>
      <c r="AJ54" s="9" t="str">
        <f t="shared" si="26"/>
        <v>Geçmez</v>
      </c>
      <c r="AK54" s="9" t="str">
        <f t="shared" si="27"/>
        <v>Geçmez</v>
      </c>
      <c r="AL54" s="9" t="str">
        <f t="shared" si="28"/>
        <v>Geçmez</v>
      </c>
      <c r="AM54" s="9" t="str">
        <f t="shared" si="29"/>
        <v>Geçmez</v>
      </c>
      <c r="AN54" s="9" t="str">
        <f t="shared" si="30"/>
        <v>Geçmez</v>
      </c>
      <c r="AO54" s="9" t="str">
        <f t="shared" si="31"/>
        <v>Geçer</v>
      </c>
      <c r="AP54" s="9" t="str">
        <f t="shared" si="32"/>
        <v>Geçer</v>
      </c>
      <c r="AQ54" s="8" t="str">
        <f t="shared" si="33"/>
        <v>Geçmez</v>
      </c>
      <c r="AR54" s="9" t="str">
        <f t="shared" si="34"/>
        <v>Geçer</v>
      </c>
      <c r="AS54" s="9" t="str">
        <f t="shared" si="35"/>
        <v>Geçmez</v>
      </c>
      <c r="AT54" s="9" t="str">
        <f t="shared" si="36"/>
        <v>Geçer</v>
      </c>
      <c r="AU54" s="9" t="str">
        <f t="shared" si="37"/>
        <v>Geçmez</v>
      </c>
      <c r="AV54" s="9" t="str">
        <f t="shared" si="38"/>
        <v>Geçmez</v>
      </c>
      <c r="AW54" s="9" t="str">
        <f t="shared" si="39"/>
        <v>Geçmez</v>
      </c>
      <c r="AX54" s="9" t="str">
        <f t="shared" si="40"/>
        <v>Geçer</v>
      </c>
      <c r="AY54" s="9" t="str">
        <f t="shared" si="41"/>
        <v>Geçer</v>
      </c>
      <c r="AZ54" s="10" t="str">
        <f t="shared" si="42"/>
        <v>Hayır</v>
      </c>
      <c r="BA54" s="10" t="str">
        <f t="shared" si="43"/>
        <v>Hayır</v>
      </c>
      <c r="BB54" s="10" t="str">
        <f t="shared" si="44"/>
        <v>Hayır</v>
      </c>
    </row>
    <row r="55" ht="42.0" customHeight="1">
      <c r="A55" s="7">
        <v>25.0</v>
      </c>
      <c r="B55" s="5" t="s">
        <v>65</v>
      </c>
      <c r="C55" s="7">
        <v>25.0</v>
      </c>
      <c r="D55" s="5">
        <v>45.0</v>
      </c>
      <c r="E55" s="5">
        <v>10.0</v>
      </c>
      <c r="F55" s="5">
        <v>40.0</v>
      </c>
      <c r="G55" s="5">
        <v>5.0</v>
      </c>
      <c r="H55" s="7">
        <v>190.0</v>
      </c>
      <c r="I55" s="6">
        <f t="shared" si="1"/>
        <v>51.5</v>
      </c>
      <c r="J55" s="6">
        <f t="shared" si="2"/>
        <v>112</v>
      </c>
      <c r="K55" s="7" t="str">
        <f t="shared" si="3"/>
        <v>Yatay</v>
      </c>
      <c r="L55" s="7" t="str">
        <f>IF(K55="Dikey",IF(AND(F55&gt;='Çanta Gruplaması'!$C$10,F55&lt;='Çanta Gruplaması'!$D$10),'Çanta Gruplaması'!$B$10,IF(AND(F55&gt;='Çanta Gruplaması'!$C$11,F55&lt;='Çanta Gruplaması'!$D$11),'Çanta Gruplaması'!$B$11,IF(AND(F55&gt;='Çanta Gruplaması'!$C$12,F55&lt;='Çanta Gruplaması'!$D$12),'Çanta Gruplaması'!$B$12,"Belirtilen Aralıkta Değil"))),IF(K55="Yatay",IF(AND(D55&gt;='Çanta Gruplaması'!$C$3,D55&lt;='Çanta Gruplaması'!$D$3),'Çanta Gruplaması'!$B$3,IF(AND(D55&gt;='Çanta Gruplaması'!$C$4,D55&lt;='Çanta Gruplaması'!$D$4),'Çanta Gruplaması'!$B$4,IF(AND(D55&gt;='Çanta Gruplaması'!$C$5,D55&lt;='Çanta Gruplaması'!$D$5),'Çanta Gruplaması'!$B$5,"Belirtilen Aralıkta Değil"))),IF(K55="Küp",IF(AND(D55&gt;='Çanta Gruplaması'!$C$16,D55&lt;='Çanta Gruplaması'!$D$16),'Çanta Gruplaması'!$B$16,IF(AND(D55&gt;='Çanta Gruplaması'!$C$17,D55&lt;='Çanta Gruplaması'!$D$17),'Çanta Gruplaması'!$B$17,IF(AND(D55&gt;='Çanta Gruplaması'!$C$18,D55&lt;='Çanta Gruplaması'!$D$18),'Çanta Gruplaması'!$B$18,"Belirtilen Aralıkta Değil"))),"Değer Hatalı")))</f>
        <v>Yatay 3</v>
      </c>
      <c r="M55" s="7" t="str">
        <f>IF(AND(D55&gt;='Çanta Gruplaması'!$H$3,D55&lt;='Çanta Gruplaması'!$I$3,F55&gt;='Çanta Gruplaması'!$J$3,F55&lt;='Çanta Gruplaması'!$K$3),'Çanta Gruplaması'!$G$3,IF(AND(D55&gt;='Çanta Gruplaması'!$H$4,D55&lt;='Çanta Gruplaması'!$I$4,F55&gt;='Çanta Gruplaması'!$J$4,F55&lt;='Çanta Gruplaması'!$K$4),'Çanta Gruplaması'!$G$4,IF(AND(D55&gt;='Çanta Gruplaması'!$H$5,D55&lt;='Çanta Gruplaması'!$I$5,F55&gt;='Çanta Gruplaması'!$J$5,F55&lt;='Çanta Gruplaması'!$K$5),'Çanta Gruplaması'!$G$5,"Gruplanabilen Aralıkta Değildir")))</f>
        <v>Büyük</v>
      </c>
      <c r="N55" s="8" t="str">
        <f t="shared" si="4"/>
        <v>Geçmez</v>
      </c>
      <c r="O55" s="9" t="str">
        <f t="shared" si="5"/>
        <v>Geçer</v>
      </c>
      <c r="P55" s="9" t="str">
        <f t="shared" si="6"/>
        <v>Geçer</v>
      </c>
      <c r="Q55" s="9" t="str">
        <f t="shared" si="7"/>
        <v>Geçer</v>
      </c>
      <c r="R55" s="9" t="str">
        <f t="shared" si="8"/>
        <v>Geçer</v>
      </c>
      <c r="S55" s="9" t="str">
        <f t="shared" si="9"/>
        <v>Geçmez</v>
      </c>
      <c r="T55" s="9" t="str">
        <f t="shared" si="10"/>
        <v>Geçer</v>
      </c>
      <c r="U55" s="9" t="str">
        <f t="shared" si="11"/>
        <v>Geçmez</v>
      </c>
      <c r="V55" s="9" t="str">
        <f t="shared" si="12"/>
        <v>Geçer</v>
      </c>
      <c r="W55" s="9" t="str">
        <f t="shared" si="13"/>
        <v>Geçer</v>
      </c>
      <c r="X55" s="8" t="str">
        <f t="shared" si="14"/>
        <v>Geçmez</v>
      </c>
      <c r="Y55" s="9" t="str">
        <f t="shared" si="15"/>
        <v>Geçmez</v>
      </c>
      <c r="Z55" s="9" t="str">
        <f t="shared" si="16"/>
        <v>Geçmez</v>
      </c>
      <c r="AA55" s="9" t="str">
        <f t="shared" si="17"/>
        <v>Geçer</v>
      </c>
      <c r="AB55" s="9" t="str">
        <f t="shared" si="18"/>
        <v>Geçer</v>
      </c>
      <c r="AC55" s="9" t="str">
        <f t="shared" si="19"/>
        <v>Geçmez</v>
      </c>
      <c r="AD55" s="9" t="str">
        <f t="shared" si="20"/>
        <v>Geçmez</v>
      </c>
      <c r="AE55" s="9" t="str">
        <f t="shared" si="21"/>
        <v>Geçmez</v>
      </c>
      <c r="AF55" s="9" t="str">
        <f t="shared" si="22"/>
        <v>Geçer</v>
      </c>
      <c r="AG55" s="9" t="str">
        <f t="shared" si="23"/>
        <v>Geçmez</v>
      </c>
      <c r="AH55" s="8" t="str">
        <f t="shared" si="24"/>
        <v>Geçmez</v>
      </c>
      <c r="AI55" s="9" t="str">
        <f t="shared" si="25"/>
        <v>Geçer</v>
      </c>
      <c r="AJ55" s="9" t="str">
        <f t="shared" si="26"/>
        <v>Geçmez</v>
      </c>
      <c r="AK55" s="9" t="str">
        <f t="shared" si="27"/>
        <v>Geçer</v>
      </c>
      <c r="AL55" s="9" t="str">
        <f t="shared" si="28"/>
        <v>Geçer</v>
      </c>
      <c r="AM55" s="9" t="str">
        <f t="shared" si="29"/>
        <v>Geçmez</v>
      </c>
      <c r="AN55" s="9" t="str">
        <f t="shared" si="30"/>
        <v>Geçer</v>
      </c>
      <c r="AO55" s="9" t="str">
        <f t="shared" si="31"/>
        <v>Geçer</v>
      </c>
      <c r="AP55" s="9" t="str">
        <f t="shared" si="32"/>
        <v>Geçer</v>
      </c>
      <c r="AQ55" s="8" t="str">
        <f t="shared" si="33"/>
        <v>Geçmez</v>
      </c>
      <c r="AR55" s="9" t="str">
        <f t="shared" si="34"/>
        <v>Geçer</v>
      </c>
      <c r="AS55" s="9" t="str">
        <f t="shared" si="35"/>
        <v>Geçmez</v>
      </c>
      <c r="AT55" s="9" t="str">
        <f t="shared" si="36"/>
        <v>Geçer</v>
      </c>
      <c r="AU55" s="9" t="str">
        <f t="shared" si="37"/>
        <v>Geçer</v>
      </c>
      <c r="AV55" s="9" t="str">
        <f t="shared" si="38"/>
        <v>Geçmez</v>
      </c>
      <c r="AW55" s="9" t="str">
        <f t="shared" si="39"/>
        <v>Geçer</v>
      </c>
      <c r="AX55" s="9" t="str">
        <f t="shared" si="40"/>
        <v>Geçer</v>
      </c>
      <c r="AY55" s="9" t="str">
        <f t="shared" si="41"/>
        <v>Geçer</v>
      </c>
      <c r="AZ55" s="10" t="str">
        <f t="shared" si="42"/>
        <v>Hayır</v>
      </c>
      <c r="BA55" s="10" t="str">
        <f t="shared" si="43"/>
        <v>Hayır</v>
      </c>
      <c r="BB55" s="10" t="str">
        <f t="shared" si="44"/>
        <v>Hayır</v>
      </c>
    </row>
    <row r="56" ht="42.0" customHeight="1">
      <c r="A56" s="7">
        <v>26.0</v>
      </c>
      <c r="B56" s="5" t="s">
        <v>65</v>
      </c>
      <c r="C56" s="7">
        <v>26.0</v>
      </c>
      <c r="D56" s="5">
        <v>47.0</v>
      </c>
      <c r="E56" s="5">
        <v>12.0</v>
      </c>
      <c r="F56" s="5">
        <v>40.0</v>
      </c>
      <c r="G56" s="5">
        <v>6.0</v>
      </c>
      <c r="H56" s="7">
        <v>190.0</v>
      </c>
      <c r="I56" s="6">
        <f t="shared" si="1"/>
        <v>53.5</v>
      </c>
      <c r="J56" s="6">
        <f t="shared" si="2"/>
        <v>120</v>
      </c>
      <c r="K56" s="7" t="str">
        <f t="shared" si="3"/>
        <v>Yatay</v>
      </c>
      <c r="L56" s="7" t="str">
        <f>IF(K56="Dikey",IF(AND(F56&gt;='Çanta Gruplaması'!$C$10,F56&lt;='Çanta Gruplaması'!$D$10),'Çanta Gruplaması'!$B$10,IF(AND(F56&gt;='Çanta Gruplaması'!$C$11,F56&lt;='Çanta Gruplaması'!$D$11),'Çanta Gruplaması'!$B$11,IF(AND(F56&gt;='Çanta Gruplaması'!$C$12,F56&lt;='Çanta Gruplaması'!$D$12),'Çanta Gruplaması'!$B$12,"Belirtilen Aralıkta Değil"))),IF(K56="Yatay",IF(AND(D56&gt;='Çanta Gruplaması'!$C$3,D56&lt;='Çanta Gruplaması'!$D$3),'Çanta Gruplaması'!$B$3,IF(AND(D56&gt;='Çanta Gruplaması'!$C$4,D56&lt;='Çanta Gruplaması'!$D$4),'Çanta Gruplaması'!$B$4,IF(AND(D56&gt;='Çanta Gruplaması'!$C$5,D56&lt;='Çanta Gruplaması'!$D$5),'Çanta Gruplaması'!$B$5,"Belirtilen Aralıkta Değil"))),IF(K56="Küp",IF(AND(D56&gt;='Çanta Gruplaması'!$C$16,D56&lt;='Çanta Gruplaması'!$D$16),'Çanta Gruplaması'!$B$16,IF(AND(D56&gt;='Çanta Gruplaması'!$C$17,D56&lt;='Çanta Gruplaması'!$D$17),'Çanta Gruplaması'!$B$17,IF(AND(D56&gt;='Çanta Gruplaması'!$C$18,D56&lt;='Çanta Gruplaması'!$D$18),'Çanta Gruplaması'!$B$18,"Belirtilen Aralıkta Değil"))),"Değer Hatalı")))</f>
        <v>Yatay 3</v>
      </c>
      <c r="M56" s="7" t="str">
        <f>IF(AND(D56&gt;='Çanta Gruplaması'!$H$3,D56&lt;='Çanta Gruplaması'!$I$3,F56&gt;='Çanta Gruplaması'!$J$3,F56&lt;='Çanta Gruplaması'!$K$3),'Çanta Gruplaması'!$G$3,IF(AND(D56&gt;='Çanta Gruplaması'!$H$4,D56&lt;='Çanta Gruplaması'!$I$4,F56&gt;='Çanta Gruplaması'!$J$4,F56&lt;='Çanta Gruplaması'!$K$4),'Çanta Gruplaması'!$G$4,IF(AND(D56&gt;='Çanta Gruplaması'!$H$5,D56&lt;='Çanta Gruplaması'!$I$5,F56&gt;='Çanta Gruplaması'!$J$5,F56&lt;='Çanta Gruplaması'!$K$5),'Çanta Gruplaması'!$G$5,"Gruplanabilen Aralıkta Değildir")))</f>
        <v>Büyük</v>
      </c>
      <c r="N56" s="8" t="str">
        <f t="shared" si="4"/>
        <v>Geçmez</v>
      </c>
      <c r="O56" s="9" t="str">
        <f t="shared" si="5"/>
        <v>Geçer</v>
      </c>
      <c r="P56" s="9" t="str">
        <f t="shared" si="6"/>
        <v>Geçer</v>
      </c>
      <c r="Q56" s="9" t="str">
        <f t="shared" si="7"/>
        <v>Geçer</v>
      </c>
      <c r="R56" s="9" t="str">
        <f t="shared" si="8"/>
        <v>Geçer</v>
      </c>
      <c r="S56" s="9" t="str">
        <f t="shared" si="9"/>
        <v>Geçmez</v>
      </c>
      <c r="T56" s="9" t="str">
        <f t="shared" si="10"/>
        <v>Geçmez</v>
      </c>
      <c r="U56" s="9" t="str">
        <f t="shared" si="11"/>
        <v>Geçmez</v>
      </c>
      <c r="V56" s="9" t="str">
        <f t="shared" si="12"/>
        <v>Geçer</v>
      </c>
      <c r="W56" s="9" t="str">
        <f t="shared" si="13"/>
        <v>Geçer</v>
      </c>
      <c r="X56" s="8" t="str">
        <f t="shared" si="14"/>
        <v>Geçmez</v>
      </c>
      <c r="Y56" s="9" t="str">
        <f t="shared" si="15"/>
        <v>Geçmez</v>
      </c>
      <c r="Z56" s="9" t="str">
        <f t="shared" si="16"/>
        <v>Geçmez</v>
      </c>
      <c r="AA56" s="9" t="str">
        <f t="shared" si="17"/>
        <v>Geçer</v>
      </c>
      <c r="AB56" s="9" t="str">
        <f t="shared" si="18"/>
        <v>Geçmez</v>
      </c>
      <c r="AC56" s="9" t="str">
        <f t="shared" si="19"/>
        <v>Geçmez</v>
      </c>
      <c r="AD56" s="9" t="str">
        <f t="shared" si="20"/>
        <v>Geçmez</v>
      </c>
      <c r="AE56" s="9" t="str">
        <f t="shared" si="21"/>
        <v>Geçmez</v>
      </c>
      <c r="AF56" s="9" t="str">
        <f t="shared" si="22"/>
        <v>Geçer</v>
      </c>
      <c r="AG56" s="9" t="str">
        <f t="shared" si="23"/>
        <v>Geçmez</v>
      </c>
      <c r="AH56" s="8" t="str">
        <f t="shared" si="24"/>
        <v>Geçmez</v>
      </c>
      <c r="AI56" s="9" t="str">
        <f t="shared" si="25"/>
        <v>Geçer</v>
      </c>
      <c r="AJ56" s="9" t="str">
        <f t="shared" si="26"/>
        <v>Geçmez</v>
      </c>
      <c r="AK56" s="9" t="str">
        <f t="shared" si="27"/>
        <v>Geçer</v>
      </c>
      <c r="AL56" s="9" t="str">
        <f t="shared" si="28"/>
        <v>Geçer</v>
      </c>
      <c r="AM56" s="9" t="str">
        <f t="shared" si="29"/>
        <v>Geçmez</v>
      </c>
      <c r="AN56" s="9" t="str">
        <f t="shared" si="30"/>
        <v>Geçer</v>
      </c>
      <c r="AO56" s="9" t="str">
        <f t="shared" si="31"/>
        <v>Geçer</v>
      </c>
      <c r="AP56" s="9" t="str">
        <f t="shared" si="32"/>
        <v>Geçer</v>
      </c>
      <c r="AQ56" s="8" t="str">
        <f t="shared" si="33"/>
        <v>Geçmez</v>
      </c>
      <c r="AR56" s="9" t="str">
        <f t="shared" si="34"/>
        <v>Geçer</v>
      </c>
      <c r="AS56" s="9" t="str">
        <f t="shared" si="35"/>
        <v>Geçmez</v>
      </c>
      <c r="AT56" s="9" t="str">
        <f t="shared" si="36"/>
        <v>Geçer</v>
      </c>
      <c r="AU56" s="9" t="str">
        <f t="shared" si="37"/>
        <v>Geçer</v>
      </c>
      <c r="AV56" s="9" t="str">
        <f t="shared" si="38"/>
        <v>Geçmez</v>
      </c>
      <c r="AW56" s="9" t="str">
        <f t="shared" si="39"/>
        <v>Geçer</v>
      </c>
      <c r="AX56" s="9" t="str">
        <f t="shared" si="40"/>
        <v>Geçer</v>
      </c>
      <c r="AY56" s="9" t="str">
        <f t="shared" si="41"/>
        <v>Geçer</v>
      </c>
      <c r="AZ56" s="10" t="str">
        <f t="shared" si="42"/>
        <v>Hayır</v>
      </c>
      <c r="BA56" s="10" t="str">
        <f t="shared" si="43"/>
        <v>Hayır</v>
      </c>
      <c r="BB56" s="10" t="str">
        <f t="shared" si="44"/>
        <v>Hayır</v>
      </c>
    </row>
    <row r="57" ht="42.0" customHeight="1">
      <c r="A57" s="7">
        <v>27.0</v>
      </c>
      <c r="B57" s="5" t="s">
        <v>68</v>
      </c>
      <c r="C57" s="7">
        <v>27.0</v>
      </c>
      <c r="D57" s="5">
        <v>44.0</v>
      </c>
      <c r="E57" s="5">
        <v>12.0</v>
      </c>
      <c r="F57" s="5">
        <v>38.0</v>
      </c>
      <c r="G57" s="5">
        <v>4.0</v>
      </c>
      <c r="H57" s="7">
        <v>190.0</v>
      </c>
      <c r="I57" s="6">
        <f t="shared" si="1"/>
        <v>49.5</v>
      </c>
      <c r="J57" s="6">
        <f t="shared" si="2"/>
        <v>114</v>
      </c>
      <c r="K57" s="7" t="str">
        <f t="shared" si="3"/>
        <v>Yatay</v>
      </c>
      <c r="L57" s="7" t="str">
        <f>IF(K57="Dikey",IF(AND(F57&gt;='Çanta Gruplaması'!$C$10,F57&lt;='Çanta Gruplaması'!$D$10),'Çanta Gruplaması'!$B$10,IF(AND(F57&gt;='Çanta Gruplaması'!$C$11,F57&lt;='Çanta Gruplaması'!$D$11),'Çanta Gruplaması'!$B$11,IF(AND(F57&gt;='Çanta Gruplaması'!$C$12,F57&lt;='Çanta Gruplaması'!$D$12),'Çanta Gruplaması'!$B$12,"Belirtilen Aralıkta Değil"))),IF(K57="Yatay",IF(AND(D57&gt;='Çanta Gruplaması'!$C$3,D57&lt;='Çanta Gruplaması'!$D$3),'Çanta Gruplaması'!$B$3,IF(AND(D57&gt;='Çanta Gruplaması'!$C$4,D57&lt;='Çanta Gruplaması'!$D$4),'Çanta Gruplaması'!$B$4,IF(AND(D57&gt;='Çanta Gruplaması'!$C$5,D57&lt;='Çanta Gruplaması'!$D$5),'Çanta Gruplaması'!$B$5,"Belirtilen Aralıkta Değil"))),IF(K57="Küp",IF(AND(D57&gt;='Çanta Gruplaması'!$C$16,D57&lt;='Çanta Gruplaması'!$D$16),'Çanta Gruplaması'!$B$16,IF(AND(D57&gt;='Çanta Gruplaması'!$C$17,D57&lt;='Çanta Gruplaması'!$D$17),'Çanta Gruplaması'!$B$17,IF(AND(D57&gt;='Çanta Gruplaması'!$C$18,D57&lt;='Çanta Gruplaması'!$D$18),'Çanta Gruplaması'!$B$18,"Belirtilen Aralıkta Değil"))),"Değer Hatalı")))</f>
        <v>Yatay 3</v>
      </c>
      <c r="M57" s="7" t="str">
        <f>IF(AND(D57&gt;='Çanta Gruplaması'!$H$3,D57&lt;='Çanta Gruplaması'!$I$3,F57&gt;='Çanta Gruplaması'!$J$3,F57&lt;='Çanta Gruplaması'!$K$3),'Çanta Gruplaması'!$G$3,IF(AND(D57&gt;='Çanta Gruplaması'!$H$4,D57&lt;='Çanta Gruplaması'!$I$4,F57&gt;='Çanta Gruplaması'!$J$4,F57&lt;='Çanta Gruplaması'!$K$4),'Çanta Gruplaması'!$G$4,IF(AND(D57&gt;='Çanta Gruplaması'!$H$5,D57&lt;='Çanta Gruplaması'!$I$5,F57&gt;='Çanta Gruplaması'!$J$5,F57&lt;='Çanta Gruplaması'!$K$5),'Çanta Gruplaması'!$G$5,"Gruplanabilen Aralıkta Değildir")))</f>
        <v>Büyük</v>
      </c>
      <c r="N57" s="8" t="str">
        <f t="shared" si="4"/>
        <v>Geçmez</v>
      </c>
      <c r="O57" s="9" t="str">
        <f t="shared" si="5"/>
        <v>Geçer</v>
      </c>
      <c r="P57" s="9" t="str">
        <f t="shared" si="6"/>
        <v>Geçer</v>
      </c>
      <c r="Q57" s="9" t="str">
        <f t="shared" si="7"/>
        <v>Geçer</v>
      </c>
      <c r="R57" s="9" t="str">
        <f t="shared" si="8"/>
        <v>Geçer</v>
      </c>
      <c r="S57" s="9" t="str">
        <f t="shared" si="9"/>
        <v>Geçmez</v>
      </c>
      <c r="T57" s="9" t="str">
        <f t="shared" si="10"/>
        <v>Geçer</v>
      </c>
      <c r="U57" s="9" t="str">
        <f t="shared" si="11"/>
        <v>Geçmez</v>
      </c>
      <c r="V57" s="9" t="str">
        <f t="shared" si="12"/>
        <v>Geçer</v>
      </c>
      <c r="W57" s="9" t="str">
        <f t="shared" si="13"/>
        <v>Geçer</v>
      </c>
      <c r="X57" s="8" t="str">
        <f t="shared" si="14"/>
        <v>Geçmez</v>
      </c>
      <c r="Y57" s="9" t="str">
        <f t="shared" si="15"/>
        <v>Geçmez</v>
      </c>
      <c r="Z57" s="9" t="str">
        <f t="shared" si="16"/>
        <v>Geçmez</v>
      </c>
      <c r="AA57" s="9" t="str">
        <f t="shared" si="17"/>
        <v>Geçer</v>
      </c>
      <c r="AB57" s="9" t="str">
        <f t="shared" si="18"/>
        <v>Geçer</v>
      </c>
      <c r="AC57" s="9" t="str">
        <f t="shared" si="19"/>
        <v>Geçmez</v>
      </c>
      <c r="AD57" s="9" t="str">
        <f t="shared" si="20"/>
        <v>Geçer</v>
      </c>
      <c r="AE57" s="9" t="str">
        <f t="shared" si="21"/>
        <v>Geçmez</v>
      </c>
      <c r="AF57" s="9" t="str">
        <f t="shared" si="22"/>
        <v>Geçer</v>
      </c>
      <c r="AG57" s="9" t="str">
        <f t="shared" si="23"/>
        <v>Geçmez</v>
      </c>
      <c r="AH57" s="8" t="str">
        <f t="shared" si="24"/>
        <v>Geçmez</v>
      </c>
      <c r="AI57" s="9" t="str">
        <f t="shared" si="25"/>
        <v>Geçer</v>
      </c>
      <c r="AJ57" s="9" t="str">
        <f t="shared" si="26"/>
        <v>Geçmez</v>
      </c>
      <c r="AK57" s="9" t="str">
        <f t="shared" si="27"/>
        <v>Geçer</v>
      </c>
      <c r="AL57" s="9" t="str">
        <f t="shared" si="28"/>
        <v>Geçer</v>
      </c>
      <c r="AM57" s="9" t="str">
        <f t="shared" si="29"/>
        <v>Geçmez</v>
      </c>
      <c r="AN57" s="9" t="str">
        <f t="shared" si="30"/>
        <v>Geçer</v>
      </c>
      <c r="AO57" s="9" t="str">
        <f t="shared" si="31"/>
        <v>Geçer</v>
      </c>
      <c r="AP57" s="9" t="str">
        <f t="shared" si="32"/>
        <v>Geçer</v>
      </c>
      <c r="AQ57" s="8" t="str">
        <f t="shared" si="33"/>
        <v>Geçmez</v>
      </c>
      <c r="AR57" s="9" t="str">
        <f t="shared" si="34"/>
        <v>Geçer</v>
      </c>
      <c r="AS57" s="9" t="str">
        <f t="shared" si="35"/>
        <v>Geçmez</v>
      </c>
      <c r="AT57" s="9" t="str">
        <f t="shared" si="36"/>
        <v>Geçer</v>
      </c>
      <c r="AU57" s="9" t="str">
        <f t="shared" si="37"/>
        <v>Geçer</v>
      </c>
      <c r="AV57" s="9" t="str">
        <f t="shared" si="38"/>
        <v>Geçmez</v>
      </c>
      <c r="AW57" s="9" t="str">
        <f t="shared" si="39"/>
        <v>Geçer</v>
      </c>
      <c r="AX57" s="9" t="str">
        <f t="shared" si="40"/>
        <v>Geçer</v>
      </c>
      <c r="AY57" s="9" t="str">
        <f t="shared" si="41"/>
        <v>Geçer</v>
      </c>
      <c r="AZ57" s="10" t="str">
        <f t="shared" si="42"/>
        <v>Hayır</v>
      </c>
      <c r="BA57" s="10" t="str">
        <f t="shared" si="43"/>
        <v>Hayır</v>
      </c>
      <c r="BB57" s="10" t="str">
        <f t="shared" si="44"/>
        <v>Hayır</v>
      </c>
    </row>
    <row r="58" ht="42.0" customHeight="1">
      <c r="A58" s="7">
        <v>28.0</v>
      </c>
      <c r="B58" s="5" t="s">
        <v>58</v>
      </c>
      <c r="C58" s="7">
        <v>28.0</v>
      </c>
      <c r="D58" s="5">
        <v>52.0</v>
      </c>
      <c r="E58" s="5">
        <v>14.0</v>
      </c>
      <c r="F58" s="5">
        <v>38.0</v>
      </c>
      <c r="G58" s="5">
        <v>4.0</v>
      </c>
      <c r="H58" s="7">
        <v>190.0</v>
      </c>
      <c r="I58" s="6">
        <f t="shared" si="1"/>
        <v>50.5</v>
      </c>
      <c r="J58" s="6">
        <f t="shared" si="2"/>
        <v>134</v>
      </c>
      <c r="K58" s="7" t="str">
        <f t="shared" si="3"/>
        <v>Yatay</v>
      </c>
      <c r="L58" s="7" t="str">
        <f>IF(K58="Dikey",IF(AND(F58&gt;='Çanta Gruplaması'!$C$10,F58&lt;='Çanta Gruplaması'!$D$10),'Çanta Gruplaması'!$B$10,IF(AND(F58&gt;='Çanta Gruplaması'!$C$11,F58&lt;='Çanta Gruplaması'!$D$11),'Çanta Gruplaması'!$B$11,IF(AND(F58&gt;='Çanta Gruplaması'!$C$12,F58&lt;='Çanta Gruplaması'!$D$12),'Çanta Gruplaması'!$B$12,"Belirtilen Aralıkta Değil"))),IF(K58="Yatay",IF(AND(D58&gt;='Çanta Gruplaması'!$C$3,D58&lt;='Çanta Gruplaması'!$D$3),'Çanta Gruplaması'!$B$3,IF(AND(D58&gt;='Çanta Gruplaması'!$C$4,D58&lt;='Çanta Gruplaması'!$D$4),'Çanta Gruplaması'!$B$4,IF(AND(D58&gt;='Çanta Gruplaması'!$C$5,D58&lt;='Çanta Gruplaması'!$D$5),'Çanta Gruplaması'!$B$5,"Belirtilen Aralıkta Değil"))),IF(K58="Küp",IF(AND(D58&gt;='Çanta Gruplaması'!$C$16,D58&lt;='Çanta Gruplaması'!$D$16),'Çanta Gruplaması'!$B$16,IF(AND(D58&gt;='Çanta Gruplaması'!$C$17,D58&lt;='Çanta Gruplaması'!$D$17),'Çanta Gruplaması'!$B$17,IF(AND(D58&gt;='Çanta Gruplaması'!$C$18,D58&lt;='Çanta Gruplaması'!$D$18),'Çanta Gruplaması'!$B$18,"Belirtilen Aralıkta Değil"))),"Değer Hatalı")))</f>
        <v>Yatay 3</v>
      </c>
      <c r="M58" s="7" t="str">
        <f>IF(AND(D58&gt;='Çanta Gruplaması'!$H$3,D58&lt;='Çanta Gruplaması'!$I$3,F58&gt;='Çanta Gruplaması'!$J$3,F58&lt;='Çanta Gruplaması'!$K$3),'Çanta Gruplaması'!$G$3,IF(AND(D58&gt;='Çanta Gruplaması'!$H$4,D58&lt;='Çanta Gruplaması'!$I$4,F58&gt;='Çanta Gruplaması'!$J$4,F58&lt;='Çanta Gruplaması'!$K$4),'Çanta Gruplaması'!$G$4,IF(AND(D58&gt;='Çanta Gruplaması'!$H$5,D58&lt;='Çanta Gruplaması'!$I$5,F58&gt;='Çanta Gruplaması'!$J$5,F58&lt;='Çanta Gruplaması'!$K$5),'Çanta Gruplaması'!$G$5,"Gruplanabilen Aralıkta Değildir")))</f>
        <v>Büyük</v>
      </c>
      <c r="N58" s="8" t="str">
        <f t="shared" si="4"/>
        <v>Geçmez</v>
      </c>
      <c r="O58" s="9" t="str">
        <f t="shared" si="5"/>
        <v>Geçmez</v>
      </c>
      <c r="P58" s="9" t="str">
        <f t="shared" si="6"/>
        <v>Geçer</v>
      </c>
      <c r="Q58" s="9" t="str">
        <f t="shared" si="7"/>
        <v>Geçer</v>
      </c>
      <c r="R58" s="9" t="str">
        <f t="shared" si="8"/>
        <v>Geçer</v>
      </c>
      <c r="S58" s="9" t="str">
        <f t="shared" si="9"/>
        <v>Geçmez</v>
      </c>
      <c r="T58" s="9" t="str">
        <f t="shared" si="10"/>
        <v>Geçer</v>
      </c>
      <c r="U58" s="9" t="str">
        <f t="shared" si="11"/>
        <v>Geçmez</v>
      </c>
      <c r="V58" s="9" t="str">
        <f t="shared" si="12"/>
        <v>Geçer</v>
      </c>
      <c r="W58" s="9" t="str">
        <f t="shared" si="13"/>
        <v>Geçer</v>
      </c>
      <c r="X58" s="8" t="str">
        <f t="shared" si="14"/>
        <v>Geçmez</v>
      </c>
      <c r="Y58" s="9" t="str">
        <f t="shared" si="15"/>
        <v>Geçmez</v>
      </c>
      <c r="Z58" s="9" t="str">
        <f t="shared" si="16"/>
        <v>Geçmez</v>
      </c>
      <c r="AA58" s="9" t="str">
        <f t="shared" si="17"/>
        <v>Geçer</v>
      </c>
      <c r="AB58" s="9" t="str">
        <f t="shared" si="18"/>
        <v>Geçer</v>
      </c>
      <c r="AC58" s="9" t="str">
        <f t="shared" si="19"/>
        <v>Geçmez</v>
      </c>
      <c r="AD58" s="9" t="str">
        <f t="shared" si="20"/>
        <v>Geçer</v>
      </c>
      <c r="AE58" s="9" t="str">
        <f t="shared" si="21"/>
        <v>Geçmez</v>
      </c>
      <c r="AF58" s="9" t="str">
        <f t="shared" si="22"/>
        <v>Geçmez</v>
      </c>
      <c r="AG58" s="9" t="str">
        <f t="shared" si="23"/>
        <v>Geçmez</v>
      </c>
      <c r="AH58" s="8" t="str">
        <f t="shared" si="24"/>
        <v>Geçmez</v>
      </c>
      <c r="AI58" s="9" t="str">
        <f t="shared" si="25"/>
        <v>Geçer</v>
      </c>
      <c r="AJ58" s="9" t="str">
        <f t="shared" si="26"/>
        <v>Geçmez</v>
      </c>
      <c r="AK58" s="9" t="str">
        <f t="shared" si="27"/>
        <v>Geçer</v>
      </c>
      <c r="AL58" s="9" t="str">
        <f t="shared" si="28"/>
        <v>Geçer</v>
      </c>
      <c r="AM58" s="9" t="str">
        <f t="shared" si="29"/>
        <v>Geçmez</v>
      </c>
      <c r="AN58" s="9" t="str">
        <f t="shared" si="30"/>
        <v>Geçer</v>
      </c>
      <c r="AO58" s="9" t="str">
        <f t="shared" si="31"/>
        <v>Geçer</v>
      </c>
      <c r="AP58" s="9" t="str">
        <f t="shared" si="32"/>
        <v>Geçer</v>
      </c>
      <c r="AQ58" s="8" t="str">
        <f t="shared" si="33"/>
        <v>Geçmez</v>
      </c>
      <c r="AR58" s="9" t="str">
        <f t="shared" si="34"/>
        <v>Geçer</v>
      </c>
      <c r="AS58" s="9" t="str">
        <f t="shared" si="35"/>
        <v>Geçmez</v>
      </c>
      <c r="AT58" s="9" t="str">
        <f t="shared" si="36"/>
        <v>Geçer</v>
      </c>
      <c r="AU58" s="9" t="str">
        <f t="shared" si="37"/>
        <v>Geçer</v>
      </c>
      <c r="AV58" s="9" t="str">
        <f t="shared" si="38"/>
        <v>Geçmez</v>
      </c>
      <c r="AW58" s="9" t="str">
        <f t="shared" si="39"/>
        <v>Geçer</v>
      </c>
      <c r="AX58" s="9" t="str">
        <f t="shared" si="40"/>
        <v>Geçer</v>
      </c>
      <c r="AY58" s="9" t="str">
        <f t="shared" si="41"/>
        <v>Geçer</v>
      </c>
      <c r="AZ58" s="10" t="str">
        <f t="shared" si="42"/>
        <v>Hayır</v>
      </c>
      <c r="BA58" s="10" t="str">
        <f t="shared" si="43"/>
        <v>Hayır</v>
      </c>
      <c r="BB58" s="10" t="str">
        <f t="shared" si="44"/>
        <v>Hayır</v>
      </c>
    </row>
    <row r="59" ht="42.0" customHeight="1">
      <c r="A59" s="7">
        <v>29.0</v>
      </c>
      <c r="B59" s="5" t="s">
        <v>60</v>
      </c>
      <c r="C59" s="7">
        <v>29.0</v>
      </c>
      <c r="D59" s="5">
        <v>12.7</v>
      </c>
      <c r="E59" s="5">
        <v>2.6</v>
      </c>
      <c r="F59" s="5">
        <v>35.5</v>
      </c>
      <c r="G59" s="5">
        <v>4.0</v>
      </c>
      <c r="H59" s="7">
        <v>190.0</v>
      </c>
      <c r="I59" s="6">
        <f t="shared" si="1"/>
        <v>42.3</v>
      </c>
      <c r="J59" s="6">
        <f t="shared" si="2"/>
        <v>32.6</v>
      </c>
      <c r="K59" s="7" t="str">
        <f t="shared" si="3"/>
        <v>Dikey</v>
      </c>
      <c r="L59" s="7" t="str">
        <f>IF(K59="Dikey",IF(AND(F59&gt;='Çanta Gruplaması'!$C$10,F59&lt;='Çanta Gruplaması'!$D$10),'Çanta Gruplaması'!$B$10,IF(AND(F59&gt;='Çanta Gruplaması'!$C$11,F59&lt;='Çanta Gruplaması'!$D$11),'Çanta Gruplaması'!$B$11,IF(AND(F59&gt;='Çanta Gruplaması'!$C$12,F59&lt;='Çanta Gruplaması'!$D$12),'Çanta Gruplaması'!$B$12,"Belirtilen Aralıkta Değil"))),IF(K59="Yatay",IF(AND(D59&gt;='Çanta Gruplaması'!$C$3,D59&lt;='Çanta Gruplaması'!$D$3),'Çanta Gruplaması'!$B$3,IF(AND(D59&gt;='Çanta Gruplaması'!$C$4,D59&lt;='Çanta Gruplaması'!$D$4),'Çanta Gruplaması'!$B$4,IF(AND(D59&gt;='Çanta Gruplaması'!$C$5,D59&lt;='Çanta Gruplaması'!$D$5),'Çanta Gruplaması'!$B$5,"Belirtilen Aralıkta Değil"))),IF(K59="Küp",IF(AND(D59&gt;='Çanta Gruplaması'!$C$16,D59&lt;='Çanta Gruplaması'!$D$16),'Çanta Gruplaması'!$B$16,IF(AND(D59&gt;='Çanta Gruplaması'!$C$17,D59&lt;='Çanta Gruplaması'!$D$17),'Çanta Gruplaması'!$B$17,IF(AND(D59&gt;='Çanta Gruplaması'!$C$18,D59&lt;='Çanta Gruplaması'!$D$18),'Çanta Gruplaması'!$B$18,"Belirtilen Aralıkta Değil"))),"Değer Hatalı")))</f>
        <v>Dikey 2</v>
      </c>
      <c r="M59" s="7" t="str">
        <f>IF(AND(D59&gt;='Çanta Gruplaması'!$H$3,D59&lt;='Çanta Gruplaması'!$I$3,F59&gt;='Çanta Gruplaması'!$J$3,F59&lt;='Çanta Gruplaması'!$K$3),'Çanta Gruplaması'!$G$3,IF(AND(D59&gt;='Çanta Gruplaması'!$H$4,D59&lt;='Çanta Gruplaması'!$I$4,F59&gt;='Çanta Gruplaması'!$J$4,F59&lt;='Çanta Gruplaması'!$K$4),'Çanta Gruplaması'!$G$4,IF(AND(D59&gt;='Çanta Gruplaması'!$H$5,D59&lt;='Çanta Gruplaması'!$I$5,F59&gt;='Çanta Gruplaması'!$J$5,F59&lt;='Çanta Gruplaması'!$K$5),'Çanta Gruplaması'!$G$5,"Gruplanabilen Aralıkta Değildir")))</f>
        <v>Gruplanabilen Aralıkta Değildir</v>
      </c>
      <c r="N59" s="8" t="str">
        <f t="shared" si="4"/>
        <v>Geçmez</v>
      </c>
      <c r="O59" s="9" t="str">
        <f t="shared" si="5"/>
        <v>Geçmez</v>
      </c>
      <c r="P59" s="9" t="str">
        <f t="shared" si="6"/>
        <v>Geçer</v>
      </c>
      <c r="Q59" s="9" t="str">
        <f t="shared" si="7"/>
        <v>Geçer</v>
      </c>
      <c r="R59" s="9" t="str">
        <f t="shared" si="8"/>
        <v>Geçer</v>
      </c>
      <c r="S59" s="9" t="str">
        <f t="shared" si="9"/>
        <v>Geçmez</v>
      </c>
      <c r="T59" s="9" t="str">
        <f t="shared" si="10"/>
        <v>Geçer</v>
      </c>
      <c r="U59" s="9" t="str">
        <f t="shared" si="11"/>
        <v>Geçmez</v>
      </c>
      <c r="V59" s="9" t="str">
        <f t="shared" si="12"/>
        <v>Geçmez</v>
      </c>
      <c r="W59" s="9" t="str">
        <f t="shared" si="13"/>
        <v>Geçer</v>
      </c>
      <c r="X59" s="8" t="str">
        <f t="shared" si="14"/>
        <v>Geçmez</v>
      </c>
      <c r="Y59" s="9" t="str">
        <f t="shared" si="15"/>
        <v>Geçer</v>
      </c>
      <c r="Z59" s="9" t="str">
        <f t="shared" si="16"/>
        <v>Geçer</v>
      </c>
      <c r="AA59" s="9" t="str">
        <f t="shared" si="17"/>
        <v>Geçer</v>
      </c>
      <c r="AB59" s="9" t="str">
        <f t="shared" si="18"/>
        <v>Geçer</v>
      </c>
      <c r="AC59" s="9" t="str">
        <f t="shared" si="19"/>
        <v>Geçer</v>
      </c>
      <c r="AD59" s="9" t="str">
        <f t="shared" si="20"/>
        <v>Geçer</v>
      </c>
      <c r="AE59" s="9" t="str">
        <f t="shared" si="21"/>
        <v>Geçer</v>
      </c>
      <c r="AF59" s="9" t="str">
        <f t="shared" si="22"/>
        <v>Geçmez</v>
      </c>
      <c r="AG59" s="9" t="str">
        <f t="shared" si="23"/>
        <v>Geçer</v>
      </c>
      <c r="AH59" s="8" t="str">
        <f t="shared" si="24"/>
        <v>Geçmez</v>
      </c>
      <c r="AI59" s="9" t="str">
        <f t="shared" si="25"/>
        <v>Geçer</v>
      </c>
      <c r="AJ59" s="9" t="str">
        <f t="shared" si="26"/>
        <v>Geçmez</v>
      </c>
      <c r="AK59" s="9" t="str">
        <f t="shared" si="27"/>
        <v>Geçer</v>
      </c>
      <c r="AL59" s="9" t="str">
        <f t="shared" si="28"/>
        <v>Geçmez</v>
      </c>
      <c r="AM59" s="9" t="str">
        <f t="shared" si="29"/>
        <v>Geçmez</v>
      </c>
      <c r="AN59" s="9" t="str">
        <f t="shared" si="30"/>
        <v>Geçmez</v>
      </c>
      <c r="AO59" s="9" t="str">
        <f t="shared" si="31"/>
        <v>Geçer</v>
      </c>
      <c r="AP59" s="9" t="str">
        <f t="shared" si="32"/>
        <v>Geçer</v>
      </c>
      <c r="AQ59" s="8" t="str">
        <f t="shared" si="33"/>
        <v>Geçmez</v>
      </c>
      <c r="AR59" s="9" t="str">
        <f t="shared" si="34"/>
        <v>Geçer</v>
      </c>
      <c r="AS59" s="9" t="str">
        <f t="shared" si="35"/>
        <v>Geçmez</v>
      </c>
      <c r="AT59" s="9" t="str">
        <f t="shared" si="36"/>
        <v>Geçer</v>
      </c>
      <c r="AU59" s="9" t="str">
        <f t="shared" si="37"/>
        <v>Geçmez</v>
      </c>
      <c r="AV59" s="9" t="str">
        <f t="shared" si="38"/>
        <v>Geçmez</v>
      </c>
      <c r="AW59" s="9" t="str">
        <f t="shared" si="39"/>
        <v>Geçmez</v>
      </c>
      <c r="AX59" s="9" t="str">
        <f t="shared" si="40"/>
        <v>Geçer</v>
      </c>
      <c r="AY59" s="9" t="str">
        <f t="shared" si="41"/>
        <v>Geçer</v>
      </c>
      <c r="AZ59" s="10" t="str">
        <f t="shared" si="42"/>
        <v>Hayır</v>
      </c>
      <c r="BA59" s="10" t="str">
        <f t="shared" si="43"/>
        <v>Hayır</v>
      </c>
      <c r="BB59" s="10" t="str">
        <f t="shared" si="44"/>
        <v>Hayır</v>
      </c>
    </row>
    <row r="60" ht="42.0" customHeight="1">
      <c r="A60" s="7">
        <v>30.0</v>
      </c>
      <c r="B60" s="5" t="s">
        <v>65</v>
      </c>
      <c r="C60" s="7">
        <v>30.0</v>
      </c>
      <c r="D60" s="5">
        <v>46.0</v>
      </c>
      <c r="E60" s="5">
        <v>16.0</v>
      </c>
      <c r="F60" s="5">
        <v>35.0</v>
      </c>
      <c r="G60" s="5">
        <v>6.0</v>
      </c>
      <c r="H60" s="7">
        <v>190.0</v>
      </c>
      <c r="I60" s="6">
        <f t="shared" si="1"/>
        <v>50.5</v>
      </c>
      <c r="J60" s="6">
        <f t="shared" si="2"/>
        <v>126</v>
      </c>
      <c r="K60" s="7" t="str">
        <f t="shared" si="3"/>
        <v>Yatay</v>
      </c>
      <c r="L60" s="7" t="str">
        <f>IF(K60="Dikey",IF(AND(F60&gt;='Çanta Gruplaması'!$C$10,F60&lt;='Çanta Gruplaması'!$D$10),'Çanta Gruplaması'!$B$10,IF(AND(F60&gt;='Çanta Gruplaması'!$C$11,F60&lt;='Çanta Gruplaması'!$D$11),'Çanta Gruplaması'!$B$11,IF(AND(F60&gt;='Çanta Gruplaması'!$C$12,F60&lt;='Çanta Gruplaması'!$D$12),'Çanta Gruplaması'!$B$12,"Belirtilen Aralıkta Değil"))),IF(K60="Yatay",IF(AND(D60&gt;='Çanta Gruplaması'!$C$3,D60&lt;='Çanta Gruplaması'!$D$3),'Çanta Gruplaması'!$B$3,IF(AND(D60&gt;='Çanta Gruplaması'!$C$4,D60&lt;='Çanta Gruplaması'!$D$4),'Çanta Gruplaması'!$B$4,IF(AND(D60&gt;='Çanta Gruplaması'!$C$5,D60&lt;='Çanta Gruplaması'!$D$5),'Çanta Gruplaması'!$B$5,"Belirtilen Aralıkta Değil"))),IF(K60="Küp",IF(AND(D60&gt;='Çanta Gruplaması'!$C$16,D60&lt;='Çanta Gruplaması'!$D$16),'Çanta Gruplaması'!$B$16,IF(AND(D60&gt;='Çanta Gruplaması'!$C$17,D60&lt;='Çanta Gruplaması'!$D$17),'Çanta Gruplaması'!$B$17,IF(AND(D60&gt;='Çanta Gruplaması'!$C$18,D60&lt;='Çanta Gruplaması'!$D$18),'Çanta Gruplaması'!$B$18,"Belirtilen Aralıkta Değil"))),"Değer Hatalı")))</f>
        <v>Yatay 3</v>
      </c>
      <c r="M60" s="7" t="str">
        <f>IF(AND(D60&gt;='Çanta Gruplaması'!$H$3,D60&lt;='Çanta Gruplaması'!$I$3,F60&gt;='Çanta Gruplaması'!$J$3,F60&lt;='Çanta Gruplaması'!$K$3),'Çanta Gruplaması'!$G$3,IF(AND(D60&gt;='Çanta Gruplaması'!$H$4,D60&lt;='Çanta Gruplaması'!$I$4,F60&gt;='Çanta Gruplaması'!$J$4,F60&lt;='Çanta Gruplaması'!$K$4),'Çanta Gruplaması'!$G$4,IF(AND(D60&gt;='Çanta Gruplaması'!$H$5,D60&lt;='Çanta Gruplaması'!$I$5,F60&gt;='Çanta Gruplaması'!$J$5,F60&lt;='Çanta Gruplaması'!$K$5),'Çanta Gruplaması'!$G$5,"Gruplanabilen Aralıkta Değildir")))</f>
        <v>Gruplanabilen Aralıkta Değildir</v>
      </c>
      <c r="N60" s="8" t="str">
        <f t="shared" si="4"/>
        <v>Geçmez</v>
      </c>
      <c r="O60" s="9" t="str">
        <f t="shared" si="5"/>
        <v>Geçmez</v>
      </c>
      <c r="P60" s="9" t="str">
        <f t="shared" si="6"/>
        <v>Geçer</v>
      </c>
      <c r="Q60" s="9" t="str">
        <f t="shared" si="7"/>
        <v>Geçer</v>
      </c>
      <c r="R60" s="9" t="str">
        <f t="shared" si="8"/>
        <v>Geçer</v>
      </c>
      <c r="S60" s="9" t="str">
        <f t="shared" si="9"/>
        <v>Geçmez</v>
      </c>
      <c r="T60" s="9" t="str">
        <f t="shared" si="10"/>
        <v>Geçmez</v>
      </c>
      <c r="U60" s="9" t="str">
        <f t="shared" si="11"/>
        <v>Geçmez</v>
      </c>
      <c r="V60" s="9" t="str">
        <f t="shared" si="12"/>
        <v>Geçer</v>
      </c>
      <c r="W60" s="9" t="str">
        <f t="shared" si="13"/>
        <v>Geçer</v>
      </c>
      <c r="X60" s="8" t="str">
        <f t="shared" si="14"/>
        <v>Geçmez</v>
      </c>
      <c r="Y60" s="9" t="str">
        <f t="shared" si="15"/>
        <v>Geçmez</v>
      </c>
      <c r="Z60" s="9" t="str">
        <f t="shared" si="16"/>
        <v>Geçmez</v>
      </c>
      <c r="AA60" s="9" t="str">
        <f t="shared" si="17"/>
        <v>Geçer</v>
      </c>
      <c r="AB60" s="9" t="str">
        <f t="shared" si="18"/>
        <v>Geçmez</v>
      </c>
      <c r="AC60" s="9" t="str">
        <f t="shared" si="19"/>
        <v>Geçmez</v>
      </c>
      <c r="AD60" s="9" t="str">
        <f t="shared" si="20"/>
        <v>Geçmez</v>
      </c>
      <c r="AE60" s="9" t="str">
        <f t="shared" si="21"/>
        <v>Geçmez</v>
      </c>
      <c r="AF60" s="9" t="str">
        <f t="shared" si="22"/>
        <v>Geçmez</v>
      </c>
      <c r="AG60" s="9" t="str">
        <f t="shared" si="23"/>
        <v>Geçmez</v>
      </c>
      <c r="AH60" s="8" t="str">
        <f t="shared" si="24"/>
        <v>Geçmez</v>
      </c>
      <c r="AI60" s="9" t="str">
        <f t="shared" si="25"/>
        <v>Geçer</v>
      </c>
      <c r="AJ60" s="9" t="str">
        <f t="shared" si="26"/>
        <v>Geçmez</v>
      </c>
      <c r="AK60" s="9" t="str">
        <f t="shared" si="27"/>
        <v>Geçer</v>
      </c>
      <c r="AL60" s="9" t="str">
        <f t="shared" si="28"/>
        <v>Geçer</v>
      </c>
      <c r="AM60" s="9" t="str">
        <f t="shared" si="29"/>
        <v>Geçmez</v>
      </c>
      <c r="AN60" s="9" t="str">
        <f t="shared" si="30"/>
        <v>Geçer</v>
      </c>
      <c r="AO60" s="9" t="str">
        <f t="shared" si="31"/>
        <v>Geçer</v>
      </c>
      <c r="AP60" s="9" t="str">
        <f t="shared" si="32"/>
        <v>Geçer</v>
      </c>
      <c r="AQ60" s="8" t="str">
        <f t="shared" si="33"/>
        <v>Geçmez</v>
      </c>
      <c r="AR60" s="9" t="str">
        <f t="shared" si="34"/>
        <v>Geçer</v>
      </c>
      <c r="AS60" s="9" t="str">
        <f t="shared" si="35"/>
        <v>Geçmez</v>
      </c>
      <c r="AT60" s="9" t="str">
        <f t="shared" si="36"/>
        <v>Geçer</v>
      </c>
      <c r="AU60" s="9" t="str">
        <f t="shared" si="37"/>
        <v>Geçer</v>
      </c>
      <c r="AV60" s="9" t="str">
        <f t="shared" si="38"/>
        <v>Geçmez</v>
      </c>
      <c r="AW60" s="9" t="str">
        <f t="shared" si="39"/>
        <v>Geçer</v>
      </c>
      <c r="AX60" s="9" t="str">
        <f t="shared" si="40"/>
        <v>Geçer</v>
      </c>
      <c r="AY60" s="9" t="str">
        <f t="shared" si="41"/>
        <v>Geçer</v>
      </c>
      <c r="AZ60" s="10" t="str">
        <f t="shared" si="42"/>
        <v>Hayır</v>
      </c>
      <c r="BA60" s="10" t="str">
        <f t="shared" si="43"/>
        <v>Hayır</v>
      </c>
      <c r="BB60" s="10" t="str">
        <f t="shared" si="44"/>
        <v>Hayır</v>
      </c>
    </row>
    <row r="61" ht="42.0" customHeight="1">
      <c r="A61" s="7">
        <v>31.0</v>
      </c>
      <c r="B61" s="5" t="s">
        <v>65</v>
      </c>
      <c r="C61" s="7">
        <v>31.0</v>
      </c>
      <c r="D61" s="5">
        <v>46.0</v>
      </c>
      <c r="E61" s="5">
        <v>25.0</v>
      </c>
      <c r="F61" s="5">
        <v>35.0</v>
      </c>
      <c r="G61" s="5">
        <v>6.0</v>
      </c>
      <c r="H61" s="7">
        <v>190.0</v>
      </c>
      <c r="I61" s="6">
        <f t="shared" si="1"/>
        <v>55</v>
      </c>
      <c r="J61" s="6">
        <f t="shared" si="2"/>
        <v>144</v>
      </c>
      <c r="K61" s="7" t="str">
        <f t="shared" si="3"/>
        <v>Yatay</v>
      </c>
      <c r="L61" s="7" t="str">
        <f>IF(K61="Dikey",IF(AND(F61&gt;='Çanta Gruplaması'!$C$10,F61&lt;='Çanta Gruplaması'!$D$10),'Çanta Gruplaması'!$B$10,IF(AND(F61&gt;='Çanta Gruplaması'!$C$11,F61&lt;='Çanta Gruplaması'!$D$11),'Çanta Gruplaması'!$B$11,IF(AND(F61&gt;='Çanta Gruplaması'!$C$12,F61&lt;='Çanta Gruplaması'!$D$12),'Çanta Gruplaması'!$B$12,"Belirtilen Aralıkta Değil"))),IF(K61="Yatay",IF(AND(D61&gt;='Çanta Gruplaması'!$C$3,D61&lt;='Çanta Gruplaması'!$D$3),'Çanta Gruplaması'!$B$3,IF(AND(D61&gt;='Çanta Gruplaması'!$C$4,D61&lt;='Çanta Gruplaması'!$D$4),'Çanta Gruplaması'!$B$4,IF(AND(D61&gt;='Çanta Gruplaması'!$C$5,D61&lt;='Çanta Gruplaması'!$D$5),'Çanta Gruplaması'!$B$5,"Belirtilen Aralıkta Değil"))),IF(K61="Küp",IF(AND(D61&gt;='Çanta Gruplaması'!$C$16,D61&lt;='Çanta Gruplaması'!$D$16),'Çanta Gruplaması'!$B$16,IF(AND(D61&gt;='Çanta Gruplaması'!$C$17,D61&lt;='Çanta Gruplaması'!$D$17),'Çanta Gruplaması'!$B$17,IF(AND(D61&gt;='Çanta Gruplaması'!$C$18,D61&lt;='Çanta Gruplaması'!$D$18),'Çanta Gruplaması'!$B$18,"Belirtilen Aralıkta Değil"))),"Değer Hatalı")))</f>
        <v>Yatay 3</v>
      </c>
      <c r="M61" s="7" t="str">
        <f>IF(AND(D61&gt;='Çanta Gruplaması'!$H$3,D61&lt;='Çanta Gruplaması'!$I$3,F61&gt;='Çanta Gruplaması'!$J$3,F61&lt;='Çanta Gruplaması'!$K$3),'Çanta Gruplaması'!$G$3,IF(AND(D61&gt;='Çanta Gruplaması'!$H$4,D61&lt;='Çanta Gruplaması'!$I$4,F61&gt;='Çanta Gruplaması'!$J$4,F61&lt;='Çanta Gruplaması'!$K$4),'Çanta Gruplaması'!$G$4,IF(AND(D61&gt;='Çanta Gruplaması'!$H$5,D61&lt;='Çanta Gruplaması'!$I$5,F61&gt;='Çanta Gruplaması'!$J$5,F61&lt;='Çanta Gruplaması'!$K$5),'Çanta Gruplaması'!$G$5,"Gruplanabilen Aralıkta Değildir")))</f>
        <v>Gruplanabilen Aralıkta Değildir</v>
      </c>
      <c r="N61" s="8" t="str">
        <f t="shared" si="4"/>
        <v>Geçmez</v>
      </c>
      <c r="O61" s="9" t="str">
        <f t="shared" si="5"/>
        <v>Geçmez</v>
      </c>
      <c r="P61" s="9" t="str">
        <f t="shared" si="6"/>
        <v>Geçer</v>
      </c>
      <c r="Q61" s="9" t="str">
        <f t="shared" si="7"/>
        <v>Geçer</v>
      </c>
      <c r="R61" s="9" t="str">
        <f t="shared" si="8"/>
        <v>Geçer</v>
      </c>
      <c r="S61" s="9" t="str">
        <f t="shared" si="9"/>
        <v>Geçmez</v>
      </c>
      <c r="T61" s="9" t="str">
        <f t="shared" si="10"/>
        <v>Geçmez</v>
      </c>
      <c r="U61" s="9" t="str">
        <f t="shared" si="11"/>
        <v>Geçmez</v>
      </c>
      <c r="V61" s="9" t="str">
        <f t="shared" si="12"/>
        <v>Geçmez</v>
      </c>
      <c r="W61" s="9" t="str">
        <f t="shared" si="13"/>
        <v>Geçer</v>
      </c>
      <c r="X61" s="8" t="str">
        <f t="shared" si="14"/>
        <v>Geçmez</v>
      </c>
      <c r="Y61" s="9" t="str">
        <f t="shared" si="15"/>
        <v>Geçmez</v>
      </c>
      <c r="Z61" s="9" t="str">
        <f t="shared" si="16"/>
        <v>Geçmez</v>
      </c>
      <c r="AA61" s="9" t="str">
        <f t="shared" si="17"/>
        <v>Geçer</v>
      </c>
      <c r="AB61" s="9" t="str">
        <f t="shared" si="18"/>
        <v>Geçmez</v>
      </c>
      <c r="AC61" s="9" t="str">
        <f t="shared" si="19"/>
        <v>Geçmez</v>
      </c>
      <c r="AD61" s="9" t="str">
        <f t="shared" si="20"/>
        <v>Geçmez</v>
      </c>
      <c r="AE61" s="9" t="str">
        <f t="shared" si="21"/>
        <v>Geçmez</v>
      </c>
      <c r="AF61" s="9" t="str">
        <f t="shared" si="22"/>
        <v>Geçmez</v>
      </c>
      <c r="AG61" s="9" t="str">
        <f t="shared" si="23"/>
        <v>Geçmez</v>
      </c>
      <c r="AH61" s="8" t="str">
        <f t="shared" si="24"/>
        <v>Geçmez</v>
      </c>
      <c r="AI61" s="9" t="str">
        <f t="shared" si="25"/>
        <v>Geçer</v>
      </c>
      <c r="AJ61" s="9" t="str">
        <f t="shared" si="26"/>
        <v>Geçmez</v>
      </c>
      <c r="AK61" s="9" t="str">
        <f t="shared" si="27"/>
        <v>Geçer</v>
      </c>
      <c r="AL61" s="9" t="str">
        <f t="shared" si="28"/>
        <v>Geçmez</v>
      </c>
      <c r="AM61" s="9" t="str">
        <f t="shared" si="29"/>
        <v>Geçmez</v>
      </c>
      <c r="AN61" s="9" t="str">
        <f t="shared" si="30"/>
        <v>Geçmez</v>
      </c>
      <c r="AO61" s="9" t="str">
        <f t="shared" si="31"/>
        <v>Geçmez</v>
      </c>
      <c r="AP61" s="9" t="str">
        <f t="shared" si="32"/>
        <v>Geçer</v>
      </c>
      <c r="AQ61" s="8" t="str">
        <f t="shared" si="33"/>
        <v>Geçmez</v>
      </c>
      <c r="AR61" s="9" t="str">
        <f t="shared" si="34"/>
        <v>Geçer</v>
      </c>
      <c r="AS61" s="9" t="str">
        <f t="shared" si="35"/>
        <v>Geçmez</v>
      </c>
      <c r="AT61" s="9" t="str">
        <f t="shared" si="36"/>
        <v>Geçer</v>
      </c>
      <c r="AU61" s="9" t="str">
        <f t="shared" si="37"/>
        <v>Geçmez</v>
      </c>
      <c r="AV61" s="9" t="str">
        <f t="shared" si="38"/>
        <v>Geçmez</v>
      </c>
      <c r="AW61" s="9" t="str">
        <f t="shared" si="39"/>
        <v>Geçmez</v>
      </c>
      <c r="AX61" s="9" t="str">
        <f t="shared" si="40"/>
        <v>Geçmez</v>
      </c>
      <c r="AY61" s="9" t="str">
        <f t="shared" si="41"/>
        <v>Geçer</v>
      </c>
      <c r="AZ61" s="10" t="str">
        <f t="shared" si="42"/>
        <v>Hayır</v>
      </c>
      <c r="BA61" s="10" t="str">
        <f t="shared" si="43"/>
        <v>Hayır</v>
      </c>
      <c r="BB61" s="10" t="str">
        <f t="shared" si="44"/>
        <v>Hayır</v>
      </c>
    </row>
    <row r="62" ht="42.0" customHeight="1">
      <c r="A62" s="7">
        <v>32.0</v>
      </c>
      <c r="B62" s="5" t="s">
        <v>69</v>
      </c>
      <c r="C62" s="7">
        <v>32.0</v>
      </c>
      <c r="D62" s="5">
        <v>45.0</v>
      </c>
      <c r="E62" s="5">
        <v>10.0</v>
      </c>
      <c r="F62" s="5">
        <v>35.0</v>
      </c>
      <c r="G62" s="5">
        <v>4.0</v>
      </c>
      <c r="H62" s="7">
        <v>190.0</v>
      </c>
      <c r="I62" s="6">
        <f t="shared" si="1"/>
        <v>45.5</v>
      </c>
      <c r="J62" s="6">
        <f t="shared" si="2"/>
        <v>112</v>
      </c>
      <c r="K62" s="7" t="str">
        <f t="shared" si="3"/>
        <v>Yatay</v>
      </c>
      <c r="L62" s="7" t="str">
        <f>IF(K62="Dikey",IF(AND(F62&gt;='Çanta Gruplaması'!$C$10,F62&lt;='Çanta Gruplaması'!$D$10),'Çanta Gruplaması'!$B$10,IF(AND(F62&gt;='Çanta Gruplaması'!$C$11,F62&lt;='Çanta Gruplaması'!$D$11),'Çanta Gruplaması'!$B$11,IF(AND(F62&gt;='Çanta Gruplaması'!$C$12,F62&lt;='Çanta Gruplaması'!$D$12),'Çanta Gruplaması'!$B$12,"Belirtilen Aralıkta Değil"))),IF(K62="Yatay",IF(AND(D62&gt;='Çanta Gruplaması'!$C$3,D62&lt;='Çanta Gruplaması'!$D$3),'Çanta Gruplaması'!$B$3,IF(AND(D62&gt;='Çanta Gruplaması'!$C$4,D62&lt;='Çanta Gruplaması'!$D$4),'Çanta Gruplaması'!$B$4,IF(AND(D62&gt;='Çanta Gruplaması'!$C$5,D62&lt;='Çanta Gruplaması'!$D$5),'Çanta Gruplaması'!$B$5,"Belirtilen Aralıkta Değil"))),IF(K62="Küp",IF(AND(D62&gt;='Çanta Gruplaması'!$C$16,D62&lt;='Çanta Gruplaması'!$D$16),'Çanta Gruplaması'!$B$16,IF(AND(D62&gt;='Çanta Gruplaması'!$C$17,D62&lt;='Çanta Gruplaması'!$D$17),'Çanta Gruplaması'!$B$17,IF(AND(D62&gt;='Çanta Gruplaması'!$C$18,D62&lt;='Çanta Gruplaması'!$D$18),'Çanta Gruplaması'!$B$18,"Belirtilen Aralıkta Değil"))),"Değer Hatalı")))</f>
        <v>Yatay 3</v>
      </c>
      <c r="M62" s="7" t="str">
        <f>IF(AND(D62&gt;='Çanta Gruplaması'!$H$3,D62&lt;='Çanta Gruplaması'!$I$3,F62&gt;='Çanta Gruplaması'!$J$3,F62&lt;='Çanta Gruplaması'!$K$3),'Çanta Gruplaması'!$G$3,IF(AND(D62&gt;='Çanta Gruplaması'!$H$4,D62&lt;='Çanta Gruplaması'!$I$4,F62&gt;='Çanta Gruplaması'!$J$4,F62&lt;='Çanta Gruplaması'!$K$4),'Çanta Gruplaması'!$G$4,IF(AND(D62&gt;='Çanta Gruplaması'!$H$5,D62&lt;='Çanta Gruplaması'!$I$5,F62&gt;='Çanta Gruplaması'!$J$5,F62&lt;='Çanta Gruplaması'!$K$5),'Çanta Gruplaması'!$G$5,"Gruplanabilen Aralıkta Değildir")))</f>
        <v>Gruplanabilen Aralıkta Değildir</v>
      </c>
      <c r="N62" s="8" t="str">
        <f t="shared" si="4"/>
        <v>Geçmez</v>
      </c>
      <c r="O62" s="9" t="str">
        <f t="shared" si="5"/>
        <v>Geçer</v>
      </c>
      <c r="P62" s="9" t="str">
        <f t="shared" si="6"/>
        <v>Geçer</v>
      </c>
      <c r="Q62" s="9" t="str">
        <f t="shared" si="7"/>
        <v>Geçer</v>
      </c>
      <c r="R62" s="9" t="str">
        <f t="shared" si="8"/>
        <v>Geçer</v>
      </c>
      <c r="S62" s="9" t="str">
        <f t="shared" si="9"/>
        <v>Geçmez</v>
      </c>
      <c r="T62" s="9" t="str">
        <f t="shared" si="10"/>
        <v>Geçer</v>
      </c>
      <c r="U62" s="9" t="str">
        <f t="shared" si="11"/>
        <v>Geçmez</v>
      </c>
      <c r="V62" s="9" t="str">
        <f t="shared" si="12"/>
        <v>Geçer</v>
      </c>
      <c r="W62" s="9" t="str">
        <f t="shared" si="13"/>
        <v>Geçer</v>
      </c>
      <c r="X62" s="8" t="str">
        <f t="shared" si="14"/>
        <v>Geçmez</v>
      </c>
      <c r="Y62" s="9" t="str">
        <f t="shared" si="15"/>
        <v>Geçmez</v>
      </c>
      <c r="Z62" s="9" t="str">
        <f t="shared" si="16"/>
        <v>Geçer</v>
      </c>
      <c r="AA62" s="9" t="str">
        <f t="shared" si="17"/>
        <v>Geçer</v>
      </c>
      <c r="AB62" s="9" t="str">
        <f t="shared" si="18"/>
        <v>Geçer</v>
      </c>
      <c r="AC62" s="9" t="str">
        <f t="shared" si="19"/>
        <v>Geçmez</v>
      </c>
      <c r="AD62" s="9" t="str">
        <f t="shared" si="20"/>
        <v>Geçer</v>
      </c>
      <c r="AE62" s="9" t="str">
        <f t="shared" si="21"/>
        <v>Geçmez</v>
      </c>
      <c r="AF62" s="9" t="str">
        <f t="shared" si="22"/>
        <v>Geçer</v>
      </c>
      <c r="AG62" s="9" t="str">
        <f t="shared" si="23"/>
        <v>Geçer</v>
      </c>
      <c r="AH62" s="8" t="str">
        <f t="shared" si="24"/>
        <v>Geçmez</v>
      </c>
      <c r="AI62" s="9" t="str">
        <f t="shared" si="25"/>
        <v>Geçer</v>
      </c>
      <c r="AJ62" s="9" t="str">
        <f t="shared" si="26"/>
        <v>Geçmez</v>
      </c>
      <c r="AK62" s="9" t="str">
        <f t="shared" si="27"/>
        <v>Geçer</v>
      </c>
      <c r="AL62" s="9" t="str">
        <f t="shared" si="28"/>
        <v>Geçer</v>
      </c>
      <c r="AM62" s="9" t="str">
        <f t="shared" si="29"/>
        <v>Geçmez</v>
      </c>
      <c r="AN62" s="9" t="str">
        <f t="shared" si="30"/>
        <v>Geçer</v>
      </c>
      <c r="AO62" s="9" t="str">
        <f t="shared" si="31"/>
        <v>Geçer</v>
      </c>
      <c r="AP62" s="9" t="str">
        <f t="shared" si="32"/>
        <v>Geçer</v>
      </c>
      <c r="AQ62" s="8" t="str">
        <f t="shared" si="33"/>
        <v>Geçmez</v>
      </c>
      <c r="AR62" s="9" t="str">
        <f t="shared" si="34"/>
        <v>Geçer</v>
      </c>
      <c r="AS62" s="9" t="str">
        <f t="shared" si="35"/>
        <v>Geçmez</v>
      </c>
      <c r="AT62" s="9" t="str">
        <f t="shared" si="36"/>
        <v>Geçer</v>
      </c>
      <c r="AU62" s="9" t="str">
        <f t="shared" si="37"/>
        <v>Geçer</v>
      </c>
      <c r="AV62" s="9" t="str">
        <f t="shared" si="38"/>
        <v>Geçmez</v>
      </c>
      <c r="AW62" s="9" t="str">
        <f t="shared" si="39"/>
        <v>Geçer</v>
      </c>
      <c r="AX62" s="9" t="str">
        <f t="shared" si="40"/>
        <v>Geçer</v>
      </c>
      <c r="AY62" s="9" t="str">
        <f t="shared" si="41"/>
        <v>Geçer</v>
      </c>
      <c r="AZ62" s="10" t="str">
        <f t="shared" si="42"/>
        <v>Hayır</v>
      </c>
      <c r="BA62" s="10" t="str">
        <f t="shared" si="43"/>
        <v>Hayır</v>
      </c>
      <c r="BB62" s="10" t="str">
        <f t="shared" si="44"/>
        <v>Hayır</v>
      </c>
    </row>
    <row r="63" ht="42.0" customHeight="1">
      <c r="A63" s="7">
        <v>33.0</v>
      </c>
      <c r="B63" s="5" t="s">
        <v>60</v>
      </c>
      <c r="C63" s="7">
        <v>33.0</v>
      </c>
      <c r="D63" s="5">
        <v>45.7</v>
      </c>
      <c r="E63" s="5">
        <v>12.7</v>
      </c>
      <c r="F63" s="5">
        <v>33.0</v>
      </c>
      <c r="G63" s="5">
        <v>4.0</v>
      </c>
      <c r="H63" s="7">
        <v>190.0</v>
      </c>
      <c r="I63" s="6">
        <f t="shared" si="1"/>
        <v>44.85</v>
      </c>
      <c r="J63" s="6">
        <f t="shared" si="2"/>
        <v>118.8</v>
      </c>
      <c r="K63" s="7" t="str">
        <f t="shared" si="3"/>
        <v>Yatay</v>
      </c>
      <c r="L63" s="7" t="str">
        <f>IF(K63="Dikey",IF(AND(F63&gt;='Çanta Gruplaması'!$C$10,F63&lt;='Çanta Gruplaması'!$D$10),'Çanta Gruplaması'!$B$10,IF(AND(F63&gt;='Çanta Gruplaması'!$C$11,F63&lt;='Çanta Gruplaması'!$D$11),'Çanta Gruplaması'!$B$11,IF(AND(F63&gt;='Çanta Gruplaması'!$C$12,F63&lt;='Çanta Gruplaması'!$D$12),'Çanta Gruplaması'!$B$12,"Belirtilen Aralıkta Değil"))),IF(K63="Yatay",IF(AND(D63&gt;='Çanta Gruplaması'!$C$3,D63&lt;='Çanta Gruplaması'!$D$3),'Çanta Gruplaması'!$B$3,IF(AND(D63&gt;='Çanta Gruplaması'!$C$4,D63&lt;='Çanta Gruplaması'!$D$4),'Çanta Gruplaması'!$B$4,IF(AND(D63&gt;='Çanta Gruplaması'!$C$5,D63&lt;='Çanta Gruplaması'!$D$5),'Çanta Gruplaması'!$B$5,"Belirtilen Aralıkta Değil"))),IF(K63="Küp",IF(AND(D63&gt;='Çanta Gruplaması'!$C$16,D63&lt;='Çanta Gruplaması'!$D$16),'Çanta Gruplaması'!$B$16,IF(AND(D63&gt;='Çanta Gruplaması'!$C$17,D63&lt;='Çanta Gruplaması'!$D$17),'Çanta Gruplaması'!$B$17,IF(AND(D63&gt;='Çanta Gruplaması'!$C$18,D63&lt;='Çanta Gruplaması'!$D$18),'Çanta Gruplaması'!$B$18,"Belirtilen Aralıkta Değil"))),"Değer Hatalı")))</f>
        <v>Yatay 3</v>
      </c>
      <c r="M63" s="7" t="str">
        <f>IF(AND(D63&gt;='Çanta Gruplaması'!$H$3,D63&lt;='Çanta Gruplaması'!$I$3,F63&gt;='Çanta Gruplaması'!$J$3,F63&lt;='Çanta Gruplaması'!$K$3),'Çanta Gruplaması'!$G$3,IF(AND(D63&gt;='Çanta Gruplaması'!$H$4,D63&lt;='Çanta Gruplaması'!$I$4,F63&gt;='Çanta Gruplaması'!$J$4,F63&lt;='Çanta Gruplaması'!$K$4),'Çanta Gruplaması'!$G$4,IF(AND(D63&gt;='Çanta Gruplaması'!$H$5,D63&lt;='Çanta Gruplaması'!$I$5,F63&gt;='Çanta Gruplaması'!$J$5,F63&lt;='Çanta Gruplaması'!$K$5),'Çanta Gruplaması'!$G$5,"Gruplanabilen Aralıkta Değildir")))</f>
        <v>Gruplanabilen Aralıkta Değildir</v>
      </c>
      <c r="N63" s="8" t="str">
        <f t="shared" si="4"/>
        <v>Geçmez</v>
      </c>
      <c r="O63" s="9" t="str">
        <f t="shared" si="5"/>
        <v>Geçer</v>
      </c>
      <c r="P63" s="9" t="str">
        <f t="shared" si="6"/>
        <v>Geçer</v>
      </c>
      <c r="Q63" s="9" t="str">
        <f t="shared" si="7"/>
        <v>Geçer</v>
      </c>
      <c r="R63" s="9" t="str">
        <f t="shared" si="8"/>
        <v>Geçer</v>
      </c>
      <c r="S63" s="9" t="str">
        <f t="shared" si="9"/>
        <v>Geçmez</v>
      </c>
      <c r="T63" s="9" t="str">
        <f t="shared" si="10"/>
        <v>Geçer</v>
      </c>
      <c r="U63" s="9" t="str">
        <f t="shared" si="11"/>
        <v>Geçmez</v>
      </c>
      <c r="V63" s="9" t="str">
        <f t="shared" si="12"/>
        <v>Geçer</v>
      </c>
      <c r="W63" s="9" t="str">
        <f t="shared" si="13"/>
        <v>Geçer</v>
      </c>
      <c r="X63" s="8" t="str">
        <f t="shared" si="14"/>
        <v>Geçmez</v>
      </c>
      <c r="Y63" s="9" t="str">
        <f t="shared" si="15"/>
        <v>Geçmez</v>
      </c>
      <c r="Z63" s="9" t="str">
        <f t="shared" si="16"/>
        <v>Geçer</v>
      </c>
      <c r="AA63" s="9" t="str">
        <f t="shared" si="17"/>
        <v>Geçer</v>
      </c>
      <c r="AB63" s="9" t="str">
        <f t="shared" si="18"/>
        <v>Geçer</v>
      </c>
      <c r="AC63" s="9" t="str">
        <f t="shared" si="19"/>
        <v>Geçmez</v>
      </c>
      <c r="AD63" s="9" t="str">
        <f t="shared" si="20"/>
        <v>Geçer</v>
      </c>
      <c r="AE63" s="9" t="str">
        <f t="shared" si="21"/>
        <v>Geçmez</v>
      </c>
      <c r="AF63" s="9" t="str">
        <f t="shared" si="22"/>
        <v>Geçmez</v>
      </c>
      <c r="AG63" s="9" t="str">
        <f t="shared" si="23"/>
        <v>Geçer</v>
      </c>
      <c r="AH63" s="8" t="str">
        <f t="shared" si="24"/>
        <v>Geçmez</v>
      </c>
      <c r="AI63" s="9" t="str">
        <f t="shared" si="25"/>
        <v>Geçer</v>
      </c>
      <c r="AJ63" s="9" t="str">
        <f t="shared" si="26"/>
        <v>Geçmez</v>
      </c>
      <c r="AK63" s="9" t="str">
        <f t="shared" si="27"/>
        <v>Geçer</v>
      </c>
      <c r="AL63" s="9" t="str">
        <f t="shared" si="28"/>
        <v>Geçer</v>
      </c>
      <c r="AM63" s="9" t="str">
        <f t="shared" si="29"/>
        <v>Geçmez</v>
      </c>
      <c r="AN63" s="9" t="str">
        <f t="shared" si="30"/>
        <v>Geçer</v>
      </c>
      <c r="AO63" s="9" t="str">
        <f t="shared" si="31"/>
        <v>Geçer</v>
      </c>
      <c r="AP63" s="9" t="str">
        <f t="shared" si="32"/>
        <v>Geçer</v>
      </c>
      <c r="AQ63" s="8" t="str">
        <f t="shared" si="33"/>
        <v>Geçmez</v>
      </c>
      <c r="AR63" s="9" t="str">
        <f t="shared" si="34"/>
        <v>Geçer</v>
      </c>
      <c r="AS63" s="9" t="str">
        <f t="shared" si="35"/>
        <v>Geçmez</v>
      </c>
      <c r="AT63" s="9" t="str">
        <f t="shared" si="36"/>
        <v>Geçer</v>
      </c>
      <c r="AU63" s="9" t="str">
        <f t="shared" si="37"/>
        <v>Geçer</v>
      </c>
      <c r="AV63" s="9" t="str">
        <f t="shared" si="38"/>
        <v>Geçmez</v>
      </c>
      <c r="AW63" s="9" t="str">
        <f t="shared" si="39"/>
        <v>Geçer</v>
      </c>
      <c r="AX63" s="9" t="str">
        <f t="shared" si="40"/>
        <v>Geçer</v>
      </c>
      <c r="AY63" s="9" t="str">
        <f t="shared" si="41"/>
        <v>Geçer</v>
      </c>
      <c r="AZ63" s="10" t="str">
        <f t="shared" si="42"/>
        <v>Hayır</v>
      </c>
      <c r="BA63" s="10" t="str">
        <f t="shared" si="43"/>
        <v>Hayır</v>
      </c>
      <c r="BB63" s="10" t="str">
        <f t="shared" si="44"/>
        <v>Hayır</v>
      </c>
    </row>
    <row r="64" ht="42.0" customHeight="1">
      <c r="A64" s="7">
        <v>34.0</v>
      </c>
      <c r="B64" s="5" t="s">
        <v>64</v>
      </c>
      <c r="C64" s="7">
        <v>34.0</v>
      </c>
      <c r="D64" s="5">
        <v>10.5</v>
      </c>
      <c r="E64" s="5">
        <v>8.5</v>
      </c>
      <c r="F64" s="5">
        <v>33.0</v>
      </c>
      <c r="G64" s="5">
        <v>4.0</v>
      </c>
      <c r="H64" s="7">
        <v>190.0</v>
      </c>
      <c r="I64" s="6">
        <f t="shared" si="1"/>
        <v>42.75</v>
      </c>
      <c r="J64" s="6">
        <f t="shared" si="2"/>
        <v>40</v>
      </c>
      <c r="K64" s="7" t="str">
        <f t="shared" si="3"/>
        <v>Dikey</v>
      </c>
      <c r="L64" s="7" t="str">
        <f>IF(K64="Dikey",IF(AND(F64&gt;='Çanta Gruplaması'!$C$10,F64&lt;='Çanta Gruplaması'!$D$10),'Çanta Gruplaması'!$B$10,IF(AND(F64&gt;='Çanta Gruplaması'!$C$11,F64&lt;='Çanta Gruplaması'!$D$11),'Çanta Gruplaması'!$B$11,IF(AND(F64&gt;='Çanta Gruplaması'!$C$12,F64&lt;='Çanta Gruplaması'!$D$12),'Çanta Gruplaması'!$B$12,"Belirtilen Aralıkta Değil"))),IF(K64="Yatay",IF(AND(D64&gt;='Çanta Gruplaması'!$C$3,D64&lt;='Çanta Gruplaması'!$D$3),'Çanta Gruplaması'!$B$3,IF(AND(D64&gt;='Çanta Gruplaması'!$C$4,D64&lt;='Çanta Gruplaması'!$D$4),'Çanta Gruplaması'!$B$4,IF(AND(D64&gt;='Çanta Gruplaması'!$C$5,D64&lt;='Çanta Gruplaması'!$D$5),'Çanta Gruplaması'!$B$5,"Belirtilen Aralıkta Değil"))),IF(K64="Küp",IF(AND(D64&gt;='Çanta Gruplaması'!$C$16,D64&lt;='Çanta Gruplaması'!$D$16),'Çanta Gruplaması'!$B$16,IF(AND(D64&gt;='Çanta Gruplaması'!$C$17,D64&lt;='Çanta Gruplaması'!$D$17),'Çanta Gruplaması'!$B$17,IF(AND(D64&gt;='Çanta Gruplaması'!$C$18,D64&lt;='Çanta Gruplaması'!$D$18),'Çanta Gruplaması'!$B$18,"Belirtilen Aralıkta Değil"))),"Değer Hatalı")))</f>
        <v>Dikey 2</v>
      </c>
      <c r="M64" s="7" t="str">
        <f>IF(AND(D64&gt;='Çanta Gruplaması'!$H$3,D64&lt;='Çanta Gruplaması'!$I$3,F64&gt;='Çanta Gruplaması'!$J$3,F64&lt;='Çanta Gruplaması'!$K$3),'Çanta Gruplaması'!$G$3,IF(AND(D64&gt;='Çanta Gruplaması'!$H$4,D64&lt;='Çanta Gruplaması'!$I$4,F64&gt;='Çanta Gruplaması'!$J$4,F64&lt;='Çanta Gruplaması'!$K$4),'Çanta Gruplaması'!$G$4,IF(AND(D64&gt;='Çanta Gruplaması'!$H$5,D64&lt;='Çanta Gruplaması'!$I$5,F64&gt;='Çanta Gruplaması'!$J$5,F64&lt;='Çanta Gruplaması'!$K$5),'Çanta Gruplaması'!$G$5,"Gruplanabilen Aralıkta Değildir")))</f>
        <v>Gruplanabilen Aralıkta Değildir</v>
      </c>
      <c r="N64" s="8" t="str">
        <f t="shared" si="4"/>
        <v>Geçmez</v>
      </c>
      <c r="O64" s="9" t="str">
        <f t="shared" si="5"/>
        <v>Geçmez</v>
      </c>
      <c r="P64" s="9" t="str">
        <f t="shared" si="6"/>
        <v>Geçer</v>
      </c>
      <c r="Q64" s="9" t="str">
        <f t="shared" si="7"/>
        <v>Geçer</v>
      </c>
      <c r="R64" s="9" t="str">
        <f t="shared" si="8"/>
        <v>Geçer</v>
      </c>
      <c r="S64" s="9" t="str">
        <f t="shared" si="9"/>
        <v>Geçmez</v>
      </c>
      <c r="T64" s="9" t="str">
        <f t="shared" si="10"/>
        <v>Geçer</v>
      </c>
      <c r="U64" s="9" t="str">
        <f t="shared" si="11"/>
        <v>Geçmez</v>
      </c>
      <c r="V64" s="9" t="str">
        <f t="shared" si="12"/>
        <v>Geçer</v>
      </c>
      <c r="W64" s="9" t="str">
        <f t="shared" si="13"/>
        <v>Geçer</v>
      </c>
      <c r="X64" s="8" t="str">
        <f t="shared" si="14"/>
        <v>Geçmez</v>
      </c>
      <c r="Y64" s="9" t="str">
        <f t="shared" si="15"/>
        <v>Geçer</v>
      </c>
      <c r="Z64" s="9" t="str">
        <f t="shared" si="16"/>
        <v>Geçer</v>
      </c>
      <c r="AA64" s="9" t="str">
        <f t="shared" si="17"/>
        <v>Geçer</v>
      </c>
      <c r="AB64" s="9" t="str">
        <f t="shared" si="18"/>
        <v>Geçer</v>
      </c>
      <c r="AC64" s="9" t="str">
        <f t="shared" si="19"/>
        <v>Geçer</v>
      </c>
      <c r="AD64" s="9" t="str">
        <f t="shared" si="20"/>
        <v>Geçer</v>
      </c>
      <c r="AE64" s="9" t="str">
        <f t="shared" si="21"/>
        <v>Geçmez</v>
      </c>
      <c r="AF64" s="9" t="str">
        <f t="shared" si="22"/>
        <v>Geçer</v>
      </c>
      <c r="AG64" s="9" t="str">
        <f t="shared" si="23"/>
        <v>Geçer</v>
      </c>
      <c r="AH64" s="8" t="str">
        <f t="shared" si="24"/>
        <v>Geçmez</v>
      </c>
      <c r="AI64" s="9" t="str">
        <f t="shared" si="25"/>
        <v>Geçer</v>
      </c>
      <c r="AJ64" s="9" t="str">
        <f t="shared" si="26"/>
        <v>Geçmez</v>
      </c>
      <c r="AK64" s="9" t="str">
        <f t="shared" si="27"/>
        <v>Geçer</v>
      </c>
      <c r="AL64" s="9" t="str">
        <f t="shared" si="28"/>
        <v>Geçer</v>
      </c>
      <c r="AM64" s="9" t="str">
        <f t="shared" si="29"/>
        <v>Geçmez</v>
      </c>
      <c r="AN64" s="9" t="str">
        <f t="shared" si="30"/>
        <v>Geçer</v>
      </c>
      <c r="AO64" s="9" t="str">
        <f t="shared" si="31"/>
        <v>Geçer</v>
      </c>
      <c r="AP64" s="9" t="str">
        <f t="shared" si="32"/>
        <v>Geçmez</v>
      </c>
      <c r="AQ64" s="8" t="str">
        <f t="shared" si="33"/>
        <v>Geçmez</v>
      </c>
      <c r="AR64" s="9" t="str">
        <f t="shared" si="34"/>
        <v>Geçer</v>
      </c>
      <c r="AS64" s="9" t="str">
        <f t="shared" si="35"/>
        <v>Geçmez</v>
      </c>
      <c r="AT64" s="9" t="str">
        <f t="shared" si="36"/>
        <v>Geçer</v>
      </c>
      <c r="AU64" s="9" t="str">
        <f t="shared" si="37"/>
        <v>Geçer</v>
      </c>
      <c r="AV64" s="9" t="str">
        <f t="shared" si="38"/>
        <v>Geçmez</v>
      </c>
      <c r="AW64" s="9" t="str">
        <f t="shared" si="39"/>
        <v>Geçer</v>
      </c>
      <c r="AX64" s="9" t="str">
        <f t="shared" si="40"/>
        <v>Geçer</v>
      </c>
      <c r="AY64" s="9" t="str">
        <f t="shared" si="41"/>
        <v>Geçmez</v>
      </c>
      <c r="AZ64" s="10" t="str">
        <f t="shared" si="42"/>
        <v>Hayır</v>
      </c>
      <c r="BA64" s="10" t="str">
        <f t="shared" si="43"/>
        <v>Hayır</v>
      </c>
      <c r="BB64" s="10" t="str">
        <f t="shared" si="44"/>
        <v>Hayır</v>
      </c>
    </row>
    <row r="65" ht="42.0" customHeight="1">
      <c r="A65" s="7">
        <v>35.0</v>
      </c>
      <c r="B65" s="5" t="s">
        <v>65</v>
      </c>
      <c r="C65" s="7">
        <v>35.0</v>
      </c>
      <c r="D65" s="5">
        <v>37.0</v>
      </c>
      <c r="E65" s="5">
        <v>18.0</v>
      </c>
      <c r="F65" s="5">
        <v>32.0</v>
      </c>
      <c r="G65" s="5">
        <v>5.0</v>
      </c>
      <c r="H65" s="7">
        <v>190.0</v>
      </c>
      <c r="I65" s="6">
        <f t="shared" si="1"/>
        <v>47.5</v>
      </c>
      <c r="J65" s="6">
        <f t="shared" si="2"/>
        <v>112</v>
      </c>
      <c r="K65" s="7" t="str">
        <f t="shared" si="3"/>
        <v>Yatay</v>
      </c>
      <c r="L65" s="7" t="str">
        <f>IF(K65="Dikey",IF(AND(F65&gt;='Çanta Gruplaması'!$C$10,F65&lt;='Çanta Gruplaması'!$D$10),'Çanta Gruplaması'!$B$10,IF(AND(F65&gt;='Çanta Gruplaması'!$C$11,F65&lt;='Çanta Gruplaması'!$D$11),'Çanta Gruplaması'!$B$11,IF(AND(F65&gt;='Çanta Gruplaması'!$C$12,F65&lt;='Çanta Gruplaması'!$D$12),'Çanta Gruplaması'!$B$12,"Belirtilen Aralıkta Değil"))),IF(K65="Yatay",IF(AND(D65&gt;='Çanta Gruplaması'!$C$3,D65&lt;='Çanta Gruplaması'!$D$3),'Çanta Gruplaması'!$B$3,IF(AND(D65&gt;='Çanta Gruplaması'!$C$4,D65&lt;='Çanta Gruplaması'!$D$4),'Çanta Gruplaması'!$B$4,IF(AND(D65&gt;='Çanta Gruplaması'!$C$5,D65&lt;='Çanta Gruplaması'!$D$5),'Çanta Gruplaması'!$B$5,"Belirtilen Aralıkta Değil"))),IF(K65="Küp",IF(AND(D65&gt;='Çanta Gruplaması'!$C$16,D65&lt;='Çanta Gruplaması'!$D$16),'Çanta Gruplaması'!$B$16,IF(AND(D65&gt;='Çanta Gruplaması'!$C$17,D65&lt;='Çanta Gruplaması'!$D$17),'Çanta Gruplaması'!$B$17,IF(AND(D65&gt;='Çanta Gruplaması'!$C$18,D65&lt;='Çanta Gruplaması'!$D$18),'Çanta Gruplaması'!$B$18,"Belirtilen Aralıkta Değil"))),"Değer Hatalı")))</f>
        <v>Yatay 3</v>
      </c>
      <c r="M65" s="7" t="str">
        <f>IF(AND(D65&gt;='Çanta Gruplaması'!$H$3,D65&lt;='Çanta Gruplaması'!$I$3,F65&gt;='Çanta Gruplaması'!$J$3,F65&lt;='Çanta Gruplaması'!$K$3),'Çanta Gruplaması'!$G$3,IF(AND(D65&gt;='Çanta Gruplaması'!$H$4,D65&lt;='Çanta Gruplaması'!$I$4,F65&gt;='Çanta Gruplaması'!$J$4,F65&lt;='Çanta Gruplaması'!$K$4),'Çanta Gruplaması'!$G$4,IF(AND(D65&gt;='Çanta Gruplaması'!$H$5,D65&lt;='Çanta Gruplaması'!$I$5,F65&gt;='Çanta Gruplaması'!$J$5,F65&lt;='Çanta Gruplaması'!$K$5),'Çanta Gruplaması'!$G$5,"Gruplanabilen Aralıkta Değildir")))</f>
        <v>Gruplanabilen Aralıkta Değildir</v>
      </c>
      <c r="N65" s="8" t="str">
        <f t="shared" si="4"/>
        <v>Geçmez</v>
      </c>
      <c r="O65" s="9" t="str">
        <f t="shared" si="5"/>
        <v>Geçer</v>
      </c>
      <c r="P65" s="9" t="str">
        <f t="shared" si="6"/>
        <v>Geçer</v>
      </c>
      <c r="Q65" s="9" t="str">
        <f t="shared" si="7"/>
        <v>Geçer</v>
      </c>
      <c r="R65" s="9" t="str">
        <f t="shared" si="8"/>
        <v>Geçer</v>
      </c>
      <c r="S65" s="9" t="str">
        <f t="shared" si="9"/>
        <v>Geçer</v>
      </c>
      <c r="T65" s="9" t="str">
        <f t="shared" si="10"/>
        <v>Geçer</v>
      </c>
      <c r="U65" s="9" t="str">
        <f t="shared" si="11"/>
        <v>Geçer</v>
      </c>
      <c r="V65" s="9" t="str">
        <f t="shared" si="12"/>
        <v>Geçmez</v>
      </c>
      <c r="W65" s="9" t="str">
        <f t="shared" si="13"/>
        <v>Geçer</v>
      </c>
      <c r="X65" s="8" t="str">
        <f t="shared" si="14"/>
        <v>Geçmez</v>
      </c>
      <c r="Y65" s="9" t="str">
        <f t="shared" si="15"/>
        <v>Geçmez</v>
      </c>
      <c r="Z65" s="9" t="str">
        <f t="shared" si="16"/>
        <v>Geçmez</v>
      </c>
      <c r="AA65" s="9" t="str">
        <f t="shared" si="17"/>
        <v>Geçer</v>
      </c>
      <c r="AB65" s="9" t="str">
        <f t="shared" si="18"/>
        <v>Geçer</v>
      </c>
      <c r="AC65" s="9" t="str">
        <f t="shared" si="19"/>
        <v>Geçmez</v>
      </c>
      <c r="AD65" s="9" t="str">
        <f t="shared" si="20"/>
        <v>Geçmez</v>
      </c>
      <c r="AE65" s="9" t="str">
        <f t="shared" si="21"/>
        <v>Geçmez</v>
      </c>
      <c r="AF65" s="9" t="str">
        <f t="shared" si="22"/>
        <v>Geçmez</v>
      </c>
      <c r="AG65" s="9" t="str">
        <f t="shared" si="23"/>
        <v>Geçer</v>
      </c>
      <c r="AH65" s="8" t="str">
        <f t="shared" si="24"/>
        <v>Geçmez</v>
      </c>
      <c r="AI65" s="9" t="str">
        <f t="shared" si="25"/>
        <v>Geçer</v>
      </c>
      <c r="AJ65" s="9" t="str">
        <f t="shared" si="26"/>
        <v>Geçer</v>
      </c>
      <c r="AK65" s="9" t="str">
        <f t="shared" si="27"/>
        <v>Geçer</v>
      </c>
      <c r="AL65" s="9" t="str">
        <f t="shared" si="28"/>
        <v>Geçmez</v>
      </c>
      <c r="AM65" s="9" t="str">
        <f t="shared" si="29"/>
        <v>Geçer</v>
      </c>
      <c r="AN65" s="9" t="str">
        <f t="shared" si="30"/>
        <v>Geçmez</v>
      </c>
      <c r="AO65" s="9" t="str">
        <f t="shared" si="31"/>
        <v>Geçmez</v>
      </c>
      <c r="AP65" s="9" t="str">
        <f t="shared" si="32"/>
        <v>Geçer</v>
      </c>
      <c r="AQ65" s="8" t="str">
        <f t="shared" si="33"/>
        <v>Geçmez</v>
      </c>
      <c r="AR65" s="9" t="str">
        <f t="shared" si="34"/>
        <v>Geçer</v>
      </c>
      <c r="AS65" s="9" t="str">
        <f t="shared" si="35"/>
        <v>Geçer</v>
      </c>
      <c r="AT65" s="9" t="str">
        <f t="shared" si="36"/>
        <v>Geçer</v>
      </c>
      <c r="AU65" s="9" t="str">
        <f t="shared" si="37"/>
        <v>Geçmez</v>
      </c>
      <c r="AV65" s="9" t="str">
        <f t="shared" si="38"/>
        <v>Geçer</v>
      </c>
      <c r="AW65" s="9" t="str">
        <f t="shared" si="39"/>
        <v>Geçmez</v>
      </c>
      <c r="AX65" s="9" t="str">
        <f t="shared" si="40"/>
        <v>Geçmez</v>
      </c>
      <c r="AY65" s="9" t="str">
        <f t="shared" si="41"/>
        <v>Geçer</v>
      </c>
      <c r="AZ65" s="10" t="str">
        <f t="shared" si="42"/>
        <v>Hayır</v>
      </c>
      <c r="BA65" s="10" t="str">
        <f t="shared" si="43"/>
        <v>Hayır</v>
      </c>
      <c r="BB65" s="10" t="str">
        <f t="shared" si="44"/>
        <v>Hayır</v>
      </c>
    </row>
    <row r="66" ht="42.0" customHeight="1">
      <c r="A66" s="7">
        <v>36.0</v>
      </c>
      <c r="B66" s="5" t="s">
        <v>65</v>
      </c>
      <c r="C66" s="7">
        <v>36.0</v>
      </c>
      <c r="D66" s="5">
        <v>44.0</v>
      </c>
      <c r="E66" s="5">
        <v>42.0</v>
      </c>
      <c r="F66" s="5">
        <v>17.0</v>
      </c>
      <c r="G66" s="5">
        <v>6.0</v>
      </c>
      <c r="H66" s="7">
        <v>190.0</v>
      </c>
      <c r="I66" s="6">
        <f t="shared" si="1"/>
        <v>45.5</v>
      </c>
      <c r="J66" s="6">
        <f t="shared" si="2"/>
        <v>174</v>
      </c>
      <c r="K66" s="7" t="str">
        <f t="shared" si="3"/>
        <v>Yatay</v>
      </c>
      <c r="L66" s="7" t="str">
        <f>IF(K66="Dikey",IF(AND(F66&gt;='Çanta Gruplaması'!$C$10,F66&lt;='Çanta Gruplaması'!$D$10),'Çanta Gruplaması'!$B$10,IF(AND(F66&gt;='Çanta Gruplaması'!$C$11,F66&lt;='Çanta Gruplaması'!$D$11),'Çanta Gruplaması'!$B$11,IF(AND(F66&gt;='Çanta Gruplaması'!$C$12,F66&lt;='Çanta Gruplaması'!$D$12),'Çanta Gruplaması'!$B$12,"Belirtilen Aralıkta Değil"))),IF(K66="Yatay",IF(AND(D66&gt;='Çanta Gruplaması'!$C$3,D66&lt;='Çanta Gruplaması'!$D$3),'Çanta Gruplaması'!$B$3,IF(AND(D66&gt;='Çanta Gruplaması'!$C$4,D66&lt;='Çanta Gruplaması'!$D$4),'Çanta Gruplaması'!$B$4,IF(AND(D66&gt;='Çanta Gruplaması'!$C$5,D66&lt;='Çanta Gruplaması'!$D$5),'Çanta Gruplaması'!$B$5,"Belirtilen Aralıkta Değil"))),IF(K66="Küp",IF(AND(D66&gt;='Çanta Gruplaması'!$C$16,D66&lt;='Çanta Gruplaması'!$D$16),'Çanta Gruplaması'!$B$16,IF(AND(D66&gt;='Çanta Gruplaması'!$C$17,D66&lt;='Çanta Gruplaması'!$D$17),'Çanta Gruplaması'!$B$17,IF(AND(D66&gt;='Çanta Gruplaması'!$C$18,D66&lt;='Çanta Gruplaması'!$D$18),'Çanta Gruplaması'!$B$18,"Belirtilen Aralıkta Değil"))),"Değer Hatalı")))</f>
        <v>Yatay 3</v>
      </c>
      <c r="M66" s="7" t="str">
        <f>IF(AND(D66&gt;='Çanta Gruplaması'!$H$3,D66&lt;='Çanta Gruplaması'!$I$3,F66&gt;='Çanta Gruplaması'!$J$3,F66&lt;='Çanta Gruplaması'!$K$3),'Çanta Gruplaması'!$G$3,IF(AND(D66&gt;='Çanta Gruplaması'!$H$4,D66&lt;='Çanta Gruplaması'!$I$4,F66&gt;='Çanta Gruplaması'!$J$4,F66&lt;='Çanta Gruplaması'!$K$4),'Çanta Gruplaması'!$G$4,IF(AND(D66&gt;='Çanta Gruplaması'!$H$5,D66&lt;='Çanta Gruplaması'!$I$5,F66&gt;='Çanta Gruplaması'!$J$5,F66&lt;='Çanta Gruplaması'!$K$5),'Çanta Gruplaması'!$G$5,"Gruplanabilen Aralıkta Değildir")))</f>
        <v>Gruplanabilen Aralıkta Değildir</v>
      </c>
      <c r="N66" s="8" t="str">
        <f t="shared" si="4"/>
        <v>Geçmez</v>
      </c>
      <c r="O66" s="9" t="str">
        <f t="shared" si="5"/>
        <v>Geçmez</v>
      </c>
      <c r="P66" s="9" t="str">
        <f t="shared" si="6"/>
        <v>Geçer</v>
      </c>
      <c r="Q66" s="9" t="str">
        <f t="shared" si="7"/>
        <v>Geçer</v>
      </c>
      <c r="R66" s="9" t="str">
        <f t="shared" si="8"/>
        <v>Geçer</v>
      </c>
      <c r="S66" s="9" t="str">
        <f t="shared" si="9"/>
        <v>Geçmez</v>
      </c>
      <c r="T66" s="9" t="str">
        <f t="shared" si="10"/>
        <v>Geçmez</v>
      </c>
      <c r="U66" s="9" t="str">
        <f t="shared" si="11"/>
        <v>Geçmez</v>
      </c>
      <c r="V66" s="9" t="str">
        <f t="shared" si="12"/>
        <v>Geçmez</v>
      </c>
      <c r="W66" s="9" t="str">
        <f t="shared" si="13"/>
        <v>Geçer</v>
      </c>
      <c r="X66" s="8" t="str">
        <f t="shared" si="14"/>
        <v>Geçmez</v>
      </c>
      <c r="Y66" s="9" t="str">
        <f t="shared" si="15"/>
        <v>Geçmez</v>
      </c>
      <c r="Z66" s="9" t="str">
        <f t="shared" si="16"/>
        <v>Geçer</v>
      </c>
      <c r="AA66" s="9" t="str">
        <f t="shared" si="17"/>
        <v>Geçer</v>
      </c>
      <c r="AB66" s="9" t="str">
        <f t="shared" si="18"/>
        <v>Geçmez</v>
      </c>
      <c r="AC66" s="9" t="str">
        <f t="shared" si="19"/>
        <v>Geçmez</v>
      </c>
      <c r="AD66" s="9" t="str">
        <f t="shared" si="20"/>
        <v>Geçmez</v>
      </c>
      <c r="AE66" s="9" t="str">
        <f t="shared" si="21"/>
        <v>Geçmez</v>
      </c>
      <c r="AF66" s="9" t="str">
        <f t="shared" si="22"/>
        <v>Geçmez</v>
      </c>
      <c r="AG66" s="9" t="str">
        <f t="shared" si="23"/>
        <v>Geçer</v>
      </c>
      <c r="AH66" s="8" t="str">
        <f t="shared" si="24"/>
        <v>Geçmez</v>
      </c>
      <c r="AI66" s="9" t="str">
        <f t="shared" si="25"/>
        <v>Geçer</v>
      </c>
      <c r="AJ66" s="9" t="str">
        <f t="shared" si="26"/>
        <v>Geçmez</v>
      </c>
      <c r="AK66" s="9" t="str">
        <f t="shared" si="27"/>
        <v>Geçer</v>
      </c>
      <c r="AL66" s="9" t="str">
        <f t="shared" si="28"/>
        <v>Geçmez</v>
      </c>
      <c r="AM66" s="9" t="str">
        <f t="shared" si="29"/>
        <v>Geçmez</v>
      </c>
      <c r="AN66" s="9" t="str">
        <f t="shared" si="30"/>
        <v>Geçmez</v>
      </c>
      <c r="AO66" s="9" t="str">
        <f t="shared" si="31"/>
        <v>Geçmez</v>
      </c>
      <c r="AP66" s="9" t="str">
        <f t="shared" si="32"/>
        <v>Geçmez</v>
      </c>
      <c r="AQ66" s="8" t="str">
        <f t="shared" si="33"/>
        <v>Geçmez</v>
      </c>
      <c r="AR66" s="9" t="str">
        <f t="shared" si="34"/>
        <v>Geçer</v>
      </c>
      <c r="AS66" s="9" t="str">
        <f t="shared" si="35"/>
        <v>Geçmez</v>
      </c>
      <c r="AT66" s="9" t="str">
        <f t="shared" si="36"/>
        <v>Geçmez</v>
      </c>
      <c r="AU66" s="9" t="str">
        <f t="shared" si="37"/>
        <v>Geçmez</v>
      </c>
      <c r="AV66" s="9" t="str">
        <f t="shared" si="38"/>
        <v>Geçmez</v>
      </c>
      <c r="AW66" s="9" t="str">
        <f t="shared" si="39"/>
        <v>Geçmez</v>
      </c>
      <c r="AX66" s="9" t="str">
        <f t="shared" si="40"/>
        <v>Geçmez</v>
      </c>
      <c r="AY66" s="9" t="str">
        <f t="shared" si="41"/>
        <v>Geçmez</v>
      </c>
      <c r="AZ66" s="10" t="str">
        <f t="shared" si="42"/>
        <v>Hayır</v>
      </c>
      <c r="BA66" s="10" t="str">
        <f t="shared" si="43"/>
        <v>Hayır</v>
      </c>
      <c r="BB66" s="10" t="str">
        <f t="shared" si="44"/>
        <v>Hayır</v>
      </c>
    </row>
    <row r="67" ht="42.0" customHeight="1">
      <c r="A67" s="7">
        <v>37.0</v>
      </c>
      <c r="B67" s="5" t="s">
        <v>69</v>
      </c>
      <c r="C67" s="7">
        <v>37.0</v>
      </c>
      <c r="D67" s="5">
        <v>9.5</v>
      </c>
      <c r="E67" s="5">
        <v>4.5</v>
      </c>
      <c r="F67" s="5">
        <v>17.0</v>
      </c>
      <c r="G67" s="5">
        <v>4.0</v>
      </c>
      <c r="H67" s="7">
        <v>190.0</v>
      </c>
      <c r="I67" s="6">
        <f t="shared" si="1"/>
        <v>24.75</v>
      </c>
      <c r="J67" s="6">
        <f t="shared" si="2"/>
        <v>30</v>
      </c>
      <c r="K67" s="7" t="str">
        <f t="shared" si="3"/>
        <v>Dikey</v>
      </c>
      <c r="L67" s="7" t="str">
        <f>IF(K67="Dikey",IF(AND(F67&gt;='Çanta Gruplaması'!$C$10,F67&lt;='Çanta Gruplaması'!$D$10),'Çanta Gruplaması'!$B$10,IF(AND(F67&gt;='Çanta Gruplaması'!$C$11,F67&lt;='Çanta Gruplaması'!$D$11),'Çanta Gruplaması'!$B$11,IF(AND(F67&gt;='Çanta Gruplaması'!$C$12,F67&lt;='Çanta Gruplaması'!$D$12),'Çanta Gruplaması'!$B$12,"Belirtilen Aralıkta Değil"))),IF(K67="Yatay",IF(AND(D67&gt;='Çanta Gruplaması'!$C$3,D67&lt;='Çanta Gruplaması'!$D$3),'Çanta Gruplaması'!$B$3,IF(AND(D67&gt;='Çanta Gruplaması'!$C$4,D67&lt;='Çanta Gruplaması'!$D$4),'Çanta Gruplaması'!$B$4,IF(AND(D67&gt;='Çanta Gruplaması'!$C$5,D67&lt;='Çanta Gruplaması'!$D$5),'Çanta Gruplaması'!$B$5,"Belirtilen Aralıkta Değil"))),IF(K67="Küp",IF(AND(D67&gt;='Çanta Gruplaması'!$C$16,D67&lt;='Çanta Gruplaması'!$D$16),'Çanta Gruplaması'!$B$16,IF(AND(D67&gt;='Çanta Gruplaması'!$C$17,D67&lt;='Çanta Gruplaması'!$D$17),'Çanta Gruplaması'!$B$17,IF(AND(D67&gt;='Çanta Gruplaması'!$C$18,D67&lt;='Çanta Gruplaması'!$D$18),'Çanta Gruplaması'!$B$18,"Belirtilen Aralıkta Değil"))),"Değer Hatalı")))</f>
        <v>Dikey 1</v>
      </c>
      <c r="M67" s="7" t="str">
        <f>IF(AND(D67&gt;='Çanta Gruplaması'!$H$3,D67&lt;='Çanta Gruplaması'!$I$3,F67&gt;='Çanta Gruplaması'!$J$3,F67&lt;='Çanta Gruplaması'!$K$3),'Çanta Gruplaması'!$G$3,IF(AND(D67&gt;='Çanta Gruplaması'!$H$4,D67&lt;='Çanta Gruplaması'!$I$4,F67&gt;='Çanta Gruplaması'!$J$4,F67&lt;='Çanta Gruplaması'!$K$4),'Çanta Gruplaması'!$G$4,IF(AND(D67&gt;='Çanta Gruplaması'!$H$5,D67&lt;='Çanta Gruplaması'!$I$5,F67&gt;='Çanta Gruplaması'!$J$5,F67&lt;='Çanta Gruplaması'!$K$5),'Çanta Gruplaması'!$G$5,"Gruplanabilen Aralıkta Değildir")))</f>
        <v>Küçük</v>
      </c>
      <c r="N67" s="8" t="str">
        <f t="shared" si="4"/>
        <v>Geçmez</v>
      </c>
      <c r="O67" s="9" t="str">
        <f t="shared" si="5"/>
        <v>Geçmez</v>
      </c>
      <c r="P67" s="9" t="str">
        <f t="shared" si="6"/>
        <v>Geçmez</v>
      </c>
      <c r="Q67" s="9" t="str">
        <f t="shared" si="7"/>
        <v>Geçer</v>
      </c>
      <c r="R67" s="9" t="str">
        <f t="shared" si="8"/>
        <v>Geçer</v>
      </c>
      <c r="S67" s="9" t="str">
        <f t="shared" si="9"/>
        <v>Geçmez</v>
      </c>
      <c r="T67" s="9" t="str">
        <f t="shared" si="10"/>
        <v>Geçer</v>
      </c>
      <c r="U67" s="9" t="str">
        <f t="shared" si="11"/>
        <v>Geçmez</v>
      </c>
      <c r="V67" s="9" t="str">
        <f t="shared" si="12"/>
        <v>Geçmez</v>
      </c>
      <c r="W67" s="9" t="str">
        <f t="shared" si="13"/>
        <v>Geçmez</v>
      </c>
      <c r="X67" s="8" t="str">
        <f t="shared" si="14"/>
        <v>Geçmez</v>
      </c>
      <c r="Y67" s="9" t="str">
        <f t="shared" si="15"/>
        <v>Geçmez</v>
      </c>
      <c r="Z67" s="9" t="str">
        <f t="shared" si="16"/>
        <v>Geçer</v>
      </c>
      <c r="AA67" s="9" t="str">
        <f t="shared" si="17"/>
        <v>Geçer</v>
      </c>
      <c r="AB67" s="9" t="str">
        <f t="shared" si="18"/>
        <v>Geçer</v>
      </c>
      <c r="AC67" s="9" t="str">
        <f t="shared" si="19"/>
        <v>Geçmez</v>
      </c>
      <c r="AD67" s="9" t="str">
        <f t="shared" si="20"/>
        <v>Geçer</v>
      </c>
      <c r="AE67" s="9" t="str">
        <f t="shared" si="21"/>
        <v>Geçmez</v>
      </c>
      <c r="AF67" s="9" t="str">
        <f t="shared" si="22"/>
        <v>Geçmez</v>
      </c>
      <c r="AG67" s="9" t="str">
        <f t="shared" si="23"/>
        <v>Geçer</v>
      </c>
      <c r="AH67" s="8" t="str">
        <f t="shared" si="24"/>
        <v>Geçmez</v>
      </c>
      <c r="AI67" s="9" t="str">
        <f t="shared" si="25"/>
        <v>Geçer</v>
      </c>
      <c r="AJ67" s="9" t="str">
        <f t="shared" si="26"/>
        <v>Geçmez</v>
      </c>
      <c r="AK67" s="9" t="str">
        <f t="shared" si="27"/>
        <v>Geçmez</v>
      </c>
      <c r="AL67" s="9" t="str">
        <f t="shared" si="28"/>
        <v>Geçmez</v>
      </c>
      <c r="AM67" s="9" t="str">
        <f t="shared" si="29"/>
        <v>Geçmez</v>
      </c>
      <c r="AN67" s="9" t="str">
        <f t="shared" si="30"/>
        <v>Geçmez</v>
      </c>
      <c r="AO67" s="9" t="str">
        <f t="shared" si="31"/>
        <v>Geçer</v>
      </c>
      <c r="AP67" s="9" t="str">
        <f t="shared" si="32"/>
        <v>Geçmez</v>
      </c>
      <c r="AQ67" s="8" t="str">
        <f t="shared" si="33"/>
        <v>Geçmez</v>
      </c>
      <c r="AR67" s="9" t="str">
        <f t="shared" si="34"/>
        <v>Geçer</v>
      </c>
      <c r="AS67" s="9" t="str">
        <f t="shared" si="35"/>
        <v>Geçmez</v>
      </c>
      <c r="AT67" s="9" t="str">
        <f t="shared" si="36"/>
        <v>Geçmez</v>
      </c>
      <c r="AU67" s="9" t="str">
        <f t="shared" si="37"/>
        <v>Geçmez</v>
      </c>
      <c r="AV67" s="9" t="str">
        <f t="shared" si="38"/>
        <v>Geçmez</v>
      </c>
      <c r="AW67" s="9" t="str">
        <f t="shared" si="39"/>
        <v>Geçmez</v>
      </c>
      <c r="AX67" s="9" t="str">
        <f t="shared" si="40"/>
        <v>Geçer</v>
      </c>
      <c r="AY67" s="9" t="str">
        <f t="shared" si="41"/>
        <v>Geçmez</v>
      </c>
      <c r="AZ67" s="10" t="str">
        <f t="shared" si="42"/>
        <v>Hayır</v>
      </c>
      <c r="BA67" s="10" t="str">
        <f t="shared" si="43"/>
        <v>Hayır</v>
      </c>
      <c r="BB67" s="10" t="str">
        <f t="shared" si="44"/>
        <v>Hayır</v>
      </c>
    </row>
    <row r="68" ht="42.0" customHeight="1">
      <c r="A68" s="7">
        <v>38.0</v>
      </c>
      <c r="B68" s="5" t="s">
        <v>64</v>
      </c>
      <c r="C68" s="7">
        <v>38.0</v>
      </c>
      <c r="D68" s="5">
        <v>10.0</v>
      </c>
      <c r="E68" s="5">
        <v>6.0</v>
      </c>
      <c r="F68" s="5">
        <v>16.0</v>
      </c>
      <c r="G68" s="5">
        <v>4.0</v>
      </c>
      <c r="H68" s="7">
        <v>190.0</v>
      </c>
      <c r="I68" s="6">
        <f t="shared" si="1"/>
        <v>24.5</v>
      </c>
      <c r="J68" s="6">
        <f t="shared" si="2"/>
        <v>34</v>
      </c>
      <c r="K68" s="7" t="str">
        <f t="shared" si="3"/>
        <v>Dikey</v>
      </c>
      <c r="L68" s="7" t="str">
        <f>IF(K68="Dikey",IF(AND(F68&gt;='Çanta Gruplaması'!$C$10,F68&lt;='Çanta Gruplaması'!$D$10),'Çanta Gruplaması'!$B$10,IF(AND(F68&gt;='Çanta Gruplaması'!$C$11,F68&lt;='Çanta Gruplaması'!$D$11),'Çanta Gruplaması'!$B$11,IF(AND(F68&gt;='Çanta Gruplaması'!$C$12,F68&lt;='Çanta Gruplaması'!$D$12),'Çanta Gruplaması'!$B$12,"Belirtilen Aralıkta Değil"))),IF(K68="Yatay",IF(AND(D68&gt;='Çanta Gruplaması'!$C$3,D68&lt;='Çanta Gruplaması'!$D$3),'Çanta Gruplaması'!$B$3,IF(AND(D68&gt;='Çanta Gruplaması'!$C$4,D68&lt;='Çanta Gruplaması'!$D$4),'Çanta Gruplaması'!$B$4,IF(AND(D68&gt;='Çanta Gruplaması'!$C$5,D68&lt;='Çanta Gruplaması'!$D$5),'Çanta Gruplaması'!$B$5,"Belirtilen Aralıkta Değil"))),IF(K68="Küp",IF(AND(D68&gt;='Çanta Gruplaması'!$C$16,D68&lt;='Çanta Gruplaması'!$D$16),'Çanta Gruplaması'!$B$16,IF(AND(D68&gt;='Çanta Gruplaması'!$C$17,D68&lt;='Çanta Gruplaması'!$D$17),'Çanta Gruplaması'!$B$17,IF(AND(D68&gt;='Çanta Gruplaması'!$C$18,D68&lt;='Çanta Gruplaması'!$D$18),'Çanta Gruplaması'!$B$18,"Belirtilen Aralıkta Değil"))),"Değer Hatalı")))</f>
        <v>Dikey 1</v>
      </c>
      <c r="M68" s="7" t="str">
        <f>IF(AND(D68&gt;='Çanta Gruplaması'!$H$3,D68&lt;='Çanta Gruplaması'!$I$3,F68&gt;='Çanta Gruplaması'!$J$3,F68&lt;='Çanta Gruplaması'!$K$3),'Çanta Gruplaması'!$G$3,IF(AND(D68&gt;='Çanta Gruplaması'!$H$4,D68&lt;='Çanta Gruplaması'!$I$4,F68&gt;='Çanta Gruplaması'!$J$4,F68&lt;='Çanta Gruplaması'!$K$4),'Çanta Gruplaması'!$G$4,IF(AND(D68&gt;='Çanta Gruplaması'!$H$5,D68&lt;='Çanta Gruplaması'!$I$5,F68&gt;='Çanta Gruplaması'!$J$5,F68&lt;='Çanta Gruplaması'!$K$5),'Çanta Gruplaması'!$G$5,"Gruplanabilen Aralıkta Değildir")))</f>
        <v>Küçük</v>
      </c>
      <c r="N68" s="8" t="str">
        <f t="shared" si="4"/>
        <v>Geçmez</v>
      </c>
      <c r="O68" s="9" t="str">
        <f t="shared" si="5"/>
        <v>Geçmez</v>
      </c>
      <c r="P68" s="9" t="str">
        <f t="shared" si="6"/>
        <v>Geçmez</v>
      </c>
      <c r="Q68" s="9" t="str">
        <f t="shared" si="7"/>
        <v>Geçer</v>
      </c>
      <c r="R68" s="9" t="str">
        <f t="shared" si="8"/>
        <v>Geçer</v>
      </c>
      <c r="S68" s="9" t="str">
        <f t="shared" si="9"/>
        <v>Geçmez</v>
      </c>
      <c r="T68" s="9" t="str">
        <f t="shared" si="10"/>
        <v>Geçer</v>
      </c>
      <c r="U68" s="9" t="str">
        <f t="shared" si="11"/>
        <v>Geçmez</v>
      </c>
      <c r="V68" s="9" t="str">
        <f t="shared" si="12"/>
        <v>Geçmez</v>
      </c>
      <c r="W68" s="9" t="str">
        <f t="shared" si="13"/>
        <v>Geçmez</v>
      </c>
      <c r="X68" s="8" t="str">
        <f t="shared" si="14"/>
        <v>Geçmez</v>
      </c>
      <c r="Y68" s="9" t="str">
        <f t="shared" si="15"/>
        <v>Geçer</v>
      </c>
      <c r="Z68" s="9" t="str">
        <f t="shared" si="16"/>
        <v>Geçer</v>
      </c>
      <c r="AA68" s="9" t="str">
        <f t="shared" si="17"/>
        <v>Geçer</v>
      </c>
      <c r="AB68" s="9" t="str">
        <f t="shared" si="18"/>
        <v>Geçer</v>
      </c>
      <c r="AC68" s="9" t="str">
        <f t="shared" si="19"/>
        <v>Geçmez</v>
      </c>
      <c r="AD68" s="9" t="str">
        <f t="shared" si="20"/>
        <v>Geçer</v>
      </c>
      <c r="AE68" s="9" t="str">
        <f t="shared" si="21"/>
        <v>Geçmez</v>
      </c>
      <c r="AF68" s="9" t="str">
        <f t="shared" si="22"/>
        <v>Geçer</v>
      </c>
      <c r="AG68" s="9" t="str">
        <f t="shared" si="23"/>
        <v>Geçer</v>
      </c>
      <c r="AH68" s="8" t="str">
        <f t="shared" si="24"/>
        <v>Geçmez</v>
      </c>
      <c r="AI68" s="9" t="str">
        <f t="shared" si="25"/>
        <v>Geçer</v>
      </c>
      <c r="AJ68" s="9" t="str">
        <f t="shared" si="26"/>
        <v>Geçmez</v>
      </c>
      <c r="AK68" s="9" t="str">
        <f t="shared" si="27"/>
        <v>Geçmez</v>
      </c>
      <c r="AL68" s="9" t="str">
        <f t="shared" si="28"/>
        <v>Geçmez</v>
      </c>
      <c r="AM68" s="9" t="str">
        <f t="shared" si="29"/>
        <v>Geçmez</v>
      </c>
      <c r="AN68" s="9" t="str">
        <f t="shared" si="30"/>
        <v>Geçmez</v>
      </c>
      <c r="AO68" s="9" t="str">
        <f t="shared" si="31"/>
        <v>Geçer</v>
      </c>
      <c r="AP68" s="9" t="str">
        <f t="shared" si="32"/>
        <v>Geçmez</v>
      </c>
      <c r="AQ68" s="8" t="str">
        <f t="shared" si="33"/>
        <v>Geçmez</v>
      </c>
      <c r="AR68" s="9" t="str">
        <f t="shared" si="34"/>
        <v>Geçer</v>
      </c>
      <c r="AS68" s="9" t="str">
        <f t="shared" si="35"/>
        <v>Geçmez</v>
      </c>
      <c r="AT68" s="9" t="str">
        <f t="shared" si="36"/>
        <v>Geçmez</v>
      </c>
      <c r="AU68" s="9" t="str">
        <f t="shared" si="37"/>
        <v>Geçmez</v>
      </c>
      <c r="AV68" s="9" t="str">
        <f t="shared" si="38"/>
        <v>Geçmez</v>
      </c>
      <c r="AW68" s="9" t="str">
        <f t="shared" si="39"/>
        <v>Geçmez</v>
      </c>
      <c r="AX68" s="9" t="str">
        <f t="shared" si="40"/>
        <v>Geçer</v>
      </c>
      <c r="AY68" s="9" t="str">
        <f t="shared" si="41"/>
        <v>Geçmez</v>
      </c>
      <c r="AZ68" s="10" t="str">
        <f t="shared" si="42"/>
        <v>Hayır</v>
      </c>
      <c r="BA68" s="10" t="str">
        <f t="shared" si="43"/>
        <v>Hayır</v>
      </c>
      <c r="BB68" s="10" t="str">
        <f t="shared" si="44"/>
        <v>Hayır</v>
      </c>
    </row>
    <row r="69" ht="42.0" customHeight="1">
      <c r="A69" s="7">
        <v>39.0</v>
      </c>
      <c r="B69" s="5" t="s">
        <v>65</v>
      </c>
      <c r="C69" s="7">
        <v>39.0</v>
      </c>
      <c r="D69" s="5">
        <v>27.0</v>
      </c>
      <c r="E69" s="5">
        <v>24.0</v>
      </c>
      <c r="F69" s="5">
        <v>15.0</v>
      </c>
      <c r="G69" s="5">
        <v>5.0</v>
      </c>
      <c r="H69" s="7">
        <v>190.0</v>
      </c>
      <c r="I69" s="6">
        <f t="shared" si="1"/>
        <v>33.5</v>
      </c>
      <c r="J69" s="6">
        <f t="shared" si="2"/>
        <v>104</v>
      </c>
      <c r="K69" s="7" t="str">
        <f t="shared" si="3"/>
        <v>Yatay</v>
      </c>
      <c r="L69" s="7" t="str">
        <f>IF(K69="Dikey",IF(AND(F69&gt;='Çanta Gruplaması'!$C$10,F69&lt;='Çanta Gruplaması'!$D$10),'Çanta Gruplaması'!$B$10,IF(AND(F69&gt;='Çanta Gruplaması'!$C$11,F69&lt;='Çanta Gruplaması'!$D$11),'Çanta Gruplaması'!$B$11,IF(AND(F69&gt;='Çanta Gruplaması'!$C$12,F69&lt;='Çanta Gruplaması'!$D$12),'Çanta Gruplaması'!$B$12,"Belirtilen Aralıkta Değil"))),IF(K69="Yatay",IF(AND(D69&gt;='Çanta Gruplaması'!$C$3,D69&lt;='Çanta Gruplaması'!$D$3),'Çanta Gruplaması'!$B$3,IF(AND(D69&gt;='Çanta Gruplaması'!$C$4,D69&lt;='Çanta Gruplaması'!$D$4),'Çanta Gruplaması'!$B$4,IF(AND(D69&gt;='Çanta Gruplaması'!$C$5,D69&lt;='Çanta Gruplaması'!$D$5),'Çanta Gruplaması'!$B$5,"Belirtilen Aralıkta Değil"))),IF(K69="Küp",IF(AND(D69&gt;='Çanta Gruplaması'!$C$16,D69&lt;='Çanta Gruplaması'!$D$16),'Çanta Gruplaması'!$B$16,IF(AND(D69&gt;='Çanta Gruplaması'!$C$17,D69&lt;='Çanta Gruplaması'!$D$17),'Çanta Gruplaması'!$B$17,IF(AND(D69&gt;='Çanta Gruplaması'!$C$18,D69&lt;='Çanta Gruplaması'!$D$18),'Çanta Gruplaması'!$B$18,"Belirtilen Aralıkta Değil"))),"Değer Hatalı")))</f>
        <v>Yatay 2</v>
      </c>
      <c r="M69" s="7" t="str">
        <f>IF(AND(D69&gt;='Çanta Gruplaması'!$H$3,D69&lt;='Çanta Gruplaması'!$I$3,F69&gt;='Çanta Gruplaması'!$J$3,F69&lt;='Çanta Gruplaması'!$K$3),'Çanta Gruplaması'!$G$3,IF(AND(D69&gt;='Çanta Gruplaması'!$H$4,D69&lt;='Çanta Gruplaması'!$I$4,F69&gt;='Çanta Gruplaması'!$J$4,F69&lt;='Çanta Gruplaması'!$K$4),'Çanta Gruplaması'!$G$4,IF(AND(D69&gt;='Çanta Gruplaması'!$H$5,D69&lt;='Çanta Gruplaması'!$I$5,F69&gt;='Çanta Gruplaması'!$J$5,F69&lt;='Çanta Gruplaması'!$K$5),'Çanta Gruplaması'!$G$5,"Gruplanabilen Aralıkta Değildir")))</f>
        <v>Gruplanabilen Aralıkta Değildir</v>
      </c>
      <c r="N69" s="8" t="str">
        <f t="shared" si="4"/>
        <v>Geçmez</v>
      </c>
      <c r="O69" s="9" t="str">
        <f t="shared" si="5"/>
        <v>Geçer</v>
      </c>
      <c r="P69" s="9" t="str">
        <f t="shared" si="6"/>
        <v>Geçer</v>
      </c>
      <c r="Q69" s="9" t="str">
        <f t="shared" si="7"/>
        <v>Geçer</v>
      </c>
      <c r="R69" s="9" t="str">
        <f t="shared" si="8"/>
        <v>Geçer</v>
      </c>
      <c r="S69" s="9" t="str">
        <f t="shared" si="9"/>
        <v>Geçer</v>
      </c>
      <c r="T69" s="9" t="str">
        <f t="shared" si="10"/>
        <v>Geçer</v>
      </c>
      <c r="U69" s="9" t="str">
        <f t="shared" si="11"/>
        <v>Geçer</v>
      </c>
      <c r="V69" s="9" t="str">
        <f t="shared" si="12"/>
        <v>Geçmez</v>
      </c>
      <c r="W69" s="9" t="str">
        <f t="shared" si="13"/>
        <v>Geçer</v>
      </c>
      <c r="X69" s="8" t="str">
        <f t="shared" si="14"/>
        <v>Geçmez</v>
      </c>
      <c r="Y69" s="9" t="str">
        <f t="shared" si="15"/>
        <v>Geçmez</v>
      </c>
      <c r="Z69" s="9" t="str">
        <f t="shared" si="16"/>
        <v>Geçer</v>
      </c>
      <c r="AA69" s="9" t="str">
        <f t="shared" si="17"/>
        <v>Geçer</v>
      </c>
      <c r="AB69" s="9" t="str">
        <f t="shared" si="18"/>
        <v>Geçer</v>
      </c>
      <c r="AC69" s="9" t="str">
        <f t="shared" si="19"/>
        <v>Geçmez</v>
      </c>
      <c r="AD69" s="9" t="str">
        <f t="shared" si="20"/>
        <v>Geçmez</v>
      </c>
      <c r="AE69" s="9" t="str">
        <f t="shared" si="21"/>
        <v>Geçmez</v>
      </c>
      <c r="AF69" s="9" t="str">
        <f t="shared" si="22"/>
        <v>Geçmez</v>
      </c>
      <c r="AG69" s="9" t="str">
        <f t="shared" si="23"/>
        <v>Geçer</v>
      </c>
      <c r="AH69" s="8" t="str">
        <f t="shared" si="24"/>
        <v>Geçmez</v>
      </c>
      <c r="AI69" s="9" t="str">
        <f t="shared" si="25"/>
        <v>Geçer</v>
      </c>
      <c r="AJ69" s="9" t="str">
        <f t="shared" si="26"/>
        <v>Geçer</v>
      </c>
      <c r="AK69" s="9" t="str">
        <f t="shared" si="27"/>
        <v>Geçer</v>
      </c>
      <c r="AL69" s="9" t="str">
        <f t="shared" si="28"/>
        <v>Geçmez</v>
      </c>
      <c r="AM69" s="9" t="str">
        <f t="shared" si="29"/>
        <v>Geçer</v>
      </c>
      <c r="AN69" s="9" t="str">
        <f t="shared" si="30"/>
        <v>Geçmez</v>
      </c>
      <c r="AO69" s="9" t="str">
        <f t="shared" si="31"/>
        <v>Geçmez</v>
      </c>
      <c r="AP69" s="9" t="str">
        <f t="shared" si="32"/>
        <v>Geçmez</v>
      </c>
      <c r="AQ69" s="8" t="str">
        <f t="shared" si="33"/>
        <v>Geçmez</v>
      </c>
      <c r="AR69" s="9" t="str">
        <f t="shared" si="34"/>
        <v>Geçer</v>
      </c>
      <c r="AS69" s="9" t="str">
        <f t="shared" si="35"/>
        <v>Geçer</v>
      </c>
      <c r="AT69" s="9" t="str">
        <f t="shared" si="36"/>
        <v>Geçmez</v>
      </c>
      <c r="AU69" s="9" t="str">
        <f t="shared" si="37"/>
        <v>Geçmez</v>
      </c>
      <c r="AV69" s="9" t="str">
        <f t="shared" si="38"/>
        <v>Geçer</v>
      </c>
      <c r="AW69" s="9" t="str">
        <f t="shared" si="39"/>
        <v>Geçmez</v>
      </c>
      <c r="AX69" s="9" t="str">
        <f t="shared" si="40"/>
        <v>Geçmez</v>
      </c>
      <c r="AY69" s="9" t="str">
        <f t="shared" si="41"/>
        <v>Geçmez</v>
      </c>
      <c r="AZ69" s="10" t="str">
        <f t="shared" si="42"/>
        <v>Hayır</v>
      </c>
      <c r="BA69" s="10" t="str">
        <f t="shared" si="43"/>
        <v>Hayır</v>
      </c>
      <c r="BB69" s="10" t="str">
        <f t="shared" si="44"/>
        <v>Hayır</v>
      </c>
    </row>
    <row r="70" ht="42.0" customHeight="1">
      <c r="A70" s="7">
        <v>40.0</v>
      </c>
      <c r="B70" s="5" t="s">
        <v>65</v>
      </c>
      <c r="C70" s="7">
        <v>40.0</v>
      </c>
      <c r="D70" s="5">
        <v>40.0</v>
      </c>
      <c r="E70" s="5">
        <v>33.0</v>
      </c>
      <c r="F70" s="5">
        <v>15.0</v>
      </c>
      <c r="G70" s="5">
        <v>5.0</v>
      </c>
      <c r="H70" s="7">
        <v>190.0</v>
      </c>
      <c r="I70" s="6">
        <f t="shared" si="1"/>
        <v>38</v>
      </c>
      <c r="J70" s="6">
        <f t="shared" si="2"/>
        <v>148</v>
      </c>
      <c r="K70" s="7" t="str">
        <f t="shared" si="3"/>
        <v>Yatay</v>
      </c>
      <c r="L70" s="7" t="str">
        <f>IF(K70="Dikey",IF(AND(F70&gt;='Çanta Gruplaması'!$C$10,F70&lt;='Çanta Gruplaması'!$D$10),'Çanta Gruplaması'!$B$10,IF(AND(F70&gt;='Çanta Gruplaması'!$C$11,F70&lt;='Çanta Gruplaması'!$D$11),'Çanta Gruplaması'!$B$11,IF(AND(F70&gt;='Çanta Gruplaması'!$C$12,F70&lt;='Çanta Gruplaması'!$D$12),'Çanta Gruplaması'!$B$12,"Belirtilen Aralıkta Değil"))),IF(K70="Yatay",IF(AND(D70&gt;='Çanta Gruplaması'!$C$3,D70&lt;='Çanta Gruplaması'!$D$3),'Çanta Gruplaması'!$B$3,IF(AND(D70&gt;='Çanta Gruplaması'!$C$4,D70&lt;='Çanta Gruplaması'!$D$4),'Çanta Gruplaması'!$B$4,IF(AND(D70&gt;='Çanta Gruplaması'!$C$5,D70&lt;='Çanta Gruplaması'!$D$5),'Çanta Gruplaması'!$B$5,"Belirtilen Aralıkta Değil"))),IF(K70="Küp",IF(AND(D70&gt;='Çanta Gruplaması'!$C$16,D70&lt;='Çanta Gruplaması'!$D$16),'Çanta Gruplaması'!$B$16,IF(AND(D70&gt;='Çanta Gruplaması'!$C$17,D70&lt;='Çanta Gruplaması'!$D$17),'Çanta Gruplaması'!$B$17,IF(AND(D70&gt;='Çanta Gruplaması'!$C$18,D70&lt;='Çanta Gruplaması'!$D$18),'Çanta Gruplaması'!$B$18,"Belirtilen Aralıkta Değil"))),"Değer Hatalı")))</f>
        <v>Yatay 3</v>
      </c>
      <c r="M70" s="7" t="str">
        <f>IF(AND(D70&gt;='Çanta Gruplaması'!$H$3,D70&lt;='Çanta Gruplaması'!$I$3,F70&gt;='Çanta Gruplaması'!$J$3,F70&lt;='Çanta Gruplaması'!$K$3),'Çanta Gruplaması'!$G$3,IF(AND(D70&gt;='Çanta Gruplaması'!$H$4,D70&lt;='Çanta Gruplaması'!$I$4,F70&gt;='Çanta Gruplaması'!$J$4,F70&lt;='Çanta Gruplaması'!$K$4),'Çanta Gruplaması'!$G$4,IF(AND(D70&gt;='Çanta Gruplaması'!$H$5,D70&lt;='Çanta Gruplaması'!$I$5,F70&gt;='Çanta Gruplaması'!$J$5,F70&lt;='Çanta Gruplaması'!$K$5),'Çanta Gruplaması'!$G$5,"Gruplanabilen Aralıkta Değildir")))</f>
        <v>Gruplanabilen Aralıkta Değildir</v>
      </c>
      <c r="N70" s="8" t="str">
        <f t="shared" si="4"/>
        <v>Geçmez</v>
      </c>
      <c r="O70" s="9" t="str">
        <f t="shared" si="5"/>
        <v>Geçmez</v>
      </c>
      <c r="P70" s="9" t="str">
        <f t="shared" si="6"/>
        <v>Geçer</v>
      </c>
      <c r="Q70" s="9" t="str">
        <f t="shared" si="7"/>
        <v>Geçer</v>
      </c>
      <c r="R70" s="9" t="str">
        <f t="shared" si="8"/>
        <v>Geçer</v>
      </c>
      <c r="S70" s="9" t="str">
        <f t="shared" si="9"/>
        <v>Geçer</v>
      </c>
      <c r="T70" s="9" t="str">
        <f t="shared" si="10"/>
        <v>Geçer</v>
      </c>
      <c r="U70" s="9" t="str">
        <f t="shared" si="11"/>
        <v>Geçer</v>
      </c>
      <c r="V70" s="9" t="str">
        <f t="shared" si="12"/>
        <v>Geçmez</v>
      </c>
      <c r="W70" s="9" t="str">
        <f t="shared" si="13"/>
        <v>Geçer</v>
      </c>
      <c r="X70" s="8" t="str">
        <f t="shared" si="14"/>
        <v>Geçmez</v>
      </c>
      <c r="Y70" s="9" t="str">
        <f t="shared" si="15"/>
        <v>Geçmez</v>
      </c>
      <c r="Z70" s="9" t="str">
        <f t="shared" si="16"/>
        <v>Geçer</v>
      </c>
      <c r="AA70" s="9" t="str">
        <f t="shared" si="17"/>
        <v>Geçer</v>
      </c>
      <c r="AB70" s="9" t="str">
        <f t="shared" si="18"/>
        <v>Geçer</v>
      </c>
      <c r="AC70" s="9" t="str">
        <f t="shared" si="19"/>
        <v>Geçmez</v>
      </c>
      <c r="AD70" s="9" t="str">
        <f t="shared" si="20"/>
        <v>Geçmez</v>
      </c>
      <c r="AE70" s="9" t="str">
        <f t="shared" si="21"/>
        <v>Geçmez</v>
      </c>
      <c r="AF70" s="9" t="str">
        <f t="shared" si="22"/>
        <v>Geçmez</v>
      </c>
      <c r="AG70" s="9" t="str">
        <f t="shared" si="23"/>
        <v>Geçer</v>
      </c>
      <c r="AH70" s="8" t="str">
        <f t="shared" si="24"/>
        <v>Geçmez</v>
      </c>
      <c r="AI70" s="9" t="str">
        <f t="shared" si="25"/>
        <v>Geçer</v>
      </c>
      <c r="AJ70" s="9" t="str">
        <f t="shared" si="26"/>
        <v>Geçer</v>
      </c>
      <c r="AK70" s="9" t="str">
        <f t="shared" si="27"/>
        <v>Geçer</v>
      </c>
      <c r="AL70" s="9" t="str">
        <f t="shared" si="28"/>
        <v>Geçmez</v>
      </c>
      <c r="AM70" s="9" t="str">
        <f t="shared" si="29"/>
        <v>Geçer</v>
      </c>
      <c r="AN70" s="9" t="str">
        <f t="shared" si="30"/>
        <v>Geçmez</v>
      </c>
      <c r="AO70" s="9" t="str">
        <f t="shared" si="31"/>
        <v>Geçmez</v>
      </c>
      <c r="AP70" s="9" t="str">
        <f t="shared" si="32"/>
        <v>Geçmez</v>
      </c>
      <c r="AQ70" s="8" t="str">
        <f t="shared" si="33"/>
        <v>Geçmez</v>
      </c>
      <c r="AR70" s="9" t="str">
        <f t="shared" si="34"/>
        <v>Geçer</v>
      </c>
      <c r="AS70" s="9" t="str">
        <f t="shared" si="35"/>
        <v>Geçer</v>
      </c>
      <c r="AT70" s="9" t="str">
        <f t="shared" si="36"/>
        <v>Geçmez</v>
      </c>
      <c r="AU70" s="9" t="str">
        <f t="shared" si="37"/>
        <v>Geçmez</v>
      </c>
      <c r="AV70" s="9" t="str">
        <f t="shared" si="38"/>
        <v>Geçer</v>
      </c>
      <c r="AW70" s="9" t="str">
        <f t="shared" si="39"/>
        <v>Geçmez</v>
      </c>
      <c r="AX70" s="9" t="str">
        <f t="shared" si="40"/>
        <v>Geçmez</v>
      </c>
      <c r="AY70" s="9" t="str">
        <f t="shared" si="41"/>
        <v>Geçmez</v>
      </c>
      <c r="AZ70" s="10" t="str">
        <f t="shared" si="42"/>
        <v>Hayır</v>
      </c>
      <c r="BA70" s="10" t="str">
        <f t="shared" si="43"/>
        <v>Hayır</v>
      </c>
      <c r="BB70" s="10" t="str">
        <f t="shared" si="44"/>
        <v>Hayır</v>
      </c>
    </row>
    <row r="71" ht="42.0" customHeight="1">
      <c r="A71" s="7">
        <v>41.0</v>
      </c>
      <c r="B71" s="5" t="s">
        <v>65</v>
      </c>
      <c r="C71" s="7">
        <v>41.0</v>
      </c>
      <c r="D71" s="5">
        <v>58.0</v>
      </c>
      <c r="E71" s="5">
        <v>40.0</v>
      </c>
      <c r="F71" s="5">
        <v>15.0</v>
      </c>
      <c r="G71" s="5">
        <v>5.0</v>
      </c>
      <c r="H71" s="7">
        <v>190.0</v>
      </c>
      <c r="I71" s="6">
        <f t="shared" si="1"/>
        <v>41.5</v>
      </c>
      <c r="J71" s="6">
        <f t="shared" si="2"/>
        <v>198</v>
      </c>
      <c r="K71" s="7" t="str">
        <f t="shared" si="3"/>
        <v>Yatay</v>
      </c>
      <c r="L71" s="7" t="str">
        <f>IF(K71="Dikey",IF(AND(F71&gt;='Çanta Gruplaması'!$C$10,F71&lt;='Çanta Gruplaması'!$D$10),'Çanta Gruplaması'!$B$10,IF(AND(F71&gt;='Çanta Gruplaması'!$C$11,F71&lt;='Çanta Gruplaması'!$D$11),'Çanta Gruplaması'!$B$11,IF(AND(F71&gt;='Çanta Gruplaması'!$C$12,F71&lt;='Çanta Gruplaması'!$D$12),'Çanta Gruplaması'!$B$12,"Belirtilen Aralıkta Değil"))),IF(K71="Yatay",IF(AND(D71&gt;='Çanta Gruplaması'!$C$3,D71&lt;='Çanta Gruplaması'!$D$3),'Çanta Gruplaması'!$B$3,IF(AND(D71&gt;='Çanta Gruplaması'!$C$4,D71&lt;='Çanta Gruplaması'!$D$4),'Çanta Gruplaması'!$B$4,IF(AND(D71&gt;='Çanta Gruplaması'!$C$5,D71&lt;='Çanta Gruplaması'!$D$5),'Çanta Gruplaması'!$B$5,"Belirtilen Aralıkta Değil"))),IF(K71="Küp",IF(AND(D71&gt;='Çanta Gruplaması'!$C$16,D71&lt;='Çanta Gruplaması'!$D$16),'Çanta Gruplaması'!$B$16,IF(AND(D71&gt;='Çanta Gruplaması'!$C$17,D71&lt;='Çanta Gruplaması'!$D$17),'Çanta Gruplaması'!$B$17,IF(AND(D71&gt;='Çanta Gruplaması'!$C$18,D71&lt;='Çanta Gruplaması'!$D$18),'Çanta Gruplaması'!$B$18,"Belirtilen Aralıkta Değil"))),"Değer Hatalı")))</f>
        <v>Yatay 3</v>
      </c>
      <c r="M71" s="7" t="str">
        <f>IF(AND(D71&gt;='Çanta Gruplaması'!$H$3,D71&lt;='Çanta Gruplaması'!$I$3,F71&gt;='Çanta Gruplaması'!$J$3,F71&lt;='Çanta Gruplaması'!$K$3),'Çanta Gruplaması'!$G$3,IF(AND(D71&gt;='Çanta Gruplaması'!$H$4,D71&lt;='Çanta Gruplaması'!$I$4,F71&gt;='Çanta Gruplaması'!$J$4,F71&lt;='Çanta Gruplaması'!$K$4),'Çanta Gruplaması'!$G$4,IF(AND(D71&gt;='Çanta Gruplaması'!$H$5,D71&lt;='Çanta Gruplaması'!$I$5,F71&gt;='Çanta Gruplaması'!$J$5,F71&lt;='Çanta Gruplaması'!$K$5),'Çanta Gruplaması'!$G$5,"Gruplanabilen Aralıkta Değildir")))</f>
        <v>Gruplanabilen Aralıkta Değildir</v>
      </c>
      <c r="N71" s="8" t="str">
        <f t="shared" si="4"/>
        <v>Geçmez</v>
      </c>
      <c r="O71" s="9" t="str">
        <f t="shared" si="5"/>
        <v>Geçmez</v>
      </c>
      <c r="P71" s="9" t="str">
        <f t="shared" si="6"/>
        <v>Geçer</v>
      </c>
      <c r="Q71" s="9" t="str">
        <f t="shared" si="7"/>
        <v>Geçer</v>
      </c>
      <c r="R71" s="9" t="str">
        <f t="shared" si="8"/>
        <v>Geçer</v>
      </c>
      <c r="S71" s="9" t="str">
        <f t="shared" si="9"/>
        <v>Geçmez</v>
      </c>
      <c r="T71" s="9" t="str">
        <f t="shared" si="10"/>
        <v>Geçer</v>
      </c>
      <c r="U71" s="9" t="str">
        <f t="shared" si="11"/>
        <v>Geçmez</v>
      </c>
      <c r="V71" s="9" t="str">
        <f t="shared" si="12"/>
        <v>Geçmez</v>
      </c>
      <c r="W71" s="9" t="str">
        <f t="shared" si="13"/>
        <v>Geçer</v>
      </c>
      <c r="X71" s="8" t="str">
        <f t="shared" si="14"/>
        <v>Geçmez</v>
      </c>
      <c r="Y71" s="9" t="str">
        <f t="shared" si="15"/>
        <v>Geçmez</v>
      </c>
      <c r="Z71" s="9" t="str">
        <f t="shared" si="16"/>
        <v>Geçer</v>
      </c>
      <c r="AA71" s="9" t="str">
        <f t="shared" si="17"/>
        <v>Geçer</v>
      </c>
      <c r="AB71" s="9" t="str">
        <f t="shared" si="18"/>
        <v>Geçer</v>
      </c>
      <c r="AC71" s="9" t="str">
        <f t="shared" si="19"/>
        <v>Geçmez</v>
      </c>
      <c r="AD71" s="9" t="str">
        <f t="shared" si="20"/>
        <v>Geçmez</v>
      </c>
      <c r="AE71" s="9" t="str">
        <f t="shared" si="21"/>
        <v>Geçmez</v>
      </c>
      <c r="AF71" s="9" t="str">
        <f t="shared" si="22"/>
        <v>Geçmez</v>
      </c>
      <c r="AG71" s="9" t="str">
        <f t="shared" si="23"/>
        <v>Geçer</v>
      </c>
      <c r="AH71" s="8" t="str">
        <f t="shared" si="24"/>
        <v>Geçmez</v>
      </c>
      <c r="AI71" s="9" t="str">
        <f t="shared" si="25"/>
        <v>Geçer</v>
      </c>
      <c r="AJ71" s="9" t="str">
        <f t="shared" si="26"/>
        <v>Geçmez</v>
      </c>
      <c r="AK71" s="9" t="str">
        <f t="shared" si="27"/>
        <v>Geçer</v>
      </c>
      <c r="AL71" s="9" t="str">
        <f t="shared" si="28"/>
        <v>Geçmez</v>
      </c>
      <c r="AM71" s="9" t="str">
        <f t="shared" si="29"/>
        <v>Geçmez</v>
      </c>
      <c r="AN71" s="9" t="str">
        <f t="shared" si="30"/>
        <v>Geçmez</v>
      </c>
      <c r="AO71" s="9" t="str">
        <f t="shared" si="31"/>
        <v>Geçmez</v>
      </c>
      <c r="AP71" s="9" t="str">
        <f t="shared" si="32"/>
        <v>Geçer</v>
      </c>
      <c r="AQ71" s="8" t="str">
        <f t="shared" si="33"/>
        <v>Geçmez</v>
      </c>
      <c r="AR71" s="9" t="str">
        <f t="shared" si="34"/>
        <v>Geçer</v>
      </c>
      <c r="AS71" s="9" t="str">
        <f t="shared" si="35"/>
        <v>Geçmez</v>
      </c>
      <c r="AT71" s="9" t="str">
        <f t="shared" si="36"/>
        <v>Geçmez</v>
      </c>
      <c r="AU71" s="9" t="str">
        <f t="shared" si="37"/>
        <v>Geçmez</v>
      </c>
      <c r="AV71" s="9" t="str">
        <f t="shared" si="38"/>
        <v>Geçmez</v>
      </c>
      <c r="AW71" s="9" t="str">
        <f t="shared" si="39"/>
        <v>Geçmez</v>
      </c>
      <c r="AX71" s="9" t="str">
        <f t="shared" si="40"/>
        <v>Geçmez</v>
      </c>
      <c r="AY71" s="9" t="str">
        <f t="shared" si="41"/>
        <v>Geçer</v>
      </c>
      <c r="AZ71" s="10" t="str">
        <f t="shared" si="42"/>
        <v>Hayır</v>
      </c>
      <c r="BA71" s="10" t="str">
        <f t="shared" si="43"/>
        <v>Hayır</v>
      </c>
      <c r="BB71" s="10" t="str">
        <f t="shared" si="44"/>
        <v>Hayır</v>
      </c>
    </row>
    <row r="72" ht="42.0" customHeight="1">
      <c r="A72" s="7">
        <v>42.0</v>
      </c>
      <c r="B72" s="5" t="s">
        <v>60</v>
      </c>
      <c r="C72" s="7">
        <v>42.0</v>
      </c>
      <c r="D72" s="5">
        <v>10.8</v>
      </c>
      <c r="E72" s="5">
        <v>6.4</v>
      </c>
      <c r="F72" s="5">
        <v>14.6</v>
      </c>
      <c r="G72" s="5">
        <v>4.0</v>
      </c>
      <c r="H72" s="7">
        <v>190.0</v>
      </c>
      <c r="I72" s="6">
        <f t="shared" si="1"/>
        <v>23.3</v>
      </c>
      <c r="J72" s="6">
        <f t="shared" si="2"/>
        <v>36.4</v>
      </c>
      <c r="K72" s="7" t="str">
        <f t="shared" si="3"/>
        <v>Dikey</v>
      </c>
      <c r="L72" s="7" t="str">
        <f>IF(K72="Dikey",IF(AND(F72&gt;='Çanta Gruplaması'!$C$10,F72&lt;='Çanta Gruplaması'!$D$10),'Çanta Gruplaması'!$B$10,IF(AND(F72&gt;='Çanta Gruplaması'!$C$11,F72&lt;='Çanta Gruplaması'!$D$11),'Çanta Gruplaması'!$B$11,IF(AND(F72&gt;='Çanta Gruplaması'!$C$12,F72&lt;='Çanta Gruplaması'!$D$12),'Çanta Gruplaması'!$B$12,"Belirtilen Aralıkta Değil"))),IF(K72="Yatay",IF(AND(D72&gt;='Çanta Gruplaması'!$C$3,D72&lt;='Çanta Gruplaması'!$D$3),'Çanta Gruplaması'!$B$3,IF(AND(D72&gt;='Çanta Gruplaması'!$C$4,D72&lt;='Çanta Gruplaması'!$D$4),'Çanta Gruplaması'!$B$4,IF(AND(D72&gt;='Çanta Gruplaması'!$C$5,D72&lt;='Çanta Gruplaması'!$D$5),'Çanta Gruplaması'!$B$5,"Belirtilen Aralıkta Değil"))),IF(K72="Küp",IF(AND(D72&gt;='Çanta Gruplaması'!$C$16,D72&lt;='Çanta Gruplaması'!$D$16),'Çanta Gruplaması'!$B$16,IF(AND(D72&gt;='Çanta Gruplaması'!$C$17,D72&lt;='Çanta Gruplaması'!$D$17),'Çanta Gruplaması'!$B$17,IF(AND(D72&gt;='Çanta Gruplaması'!$C$18,D72&lt;='Çanta Gruplaması'!$D$18),'Çanta Gruplaması'!$B$18,"Belirtilen Aralıkta Değil"))),"Değer Hatalı")))</f>
        <v>Dikey 1</v>
      </c>
      <c r="M72" s="7" t="str">
        <f>IF(AND(D72&gt;='Çanta Gruplaması'!$H$3,D72&lt;='Çanta Gruplaması'!$I$3,F72&gt;='Çanta Gruplaması'!$J$3,F72&lt;='Çanta Gruplaması'!$K$3),'Çanta Gruplaması'!$G$3,IF(AND(D72&gt;='Çanta Gruplaması'!$H$4,D72&lt;='Çanta Gruplaması'!$I$4,F72&gt;='Çanta Gruplaması'!$J$4,F72&lt;='Çanta Gruplaması'!$K$4),'Çanta Gruplaması'!$G$4,IF(AND(D72&gt;='Çanta Gruplaması'!$H$5,D72&lt;='Çanta Gruplaması'!$I$5,F72&gt;='Çanta Gruplaması'!$J$5,F72&lt;='Çanta Gruplaması'!$K$5),'Çanta Gruplaması'!$G$5,"Gruplanabilen Aralıkta Değildir")))</f>
        <v>Küçük</v>
      </c>
      <c r="N72" s="8" t="str">
        <f t="shared" si="4"/>
        <v>Geçmez</v>
      </c>
      <c r="O72" s="9" t="str">
        <f t="shared" si="5"/>
        <v>Geçmez</v>
      </c>
      <c r="P72" s="9" t="str">
        <f t="shared" si="6"/>
        <v>Geçmez</v>
      </c>
      <c r="Q72" s="9" t="str">
        <f t="shared" si="7"/>
        <v>Geçer</v>
      </c>
      <c r="R72" s="9" t="str">
        <f t="shared" si="8"/>
        <v>Geçer</v>
      </c>
      <c r="S72" s="9" t="str">
        <f t="shared" si="9"/>
        <v>Geçmez</v>
      </c>
      <c r="T72" s="9" t="str">
        <f t="shared" si="10"/>
        <v>Geçer</v>
      </c>
      <c r="U72" s="9" t="str">
        <f t="shared" si="11"/>
        <v>Geçmez</v>
      </c>
      <c r="V72" s="9" t="str">
        <f t="shared" si="12"/>
        <v>Geçmez</v>
      </c>
      <c r="W72" s="9" t="str">
        <f t="shared" si="13"/>
        <v>Geçmez</v>
      </c>
      <c r="X72" s="8" t="str">
        <f t="shared" si="14"/>
        <v>Geçmez</v>
      </c>
      <c r="Y72" s="9" t="str">
        <f t="shared" si="15"/>
        <v>Geçer</v>
      </c>
      <c r="Z72" s="9" t="str">
        <f t="shared" si="16"/>
        <v>Geçer</v>
      </c>
      <c r="AA72" s="9" t="str">
        <f t="shared" si="17"/>
        <v>Geçer</v>
      </c>
      <c r="AB72" s="9" t="str">
        <f t="shared" si="18"/>
        <v>Geçer</v>
      </c>
      <c r="AC72" s="9" t="str">
        <f t="shared" si="19"/>
        <v>Geçer</v>
      </c>
      <c r="AD72" s="9" t="str">
        <f t="shared" si="20"/>
        <v>Geçer</v>
      </c>
      <c r="AE72" s="9" t="str">
        <f t="shared" si="21"/>
        <v>Geçmez</v>
      </c>
      <c r="AF72" s="9" t="str">
        <f t="shared" si="22"/>
        <v>Geçer</v>
      </c>
      <c r="AG72" s="9" t="str">
        <f t="shared" si="23"/>
        <v>Geçer</v>
      </c>
      <c r="AH72" s="8" t="str">
        <f t="shared" si="24"/>
        <v>Geçmez</v>
      </c>
      <c r="AI72" s="9" t="str">
        <f t="shared" si="25"/>
        <v>Geçer</v>
      </c>
      <c r="AJ72" s="9" t="str">
        <f t="shared" si="26"/>
        <v>Geçmez</v>
      </c>
      <c r="AK72" s="9" t="str">
        <f t="shared" si="27"/>
        <v>Geçmez</v>
      </c>
      <c r="AL72" s="9" t="str">
        <f t="shared" si="28"/>
        <v>Geçmez</v>
      </c>
      <c r="AM72" s="9" t="str">
        <f t="shared" si="29"/>
        <v>Geçmez</v>
      </c>
      <c r="AN72" s="9" t="str">
        <f t="shared" si="30"/>
        <v>Geçmez</v>
      </c>
      <c r="AO72" s="9" t="str">
        <f t="shared" si="31"/>
        <v>Geçmez</v>
      </c>
      <c r="AP72" s="9" t="str">
        <f t="shared" si="32"/>
        <v>Geçmez</v>
      </c>
      <c r="AQ72" s="8" t="str">
        <f t="shared" si="33"/>
        <v>Geçmez</v>
      </c>
      <c r="AR72" s="9" t="str">
        <f t="shared" si="34"/>
        <v>Geçer</v>
      </c>
      <c r="AS72" s="9" t="str">
        <f t="shared" si="35"/>
        <v>Geçmez</v>
      </c>
      <c r="AT72" s="9" t="str">
        <f t="shared" si="36"/>
        <v>Geçmez</v>
      </c>
      <c r="AU72" s="9" t="str">
        <f t="shared" si="37"/>
        <v>Geçmez</v>
      </c>
      <c r="AV72" s="9" t="str">
        <f t="shared" si="38"/>
        <v>Geçmez</v>
      </c>
      <c r="AW72" s="9" t="str">
        <f t="shared" si="39"/>
        <v>Geçmez</v>
      </c>
      <c r="AX72" s="9" t="str">
        <f t="shared" si="40"/>
        <v>Geçmez</v>
      </c>
      <c r="AY72" s="9" t="str">
        <f t="shared" si="41"/>
        <v>Geçmez</v>
      </c>
      <c r="AZ72" s="10" t="str">
        <f t="shared" si="42"/>
        <v>Hayır</v>
      </c>
      <c r="BA72" s="10" t="str">
        <f t="shared" si="43"/>
        <v>Hayır</v>
      </c>
      <c r="BB72" s="10" t="str">
        <f t="shared" si="44"/>
        <v>Hayır</v>
      </c>
    </row>
    <row r="73" ht="42.0" customHeight="1">
      <c r="A73" s="7">
        <v>43.0</v>
      </c>
      <c r="B73" s="5" t="s">
        <v>63</v>
      </c>
      <c r="C73" s="7">
        <v>43.0</v>
      </c>
      <c r="D73" s="5">
        <v>9.0</v>
      </c>
      <c r="E73" s="5">
        <v>4.0</v>
      </c>
      <c r="F73" s="5">
        <v>12.0</v>
      </c>
      <c r="G73" s="5">
        <v>4.0</v>
      </c>
      <c r="H73" s="7">
        <v>190.0</v>
      </c>
      <c r="I73" s="6">
        <f t="shared" si="1"/>
        <v>19.5</v>
      </c>
      <c r="J73" s="6">
        <f t="shared" si="2"/>
        <v>28</v>
      </c>
      <c r="K73" s="7" t="str">
        <f t="shared" si="3"/>
        <v>Dikey</v>
      </c>
      <c r="L73" s="7" t="str">
        <f>IF(K73="Dikey",IF(AND(F73&gt;='Çanta Gruplaması'!$C$10,F73&lt;='Çanta Gruplaması'!$D$10),'Çanta Gruplaması'!$B$10,IF(AND(F73&gt;='Çanta Gruplaması'!$C$11,F73&lt;='Çanta Gruplaması'!$D$11),'Çanta Gruplaması'!$B$11,IF(AND(F73&gt;='Çanta Gruplaması'!$C$12,F73&lt;='Çanta Gruplaması'!$D$12),'Çanta Gruplaması'!$B$12,"Belirtilen Aralıkta Değil"))),IF(K73="Yatay",IF(AND(D73&gt;='Çanta Gruplaması'!$C$3,D73&lt;='Çanta Gruplaması'!$D$3),'Çanta Gruplaması'!$B$3,IF(AND(D73&gt;='Çanta Gruplaması'!$C$4,D73&lt;='Çanta Gruplaması'!$D$4),'Çanta Gruplaması'!$B$4,IF(AND(D73&gt;='Çanta Gruplaması'!$C$5,D73&lt;='Çanta Gruplaması'!$D$5),'Çanta Gruplaması'!$B$5,"Belirtilen Aralıkta Değil"))),IF(K73="Küp",IF(AND(D73&gt;='Çanta Gruplaması'!$C$16,D73&lt;='Çanta Gruplaması'!$D$16),'Çanta Gruplaması'!$B$16,IF(AND(D73&gt;='Çanta Gruplaması'!$C$17,D73&lt;='Çanta Gruplaması'!$D$17),'Çanta Gruplaması'!$B$17,IF(AND(D73&gt;='Çanta Gruplaması'!$C$18,D73&lt;='Çanta Gruplaması'!$D$18),'Çanta Gruplaması'!$B$18,"Belirtilen Aralıkta Değil"))),"Değer Hatalı")))</f>
        <v>Dikey 1</v>
      </c>
      <c r="M73" s="7" t="str">
        <f>IF(AND(D73&gt;='Çanta Gruplaması'!$H$3,D73&lt;='Çanta Gruplaması'!$I$3,F73&gt;='Çanta Gruplaması'!$J$3,F73&lt;='Çanta Gruplaması'!$K$3),'Çanta Gruplaması'!$G$3,IF(AND(D73&gt;='Çanta Gruplaması'!$H$4,D73&lt;='Çanta Gruplaması'!$I$4,F73&gt;='Çanta Gruplaması'!$J$4,F73&lt;='Çanta Gruplaması'!$K$4),'Çanta Gruplaması'!$G$4,IF(AND(D73&gt;='Çanta Gruplaması'!$H$5,D73&lt;='Çanta Gruplaması'!$I$5,F73&gt;='Çanta Gruplaması'!$J$5,F73&lt;='Çanta Gruplaması'!$K$5),'Çanta Gruplaması'!$G$5,"Gruplanabilen Aralıkta Değildir")))</f>
        <v>Küçük</v>
      </c>
      <c r="N73" s="8" t="str">
        <f t="shared" si="4"/>
        <v>Geçmez</v>
      </c>
      <c r="O73" s="9" t="str">
        <f t="shared" si="5"/>
        <v>Geçmez</v>
      </c>
      <c r="P73" s="9" t="str">
        <f t="shared" si="6"/>
        <v>Geçmez</v>
      </c>
      <c r="Q73" s="9" t="str">
        <f t="shared" si="7"/>
        <v>Geçer</v>
      </c>
      <c r="R73" s="9" t="str">
        <f t="shared" si="8"/>
        <v>Geçer</v>
      </c>
      <c r="S73" s="9" t="str">
        <f t="shared" si="9"/>
        <v>Geçmez</v>
      </c>
      <c r="T73" s="9" t="str">
        <f t="shared" si="10"/>
        <v>Geçer</v>
      </c>
      <c r="U73" s="9" t="str">
        <f t="shared" si="11"/>
        <v>Geçmez</v>
      </c>
      <c r="V73" s="9" t="str">
        <f t="shared" si="12"/>
        <v>Geçmez</v>
      </c>
      <c r="W73" s="9" t="str">
        <f t="shared" si="13"/>
        <v>Geçmez</v>
      </c>
      <c r="X73" s="8" t="str">
        <f t="shared" si="14"/>
        <v>Geçmez</v>
      </c>
      <c r="Y73" s="9" t="str">
        <f t="shared" si="15"/>
        <v>Geçmez</v>
      </c>
      <c r="Z73" s="9" t="str">
        <f t="shared" si="16"/>
        <v>Geçmez</v>
      </c>
      <c r="AA73" s="9" t="str">
        <f t="shared" si="17"/>
        <v>Geçer</v>
      </c>
      <c r="AB73" s="9" t="str">
        <f t="shared" si="18"/>
        <v>Geçer</v>
      </c>
      <c r="AC73" s="9" t="str">
        <f t="shared" si="19"/>
        <v>Geçmez</v>
      </c>
      <c r="AD73" s="9" t="str">
        <f t="shared" si="20"/>
        <v>Geçer</v>
      </c>
      <c r="AE73" s="9" t="str">
        <f t="shared" si="21"/>
        <v>Geçmez</v>
      </c>
      <c r="AF73" s="9" t="str">
        <f t="shared" si="22"/>
        <v>Geçmez</v>
      </c>
      <c r="AG73" s="9" t="str">
        <f t="shared" si="23"/>
        <v>Geçmez</v>
      </c>
      <c r="AH73" s="8" t="str">
        <f t="shared" si="24"/>
        <v>Geçmez</v>
      </c>
      <c r="AI73" s="9" t="str">
        <f t="shared" si="25"/>
        <v>Geçer</v>
      </c>
      <c r="AJ73" s="9" t="str">
        <f t="shared" si="26"/>
        <v>Geçmez</v>
      </c>
      <c r="AK73" s="9" t="str">
        <f t="shared" si="27"/>
        <v>Geçmez</v>
      </c>
      <c r="AL73" s="9" t="str">
        <f t="shared" si="28"/>
        <v>Geçmez</v>
      </c>
      <c r="AM73" s="9" t="str">
        <f t="shared" si="29"/>
        <v>Geçmez</v>
      </c>
      <c r="AN73" s="9" t="str">
        <f t="shared" si="30"/>
        <v>Geçmez</v>
      </c>
      <c r="AO73" s="9" t="str">
        <f t="shared" si="31"/>
        <v>Geçer</v>
      </c>
      <c r="AP73" s="9" t="str">
        <f t="shared" si="32"/>
        <v>Geçmez</v>
      </c>
      <c r="AQ73" s="8" t="str">
        <f t="shared" si="33"/>
        <v>Geçmez</v>
      </c>
      <c r="AR73" s="9" t="str">
        <f t="shared" si="34"/>
        <v>Geçer</v>
      </c>
      <c r="AS73" s="9" t="str">
        <f t="shared" si="35"/>
        <v>Geçmez</v>
      </c>
      <c r="AT73" s="9" t="str">
        <f t="shared" si="36"/>
        <v>Geçmez</v>
      </c>
      <c r="AU73" s="9" t="str">
        <f t="shared" si="37"/>
        <v>Geçmez</v>
      </c>
      <c r="AV73" s="9" t="str">
        <f t="shared" si="38"/>
        <v>Geçmez</v>
      </c>
      <c r="AW73" s="9" t="str">
        <f t="shared" si="39"/>
        <v>Geçmez</v>
      </c>
      <c r="AX73" s="9" t="str">
        <f t="shared" si="40"/>
        <v>Geçer</v>
      </c>
      <c r="AY73" s="9" t="str">
        <f t="shared" si="41"/>
        <v>Geçmez</v>
      </c>
      <c r="AZ73" s="10" t="str">
        <f t="shared" si="42"/>
        <v>Hayır</v>
      </c>
      <c r="BA73" s="10" t="str">
        <f t="shared" si="43"/>
        <v>Hayır</v>
      </c>
      <c r="BB73" s="10" t="str">
        <f t="shared" si="44"/>
        <v>Hayır</v>
      </c>
    </row>
    <row r="74" ht="42.0" customHeight="1">
      <c r="A74" s="7">
        <v>44.0</v>
      </c>
      <c r="B74" s="5" t="s">
        <v>60</v>
      </c>
      <c r="C74" s="7">
        <v>44.0</v>
      </c>
      <c r="D74" s="5">
        <v>14.6</v>
      </c>
      <c r="E74" s="5">
        <v>6.4</v>
      </c>
      <c r="F74" s="5">
        <v>10.8</v>
      </c>
      <c r="G74" s="5">
        <v>4.0</v>
      </c>
      <c r="H74" s="7">
        <v>190.0</v>
      </c>
      <c r="I74" s="6">
        <f t="shared" si="1"/>
        <v>19.5</v>
      </c>
      <c r="J74" s="6">
        <f t="shared" si="2"/>
        <v>44</v>
      </c>
      <c r="K74" s="7" t="str">
        <f t="shared" si="3"/>
        <v>Yatay</v>
      </c>
      <c r="L74" s="7" t="str">
        <f>IF(K74="Dikey",IF(AND(F74&gt;='Çanta Gruplaması'!$C$10,F74&lt;='Çanta Gruplaması'!$D$10),'Çanta Gruplaması'!$B$10,IF(AND(F74&gt;='Çanta Gruplaması'!$C$11,F74&lt;='Çanta Gruplaması'!$D$11),'Çanta Gruplaması'!$B$11,IF(AND(F74&gt;='Çanta Gruplaması'!$C$12,F74&lt;='Çanta Gruplaması'!$D$12),'Çanta Gruplaması'!$B$12,"Belirtilen Aralıkta Değil"))),IF(K74="Yatay",IF(AND(D74&gt;='Çanta Gruplaması'!$C$3,D74&lt;='Çanta Gruplaması'!$D$3),'Çanta Gruplaması'!$B$3,IF(AND(D74&gt;='Çanta Gruplaması'!$C$4,D74&lt;='Çanta Gruplaması'!$D$4),'Çanta Gruplaması'!$B$4,IF(AND(D74&gt;='Çanta Gruplaması'!$C$5,D74&lt;='Çanta Gruplaması'!$D$5),'Çanta Gruplaması'!$B$5,"Belirtilen Aralıkta Değil"))),IF(K74="Küp",IF(AND(D74&gt;='Çanta Gruplaması'!$C$16,D74&lt;='Çanta Gruplaması'!$D$16),'Çanta Gruplaması'!$B$16,IF(AND(D74&gt;='Çanta Gruplaması'!$C$17,D74&lt;='Çanta Gruplaması'!$D$17),'Çanta Gruplaması'!$B$17,IF(AND(D74&gt;='Çanta Gruplaması'!$C$18,D74&lt;='Çanta Gruplaması'!$D$18),'Çanta Gruplaması'!$B$18,"Belirtilen Aralıkta Değil"))),"Değer Hatalı")))</f>
        <v>Yatay 1 </v>
      </c>
      <c r="M74" s="7" t="str">
        <f>IF(AND(D74&gt;='Çanta Gruplaması'!$H$3,D74&lt;='Çanta Gruplaması'!$I$3,F74&gt;='Çanta Gruplaması'!$J$3,F74&lt;='Çanta Gruplaması'!$K$3),'Çanta Gruplaması'!$G$3,IF(AND(D74&gt;='Çanta Gruplaması'!$H$4,D74&lt;='Çanta Gruplaması'!$I$4,F74&gt;='Çanta Gruplaması'!$J$4,F74&lt;='Çanta Gruplaması'!$K$4),'Çanta Gruplaması'!$G$4,IF(AND(D74&gt;='Çanta Gruplaması'!$H$5,D74&lt;='Çanta Gruplaması'!$I$5,F74&gt;='Çanta Gruplaması'!$J$5,F74&lt;='Çanta Gruplaması'!$K$5),'Çanta Gruplaması'!$G$5,"Gruplanabilen Aralıkta Değildir")))</f>
        <v>Küçük</v>
      </c>
      <c r="N74" s="8" t="str">
        <f t="shared" si="4"/>
        <v>Geçmez</v>
      </c>
      <c r="O74" s="9" t="str">
        <f t="shared" si="5"/>
        <v>Geçmez</v>
      </c>
      <c r="P74" s="9" t="str">
        <f t="shared" si="6"/>
        <v>Geçmez</v>
      </c>
      <c r="Q74" s="9" t="str">
        <f t="shared" si="7"/>
        <v>Geçer</v>
      </c>
      <c r="R74" s="9" t="str">
        <f t="shared" si="8"/>
        <v>Geçer</v>
      </c>
      <c r="S74" s="9" t="str">
        <f t="shared" si="9"/>
        <v>Geçmez</v>
      </c>
      <c r="T74" s="9" t="str">
        <f t="shared" si="10"/>
        <v>Geçer</v>
      </c>
      <c r="U74" s="9" t="str">
        <f t="shared" si="11"/>
        <v>Geçmez</v>
      </c>
      <c r="V74" s="9" t="str">
        <f t="shared" si="12"/>
        <v>Geçmez</v>
      </c>
      <c r="W74" s="9" t="str">
        <f t="shared" si="13"/>
        <v>Geçmez</v>
      </c>
      <c r="X74" s="8" t="str">
        <f t="shared" si="14"/>
        <v>Geçmez</v>
      </c>
      <c r="Y74" s="9" t="str">
        <f t="shared" si="15"/>
        <v>Geçer</v>
      </c>
      <c r="Z74" s="9" t="str">
        <f t="shared" si="16"/>
        <v>Geçmez</v>
      </c>
      <c r="AA74" s="9" t="str">
        <f t="shared" si="17"/>
        <v>Geçer</v>
      </c>
      <c r="AB74" s="9" t="str">
        <f t="shared" si="18"/>
        <v>Geçer</v>
      </c>
      <c r="AC74" s="9" t="str">
        <f t="shared" si="19"/>
        <v>Geçer</v>
      </c>
      <c r="AD74" s="9" t="str">
        <f t="shared" si="20"/>
        <v>Geçer</v>
      </c>
      <c r="AE74" s="9" t="str">
        <f t="shared" si="21"/>
        <v>Geçer</v>
      </c>
      <c r="AF74" s="9" t="str">
        <f t="shared" si="22"/>
        <v>Geçer</v>
      </c>
      <c r="AG74" s="9" t="str">
        <f t="shared" si="23"/>
        <v>Geçmez</v>
      </c>
      <c r="AH74" s="8" t="str">
        <f t="shared" si="24"/>
        <v>Geçmez</v>
      </c>
      <c r="AI74" s="9" t="str">
        <f t="shared" si="25"/>
        <v>Geçer</v>
      </c>
      <c r="AJ74" s="9" t="str">
        <f t="shared" si="26"/>
        <v>Geçmez</v>
      </c>
      <c r="AK74" s="9" t="str">
        <f t="shared" si="27"/>
        <v>Geçmez</v>
      </c>
      <c r="AL74" s="9" t="str">
        <f t="shared" si="28"/>
        <v>Geçmez</v>
      </c>
      <c r="AM74" s="9" t="str">
        <f t="shared" si="29"/>
        <v>Geçmez</v>
      </c>
      <c r="AN74" s="9" t="str">
        <f t="shared" si="30"/>
        <v>Geçmez</v>
      </c>
      <c r="AO74" s="9" t="str">
        <f t="shared" si="31"/>
        <v>Geçmez</v>
      </c>
      <c r="AP74" s="9" t="str">
        <f t="shared" si="32"/>
        <v>Geçer</v>
      </c>
      <c r="AQ74" s="8" t="str">
        <f t="shared" si="33"/>
        <v>Geçmez</v>
      </c>
      <c r="AR74" s="9" t="str">
        <f t="shared" si="34"/>
        <v>Geçer</v>
      </c>
      <c r="AS74" s="9" t="str">
        <f t="shared" si="35"/>
        <v>Geçmez</v>
      </c>
      <c r="AT74" s="9" t="str">
        <f t="shared" si="36"/>
        <v>Geçmez</v>
      </c>
      <c r="AU74" s="9" t="str">
        <f t="shared" si="37"/>
        <v>Geçmez</v>
      </c>
      <c r="AV74" s="9" t="str">
        <f t="shared" si="38"/>
        <v>Geçmez</v>
      </c>
      <c r="AW74" s="9" t="str">
        <f t="shared" si="39"/>
        <v>Geçmez</v>
      </c>
      <c r="AX74" s="9" t="str">
        <f t="shared" si="40"/>
        <v>Geçmez</v>
      </c>
      <c r="AY74" s="9" t="str">
        <f t="shared" si="41"/>
        <v>Geçer</v>
      </c>
      <c r="AZ74" s="10" t="str">
        <f t="shared" si="42"/>
        <v>Hayır</v>
      </c>
      <c r="BA74" s="10" t="str">
        <f t="shared" si="43"/>
        <v>Hayır</v>
      </c>
      <c r="BB74" s="10" t="str">
        <f t="shared" si="44"/>
        <v>Hayır</v>
      </c>
    </row>
    <row r="75" ht="42.0" customHeight="1">
      <c r="A75" s="7">
        <v>45.0</v>
      </c>
      <c r="B75" s="5" t="s">
        <v>65</v>
      </c>
      <c r="C75" s="7">
        <v>45.0</v>
      </c>
      <c r="D75" s="5">
        <v>26.0</v>
      </c>
      <c r="E75" s="5">
        <v>24.0</v>
      </c>
      <c r="F75" s="5">
        <v>10.5</v>
      </c>
      <c r="G75" s="5">
        <v>5.0</v>
      </c>
      <c r="H75" s="7">
        <v>190.0</v>
      </c>
      <c r="I75" s="6">
        <f t="shared" si="1"/>
        <v>29</v>
      </c>
      <c r="J75" s="6">
        <f t="shared" si="2"/>
        <v>102</v>
      </c>
      <c r="K75" s="7" t="str">
        <f t="shared" si="3"/>
        <v>Yatay</v>
      </c>
      <c r="L75" s="7" t="str">
        <f>IF(K75="Dikey",IF(AND(F75&gt;='Çanta Gruplaması'!$C$10,F75&lt;='Çanta Gruplaması'!$D$10),'Çanta Gruplaması'!$B$10,IF(AND(F75&gt;='Çanta Gruplaması'!$C$11,F75&lt;='Çanta Gruplaması'!$D$11),'Çanta Gruplaması'!$B$11,IF(AND(F75&gt;='Çanta Gruplaması'!$C$12,F75&lt;='Çanta Gruplaması'!$D$12),'Çanta Gruplaması'!$B$12,"Belirtilen Aralıkta Değil"))),IF(K75="Yatay",IF(AND(D75&gt;='Çanta Gruplaması'!$C$3,D75&lt;='Çanta Gruplaması'!$D$3),'Çanta Gruplaması'!$B$3,IF(AND(D75&gt;='Çanta Gruplaması'!$C$4,D75&lt;='Çanta Gruplaması'!$D$4),'Çanta Gruplaması'!$B$4,IF(AND(D75&gt;='Çanta Gruplaması'!$C$5,D75&lt;='Çanta Gruplaması'!$D$5),'Çanta Gruplaması'!$B$5,"Belirtilen Aralıkta Değil"))),IF(K75="Küp",IF(AND(D75&gt;='Çanta Gruplaması'!$C$16,D75&lt;='Çanta Gruplaması'!$D$16),'Çanta Gruplaması'!$B$16,IF(AND(D75&gt;='Çanta Gruplaması'!$C$17,D75&lt;='Çanta Gruplaması'!$D$17),'Çanta Gruplaması'!$B$17,IF(AND(D75&gt;='Çanta Gruplaması'!$C$18,D75&lt;='Çanta Gruplaması'!$D$18),'Çanta Gruplaması'!$B$18,"Belirtilen Aralıkta Değil"))),"Değer Hatalı")))</f>
        <v>Yatay 2</v>
      </c>
      <c r="M75" s="7" t="str">
        <f>IF(AND(D75&gt;='Çanta Gruplaması'!$H$3,D75&lt;='Çanta Gruplaması'!$I$3,F75&gt;='Çanta Gruplaması'!$J$3,F75&lt;='Çanta Gruplaması'!$K$3),'Çanta Gruplaması'!$G$3,IF(AND(D75&gt;='Çanta Gruplaması'!$H$4,D75&lt;='Çanta Gruplaması'!$I$4,F75&gt;='Çanta Gruplaması'!$J$4,F75&lt;='Çanta Gruplaması'!$K$4),'Çanta Gruplaması'!$G$4,IF(AND(D75&gt;='Çanta Gruplaması'!$H$5,D75&lt;='Çanta Gruplaması'!$I$5,F75&gt;='Çanta Gruplaması'!$J$5,F75&lt;='Çanta Gruplaması'!$K$5),'Çanta Gruplaması'!$G$5,"Gruplanabilen Aralıkta Değildir")))</f>
        <v>Gruplanabilen Aralıkta Değildir</v>
      </c>
      <c r="N75" s="8" t="str">
        <f t="shared" si="4"/>
        <v>Geçmez</v>
      </c>
      <c r="O75" s="9" t="str">
        <f t="shared" si="5"/>
        <v>Geçer</v>
      </c>
      <c r="P75" s="9" t="str">
        <f t="shared" si="6"/>
        <v>Geçmez</v>
      </c>
      <c r="Q75" s="9" t="str">
        <f t="shared" si="7"/>
        <v>Geçer</v>
      </c>
      <c r="R75" s="9" t="str">
        <f t="shared" si="8"/>
        <v>Geçer</v>
      </c>
      <c r="S75" s="9" t="str">
        <f t="shared" si="9"/>
        <v>Geçer</v>
      </c>
      <c r="T75" s="9" t="str">
        <f t="shared" si="10"/>
        <v>Geçer</v>
      </c>
      <c r="U75" s="9" t="str">
        <f t="shared" si="11"/>
        <v>Geçer</v>
      </c>
      <c r="V75" s="9" t="str">
        <f t="shared" si="12"/>
        <v>Geçmez</v>
      </c>
      <c r="W75" s="9" t="str">
        <f t="shared" si="13"/>
        <v>Geçmez</v>
      </c>
      <c r="X75" s="8" t="str">
        <f t="shared" si="14"/>
        <v>Geçmez</v>
      </c>
      <c r="Y75" s="9" t="str">
        <f t="shared" si="15"/>
        <v>Geçmez</v>
      </c>
      <c r="Z75" s="9" t="str">
        <f t="shared" si="16"/>
        <v>Geçer</v>
      </c>
      <c r="AA75" s="9" t="str">
        <f t="shared" si="17"/>
        <v>Geçer</v>
      </c>
      <c r="AB75" s="9" t="str">
        <f t="shared" si="18"/>
        <v>Geçer</v>
      </c>
      <c r="AC75" s="9" t="str">
        <f t="shared" si="19"/>
        <v>Geçmez</v>
      </c>
      <c r="AD75" s="9" t="str">
        <f t="shared" si="20"/>
        <v>Geçmez</v>
      </c>
      <c r="AE75" s="9" t="str">
        <f t="shared" si="21"/>
        <v>Geçmez</v>
      </c>
      <c r="AF75" s="9" t="str">
        <f t="shared" si="22"/>
        <v>Geçmez</v>
      </c>
      <c r="AG75" s="9" t="str">
        <f t="shared" si="23"/>
        <v>Geçer</v>
      </c>
      <c r="AH75" s="8" t="str">
        <f t="shared" si="24"/>
        <v>Geçmez</v>
      </c>
      <c r="AI75" s="9" t="str">
        <f t="shared" si="25"/>
        <v>Geçer</v>
      </c>
      <c r="AJ75" s="9" t="str">
        <f t="shared" si="26"/>
        <v>Geçer</v>
      </c>
      <c r="AK75" s="9" t="str">
        <f t="shared" si="27"/>
        <v>Geçer</v>
      </c>
      <c r="AL75" s="9" t="str">
        <f t="shared" si="28"/>
        <v>Geçmez</v>
      </c>
      <c r="AM75" s="9" t="str">
        <f t="shared" si="29"/>
        <v>Geçer</v>
      </c>
      <c r="AN75" s="9" t="str">
        <f t="shared" si="30"/>
        <v>Geçmez</v>
      </c>
      <c r="AO75" s="9" t="str">
        <f t="shared" si="31"/>
        <v>Geçmez</v>
      </c>
      <c r="AP75" s="9" t="str">
        <f t="shared" si="32"/>
        <v>Geçmez</v>
      </c>
      <c r="AQ75" s="8" t="str">
        <f t="shared" si="33"/>
        <v>Geçmez</v>
      </c>
      <c r="AR75" s="9" t="str">
        <f t="shared" si="34"/>
        <v>Geçer</v>
      </c>
      <c r="AS75" s="9" t="str">
        <f t="shared" si="35"/>
        <v>Geçer</v>
      </c>
      <c r="AT75" s="9" t="str">
        <f t="shared" si="36"/>
        <v>Geçmez</v>
      </c>
      <c r="AU75" s="9" t="str">
        <f t="shared" si="37"/>
        <v>Geçmez</v>
      </c>
      <c r="AV75" s="9" t="str">
        <f t="shared" si="38"/>
        <v>Geçer</v>
      </c>
      <c r="AW75" s="9" t="str">
        <f t="shared" si="39"/>
        <v>Geçmez</v>
      </c>
      <c r="AX75" s="9" t="str">
        <f t="shared" si="40"/>
        <v>Geçmez</v>
      </c>
      <c r="AY75" s="9" t="str">
        <f t="shared" si="41"/>
        <v>Geçmez</v>
      </c>
      <c r="AZ75" s="10" t="str">
        <f t="shared" si="42"/>
        <v>Hayır</v>
      </c>
      <c r="BA75" s="10" t="str">
        <f t="shared" si="43"/>
        <v>Hayır</v>
      </c>
      <c r="BB75" s="10" t="str">
        <f t="shared" si="44"/>
        <v>Hayır</v>
      </c>
    </row>
    <row r="76" ht="42.0" customHeight="1">
      <c r="A76" s="7">
        <v>46.0</v>
      </c>
      <c r="B76" s="5" t="s">
        <v>70</v>
      </c>
      <c r="C76" s="7">
        <v>46.0</v>
      </c>
      <c r="D76" s="5">
        <v>8.0</v>
      </c>
      <c r="E76" s="5">
        <v>5.0</v>
      </c>
      <c r="F76" s="5">
        <v>8.0</v>
      </c>
      <c r="G76" s="5">
        <v>4.0</v>
      </c>
      <c r="H76" s="7">
        <v>190.0</v>
      </c>
      <c r="I76" s="6">
        <f t="shared" si="1"/>
        <v>16</v>
      </c>
      <c r="J76" s="6">
        <f t="shared" si="2"/>
        <v>28</v>
      </c>
      <c r="K76" s="7" t="str">
        <f t="shared" si="3"/>
        <v>Dikey</v>
      </c>
      <c r="L76" s="7" t="str">
        <f>IF(K76="Dikey",IF(AND(F76&gt;='Çanta Gruplaması'!$C$10,F76&lt;='Çanta Gruplaması'!$D$10),'Çanta Gruplaması'!$B$10,IF(AND(F76&gt;='Çanta Gruplaması'!$C$11,F76&lt;='Çanta Gruplaması'!$D$11),'Çanta Gruplaması'!$B$11,IF(AND(F76&gt;='Çanta Gruplaması'!$C$12,F76&lt;='Çanta Gruplaması'!$D$12),'Çanta Gruplaması'!$B$12,"Belirtilen Aralıkta Değil"))),IF(K76="Yatay",IF(AND(D76&gt;='Çanta Gruplaması'!$C$3,D76&lt;='Çanta Gruplaması'!$D$3),'Çanta Gruplaması'!$B$3,IF(AND(D76&gt;='Çanta Gruplaması'!$C$4,D76&lt;='Çanta Gruplaması'!$D$4),'Çanta Gruplaması'!$B$4,IF(AND(D76&gt;='Çanta Gruplaması'!$C$5,D76&lt;='Çanta Gruplaması'!$D$5),'Çanta Gruplaması'!$B$5,"Belirtilen Aralıkta Değil"))),IF(K76="Küp",IF(AND(D76&gt;='Çanta Gruplaması'!$C$16,D76&lt;='Çanta Gruplaması'!$D$16),'Çanta Gruplaması'!$B$16,IF(AND(D76&gt;='Çanta Gruplaması'!$C$17,D76&lt;='Çanta Gruplaması'!$D$17),'Çanta Gruplaması'!$B$17,IF(AND(D76&gt;='Çanta Gruplaması'!$C$18,D76&lt;='Çanta Gruplaması'!$D$18),'Çanta Gruplaması'!$B$18,"Belirtilen Aralıkta Değil"))),"Değer Hatalı")))</f>
        <v>Dikey 1</v>
      </c>
      <c r="M76" s="7" t="str">
        <f>IF(AND(D76&gt;='Çanta Gruplaması'!$H$3,D76&lt;='Çanta Gruplaması'!$I$3,F76&gt;='Çanta Gruplaması'!$J$3,F76&lt;='Çanta Gruplaması'!$K$3),'Çanta Gruplaması'!$G$3,IF(AND(D76&gt;='Çanta Gruplaması'!$H$4,D76&lt;='Çanta Gruplaması'!$I$4,F76&gt;='Çanta Gruplaması'!$J$4,F76&lt;='Çanta Gruplaması'!$K$4),'Çanta Gruplaması'!$G$4,IF(AND(D76&gt;='Çanta Gruplaması'!$H$5,D76&lt;='Çanta Gruplaması'!$I$5,F76&gt;='Çanta Gruplaması'!$J$5,F76&lt;='Çanta Gruplaması'!$K$5),'Çanta Gruplaması'!$G$5,"Gruplanabilen Aralıkta Değildir")))</f>
        <v>Küçük</v>
      </c>
      <c r="N76" s="8" t="str">
        <f t="shared" si="4"/>
        <v>Geçmez</v>
      </c>
      <c r="O76" s="9" t="str">
        <f t="shared" si="5"/>
        <v>Geçmez</v>
      </c>
      <c r="P76" s="9" t="str">
        <f t="shared" si="6"/>
        <v>Geçmez</v>
      </c>
      <c r="Q76" s="9" t="str">
        <f t="shared" si="7"/>
        <v>Geçer</v>
      </c>
      <c r="R76" s="9" t="str">
        <f t="shared" si="8"/>
        <v>Geçer</v>
      </c>
      <c r="S76" s="9" t="str">
        <f t="shared" si="9"/>
        <v>Geçmez</v>
      </c>
      <c r="T76" s="9" t="str">
        <f t="shared" si="10"/>
        <v>Geçer</v>
      </c>
      <c r="U76" s="9" t="str">
        <f t="shared" si="11"/>
        <v>Geçmez</v>
      </c>
      <c r="V76" s="9" t="str">
        <f t="shared" si="12"/>
        <v>Geçmez</v>
      </c>
      <c r="W76" s="9" t="str">
        <f t="shared" si="13"/>
        <v>Geçmez</v>
      </c>
      <c r="X76" s="8" t="str">
        <f t="shared" si="14"/>
        <v>Geçmez</v>
      </c>
      <c r="Y76" s="9" t="str">
        <f t="shared" si="15"/>
        <v>Geçmez</v>
      </c>
      <c r="Z76" s="9" t="str">
        <f t="shared" si="16"/>
        <v>Geçmez</v>
      </c>
      <c r="AA76" s="9" t="str">
        <f t="shared" si="17"/>
        <v>Geçer</v>
      </c>
      <c r="AB76" s="9" t="str">
        <f t="shared" si="18"/>
        <v>Geçer</v>
      </c>
      <c r="AC76" s="9" t="str">
        <f t="shared" si="19"/>
        <v>Geçmez</v>
      </c>
      <c r="AD76" s="9" t="str">
        <f t="shared" si="20"/>
        <v>Geçer</v>
      </c>
      <c r="AE76" s="9" t="str">
        <f t="shared" si="21"/>
        <v>Geçmez</v>
      </c>
      <c r="AF76" s="9" t="str">
        <f t="shared" si="22"/>
        <v>Geçer</v>
      </c>
      <c r="AG76" s="9" t="str">
        <f t="shared" si="23"/>
        <v>Geçmez</v>
      </c>
      <c r="AH76" s="8" t="str">
        <f t="shared" si="24"/>
        <v>Geçmez</v>
      </c>
      <c r="AI76" s="9" t="str">
        <f t="shared" si="25"/>
        <v>Geçer</v>
      </c>
      <c r="AJ76" s="9" t="str">
        <f t="shared" si="26"/>
        <v>Geçmez</v>
      </c>
      <c r="AK76" s="9" t="str">
        <f t="shared" si="27"/>
        <v>Geçmez</v>
      </c>
      <c r="AL76" s="9" t="str">
        <f t="shared" si="28"/>
        <v>Geçmez</v>
      </c>
      <c r="AM76" s="9" t="str">
        <f t="shared" si="29"/>
        <v>Geçmez</v>
      </c>
      <c r="AN76" s="9" t="str">
        <f t="shared" si="30"/>
        <v>Geçmez</v>
      </c>
      <c r="AO76" s="9" t="str">
        <f t="shared" si="31"/>
        <v>Geçmez</v>
      </c>
      <c r="AP76" s="9" t="str">
        <f t="shared" si="32"/>
        <v>Geçmez</v>
      </c>
      <c r="AQ76" s="8" t="str">
        <f t="shared" si="33"/>
        <v>Geçmez</v>
      </c>
      <c r="AR76" s="9" t="str">
        <f t="shared" si="34"/>
        <v>Geçer</v>
      </c>
      <c r="AS76" s="9" t="str">
        <f t="shared" si="35"/>
        <v>Geçmez</v>
      </c>
      <c r="AT76" s="9" t="str">
        <f t="shared" si="36"/>
        <v>Geçmez</v>
      </c>
      <c r="AU76" s="9" t="str">
        <f t="shared" si="37"/>
        <v>Geçmez</v>
      </c>
      <c r="AV76" s="9" t="str">
        <f t="shared" si="38"/>
        <v>Geçmez</v>
      </c>
      <c r="AW76" s="9" t="str">
        <f t="shared" si="39"/>
        <v>Geçmez</v>
      </c>
      <c r="AX76" s="9" t="str">
        <f t="shared" si="40"/>
        <v>Geçmez</v>
      </c>
      <c r="AY76" s="9" t="str">
        <f t="shared" si="41"/>
        <v>Geçmez</v>
      </c>
      <c r="AZ76" s="10" t="str">
        <f t="shared" si="42"/>
        <v>Hayır</v>
      </c>
      <c r="BA76" s="10" t="str">
        <f t="shared" si="43"/>
        <v>Hayır</v>
      </c>
      <c r="BB76" s="10" t="str">
        <f t="shared" si="44"/>
        <v>Hayır</v>
      </c>
    </row>
    <row r="77" ht="42.0" customHeight="1">
      <c r="A77" s="7">
        <v>47.0</v>
      </c>
      <c r="B77" s="5" t="s">
        <v>65</v>
      </c>
      <c r="C77" s="7">
        <v>47.0</v>
      </c>
      <c r="D77" s="5">
        <v>36.0</v>
      </c>
      <c r="E77" s="5">
        <v>17.0</v>
      </c>
      <c r="F77" s="5">
        <v>30.0</v>
      </c>
      <c r="G77" s="5">
        <v>6.0</v>
      </c>
      <c r="H77" s="7">
        <v>190.0</v>
      </c>
      <c r="I77" s="6">
        <f t="shared" si="1"/>
        <v>46</v>
      </c>
      <c r="J77" s="6">
        <f t="shared" si="2"/>
        <v>108</v>
      </c>
      <c r="K77" s="7" t="str">
        <f t="shared" si="3"/>
        <v>Yatay</v>
      </c>
      <c r="L77" s="7" t="str">
        <f>IF(K77="Dikey",IF(AND(F77&gt;='Çanta Gruplaması'!$C$10,F77&lt;='Çanta Gruplaması'!$D$10),'Çanta Gruplaması'!$B$10,IF(AND(F77&gt;='Çanta Gruplaması'!$C$11,F77&lt;='Çanta Gruplaması'!$D$11),'Çanta Gruplaması'!$B$11,IF(AND(F77&gt;='Çanta Gruplaması'!$C$12,F77&lt;='Çanta Gruplaması'!$D$12),'Çanta Gruplaması'!$B$12,"Belirtilen Aralıkta Değil"))),IF(K77="Yatay",IF(AND(D77&gt;='Çanta Gruplaması'!$C$3,D77&lt;='Çanta Gruplaması'!$D$3),'Çanta Gruplaması'!$B$3,IF(AND(D77&gt;='Çanta Gruplaması'!$C$4,D77&lt;='Çanta Gruplaması'!$D$4),'Çanta Gruplaması'!$B$4,IF(AND(D77&gt;='Çanta Gruplaması'!$C$5,D77&lt;='Çanta Gruplaması'!$D$5),'Çanta Gruplaması'!$B$5,"Belirtilen Aralıkta Değil"))),IF(K77="Küp",IF(AND(D77&gt;='Çanta Gruplaması'!$C$16,D77&lt;='Çanta Gruplaması'!$D$16),'Çanta Gruplaması'!$B$16,IF(AND(D77&gt;='Çanta Gruplaması'!$C$17,D77&lt;='Çanta Gruplaması'!$D$17),'Çanta Gruplaması'!$B$17,IF(AND(D77&gt;='Çanta Gruplaması'!$C$18,D77&lt;='Çanta Gruplaması'!$D$18),'Çanta Gruplaması'!$B$18,"Belirtilen Aralıkta Değil"))),"Değer Hatalı")))</f>
        <v>Yatay 2</v>
      </c>
      <c r="M77" s="7" t="str">
        <f>IF(AND(D77&gt;='Çanta Gruplaması'!$H$3,D77&lt;='Çanta Gruplaması'!$I$3,F77&gt;='Çanta Gruplaması'!$J$3,F77&lt;='Çanta Gruplaması'!$K$3),'Çanta Gruplaması'!$G$3,IF(AND(D77&gt;='Çanta Gruplaması'!$H$4,D77&lt;='Çanta Gruplaması'!$I$4,F77&gt;='Çanta Gruplaması'!$J$4,F77&lt;='Çanta Gruplaması'!$K$4),'Çanta Gruplaması'!$G$4,IF(AND(D77&gt;='Çanta Gruplaması'!$H$5,D77&lt;='Çanta Gruplaması'!$I$5,F77&gt;='Çanta Gruplaması'!$J$5,F77&lt;='Çanta Gruplaması'!$K$5),'Çanta Gruplaması'!$G$5,"Gruplanabilen Aralıkta Değildir")))</f>
        <v>Gruplanabilen Aralıkta Değildir</v>
      </c>
      <c r="N77" s="8" t="str">
        <f t="shared" si="4"/>
        <v>Geçmez</v>
      </c>
      <c r="O77" s="9" t="str">
        <f t="shared" si="5"/>
        <v>Geçer</v>
      </c>
      <c r="P77" s="9" t="str">
        <f t="shared" si="6"/>
        <v>Geçer</v>
      </c>
      <c r="Q77" s="9" t="str">
        <f t="shared" si="7"/>
        <v>Geçer</v>
      </c>
      <c r="R77" s="9" t="str">
        <f t="shared" si="8"/>
        <v>Geçer</v>
      </c>
      <c r="S77" s="9" t="str">
        <f t="shared" si="9"/>
        <v>Geçer</v>
      </c>
      <c r="T77" s="9" t="str">
        <f t="shared" si="10"/>
        <v>Geçmez</v>
      </c>
      <c r="U77" s="9" t="str">
        <f t="shared" si="11"/>
        <v>Geçer</v>
      </c>
      <c r="V77" s="9" t="str">
        <f t="shared" si="12"/>
        <v>Geçer</v>
      </c>
      <c r="W77" s="9" t="str">
        <f t="shared" si="13"/>
        <v>Geçer</v>
      </c>
      <c r="X77" s="8" t="str">
        <f t="shared" si="14"/>
        <v>Geçmez</v>
      </c>
      <c r="Y77" s="9" t="str">
        <f t="shared" si="15"/>
        <v>Geçmez</v>
      </c>
      <c r="Z77" s="9" t="str">
        <f t="shared" si="16"/>
        <v>Geçer</v>
      </c>
      <c r="AA77" s="9" t="str">
        <f t="shared" si="17"/>
        <v>Geçer</v>
      </c>
      <c r="AB77" s="9" t="str">
        <f t="shared" si="18"/>
        <v>Geçmez</v>
      </c>
      <c r="AC77" s="9" t="str">
        <f t="shared" si="19"/>
        <v>Geçmez</v>
      </c>
      <c r="AD77" s="9" t="str">
        <f t="shared" si="20"/>
        <v>Geçmez</v>
      </c>
      <c r="AE77" s="9" t="str">
        <f t="shared" si="21"/>
        <v>Geçmez</v>
      </c>
      <c r="AF77" s="9" t="str">
        <f t="shared" si="22"/>
        <v>Geçmez</v>
      </c>
      <c r="AG77" s="9" t="str">
        <f t="shared" si="23"/>
        <v>Geçer</v>
      </c>
      <c r="AH77" s="8" t="str">
        <f t="shared" si="24"/>
        <v>Geçmez</v>
      </c>
      <c r="AI77" s="9" t="str">
        <f t="shared" si="25"/>
        <v>Geçer</v>
      </c>
      <c r="AJ77" s="9" t="str">
        <f t="shared" si="26"/>
        <v>Geçer</v>
      </c>
      <c r="AK77" s="9" t="str">
        <f t="shared" si="27"/>
        <v>Geçer</v>
      </c>
      <c r="AL77" s="9" t="str">
        <f t="shared" si="28"/>
        <v>Geçer</v>
      </c>
      <c r="AM77" s="9" t="str">
        <f t="shared" si="29"/>
        <v>Geçer</v>
      </c>
      <c r="AN77" s="9" t="str">
        <f t="shared" si="30"/>
        <v>Geçmez</v>
      </c>
      <c r="AO77" s="9" t="str">
        <f t="shared" si="31"/>
        <v>Geçmez</v>
      </c>
      <c r="AP77" s="9" t="str">
        <f t="shared" si="32"/>
        <v>Geçer</v>
      </c>
      <c r="AQ77" s="8" t="str">
        <f t="shared" si="33"/>
        <v>Geçmez</v>
      </c>
      <c r="AR77" s="9" t="str">
        <f t="shared" si="34"/>
        <v>Geçer</v>
      </c>
      <c r="AS77" s="9" t="str">
        <f t="shared" si="35"/>
        <v>Geçer</v>
      </c>
      <c r="AT77" s="9" t="str">
        <f t="shared" si="36"/>
        <v>Geçer</v>
      </c>
      <c r="AU77" s="9" t="str">
        <f t="shared" si="37"/>
        <v>Geçer</v>
      </c>
      <c r="AV77" s="9" t="str">
        <f t="shared" si="38"/>
        <v>Geçer</v>
      </c>
      <c r="AW77" s="9" t="str">
        <f t="shared" si="39"/>
        <v>Geçer</v>
      </c>
      <c r="AX77" s="9" t="str">
        <f t="shared" si="40"/>
        <v>Geçmez</v>
      </c>
      <c r="AY77" s="9" t="str">
        <f t="shared" si="41"/>
        <v>Geçer</v>
      </c>
      <c r="AZ77" s="10" t="str">
        <f t="shared" si="42"/>
        <v>Hayır</v>
      </c>
      <c r="BA77" s="10" t="str">
        <f t="shared" si="43"/>
        <v>Hayır</v>
      </c>
      <c r="BB77" s="10" t="str">
        <f t="shared" si="44"/>
        <v>Hayır</v>
      </c>
    </row>
    <row r="78" ht="42.0" customHeight="1">
      <c r="A78" s="7">
        <v>48.0</v>
      </c>
      <c r="B78" s="5" t="s">
        <v>67</v>
      </c>
      <c r="C78" s="7">
        <v>48.0</v>
      </c>
      <c r="D78" s="5">
        <v>32.0</v>
      </c>
      <c r="E78" s="5">
        <v>16.5</v>
      </c>
      <c r="F78" s="5">
        <v>39.0</v>
      </c>
      <c r="G78" s="5">
        <v>4.0</v>
      </c>
      <c r="H78" s="7">
        <v>190.0</v>
      </c>
      <c r="I78" s="6">
        <f t="shared" si="1"/>
        <v>52.75</v>
      </c>
      <c r="J78" s="6">
        <f t="shared" si="2"/>
        <v>99</v>
      </c>
      <c r="K78" s="7" t="str">
        <f t="shared" si="3"/>
        <v>Dikey</v>
      </c>
      <c r="L78" s="7" t="str">
        <f>IF(K78="Dikey",IF(AND(F78&gt;='Çanta Gruplaması'!$C$10,F78&lt;='Çanta Gruplaması'!$D$10),'Çanta Gruplaması'!$B$10,IF(AND(F78&gt;='Çanta Gruplaması'!$C$11,F78&lt;='Çanta Gruplaması'!$D$11),'Çanta Gruplaması'!$B$11,IF(AND(F78&gt;='Çanta Gruplaması'!$C$12,F78&lt;='Çanta Gruplaması'!$D$12),'Çanta Gruplaması'!$B$12,"Belirtilen Aralıkta Değil"))),IF(K78="Yatay",IF(AND(D78&gt;='Çanta Gruplaması'!$C$3,D78&lt;='Çanta Gruplaması'!$D$3),'Çanta Gruplaması'!$B$3,IF(AND(D78&gt;='Çanta Gruplaması'!$C$4,D78&lt;='Çanta Gruplaması'!$D$4),'Çanta Gruplaması'!$B$4,IF(AND(D78&gt;='Çanta Gruplaması'!$C$5,D78&lt;='Çanta Gruplaması'!$D$5),'Çanta Gruplaması'!$B$5,"Belirtilen Aralıkta Değil"))),IF(K78="Küp",IF(AND(D78&gt;='Çanta Gruplaması'!$C$16,D78&lt;='Çanta Gruplaması'!$D$16),'Çanta Gruplaması'!$B$16,IF(AND(D78&gt;='Çanta Gruplaması'!$C$17,D78&lt;='Çanta Gruplaması'!$D$17),'Çanta Gruplaması'!$B$17,IF(AND(D78&gt;='Çanta Gruplaması'!$C$18,D78&lt;='Çanta Gruplaması'!$D$18),'Çanta Gruplaması'!$B$18,"Belirtilen Aralıkta Değil"))),"Değer Hatalı")))</f>
        <v>Dikey 2</v>
      </c>
      <c r="M78" s="7" t="str">
        <f>IF(AND(D78&gt;='Çanta Gruplaması'!$H$3,D78&lt;='Çanta Gruplaması'!$I$3,F78&gt;='Çanta Gruplaması'!$J$3,F78&lt;='Çanta Gruplaması'!$K$3),'Çanta Gruplaması'!$G$3,IF(AND(D78&gt;='Çanta Gruplaması'!$H$4,D78&lt;='Çanta Gruplaması'!$I$4,F78&gt;='Çanta Gruplaması'!$J$4,F78&lt;='Çanta Gruplaması'!$K$4),'Çanta Gruplaması'!$G$4,IF(AND(D78&gt;='Çanta Gruplaması'!$H$5,D78&lt;='Çanta Gruplaması'!$I$5,F78&gt;='Çanta Gruplaması'!$J$5,F78&lt;='Çanta Gruplaması'!$K$5),'Çanta Gruplaması'!$G$5,"Gruplanabilen Aralıkta Değildir")))</f>
        <v>Orta</v>
      </c>
      <c r="N78" s="8" t="str">
        <f t="shared" si="4"/>
        <v>Geçer</v>
      </c>
      <c r="O78" s="9" t="str">
        <f t="shared" si="5"/>
        <v>Geçer</v>
      </c>
      <c r="P78" s="9" t="str">
        <f t="shared" si="6"/>
        <v>Geçer</v>
      </c>
      <c r="Q78" s="9" t="str">
        <f t="shared" si="7"/>
        <v>Geçer</v>
      </c>
      <c r="R78" s="9" t="str">
        <f t="shared" si="8"/>
        <v>Geçer</v>
      </c>
      <c r="S78" s="9" t="str">
        <f t="shared" si="9"/>
        <v>Geçer</v>
      </c>
      <c r="T78" s="9" t="str">
        <f t="shared" si="10"/>
        <v>Geçer</v>
      </c>
      <c r="U78" s="9" t="str">
        <f t="shared" si="11"/>
        <v>Geçer</v>
      </c>
      <c r="V78" s="9" t="str">
        <f t="shared" si="12"/>
        <v>Geçer</v>
      </c>
      <c r="W78" s="9" t="str">
        <f t="shared" si="13"/>
        <v>Geçer</v>
      </c>
      <c r="X78" s="8" t="str">
        <f t="shared" si="14"/>
        <v>Geçmez</v>
      </c>
      <c r="Y78" s="9" t="str">
        <f t="shared" si="15"/>
        <v>Geçmez</v>
      </c>
      <c r="Z78" s="9" t="str">
        <f t="shared" si="16"/>
        <v>Geçmez</v>
      </c>
      <c r="AA78" s="9" t="str">
        <f t="shared" si="17"/>
        <v>Geçer</v>
      </c>
      <c r="AB78" s="9" t="str">
        <f t="shared" si="18"/>
        <v>Geçer</v>
      </c>
      <c r="AC78" s="9" t="str">
        <f t="shared" si="19"/>
        <v>Geçmez</v>
      </c>
      <c r="AD78" s="9" t="str">
        <f t="shared" si="20"/>
        <v>Geçer</v>
      </c>
      <c r="AE78" s="9" t="str">
        <f t="shared" si="21"/>
        <v>Geçmez</v>
      </c>
      <c r="AF78" s="9" t="str">
        <f t="shared" si="22"/>
        <v>Geçmez</v>
      </c>
      <c r="AG78" s="9" t="str">
        <f t="shared" si="23"/>
        <v>Geçmez</v>
      </c>
      <c r="AH78" s="8" t="str">
        <f t="shared" si="24"/>
        <v>Geçer</v>
      </c>
      <c r="AI78" s="9" t="str">
        <f t="shared" si="25"/>
        <v>Geçer</v>
      </c>
      <c r="AJ78" s="9" t="str">
        <f t="shared" si="26"/>
        <v>Geçer</v>
      </c>
      <c r="AK78" s="9" t="str">
        <f t="shared" si="27"/>
        <v>Geçer</v>
      </c>
      <c r="AL78" s="9" t="str">
        <f t="shared" si="28"/>
        <v>Geçer</v>
      </c>
      <c r="AM78" s="9" t="str">
        <f t="shared" si="29"/>
        <v>Geçer</v>
      </c>
      <c r="AN78" s="9" t="str">
        <f t="shared" si="30"/>
        <v>Geçer</v>
      </c>
      <c r="AO78" s="9" t="str">
        <f t="shared" si="31"/>
        <v>Geçer</v>
      </c>
      <c r="AP78" s="9" t="str">
        <f t="shared" si="32"/>
        <v>Geçer</v>
      </c>
      <c r="AQ78" s="8" t="str">
        <f t="shared" si="33"/>
        <v>Geçer</v>
      </c>
      <c r="AR78" s="9" t="str">
        <f t="shared" si="34"/>
        <v>Geçer</v>
      </c>
      <c r="AS78" s="9" t="str">
        <f t="shared" si="35"/>
        <v>Geçer</v>
      </c>
      <c r="AT78" s="9" t="str">
        <f t="shared" si="36"/>
        <v>Geçer</v>
      </c>
      <c r="AU78" s="9" t="str">
        <f t="shared" si="37"/>
        <v>Geçer</v>
      </c>
      <c r="AV78" s="9" t="str">
        <f t="shared" si="38"/>
        <v>Geçer</v>
      </c>
      <c r="AW78" s="9" t="str">
        <f t="shared" si="39"/>
        <v>Geçer</v>
      </c>
      <c r="AX78" s="9" t="str">
        <f t="shared" si="40"/>
        <v>Geçer</v>
      </c>
      <c r="AY78" s="9" t="str">
        <f t="shared" si="41"/>
        <v>Geçer</v>
      </c>
      <c r="AZ78" s="10" t="str">
        <f t="shared" si="42"/>
        <v>Evet</v>
      </c>
      <c r="BA78" s="10" t="str">
        <f t="shared" si="43"/>
        <v>Evet</v>
      </c>
      <c r="BB78" s="10" t="str">
        <f t="shared" si="44"/>
        <v>Evet</v>
      </c>
    </row>
    <row r="79" ht="42.0" customHeight="1">
      <c r="A79" s="7">
        <v>49.0</v>
      </c>
      <c r="B79" s="5" t="s">
        <v>62</v>
      </c>
      <c r="C79" s="7">
        <v>49.0</v>
      </c>
      <c r="D79" s="5">
        <v>40.6</v>
      </c>
      <c r="E79" s="5">
        <v>16.0</v>
      </c>
      <c r="F79" s="5">
        <v>33.0</v>
      </c>
      <c r="G79" s="5">
        <v>4.0</v>
      </c>
      <c r="H79" s="7">
        <v>190.0</v>
      </c>
      <c r="I79" s="6">
        <f t="shared" si="1"/>
        <v>46.5</v>
      </c>
      <c r="J79" s="6">
        <f t="shared" si="2"/>
        <v>115.2</v>
      </c>
      <c r="K79" s="7" t="str">
        <f t="shared" si="3"/>
        <v>Yatay</v>
      </c>
      <c r="L79" s="7" t="str">
        <f>IF(K79="Dikey",IF(AND(F79&gt;='Çanta Gruplaması'!$C$10,F79&lt;='Çanta Gruplaması'!$D$10),'Çanta Gruplaması'!$B$10,IF(AND(F79&gt;='Çanta Gruplaması'!$C$11,F79&lt;='Çanta Gruplaması'!$D$11),'Çanta Gruplaması'!$B$11,IF(AND(F79&gt;='Çanta Gruplaması'!$C$12,F79&lt;='Çanta Gruplaması'!$D$12),'Çanta Gruplaması'!$B$12,"Belirtilen Aralıkta Değil"))),IF(K79="Yatay",IF(AND(D79&gt;='Çanta Gruplaması'!$C$3,D79&lt;='Çanta Gruplaması'!$D$3),'Çanta Gruplaması'!$B$3,IF(AND(D79&gt;='Çanta Gruplaması'!$C$4,D79&lt;='Çanta Gruplaması'!$D$4),'Çanta Gruplaması'!$B$4,IF(AND(D79&gt;='Çanta Gruplaması'!$C$5,D79&lt;='Çanta Gruplaması'!$D$5),'Çanta Gruplaması'!$B$5,"Belirtilen Aralıkta Değil"))),IF(K79="Küp",IF(AND(D79&gt;='Çanta Gruplaması'!$C$16,D79&lt;='Çanta Gruplaması'!$D$16),'Çanta Gruplaması'!$B$16,IF(AND(D79&gt;='Çanta Gruplaması'!$C$17,D79&lt;='Çanta Gruplaması'!$D$17),'Çanta Gruplaması'!$B$17,IF(AND(D79&gt;='Çanta Gruplaması'!$C$18,D79&lt;='Çanta Gruplaması'!$D$18),'Çanta Gruplaması'!$B$18,"Belirtilen Aralıkta Değil"))),"Değer Hatalı")))</f>
        <v>Yatay 3</v>
      </c>
      <c r="M79" s="7" t="str">
        <f>IF(AND(D79&gt;='Çanta Gruplaması'!$H$3,D79&lt;='Çanta Gruplaması'!$I$3,F79&gt;='Çanta Gruplaması'!$J$3,F79&lt;='Çanta Gruplaması'!$K$3),'Çanta Gruplaması'!$G$3,IF(AND(D79&gt;='Çanta Gruplaması'!$H$4,D79&lt;='Çanta Gruplaması'!$I$4,F79&gt;='Çanta Gruplaması'!$J$4,F79&lt;='Çanta Gruplaması'!$K$4),'Çanta Gruplaması'!$G$4,IF(AND(D79&gt;='Çanta Gruplaması'!$H$5,D79&lt;='Çanta Gruplaması'!$I$5,F79&gt;='Çanta Gruplaması'!$J$5,F79&lt;='Çanta Gruplaması'!$K$5),'Çanta Gruplaması'!$G$5,"Gruplanabilen Aralıkta Değildir")))</f>
        <v>Gruplanabilen Aralıkta Değildir</v>
      </c>
      <c r="N79" s="8" t="str">
        <f t="shared" si="4"/>
        <v>Geçer</v>
      </c>
      <c r="O79" s="9" t="str">
        <f t="shared" si="5"/>
        <v>Geçer</v>
      </c>
      <c r="P79" s="9" t="str">
        <f t="shared" si="6"/>
        <v>Geçer</v>
      </c>
      <c r="Q79" s="9" t="str">
        <f t="shared" si="7"/>
        <v>Geçer</v>
      </c>
      <c r="R79" s="9" t="str">
        <f t="shared" si="8"/>
        <v>Geçer</v>
      </c>
      <c r="S79" s="9" t="str">
        <f t="shared" si="9"/>
        <v>Geçer</v>
      </c>
      <c r="T79" s="9" t="str">
        <f t="shared" si="10"/>
        <v>Geçer</v>
      </c>
      <c r="U79" s="9" t="str">
        <f t="shared" si="11"/>
        <v>Geçer</v>
      </c>
      <c r="V79" s="9" t="str">
        <f t="shared" si="12"/>
        <v>Geçer</v>
      </c>
      <c r="W79" s="9" t="str">
        <f t="shared" si="13"/>
        <v>Geçer</v>
      </c>
      <c r="X79" s="8" t="str">
        <f t="shared" si="14"/>
        <v>Geçmez</v>
      </c>
      <c r="Y79" s="9" t="str">
        <f t="shared" si="15"/>
        <v>Geçmez</v>
      </c>
      <c r="Z79" s="9" t="str">
        <f t="shared" si="16"/>
        <v>Geçmez</v>
      </c>
      <c r="AA79" s="9" t="str">
        <f t="shared" si="17"/>
        <v>Geçer</v>
      </c>
      <c r="AB79" s="9" t="str">
        <f t="shared" si="18"/>
        <v>Geçer</v>
      </c>
      <c r="AC79" s="9" t="str">
        <f t="shared" si="19"/>
        <v>Geçmez</v>
      </c>
      <c r="AD79" s="9" t="str">
        <f t="shared" si="20"/>
        <v>Geçer</v>
      </c>
      <c r="AE79" s="9" t="str">
        <f t="shared" si="21"/>
        <v>Geçmez</v>
      </c>
      <c r="AF79" s="9" t="str">
        <f t="shared" si="22"/>
        <v>Geçmez</v>
      </c>
      <c r="AG79" s="9" t="str">
        <f t="shared" si="23"/>
        <v>Geçer</v>
      </c>
      <c r="AH79" s="8" t="str">
        <f t="shared" si="24"/>
        <v>Geçer</v>
      </c>
      <c r="AI79" s="9" t="str">
        <f t="shared" si="25"/>
        <v>Geçer</v>
      </c>
      <c r="AJ79" s="9" t="str">
        <f t="shared" si="26"/>
        <v>Geçer</v>
      </c>
      <c r="AK79" s="9" t="str">
        <f t="shared" si="27"/>
        <v>Geçer</v>
      </c>
      <c r="AL79" s="9" t="str">
        <f t="shared" si="28"/>
        <v>Geçer</v>
      </c>
      <c r="AM79" s="9" t="str">
        <f t="shared" si="29"/>
        <v>Geçer</v>
      </c>
      <c r="AN79" s="9" t="str">
        <f t="shared" si="30"/>
        <v>Geçer</v>
      </c>
      <c r="AO79" s="9" t="str">
        <f t="shared" si="31"/>
        <v>Geçer</v>
      </c>
      <c r="AP79" s="9" t="str">
        <f t="shared" si="32"/>
        <v>Geçer</v>
      </c>
      <c r="AQ79" s="8" t="str">
        <f t="shared" si="33"/>
        <v>Geçer</v>
      </c>
      <c r="AR79" s="9" t="str">
        <f t="shared" si="34"/>
        <v>Geçer</v>
      </c>
      <c r="AS79" s="9" t="str">
        <f t="shared" si="35"/>
        <v>Geçer</v>
      </c>
      <c r="AT79" s="9" t="str">
        <f t="shared" si="36"/>
        <v>Geçer</v>
      </c>
      <c r="AU79" s="9" t="str">
        <f t="shared" si="37"/>
        <v>Geçer</v>
      </c>
      <c r="AV79" s="9" t="str">
        <f t="shared" si="38"/>
        <v>Geçer</v>
      </c>
      <c r="AW79" s="9" t="str">
        <f t="shared" si="39"/>
        <v>Geçer</v>
      </c>
      <c r="AX79" s="9" t="str">
        <f t="shared" si="40"/>
        <v>Geçer</v>
      </c>
      <c r="AY79" s="9" t="str">
        <f t="shared" si="41"/>
        <v>Geçer</v>
      </c>
      <c r="AZ79" s="10" t="str">
        <f t="shared" si="42"/>
        <v>Evet</v>
      </c>
      <c r="BA79" s="10" t="str">
        <f t="shared" si="43"/>
        <v>Evet</v>
      </c>
      <c r="BB79" s="10" t="str">
        <f t="shared" si="44"/>
        <v>Evet</v>
      </c>
    </row>
    <row r="80" ht="42.0" customHeight="1">
      <c r="A80" s="7">
        <v>50.0</v>
      </c>
      <c r="B80" s="5" t="s">
        <v>65</v>
      </c>
      <c r="C80" s="7">
        <v>50.0</v>
      </c>
      <c r="D80" s="5">
        <v>40.5</v>
      </c>
      <c r="E80" s="5">
        <v>15.0</v>
      </c>
      <c r="F80" s="5">
        <v>33.0</v>
      </c>
      <c r="G80" s="5">
        <v>5.0</v>
      </c>
      <c r="H80" s="7">
        <v>190.0</v>
      </c>
      <c r="I80" s="6">
        <f t="shared" si="1"/>
        <v>47</v>
      </c>
      <c r="J80" s="6">
        <f t="shared" si="2"/>
        <v>113</v>
      </c>
      <c r="K80" s="7" t="str">
        <f t="shared" si="3"/>
        <v>Yatay</v>
      </c>
      <c r="L80" s="7" t="str">
        <f>IF(K80="Dikey",IF(AND(F80&gt;='Çanta Gruplaması'!$C$10,F80&lt;='Çanta Gruplaması'!$D$10),'Çanta Gruplaması'!$B$10,IF(AND(F80&gt;='Çanta Gruplaması'!$C$11,F80&lt;='Çanta Gruplaması'!$D$11),'Çanta Gruplaması'!$B$11,IF(AND(F80&gt;='Çanta Gruplaması'!$C$12,F80&lt;='Çanta Gruplaması'!$D$12),'Çanta Gruplaması'!$B$12,"Belirtilen Aralıkta Değil"))),IF(K80="Yatay",IF(AND(D80&gt;='Çanta Gruplaması'!$C$3,D80&lt;='Çanta Gruplaması'!$D$3),'Çanta Gruplaması'!$B$3,IF(AND(D80&gt;='Çanta Gruplaması'!$C$4,D80&lt;='Çanta Gruplaması'!$D$4),'Çanta Gruplaması'!$B$4,IF(AND(D80&gt;='Çanta Gruplaması'!$C$5,D80&lt;='Çanta Gruplaması'!$D$5),'Çanta Gruplaması'!$B$5,"Belirtilen Aralıkta Değil"))),IF(K80="Küp",IF(AND(D80&gt;='Çanta Gruplaması'!$C$16,D80&lt;='Çanta Gruplaması'!$D$16),'Çanta Gruplaması'!$B$16,IF(AND(D80&gt;='Çanta Gruplaması'!$C$17,D80&lt;='Çanta Gruplaması'!$D$17),'Çanta Gruplaması'!$B$17,IF(AND(D80&gt;='Çanta Gruplaması'!$C$18,D80&lt;='Çanta Gruplaması'!$D$18),'Çanta Gruplaması'!$B$18,"Belirtilen Aralıkta Değil"))),"Değer Hatalı")))</f>
        <v>Yatay 3</v>
      </c>
      <c r="M80" s="7" t="str">
        <f>IF(AND(D80&gt;='Çanta Gruplaması'!$H$3,D80&lt;='Çanta Gruplaması'!$I$3,F80&gt;='Çanta Gruplaması'!$J$3,F80&lt;='Çanta Gruplaması'!$K$3),'Çanta Gruplaması'!$G$3,IF(AND(D80&gt;='Çanta Gruplaması'!$H$4,D80&lt;='Çanta Gruplaması'!$I$4,F80&gt;='Çanta Gruplaması'!$J$4,F80&lt;='Çanta Gruplaması'!$K$4),'Çanta Gruplaması'!$G$4,IF(AND(D80&gt;='Çanta Gruplaması'!$H$5,D80&lt;='Çanta Gruplaması'!$I$5,F80&gt;='Çanta Gruplaması'!$J$5,F80&lt;='Çanta Gruplaması'!$K$5),'Çanta Gruplaması'!$G$5,"Gruplanabilen Aralıkta Değildir")))</f>
        <v>Gruplanabilen Aralıkta Değildir</v>
      </c>
      <c r="N80" s="8" t="str">
        <f t="shared" si="4"/>
        <v>Geçer</v>
      </c>
      <c r="O80" s="9" t="str">
        <f t="shared" si="5"/>
        <v>Geçer</v>
      </c>
      <c r="P80" s="9" t="str">
        <f t="shared" si="6"/>
        <v>Geçer</v>
      </c>
      <c r="Q80" s="9" t="str">
        <f t="shared" si="7"/>
        <v>Geçer</v>
      </c>
      <c r="R80" s="9" t="str">
        <f t="shared" si="8"/>
        <v>Geçer</v>
      </c>
      <c r="S80" s="9" t="str">
        <f t="shared" si="9"/>
        <v>Geçer</v>
      </c>
      <c r="T80" s="9" t="str">
        <f t="shared" si="10"/>
        <v>Geçer</v>
      </c>
      <c r="U80" s="9" t="str">
        <f t="shared" si="11"/>
        <v>Geçer</v>
      </c>
      <c r="V80" s="9" t="str">
        <f t="shared" si="12"/>
        <v>Geçer</v>
      </c>
      <c r="W80" s="9" t="str">
        <f t="shared" si="13"/>
        <v>Geçer</v>
      </c>
      <c r="X80" s="8" t="str">
        <f t="shared" si="14"/>
        <v>Geçmez</v>
      </c>
      <c r="Y80" s="9" t="str">
        <f t="shared" si="15"/>
        <v>Geçmez</v>
      </c>
      <c r="Z80" s="9" t="str">
        <f t="shared" si="16"/>
        <v>Geçmez</v>
      </c>
      <c r="AA80" s="9" t="str">
        <f t="shared" si="17"/>
        <v>Geçer</v>
      </c>
      <c r="AB80" s="9" t="str">
        <f t="shared" si="18"/>
        <v>Geçer</v>
      </c>
      <c r="AC80" s="9" t="str">
        <f t="shared" si="19"/>
        <v>Geçmez</v>
      </c>
      <c r="AD80" s="9" t="str">
        <f t="shared" si="20"/>
        <v>Geçmez</v>
      </c>
      <c r="AE80" s="9" t="str">
        <f t="shared" si="21"/>
        <v>Geçmez</v>
      </c>
      <c r="AF80" s="9" t="str">
        <f t="shared" si="22"/>
        <v>Geçmez</v>
      </c>
      <c r="AG80" s="9" t="str">
        <f t="shared" si="23"/>
        <v>Geçer</v>
      </c>
      <c r="AH80" s="8" t="str">
        <f t="shared" si="24"/>
        <v>Geçer</v>
      </c>
      <c r="AI80" s="9" t="str">
        <f t="shared" si="25"/>
        <v>Geçer</v>
      </c>
      <c r="AJ80" s="9" t="str">
        <f t="shared" si="26"/>
        <v>Geçer</v>
      </c>
      <c r="AK80" s="9" t="str">
        <f t="shared" si="27"/>
        <v>Geçer</v>
      </c>
      <c r="AL80" s="9" t="str">
        <f t="shared" si="28"/>
        <v>Geçer</v>
      </c>
      <c r="AM80" s="9" t="str">
        <f t="shared" si="29"/>
        <v>Geçer</v>
      </c>
      <c r="AN80" s="9" t="str">
        <f t="shared" si="30"/>
        <v>Geçer</v>
      </c>
      <c r="AO80" s="9" t="str">
        <f t="shared" si="31"/>
        <v>Geçer</v>
      </c>
      <c r="AP80" s="9" t="str">
        <f t="shared" si="32"/>
        <v>Geçer</v>
      </c>
      <c r="AQ80" s="8" t="str">
        <f t="shared" si="33"/>
        <v>Geçer</v>
      </c>
      <c r="AR80" s="9" t="str">
        <f t="shared" si="34"/>
        <v>Geçer</v>
      </c>
      <c r="AS80" s="9" t="str">
        <f t="shared" si="35"/>
        <v>Geçer</v>
      </c>
      <c r="AT80" s="9" t="str">
        <f t="shared" si="36"/>
        <v>Geçer</v>
      </c>
      <c r="AU80" s="9" t="str">
        <f t="shared" si="37"/>
        <v>Geçer</v>
      </c>
      <c r="AV80" s="9" t="str">
        <f t="shared" si="38"/>
        <v>Geçer</v>
      </c>
      <c r="AW80" s="9" t="str">
        <f t="shared" si="39"/>
        <v>Geçer</v>
      </c>
      <c r="AX80" s="9" t="str">
        <f t="shared" si="40"/>
        <v>Geçer</v>
      </c>
      <c r="AY80" s="9" t="str">
        <f t="shared" si="41"/>
        <v>Geçer</v>
      </c>
      <c r="AZ80" s="10" t="str">
        <f t="shared" si="42"/>
        <v>Evet</v>
      </c>
      <c r="BA80" s="10" t="str">
        <f t="shared" si="43"/>
        <v>Evet</v>
      </c>
      <c r="BB80" s="10" t="str">
        <f t="shared" si="44"/>
        <v>Evet</v>
      </c>
    </row>
    <row r="81" ht="42.0" customHeight="1">
      <c r="A81" s="7">
        <v>51.0</v>
      </c>
      <c r="B81" s="5" t="s">
        <v>65</v>
      </c>
      <c r="C81" s="7">
        <v>51.0</v>
      </c>
      <c r="D81" s="5">
        <v>40.0</v>
      </c>
      <c r="E81" s="5">
        <v>15.0</v>
      </c>
      <c r="F81" s="5">
        <v>35.0</v>
      </c>
      <c r="G81" s="5">
        <v>6.0</v>
      </c>
      <c r="H81" s="7">
        <v>190.0</v>
      </c>
      <c r="I81" s="6">
        <f t="shared" si="1"/>
        <v>50</v>
      </c>
      <c r="J81" s="6">
        <f t="shared" si="2"/>
        <v>112</v>
      </c>
      <c r="K81" s="7" t="str">
        <f t="shared" si="3"/>
        <v>Yatay</v>
      </c>
      <c r="L81" s="7" t="str">
        <f>IF(K81="Dikey",IF(AND(F81&gt;='Çanta Gruplaması'!$C$10,F81&lt;='Çanta Gruplaması'!$D$10),'Çanta Gruplaması'!$B$10,IF(AND(F81&gt;='Çanta Gruplaması'!$C$11,F81&lt;='Çanta Gruplaması'!$D$11),'Çanta Gruplaması'!$B$11,IF(AND(F81&gt;='Çanta Gruplaması'!$C$12,F81&lt;='Çanta Gruplaması'!$D$12),'Çanta Gruplaması'!$B$12,"Belirtilen Aralıkta Değil"))),IF(K81="Yatay",IF(AND(D81&gt;='Çanta Gruplaması'!$C$3,D81&lt;='Çanta Gruplaması'!$D$3),'Çanta Gruplaması'!$B$3,IF(AND(D81&gt;='Çanta Gruplaması'!$C$4,D81&lt;='Çanta Gruplaması'!$D$4),'Çanta Gruplaması'!$B$4,IF(AND(D81&gt;='Çanta Gruplaması'!$C$5,D81&lt;='Çanta Gruplaması'!$D$5),'Çanta Gruplaması'!$B$5,"Belirtilen Aralıkta Değil"))),IF(K81="Küp",IF(AND(D81&gt;='Çanta Gruplaması'!$C$16,D81&lt;='Çanta Gruplaması'!$D$16),'Çanta Gruplaması'!$B$16,IF(AND(D81&gt;='Çanta Gruplaması'!$C$17,D81&lt;='Çanta Gruplaması'!$D$17),'Çanta Gruplaması'!$B$17,IF(AND(D81&gt;='Çanta Gruplaması'!$C$18,D81&lt;='Çanta Gruplaması'!$D$18),'Çanta Gruplaması'!$B$18,"Belirtilen Aralıkta Değil"))),"Değer Hatalı")))</f>
        <v>Yatay 3</v>
      </c>
      <c r="M81" s="7" t="str">
        <f>IF(AND(D81&gt;='Çanta Gruplaması'!$H$3,D81&lt;='Çanta Gruplaması'!$I$3,F81&gt;='Çanta Gruplaması'!$J$3,F81&lt;='Çanta Gruplaması'!$K$3),'Çanta Gruplaması'!$G$3,IF(AND(D81&gt;='Çanta Gruplaması'!$H$4,D81&lt;='Çanta Gruplaması'!$I$4,F81&gt;='Çanta Gruplaması'!$J$4,F81&lt;='Çanta Gruplaması'!$K$4),'Çanta Gruplaması'!$G$4,IF(AND(D81&gt;='Çanta Gruplaması'!$H$5,D81&lt;='Çanta Gruplaması'!$I$5,F81&gt;='Çanta Gruplaması'!$J$5,F81&lt;='Çanta Gruplaması'!$K$5),'Çanta Gruplaması'!$G$5,"Gruplanabilen Aralıkta Değildir")))</f>
        <v>Gruplanabilen Aralıkta Değildir</v>
      </c>
      <c r="N81" s="8" t="str">
        <f t="shared" si="4"/>
        <v>Geçmez</v>
      </c>
      <c r="O81" s="9" t="str">
        <f t="shared" si="5"/>
        <v>Geçer</v>
      </c>
      <c r="P81" s="9" t="str">
        <f t="shared" si="6"/>
        <v>Geçer</v>
      </c>
      <c r="Q81" s="9" t="str">
        <f t="shared" si="7"/>
        <v>Geçer</v>
      </c>
      <c r="R81" s="9" t="str">
        <f t="shared" si="8"/>
        <v>Geçer</v>
      </c>
      <c r="S81" s="9" t="str">
        <f t="shared" si="9"/>
        <v>Geçer</v>
      </c>
      <c r="T81" s="9" t="str">
        <f t="shared" si="10"/>
        <v>Geçmez</v>
      </c>
      <c r="U81" s="9" t="str">
        <f t="shared" si="11"/>
        <v>Geçer</v>
      </c>
      <c r="V81" s="9" t="str">
        <f t="shared" si="12"/>
        <v>Geçer</v>
      </c>
      <c r="W81" s="9" t="str">
        <f t="shared" si="13"/>
        <v>Geçer</v>
      </c>
      <c r="X81" s="8" t="str">
        <f t="shared" si="14"/>
        <v>Geçmez</v>
      </c>
      <c r="Y81" s="9" t="str">
        <f t="shared" si="15"/>
        <v>Geçmez</v>
      </c>
      <c r="Z81" s="9" t="str">
        <f t="shared" si="16"/>
        <v>Geçmez</v>
      </c>
      <c r="AA81" s="9" t="str">
        <f t="shared" si="17"/>
        <v>Geçer</v>
      </c>
      <c r="AB81" s="9" t="str">
        <f t="shared" si="18"/>
        <v>Geçmez</v>
      </c>
      <c r="AC81" s="9" t="str">
        <f t="shared" si="19"/>
        <v>Geçmez</v>
      </c>
      <c r="AD81" s="9" t="str">
        <f t="shared" si="20"/>
        <v>Geçmez</v>
      </c>
      <c r="AE81" s="9" t="str">
        <f t="shared" si="21"/>
        <v>Geçmez</v>
      </c>
      <c r="AF81" s="9" t="str">
        <f t="shared" si="22"/>
        <v>Geçmez</v>
      </c>
      <c r="AG81" s="9" t="str">
        <f t="shared" si="23"/>
        <v>Geçmez</v>
      </c>
      <c r="AH81" s="8" t="str">
        <f t="shared" si="24"/>
        <v>Geçer</v>
      </c>
      <c r="AI81" s="9" t="str">
        <f t="shared" si="25"/>
        <v>Geçer</v>
      </c>
      <c r="AJ81" s="9" t="str">
        <f t="shared" si="26"/>
        <v>Geçer</v>
      </c>
      <c r="AK81" s="9" t="str">
        <f t="shared" si="27"/>
        <v>Geçer</v>
      </c>
      <c r="AL81" s="9" t="str">
        <f t="shared" si="28"/>
        <v>Geçer</v>
      </c>
      <c r="AM81" s="9" t="str">
        <f t="shared" si="29"/>
        <v>Geçer</v>
      </c>
      <c r="AN81" s="9" t="str">
        <f t="shared" si="30"/>
        <v>Geçer</v>
      </c>
      <c r="AO81" s="9" t="str">
        <f t="shared" si="31"/>
        <v>Geçer</v>
      </c>
      <c r="AP81" s="9" t="str">
        <f t="shared" si="32"/>
        <v>Geçer</v>
      </c>
      <c r="AQ81" s="8" t="str">
        <f t="shared" si="33"/>
        <v>Geçer</v>
      </c>
      <c r="AR81" s="9" t="str">
        <f t="shared" si="34"/>
        <v>Geçer</v>
      </c>
      <c r="AS81" s="9" t="str">
        <f t="shared" si="35"/>
        <v>Geçer</v>
      </c>
      <c r="AT81" s="9" t="str">
        <f t="shared" si="36"/>
        <v>Geçer</v>
      </c>
      <c r="AU81" s="9" t="str">
        <f t="shared" si="37"/>
        <v>Geçer</v>
      </c>
      <c r="AV81" s="9" t="str">
        <f t="shared" si="38"/>
        <v>Geçer</v>
      </c>
      <c r="AW81" s="9" t="str">
        <f t="shared" si="39"/>
        <v>Geçer</v>
      </c>
      <c r="AX81" s="9" t="str">
        <f t="shared" si="40"/>
        <v>Geçer</v>
      </c>
      <c r="AY81" s="9" t="str">
        <f t="shared" si="41"/>
        <v>Geçer</v>
      </c>
      <c r="AZ81" s="10" t="str">
        <f t="shared" si="42"/>
        <v>Hayır</v>
      </c>
      <c r="BA81" s="10" t="str">
        <f t="shared" si="43"/>
        <v>Evet</v>
      </c>
      <c r="BB81" s="10" t="str">
        <f t="shared" si="44"/>
        <v>Hayır</v>
      </c>
    </row>
    <row r="82" ht="42.0" customHeight="1">
      <c r="A82" s="7">
        <v>52.0</v>
      </c>
      <c r="B82" s="5" t="s">
        <v>65</v>
      </c>
      <c r="C82" s="7">
        <v>52.0</v>
      </c>
      <c r="D82" s="5">
        <v>36.0</v>
      </c>
      <c r="E82" s="5">
        <v>15.0</v>
      </c>
      <c r="F82" s="5">
        <v>28.0</v>
      </c>
      <c r="G82" s="5">
        <v>6.0</v>
      </c>
      <c r="H82" s="7">
        <v>190.0</v>
      </c>
      <c r="I82" s="6">
        <f t="shared" si="1"/>
        <v>43</v>
      </c>
      <c r="J82" s="6">
        <f t="shared" si="2"/>
        <v>104</v>
      </c>
      <c r="K82" s="7" t="str">
        <f t="shared" si="3"/>
        <v>Yatay</v>
      </c>
      <c r="L82" s="7" t="str">
        <f>IF(K82="Dikey",IF(AND(F82&gt;='Çanta Gruplaması'!$C$10,F82&lt;='Çanta Gruplaması'!$D$10),'Çanta Gruplaması'!$B$10,IF(AND(F82&gt;='Çanta Gruplaması'!$C$11,F82&lt;='Çanta Gruplaması'!$D$11),'Çanta Gruplaması'!$B$11,IF(AND(F82&gt;='Çanta Gruplaması'!$C$12,F82&lt;='Çanta Gruplaması'!$D$12),'Çanta Gruplaması'!$B$12,"Belirtilen Aralıkta Değil"))),IF(K82="Yatay",IF(AND(D82&gt;='Çanta Gruplaması'!$C$3,D82&lt;='Çanta Gruplaması'!$D$3),'Çanta Gruplaması'!$B$3,IF(AND(D82&gt;='Çanta Gruplaması'!$C$4,D82&lt;='Çanta Gruplaması'!$D$4),'Çanta Gruplaması'!$B$4,IF(AND(D82&gt;='Çanta Gruplaması'!$C$5,D82&lt;='Çanta Gruplaması'!$D$5),'Çanta Gruplaması'!$B$5,"Belirtilen Aralıkta Değil"))),IF(K82="Küp",IF(AND(D82&gt;='Çanta Gruplaması'!$C$16,D82&lt;='Çanta Gruplaması'!$D$16),'Çanta Gruplaması'!$B$16,IF(AND(D82&gt;='Çanta Gruplaması'!$C$17,D82&lt;='Çanta Gruplaması'!$D$17),'Çanta Gruplaması'!$B$17,IF(AND(D82&gt;='Çanta Gruplaması'!$C$18,D82&lt;='Çanta Gruplaması'!$D$18),'Çanta Gruplaması'!$B$18,"Belirtilen Aralıkta Değil"))),"Değer Hatalı")))</f>
        <v>Yatay 2</v>
      </c>
      <c r="M82" s="7" t="str">
        <f>IF(AND(D82&gt;='Çanta Gruplaması'!$H$3,D82&lt;='Çanta Gruplaması'!$I$3,F82&gt;='Çanta Gruplaması'!$J$3,F82&lt;='Çanta Gruplaması'!$K$3),'Çanta Gruplaması'!$G$3,IF(AND(D82&gt;='Çanta Gruplaması'!$H$4,D82&lt;='Çanta Gruplaması'!$I$4,F82&gt;='Çanta Gruplaması'!$J$4,F82&lt;='Çanta Gruplaması'!$K$4),'Çanta Gruplaması'!$G$4,IF(AND(D82&gt;='Çanta Gruplaması'!$H$5,D82&lt;='Çanta Gruplaması'!$I$5,F82&gt;='Çanta Gruplaması'!$J$5,F82&lt;='Çanta Gruplaması'!$K$5),'Çanta Gruplaması'!$G$5,"Gruplanabilen Aralıkta Değildir")))</f>
        <v>Gruplanabilen Aralıkta Değildir</v>
      </c>
      <c r="N82" s="8" t="str">
        <f t="shared" si="4"/>
        <v>Geçmez</v>
      </c>
      <c r="O82" s="9" t="str">
        <f t="shared" si="5"/>
        <v>Geçer</v>
      </c>
      <c r="P82" s="9" t="str">
        <f t="shared" si="6"/>
        <v>Geçer</v>
      </c>
      <c r="Q82" s="9" t="str">
        <f t="shared" si="7"/>
        <v>Geçer</v>
      </c>
      <c r="R82" s="9" t="str">
        <f t="shared" si="8"/>
        <v>Geçer</v>
      </c>
      <c r="S82" s="9" t="str">
        <f t="shared" si="9"/>
        <v>Geçer</v>
      </c>
      <c r="T82" s="9" t="str">
        <f t="shared" si="10"/>
        <v>Geçmez</v>
      </c>
      <c r="U82" s="9" t="str">
        <f t="shared" si="11"/>
        <v>Geçer</v>
      </c>
      <c r="V82" s="9" t="str">
        <f t="shared" si="12"/>
        <v>Geçer</v>
      </c>
      <c r="W82" s="9" t="str">
        <f t="shared" si="13"/>
        <v>Geçer</v>
      </c>
      <c r="X82" s="8" t="str">
        <f t="shared" si="14"/>
        <v>Geçmez</v>
      </c>
      <c r="Y82" s="9" t="str">
        <f t="shared" si="15"/>
        <v>Geçmez</v>
      </c>
      <c r="Z82" s="9" t="str">
        <f t="shared" si="16"/>
        <v>Geçer</v>
      </c>
      <c r="AA82" s="9" t="str">
        <f t="shared" si="17"/>
        <v>Geçer</v>
      </c>
      <c r="AB82" s="9" t="str">
        <f t="shared" si="18"/>
        <v>Geçmez</v>
      </c>
      <c r="AC82" s="9" t="str">
        <f t="shared" si="19"/>
        <v>Geçmez</v>
      </c>
      <c r="AD82" s="9" t="str">
        <f t="shared" si="20"/>
        <v>Geçmez</v>
      </c>
      <c r="AE82" s="9" t="str">
        <f t="shared" si="21"/>
        <v>Geçmez</v>
      </c>
      <c r="AF82" s="9" t="str">
        <f t="shared" si="22"/>
        <v>Geçmez</v>
      </c>
      <c r="AG82" s="9" t="str">
        <f t="shared" si="23"/>
        <v>Geçer</v>
      </c>
      <c r="AH82" s="8" t="str">
        <f t="shared" si="24"/>
        <v>Geçer</v>
      </c>
      <c r="AI82" s="9" t="str">
        <f t="shared" si="25"/>
        <v>Geçer</v>
      </c>
      <c r="AJ82" s="9" t="str">
        <f t="shared" si="26"/>
        <v>Geçer</v>
      </c>
      <c r="AK82" s="9" t="str">
        <f t="shared" si="27"/>
        <v>Geçer</v>
      </c>
      <c r="AL82" s="9" t="str">
        <f t="shared" si="28"/>
        <v>Geçer</v>
      </c>
      <c r="AM82" s="9" t="str">
        <f t="shared" si="29"/>
        <v>Geçer</v>
      </c>
      <c r="AN82" s="9" t="str">
        <f t="shared" si="30"/>
        <v>Geçer</v>
      </c>
      <c r="AO82" s="9" t="str">
        <f t="shared" si="31"/>
        <v>Geçer</v>
      </c>
      <c r="AP82" s="9" t="str">
        <f t="shared" si="32"/>
        <v>Geçer</v>
      </c>
      <c r="AQ82" s="8" t="str">
        <f t="shared" si="33"/>
        <v>Geçer</v>
      </c>
      <c r="AR82" s="9" t="str">
        <f t="shared" si="34"/>
        <v>Geçer</v>
      </c>
      <c r="AS82" s="9" t="str">
        <f t="shared" si="35"/>
        <v>Geçer</v>
      </c>
      <c r="AT82" s="9" t="str">
        <f t="shared" si="36"/>
        <v>Geçer</v>
      </c>
      <c r="AU82" s="9" t="str">
        <f t="shared" si="37"/>
        <v>Geçer</v>
      </c>
      <c r="AV82" s="9" t="str">
        <f t="shared" si="38"/>
        <v>Geçer</v>
      </c>
      <c r="AW82" s="9" t="str">
        <f t="shared" si="39"/>
        <v>Geçer</v>
      </c>
      <c r="AX82" s="9" t="str">
        <f t="shared" si="40"/>
        <v>Geçer</v>
      </c>
      <c r="AY82" s="9" t="str">
        <f t="shared" si="41"/>
        <v>Geçer</v>
      </c>
      <c r="AZ82" s="10" t="str">
        <f t="shared" si="42"/>
        <v>Hayır</v>
      </c>
      <c r="BA82" s="10" t="str">
        <f t="shared" si="43"/>
        <v>Evet</v>
      </c>
      <c r="BB82" s="10" t="str">
        <f t="shared" si="44"/>
        <v>Hayır</v>
      </c>
    </row>
    <row r="83" ht="42.0" customHeight="1">
      <c r="A83" s="7">
        <v>53.0</v>
      </c>
      <c r="B83" s="5" t="s">
        <v>65</v>
      </c>
      <c r="C83" s="7">
        <v>53.0</v>
      </c>
      <c r="D83" s="5">
        <v>34.0</v>
      </c>
      <c r="E83" s="5">
        <v>15.0</v>
      </c>
      <c r="F83" s="5">
        <v>25.0</v>
      </c>
      <c r="G83" s="5">
        <v>5.0</v>
      </c>
      <c r="H83" s="7">
        <v>190.0</v>
      </c>
      <c r="I83" s="6">
        <f t="shared" si="1"/>
        <v>39</v>
      </c>
      <c r="J83" s="6">
        <f t="shared" si="2"/>
        <v>100</v>
      </c>
      <c r="K83" s="7" t="str">
        <f t="shared" si="3"/>
        <v>Yatay</v>
      </c>
      <c r="L83" s="7" t="str">
        <f>IF(K83="Dikey",IF(AND(F83&gt;='Çanta Gruplaması'!$C$10,F83&lt;='Çanta Gruplaması'!$D$10),'Çanta Gruplaması'!$B$10,IF(AND(F83&gt;='Çanta Gruplaması'!$C$11,F83&lt;='Çanta Gruplaması'!$D$11),'Çanta Gruplaması'!$B$11,IF(AND(F83&gt;='Çanta Gruplaması'!$C$12,F83&lt;='Çanta Gruplaması'!$D$12),'Çanta Gruplaması'!$B$12,"Belirtilen Aralıkta Değil"))),IF(K83="Yatay",IF(AND(D83&gt;='Çanta Gruplaması'!$C$3,D83&lt;='Çanta Gruplaması'!$D$3),'Çanta Gruplaması'!$B$3,IF(AND(D83&gt;='Çanta Gruplaması'!$C$4,D83&lt;='Çanta Gruplaması'!$D$4),'Çanta Gruplaması'!$B$4,IF(AND(D83&gt;='Çanta Gruplaması'!$C$5,D83&lt;='Çanta Gruplaması'!$D$5),'Çanta Gruplaması'!$B$5,"Belirtilen Aralıkta Değil"))),IF(K83="Küp",IF(AND(D83&gt;='Çanta Gruplaması'!$C$16,D83&lt;='Çanta Gruplaması'!$D$16),'Çanta Gruplaması'!$B$16,IF(AND(D83&gt;='Çanta Gruplaması'!$C$17,D83&lt;='Çanta Gruplaması'!$D$17),'Çanta Gruplaması'!$B$17,IF(AND(D83&gt;='Çanta Gruplaması'!$C$18,D83&lt;='Çanta Gruplaması'!$D$18),'Çanta Gruplaması'!$B$18,"Belirtilen Aralıkta Değil"))),"Değer Hatalı")))</f>
        <v>Yatay 2</v>
      </c>
      <c r="M83" s="7" t="str">
        <f>IF(AND(D83&gt;='Çanta Gruplaması'!$H$3,D83&lt;='Çanta Gruplaması'!$I$3,F83&gt;='Çanta Gruplaması'!$J$3,F83&lt;='Çanta Gruplaması'!$K$3),'Çanta Gruplaması'!$G$3,IF(AND(D83&gt;='Çanta Gruplaması'!$H$4,D83&lt;='Çanta Gruplaması'!$I$4,F83&gt;='Çanta Gruplaması'!$J$4,F83&lt;='Çanta Gruplaması'!$K$4),'Çanta Gruplaması'!$G$4,IF(AND(D83&gt;='Çanta Gruplaması'!$H$5,D83&lt;='Çanta Gruplaması'!$I$5,F83&gt;='Çanta Gruplaması'!$J$5,F83&lt;='Çanta Gruplaması'!$K$5),'Çanta Gruplaması'!$G$5,"Gruplanabilen Aralıkta Değildir")))</f>
        <v>Gruplanabilen Aralıkta Değildir</v>
      </c>
      <c r="N83" s="8" t="str">
        <f t="shared" si="4"/>
        <v>Geçer</v>
      </c>
      <c r="O83" s="9" t="str">
        <f t="shared" si="5"/>
        <v>Geçer</v>
      </c>
      <c r="P83" s="9" t="str">
        <f t="shared" si="6"/>
        <v>Geçer</v>
      </c>
      <c r="Q83" s="9" t="str">
        <f t="shared" si="7"/>
        <v>Geçer</v>
      </c>
      <c r="R83" s="9" t="str">
        <f t="shared" si="8"/>
        <v>Geçer</v>
      </c>
      <c r="S83" s="9" t="str">
        <f t="shared" si="9"/>
        <v>Geçer</v>
      </c>
      <c r="T83" s="9" t="str">
        <f t="shared" si="10"/>
        <v>Geçer</v>
      </c>
      <c r="U83" s="9" t="str">
        <f t="shared" si="11"/>
        <v>Geçer</v>
      </c>
      <c r="V83" s="9" t="str">
        <f t="shared" si="12"/>
        <v>Geçer</v>
      </c>
      <c r="W83" s="9" t="str">
        <f t="shared" si="13"/>
        <v>Geçer</v>
      </c>
      <c r="X83" s="8" t="str">
        <f t="shared" si="14"/>
        <v>Geçmez</v>
      </c>
      <c r="Y83" s="9" t="str">
        <f t="shared" si="15"/>
        <v>Geçmez</v>
      </c>
      <c r="Z83" s="9" t="str">
        <f t="shared" si="16"/>
        <v>Geçer</v>
      </c>
      <c r="AA83" s="9" t="str">
        <f t="shared" si="17"/>
        <v>Geçer</v>
      </c>
      <c r="AB83" s="9" t="str">
        <f t="shared" si="18"/>
        <v>Geçer</v>
      </c>
      <c r="AC83" s="9" t="str">
        <f t="shared" si="19"/>
        <v>Geçmez</v>
      </c>
      <c r="AD83" s="9" t="str">
        <f t="shared" si="20"/>
        <v>Geçmez</v>
      </c>
      <c r="AE83" s="9" t="str">
        <f t="shared" si="21"/>
        <v>Geçmez</v>
      </c>
      <c r="AF83" s="9" t="str">
        <f t="shared" si="22"/>
        <v>Geçmez</v>
      </c>
      <c r="AG83" s="9" t="str">
        <f t="shared" si="23"/>
        <v>Geçer</v>
      </c>
      <c r="AH83" s="8" t="str">
        <f t="shared" si="24"/>
        <v>Geçmez</v>
      </c>
      <c r="AI83" s="9" t="str">
        <f t="shared" si="25"/>
        <v>Geçer</v>
      </c>
      <c r="AJ83" s="9" t="str">
        <f t="shared" si="26"/>
        <v>Geçer</v>
      </c>
      <c r="AK83" s="9" t="str">
        <f t="shared" si="27"/>
        <v>Geçer</v>
      </c>
      <c r="AL83" s="9" t="str">
        <f t="shared" si="28"/>
        <v>Geçer</v>
      </c>
      <c r="AM83" s="9" t="str">
        <f t="shared" si="29"/>
        <v>Geçer</v>
      </c>
      <c r="AN83" s="9" t="str">
        <f t="shared" si="30"/>
        <v>Geçer</v>
      </c>
      <c r="AO83" s="9" t="str">
        <f t="shared" si="31"/>
        <v>Geçmez</v>
      </c>
      <c r="AP83" s="9" t="str">
        <f t="shared" si="32"/>
        <v>Geçer</v>
      </c>
      <c r="AQ83" s="8" t="str">
        <f t="shared" si="33"/>
        <v>Geçmez</v>
      </c>
      <c r="AR83" s="9" t="str">
        <f t="shared" si="34"/>
        <v>Geçer</v>
      </c>
      <c r="AS83" s="9" t="str">
        <f t="shared" si="35"/>
        <v>Geçer</v>
      </c>
      <c r="AT83" s="9" t="str">
        <f t="shared" si="36"/>
        <v>Geçer</v>
      </c>
      <c r="AU83" s="9" t="str">
        <f t="shared" si="37"/>
        <v>Geçer</v>
      </c>
      <c r="AV83" s="9" t="str">
        <f t="shared" si="38"/>
        <v>Geçer</v>
      </c>
      <c r="AW83" s="9" t="str">
        <f t="shared" si="39"/>
        <v>Geçer</v>
      </c>
      <c r="AX83" s="9" t="str">
        <f t="shared" si="40"/>
        <v>Geçmez</v>
      </c>
      <c r="AY83" s="9" t="str">
        <f t="shared" si="41"/>
        <v>Geçer</v>
      </c>
      <c r="AZ83" s="10" t="str">
        <f t="shared" si="42"/>
        <v>Evet</v>
      </c>
      <c r="BA83" s="10" t="str">
        <f t="shared" si="43"/>
        <v>Hayır</v>
      </c>
      <c r="BB83" s="10" t="str">
        <f t="shared" si="44"/>
        <v>Hayır</v>
      </c>
    </row>
    <row r="84" ht="42.0" customHeight="1">
      <c r="A84" s="7">
        <v>54.0</v>
      </c>
      <c r="B84" s="5" t="s">
        <v>65</v>
      </c>
      <c r="C84" s="7">
        <v>54.0</v>
      </c>
      <c r="D84" s="5">
        <v>31.0</v>
      </c>
      <c r="E84" s="5">
        <v>15.0</v>
      </c>
      <c r="F84" s="5">
        <v>27.5</v>
      </c>
      <c r="G84" s="5">
        <v>5.0</v>
      </c>
      <c r="H84" s="7">
        <v>190.0</v>
      </c>
      <c r="I84" s="6">
        <f t="shared" si="1"/>
        <v>41.5</v>
      </c>
      <c r="J84" s="6">
        <f t="shared" si="2"/>
        <v>94</v>
      </c>
      <c r="K84" s="7" t="str">
        <f t="shared" si="3"/>
        <v>Yatay</v>
      </c>
      <c r="L84" s="7" t="str">
        <f>IF(K84="Dikey",IF(AND(F84&gt;='Çanta Gruplaması'!$C$10,F84&lt;='Çanta Gruplaması'!$D$10),'Çanta Gruplaması'!$B$10,IF(AND(F84&gt;='Çanta Gruplaması'!$C$11,F84&lt;='Çanta Gruplaması'!$D$11),'Çanta Gruplaması'!$B$11,IF(AND(F84&gt;='Çanta Gruplaması'!$C$12,F84&lt;='Çanta Gruplaması'!$D$12),'Çanta Gruplaması'!$B$12,"Belirtilen Aralıkta Değil"))),IF(K84="Yatay",IF(AND(D84&gt;='Çanta Gruplaması'!$C$3,D84&lt;='Çanta Gruplaması'!$D$3),'Çanta Gruplaması'!$B$3,IF(AND(D84&gt;='Çanta Gruplaması'!$C$4,D84&lt;='Çanta Gruplaması'!$D$4),'Çanta Gruplaması'!$B$4,IF(AND(D84&gt;='Çanta Gruplaması'!$C$5,D84&lt;='Çanta Gruplaması'!$D$5),'Çanta Gruplaması'!$B$5,"Belirtilen Aralıkta Değil"))),IF(K84="Küp",IF(AND(D84&gt;='Çanta Gruplaması'!$C$16,D84&lt;='Çanta Gruplaması'!$D$16),'Çanta Gruplaması'!$B$16,IF(AND(D84&gt;='Çanta Gruplaması'!$C$17,D84&lt;='Çanta Gruplaması'!$D$17),'Çanta Gruplaması'!$B$17,IF(AND(D84&gt;='Çanta Gruplaması'!$C$18,D84&lt;='Çanta Gruplaması'!$D$18),'Çanta Gruplaması'!$B$18,"Belirtilen Aralıkta Değil"))),"Değer Hatalı")))</f>
        <v>Yatay 2</v>
      </c>
      <c r="M84" s="7" t="str">
        <f>IF(AND(D84&gt;='Çanta Gruplaması'!$H$3,D84&lt;='Çanta Gruplaması'!$I$3,F84&gt;='Çanta Gruplaması'!$J$3,F84&lt;='Çanta Gruplaması'!$K$3),'Çanta Gruplaması'!$G$3,IF(AND(D84&gt;='Çanta Gruplaması'!$H$4,D84&lt;='Çanta Gruplaması'!$I$4,F84&gt;='Çanta Gruplaması'!$J$4,F84&lt;='Çanta Gruplaması'!$K$4),'Çanta Gruplaması'!$G$4,IF(AND(D84&gt;='Çanta Gruplaması'!$H$5,D84&lt;='Çanta Gruplaması'!$I$5,F84&gt;='Çanta Gruplaması'!$J$5,F84&lt;='Çanta Gruplaması'!$K$5),'Çanta Gruplaması'!$G$5,"Gruplanabilen Aralıkta Değildir")))</f>
        <v>Gruplanabilen Aralıkta Değildir</v>
      </c>
      <c r="N84" s="8" t="str">
        <f t="shared" si="4"/>
        <v>Geçer</v>
      </c>
      <c r="O84" s="9" t="str">
        <f t="shared" si="5"/>
        <v>Geçer</v>
      </c>
      <c r="P84" s="9" t="str">
        <f t="shared" si="6"/>
        <v>Geçer</v>
      </c>
      <c r="Q84" s="9" t="str">
        <f t="shared" si="7"/>
        <v>Geçer</v>
      </c>
      <c r="R84" s="9" t="str">
        <f t="shared" si="8"/>
        <v>Geçer</v>
      </c>
      <c r="S84" s="9" t="str">
        <f t="shared" si="9"/>
        <v>Geçer</v>
      </c>
      <c r="T84" s="9" t="str">
        <f t="shared" si="10"/>
        <v>Geçer</v>
      </c>
      <c r="U84" s="9" t="str">
        <f t="shared" si="11"/>
        <v>Geçer</v>
      </c>
      <c r="V84" s="9" t="str">
        <f t="shared" si="12"/>
        <v>Geçer</v>
      </c>
      <c r="W84" s="9" t="str">
        <f t="shared" si="13"/>
        <v>Geçer</v>
      </c>
      <c r="X84" s="8" t="str">
        <f t="shared" si="14"/>
        <v>Geçmez</v>
      </c>
      <c r="Y84" s="9" t="str">
        <f t="shared" si="15"/>
        <v>Geçmez</v>
      </c>
      <c r="Z84" s="9" t="str">
        <f t="shared" si="16"/>
        <v>Geçer</v>
      </c>
      <c r="AA84" s="9" t="str">
        <f t="shared" si="17"/>
        <v>Geçer</v>
      </c>
      <c r="AB84" s="9" t="str">
        <f t="shared" si="18"/>
        <v>Geçer</v>
      </c>
      <c r="AC84" s="9" t="str">
        <f t="shared" si="19"/>
        <v>Geçmez</v>
      </c>
      <c r="AD84" s="9" t="str">
        <f t="shared" si="20"/>
        <v>Geçmez</v>
      </c>
      <c r="AE84" s="9" t="str">
        <f t="shared" si="21"/>
        <v>Geçmez</v>
      </c>
      <c r="AF84" s="9" t="str">
        <f t="shared" si="22"/>
        <v>Geçmez</v>
      </c>
      <c r="AG84" s="9" t="str">
        <f t="shared" si="23"/>
        <v>Geçer</v>
      </c>
      <c r="AH84" s="8" t="str">
        <f t="shared" si="24"/>
        <v>Geçmez</v>
      </c>
      <c r="AI84" s="9" t="str">
        <f t="shared" si="25"/>
        <v>Geçer</v>
      </c>
      <c r="AJ84" s="9" t="str">
        <f t="shared" si="26"/>
        <v>Geçer</v>
      </c>
      <c r="AK84" s="9" t="str">
        <f t="shared" si="27"/>
        <v>Geçer</v>
      </c>
      <c r="AL84" s="9" t="str">
        <f t="shared" si="28"/>
        <v>Geçer</v>
      </c>
      <c r="AM84" s="9" t="str">
        <f t="shared" si="29"/>
        <v>Geçer</v>
      </c>
      <c r="AN84" s="9" t="str">
        <f t="shared" si="30"/>
        <v>Geçer</v>
      </c>
      <c r="AO84" s="9" t="str">
        <f t="shared" si="31"/>
        <v>Geçmez</v>
      </c>
      <c r="AP84" s="9" t="str">
        <f t="shared" si="32"/>
        <v>Geçer</v>
      </c>
      <c r="AQ84" s="8" t="str">
        <f t="shared" si="33"/>
        <v>Geçmez</v>
      </c>
      <c r="AR84" s="9" t="str">
        <f t="shared" si="34"/>
        <v>Geçer</v>
      </c>
      <c r="AS84" s="9" t="str">
        <f t="shared" si="35"/>
        <v>Geçer</v>
      </c>
      <c r="AT84" s="9" t="str">
        <f t="shared" si="36"/>
        <v>Geçer</v>
      </c>
      <c r="AU84" s="9" t="str">
        <f t="shared" si="37"/>
        <v>Geçer</v>
      </c>
      <c r="AV84" s="9" t="str">
        <f t="shared" si="38"/>
        <v>Geçer</v>
      </c>
      <c r="AW84" s="9" t="str">
        <f t="shared" si="39"/>
        <v>Geçer</v>
      </c>
      <c r="AX84" s="9" t="str">
        <f t="shared" si="40"/>
        <v>Geçmez</v>
      </c>
      <c r="AY84" s="9" t="str">
        <f t="shared" si="41"/>
        <v>Geçer</v>
      </c>
      <c r="AZ84" s="10" t="str">
        <f t="shared" si="42"/>
        <v>Evet</v>
      </c>
      <c r="BA84" s="10" t="str">
        <f t="shared" si="43"/>
        <v>Hayır</v>
      </c>
      <c r="BB84" s="10" t="str">
        <f t="shared" si="44"/>
        <v>Hayır</v>
      </c>
    </row>
    <row r="85" ht="42.0" customHeight="1">
      <c r="A85" s="7">
        <v>55.0</v>
      </c>
      <c r="B85" s="5" t="s">
        <v>65</v>
      </c>
      <c r="C85" s="7">
        <v>55.0</v>
      </c>
      <c r="D85" s="5">
        <v>27.0</v>
      </c>
      <c r="E85" s="5">
        <v>15.0</v>
      </c>
      <c r="F85" s="5">
        <v>24.0</v>
      </c>
      <c r="G85" s="5">
        <v>5.0</v>
      </c>
      <c r="H85" s="7">
        <v>190.0</v>
      </c>
      <c r="I85" s="6">
        <f t="shared" si="1"/>
        <v>38</v>
      </c>
      <c r="J85" s="6">
        <f t="shared" si="2"/>
        <v>86</v>
      </c>
      <c r="K85" s="7" t="str">
        <f t="shared" si="3"/>
        <v>Yatay</v>
      </c>
      <c r="L85" s="7" t="str">
        <f>IF(K85="Dikey",IF(AND(F85&gt;='Çanta Gruplaması'!$C$10,F85&lt;='Çanta Gruplaması'!$D$10),'Çanta Gruplaması'!$B$10,IF(AND(F85&gt;='Çanta Gruplaması'!$C$11,F85&lt;='Çanta Gruplaması'!$D$11),'Çanta Gruplaması'!$B$11,IF(AND(F85&gt;='Çanta Gruplaması'!$C$12,F85&lt;='Çanta Gruplaması'!$D$12),'Çanta Gruplaması'!$B$12,"Belirtilen Aralıkta Değil"))),IF(K85="Yatay",IF(AND(D85&gt;='Çanta Gruplaması'!$C$3,D85&lt;='Çanta Gruplaması'!$D$3),'Çanta Gruplaması'!$B$3,IF(AND(D85&gt;='Çanta Gruplaması'!$C$4,D85&lt;='Çanta Gruplaması'!$D$4),'Çanta Gruplaması'!$B$4,IF(AND(D85&gt;='Çanta Gruplaması'!$C$5,D85&lt;='Çanta Gruplaması'!$D$5),'Çanta Gruplaması'!$B$5,"Belirtilen Aralıkta Değil"))),IF(K85="Küp",IF(AND(D85&gt;='Çanta Gruplaması'!$C$16,D85&lt;='Çanta Gruplaması'!$D$16),'Çanta Gruplaması'!$B$16,IF(AND(D85&gt;='Çanta Gruplaması'!$C$17,D85&lt;='Çanta Gruplaması'!$D$17),'Çanta Gruplaması'!$B$17,IF(AND(D85&gt;='Çanta Gruplaması'!$C$18,D85&lt;='Çanta Gruplaması'!$D$18),'Çanta Gruplaması'!$B$18,"Belirtilen Aralıkta Değil"))),"Değer Hatalı")))</f>
        <v>Yatay 2</v>
      </c>
      <c r="M85" s="7" t="str">
        <f>IF(AND(D85&gt;='Çanta Gruplaması'!$H$3,D85&lt;='Çanta Gruplaması'!$I$3,F85&gt;='Çanta Gruplaması'!$J$3,F85&lt;='Çanta Gruplaması'!$K$3),'Çanta Gruplaması'!$G$3,IF(AND(D85&gt;='Çanta Gruplaması'!$H$4,D85&lt;='Çanta Gruplaması'!$I$4,F85&gt;='Çanta Gruplaması'!$J$4,F85&lt;='Çanta Gruplaması'!$K$4),'Çanta Gruplaması'!$G$4,IF(AND(D85&gt;='Çanta Gruplaması'!$H$5,D85&lt;='Çanta Gruplaması'!$I$5,F85&gt;='Çanta Gruplaması'!$J$5,F85&lt;='Çanta Gruplaması'!$K$5),'Çanta Gruplaması'!$G$5,"Gruplanabilen Aralıkta Değildir")))</f>
        <v>Gruplanabilen Aralıkta Değildir</v>
      </c>
      <c r="N85" s="8" t="str">
        <f t="shared" si="4"/>
        <v>Geçer</v>
      </c>
      <c r="O85" s="9" t="str">
        <f t="shared" si="5"/>
        <v>Geçer</v>
      </c>
      <c r="P85" s="9" t="str">
        <f t="shared" si="6"/>
        <v>Geçer</v>
      </c>
      <c r="Q85" s="9" t="str">
        <f t="shared" si="7"/>
        <v>Geçer</v>
      </c>
      <c r="R85" s="9" t="str">
        <f t="shared" si="8"/>
        <v>Geçer</v>
      </c>
      <c r="S85" s="9" t="str">
        <f t="shared" si="9"/>
        <v>Geçer</v>
      </c>
      <c r="T85" s="9" t="str">
        <f t="shared" si="10"/>
        <v>Geçer</v>
      </c>
      <c r="U85" s="9" t="str">
        <f t="shared" si="11"/>
        <v>Geçer</v>
      </c>
      <c r="V85" s="9" t="str">
        <f t="shared" si="12"/>
        <v>Geçer</v>
      </c>
      <c r="W85" s="9" t="str">
        <f t="shared" si="13"/>
        <v>Geçer</v>
      </c>
      <c r="X85" s="8" t="str">
        <f t="shared" si="14"/>
        <v>Geçmez</v>
      </c>
      <c r="Y85" s="9" t="str">
        <f t="shared" si="15"/>
        <v>Geçmez</v>
      </c>
      <c r="Z85" s="9" t="str">
        <f t="shared" si="16"/>
        <v>Geçer</v>
      </c>
      <c r="AA85" s="9" t="str">
        <f t="shared" si="17"/>
        <v>Geçer</v>
      </c>
      <c r="AB85" s="9" t="str">
        <f t="shared" si="18"/>
        <v>Geçer</v>
      </c>
      <c r="AC85" s="9" t="str">
        <f t="shared" si="19"/>
        <v>Geçmez</v>
      </c>
      <c r="AD85" s="9" t="str">
        <f t="shared" si="20"/>
        <v>Geçmez</v>
      </c>
      <c r="AE85" s="9" t="str">
        <f t="shared" si="21"/>
        <v>Geçmez</v>
      </c>
      <c r="AF85" s="9" t="str">
        <f t="shared" si="22"/>
        <v>Geçmez</v>
      </c>
      <c r="AG85" s="9" t="str">
        <f t="shared" si="23"/>
        <v>Geçer</v>
      </c>
      <c r="AH85" s="8" t="str">
        <f t="shared" si="24"/>
        <v>Geçmez</v>
      </c>
      <c r="AI85" s="9" t="str">
        <f t="shared" si="25"/>
        <v>Geçer</v>
      </c>
      <c r="AJ85" s="9" t="str">
        <f t="shared" si="26"/>
        <v>Geçer</v>
      </c>
      <c r="AK85" s="9" t="str">
        <f t="shared" si="27"/>
        <v>Geçer</v>
      </c>
      <c r="AL85" s="9" t="str">
        <f t="shared" si="28"/>
        <v>Geçer</v>
      </c>
      <c r="AM85" s="9" t="str">
        <f t="shared" si="29"/>
        <v>Geçer</v>
      </c>
      <c r="AN85" s="9" t="str">
        <f t="shared" si="30"/>
        <v>Geçer</v>
      </c>
      <c r="AO85" s="9" t="str">
        <f t="shared" si="31"/>
        <v>Geçmez</v>
      </c>
      <c r="AP85" s="9" t="str">
        <f t="shared" si="32"/>
        <v>Geçer</v>
      </c>
      <c r="AQ85" s="8" t="str">
        <f t="shared" si="33"/>
        <v>Geçmez</v>
      </c>
      <c r="AR85" s="9" t="str">
        <f t="shared" si="34"/>
        <v>Geçer</v>
      </c>
      <c r="AS85" s="9" t="str">
        <f t="shared" si="35"/>
        <v>Geçer</v>
      </c>
      <c r="AT85" s="9" t="str">
        <f t="shared" si="36"/>
        <v>Geçer</v>
      </c>
      <c r="AU85" s="9" t="str">
        <f t="shared" si="37"/>
        <v>Geçer</v>
      </c>
      <c r="AV85" s="9" t="str">
        <f t="shared" si="38"/>
        <v>Geçer</v>
      </c>
      <c r="AW85" s="9" t="str">
        <f t="shared" si="39"/>
        <v>Geçer</v>
      </c>
      <c r="AX85" s="9" t="str">
        <f t="shared" si="40"/>
        <v>Geçmez</v>
      </c>
      <c r="AY85" s="9" t="str">
        <f t="shared" si="41"/>
        <v>Geçer</v>
      </c>
      <c r="AZ85" s="10" t="str">
        <f t="shared" si="42"/>
        <v>Evet</v>
      </c>
      <c r="BA85" s="10" t="str">
        <f t="shared" si="43"/>
        <v>Hayır</v>
      </c>
      <c r="BB85" s="10" t="str">
        <f t="shared" si="44"/>
        <v>Hayır</v>
      </c>
    </row>
    <row r="86" ht="42.0" customHeight="1">
      <c r="A86" s="7">
        <v>56.0</v>
      </c>
      <c r="B86" s="5" t="s">
        <v>65</v>
      </c>
      <c r="C86" s="7">
        <v>56.0</v>
      </c>
      <c r="D86" s="5">
        <v>26.0</v>
      </c>
      <c r="E86" s="5">
        <v>15.0</v>
      </c>
      <c r="F86" s="5">
        <v>20.0</v>
      </c>
      <c r="G86" s="5">
        <v>6.0</v>
      </c>
      <c r="H86" s="7">
        <v>190.0</v>
      </c>
      <c r="I86" s="6">
        <f t="shared" si="1"/>
        <v>35</v>
      </c>
      <c r="J86" s="6">
        <f t="shared" si="2"/>
        <v>84</v>
      </c>
      <c r="K86" s="7" t="str">
        <f t="shared" si="3"/>
        <v>Yatay</v>
      </c>
      <c r="L86" s="7" t="str">
        <f>IF(K86="Dikey",IF(AND(F86&gt;='Çanta Gruplaması'!$C$10,F86&lt;='Çanta Gruplaması'!$D$10),'Çanta Gruplaması'!$B$10,IF(AND(F86&gt;='Çanta Gruplaması'!$C$11,F86&lt;='Çanta Gruplaması'!$D$11),'Çanta Gruplaması'!$B$11,IF(AND(F86&gt;='Çanta Gruplaması'!$C$12,F86&lt;='Çanta Gruplaması'!$D$12),'Çanta Gruplaması'!$B$12,"Belirtilen Aralıkta Değil"))),IF(K86="Yatay",IF(AND(D86&gt;='Çanta Gruplaması'!$C$3,D86&lt;='Çanta Gruplaması'!$D$3),'Çanta Gruplaması'!$B$3,IF(AND(D86&gt;='Çanta Gruplaması'!$C$4,D86&lt;='Çanta Gruplaması'!$D$4),'Çanta Gruplaması'!$B$4,IF(AND(D86&gt;='Çanta Gruplaması'!$C$5,D86&lt;='Çanta Gruplaması'!$D$5),'Çanta Gruplaması'!$B$5,"Belirtilen Aralıkta Değil"))),IF(K86="Küp",IF(AND(D86&gt;='Çanta Gruplaması'!$C$16,D86&lt;='Çanta Gruplaması'!$D$16),'Çanta Gruplaması'!$B$16,IF(AND(D86&gt;='Çanta Gruplaması'!$C$17,D86&lt;='Çanta Gruplaması'!$D$17),'Çanta Gruplaması'!$B$17,IF(AND(D86&gt;='Çanta Gruplaması'!$C$18,D86&lt;='Çanta Gruplaması'!$D$18),'Çanta Gruplaması'!$B$18,"Belirtilen Aralıkta Değil"))),"Değer Hatalı")))</f>
        <v>Yatay 2</v>
      </c>
      <c r="M86" s="7" t="str">
        <f>IF(AND(D86&gt;='Çanta Gruplaması'!$H$3,D86&lt;='Çanta Gruplaması'!$I$3,F86&gt;='Çanta Gruplaması'!$J$3,F86&lt;='Çanta Gruplaması'!$K$3),'Çanta Gruplaması'!$G$3,IF(AND(D86&gt;='Çanta Gruplaması'!$H$4,D86&lt;='Çanta Gruplaması'!$I$4,F86&gt;='Çanta Gruplaması'!$J$4,F86&lt;='Çanta Gruplaması'!$K$4),'Çanta Gruplaması'!$G$4,IF(AND(D86&gt;='Çanta Gruplaması'!$H$5,D86&lt;='Çanta Gruplaması'!$I$5,F86&gt;='Çanta Gruplaması'!$J$5,F86&lt;='Çanta Gruplaması'!$K$5),'Çanta Gruplaması'!$G$5,"Gruplanabilen Aralıkta Değildir")))</f>
        <v>Gruplanabilen Aralıkta Değildir</v>
      </c>
      <c r="N86" s="8" t="str">
        <f t="shared" si="4"/>
        <v>Geçmez</v>
      </c>
      <c r="O86" s="9" t="str">
        <f t="shared" si="5"/>
        <v>Geçer</v>
      </c>
      <c r="P86" s="9" t="str">
        <f t="shared" si="6"/>
        <v>Geçer</v>
      </c>
      <c r="Q86" s="9" t="str">
        <f t="shared" si="7"/>
        <v>Geçer</v>
      </c>
      <c r="R86" s="9" t="str">
        <f t="shared" si="8"/>
        <v>Geçer</v>
      </c>
      <c r="S86" s="9" t="str">
        <f t="shared" si="9"/>
        <v>Geçer</v>
      </c>
      <c r="T86" s="9" t="str">
        <f t="shared" si="10"/>
        <v>Geçmez</v>
      </c>
      <c r="U86" s="9" t="str">
        <f t="shared" si="11"/>
        <v>Geçer</v>
      </c>
      <c r="V86" s="9" t="str">
        <f t="shared" si="12"/>
        <v>Geçer</v>
      </c>
      <c r="W86" s="9" t="str">
        <f t="shared" si="13"/>
        <v>Geçer</v>
      </c>
      <c r="X86" s="8" t="str">
        <f t="shared" si="14"/>
        <v>Geçmez</v>
      </c>
      <c r="Y86" s="9" t="str">
        <f t="shared" si="15"/>
        <v>Geçmez</v>
      </c>
      <c r="Z86" s="9" t="str">
        <f t="shared" si="16"/>
        <v>Geçer</v>
      </c>
      <c r="AA86" s="9" t="str">
        <f t="shared" si="17"/>
        <v>Geçer</v>
      </c>
      <c r="AB86" s="9" t="str">
        <f t="shared" si="18"/>
        <v>Geçmez</v>
      </c>
      <c r="AC86" s="9" t="str">
        <f t="shared" si="19"/>
        <v>Geçmez</v>
      </c>
      <c r="AD86" s="9" t="str">
        <f t="shared" si="20"/>
        <v>Geçmez</v>
      </c>
      <c r="AE86" s="9" t="str">
        <f t="shared" si="21"/>
        <v>Geçmez</v>
      </c>
      <c r="AF86" s="9" t="str">
        <f t="shared" si="22"/>
        <v>Geçmez</v>
      </c>
      <c r="AG86" s="9" t="str">
        <f t="shared" si="23"/>
        <v>Geçer</v>
      </c>
      <c r="AH86" s="8" t="str">
        <f t="shared" si="24"/>
        <v>Geçmez</v>
      </c>
      <c r="AI86" s="9" t="str">
        <f t="shared" si="25"/>
        <v>Geçer</v>
      </c>
      <c r="AJ86" s="9" t="str">
        <f t="shared" si="26"/>
        <v>Geçer</v>
      </c>
      <c r="AK86" s="9" t="str">
        <f t="shared" si="27"/>
        <v>Geçer</v>
      </c>
      <c r="AL86" s="9" t="str">
        <f t="shared" si="28"/>
        <v>Geçer</v>
      </c>
      <c r="AM86" s="9" t="str">
        <f t="shared" si="29"/>
        <v>Geçer</v>
      </c>
      <c r="AN86" s="9" t="str">
        <f t="shared" si="30"/>
        <v>Geçer</v>
      </c>
      <c r="AO86" s="9" t="str">
        <f t="shared" si="31"/>
        <v>Geçmez</v>
      </c>
      <c r="AP86" s="9" t="str">
        <f t="shared" si="32"/>
        <v>Geçer</v>
      </c>
      <c r="AQ86" s="8" t="str">
        <f t="shared" si="33"/>
        <v>Geçmez</v>
      </c>
      <c r="AR86" s="9" t="str">
        <f t="shared" si="34"/>
        <v>Geçer</v>
      </c>
      <c r="AS86" s="9" t="str">
        <f t="shared" si="35"/>
        <v>Geçer</v>
      </c>
      <c r="AT86" s="9" t="str">
        <f t="shared" si="36"/>
        <v>Geçmez</v>
      </c>
      <c r="AU86" s="9" t="str">
        <f t="shared" si="37"/>
        <v>Geçer</v>
      </c>
      <c r="AV86" s="9" t="str">
        <f t="shared" si="38"/>
        <v>Geçer</v>
      </c>
      <c r="AW86" s="9" t="str">
        <f t="shared" si="39"/>
        <v>Geçer</v>
      </c>
      <c r="AX86" s="9" t="str">
        <f t="shared" si="40"/>
        <v>Geçmez</v>
      </c>
      <c r="AY86" s="9" t="str">
        <f t="shared" si="41"/>
        <v>Geçer</v>
      </c>
      <c r="AZ86" s="10" t="str">
        <f t="shared" si="42"/>
        <v>Hayır</v>
      </c>
      <c r="BA86" s="10" t="str">
        <f t="shared" si="43"/>
        <v>Hayır</v>
      </c>
      <c r="BB86" s="10" t="str">
        <f t="shared" si="44"/>
        <v>Hayır</v>
      </c>
    </row>
    <row r="87" ht="42.0" customHeight="1">
      <c r="A87" s="7">
        <v>57.0</v>
      </c>
      <c r="B87" s="5" t="s">
        <v>65</v>
      </c>
      <c r="C87" s="7">
        <v>57.0</v>
      </c>
      <c r="D87" s="5">
        <v>40.0</v>
      </c>
      <c r="E87" s="5">
        <v>14.0</v>
      </c>
      <c r="F87" s="5">
        <v>27.0</v>
      </c>
      <c r="G87" s="5">
        <v>5.0</v>
      </c>
      <c r="H87" s="7">
        <v>190.0</v>
      </c>
      <c r="I87" s="6">
        <f t="shared" si="1"/>
        <v>40.5</v>
      </c>
      <c r="J87" s="6">
        <f t="shared" si="2"/>
        <v>110</v>
      </c>
      <c r="K87" s="7" t="str">
        <f t="shared" si="3"/>
        <v>Yatay</v>
      </c>
      <c r="L87" s="7" t="str">
        <f>IF(K87="Dikey",IF(AND(F87&gt;='Çanta Gruplaması'!$C$10,F87&lt;='Çanta Gruplaması'!$D$10),'Çanta Gruplaması'!$B$10,IF(AND(F87&gt;='Çanta Gruplaması'!$C$11,F87&lt;='Çanta Gruplaması'!$D$11),'Çanta Gruplaması'!$B$11,IF(AND(F87&gt;='Çanta Gruplaması'!$C$12,F87&lt;='Çanta Gruplaması'!$D$12),'Çanta Gruplaması'!$B$12,"Belirtilen Aralıkta Değil"))),IF(K87="Yatay",IF(AND(D87&gt;='Çanta Gruplaması'!$C$3,D87&lt;='Çanta Gruplaması'!$D$3),'Çanta Gruplaması'!$B$3,IF(AND(D87&gt;='Çanta Gruplaması'!$C$4,D87&lt;='Çanta Gruplaması'!$D$4),'Çanta Gruplaması'!$B$4,IF(AND(D87&gt;='Çanta Gruplaması'!$C$5,D87&lt;='Çanta Gruplaması'!$D$5),'Çanta Gruplaması'!$B$5,"Belirtilen Aralıkta Değil"))),IF(K87="Küp",IF(AND(D87&gt;='Çanta Gruplaması'!$C$16,D87&lt;='Çanta Gruplaması'!$D$16),'Çanta Gruplaması'!$B$16,IF(AND(D87&gt;='Çanta Gruplaması'!$C$17,D87&lt;='Çanta Gruplaması'!$D$17),'Çanta Gruplaması'!$B$17,IF(AND(D87&gt;='Çanta Gruplaması'!$C$18,D87&lt;='Çanta Gruplaması'!$D$18),'Çanta Gruplaması'!$B$18,"Belirtilen Aralıkta Değil"))),"Değer Hatalı")))</f>
        <v>Yatay 3</v>
      </c>
      <c r="M87" s="7" t="str">
        <f>IF(AND(D87&gt;='Çanta Gruplaması'!$H$3,D87&lt;='Çanta Gruplaması'!$I$3,F87&gt;='Çanta Gruplaması'!$J$3,F87&lt;='Çanta Gruplaması'!$K$3),'Çanta Gruplaması'!$G$3,IF(AND(D87&gt;='Çanta Gruplaması'!$H$4,D87&lt;='Çanta Gruplaması'!$I$4,F87&gt;='Çanta Gruplaması'!$J$4,F87&lt;='Çanta Gruplaması'!$K$4),'Çanta Gruplaması'!$G$4,IF(AND(D87&gt;='Çanta Gruplaması'!$H$5,D87&lt;='Çanta Gruplaması'!$I$5,F87&gt;='Çanta Gruplaması'!$J$5,F87&lt;='Çanta Gruplaması'!$K$5),'Çanta Gruplaması'!$G$5,"Gruplanabilen Aralıkta Değildir")))</f>
        <v>Gruplanabilen Aralıkta Değildir</v>
      </c>
      <c r="N87" s="8" t="str">
        <f t="shared" si="4"/>
        <v>Geçer</v>
      </c>
      <c r="O87" s="9" t="str">
        <f t="shared" si="5"/>
        <v>Geçer</v>
      </c>
      <c r="P87" s="9" t="str">
        <f t="shared" si="6"/>
        <v>Geçer</v>
      </c>
      <c r="Q87" s="9" t="str">
        <f t="shared" si="7"/>
        <v>Geçer</v>
      </c>
      <c r="R87" s="9" t="str">
        <f t="shared" si="8"/>
        <v>Geçer</v>
      </c>
      <c r="S87" s="9" t="str">
        <f t="shared" si="9"/>
        <v>Geçer</v>
      </c>
      <c r="T87" s="9" t="str">
        <f t="shared" si="10"/>
        <v>Geçer</v>
      </c>
      <c r="U87" s="9" t="str">
        <f t="shared" si="11"/>
        <v>Geçer</v>
      </c>
      <c r="V87" s="9" t="str">
        <f t="shared" si="12"/>
        <v>Geçer</v>
      </c>
      <c r="W87" s="9" t="str">
        <f t="shared" si="13"/>
        <v>Geçer</v>
      </c>
      <c r="X87" s="8" t="str">
        <f t="shared" si="14"/>
        <v>Geçmez</v>
      </c>
      <c r="Y87" s="9" t="str">
        <f t="shared" si="15"/>
        <v>Geçmez</v>
      </c>
      <c r="Z87" s="9" t="str">
        <f t="shared" si="16"/>
        <v>Geçer</v>
      </c>
      <c r="AA87" s="9" t="str">
        <f t="shared" si="17"/>
        <v>Geçer</v>
      </c>
      <c r="AB87" s="9" t="str">
        <f t="shared" si="18"/>
        <v>Geçer</v>
      </c>
      <c r="AC87" s="9" t="str">
        <f t="shared" si="19"/>
        <v>Geçmez</v>
      </c>
      <c r="AD87" s="9" t="str">
        <f t="shared" si="20"/>
        <v>Geçmez</v>
      </c>
      <c r="AE87" s="9" t="str">
        <f t="shared" si="21"/>
        <v>Geçmez</v>
      </c>
      <c r="AF87" s="9" t="str">
        <f t="shared" si="22"/>
        <v>Geçmez</v>
      </c>
      <c r="AG87" s="9" t="str">
        <f t="shared" si="23"/>
        <v>Geçer</v>
      </c>
      <c r="AH87" s="8" t="str">
        <f t="shared" si="24"/>
        <v>Geçer</v>
      </c>
      <c r="AI87" s="9" t="str">
        <f t="shared" si="25"/>
        <v>Geçer</v>
      </c>
      <c r="AJ87" s="9" t="str">
        <f t="shared" si="26"/>
        <v>Geçer</v>
      </c>
      <c r="AK87" s="9" t="str">
        <f t="shared" si="27"/>
        <v>Geçer</v>
      </c>
      <c r="AL87" s="9" t="str">
        <f t="shared" si="28"/>
        <v>Geçer</v>
      </c>
      <c r="AM87" s="9" t="str">
        <f t="shared" si="29"/>
        <v>Geçer</v>
      </c>
      <c r="AN87" s="9" t="str">
        <f t="shared" si="30"/>
        <v>Geçer</v>
      </c>
      <c r="AO87" s="9" t="str">
        <f t="shared" si="31"/>
        <v>Geçer</v>
      </c>
      <c r="AP87" s="9" t="str">
        <f t="shared" si="32"/>
        <v>Geçer</v>
      </c>
      <c r="AQ87" s="8" t="str">
        <f t="shared" si="33"/>
        <v>Geçer</v>
      </c>
      <c r="AR87" s="9" t="str">
        <f t="shared" si="34"/>
        <v>Geçer</v>
      </c>
      <c r="AS87" s="9" t="str">
        <f t="shared" si="35"/>
        <v>Geçer</v>
      </c>
      <c r="AT87" s="9" t="str">
        <f t="shared" si="36"/>
        <v>Geçer</v>
      </c>
      <c r="AU87" s="9" t="str">
        <f t="shared" si="37"/>
        <v>Geçer</v>
      </c>
      <c r="AV87" s="9" t="str">
        <f t="shared" si="38"/>
        <v>Geçer</v>
      </c>
      <c r="AW87" s="9" t="str">
        <f t="shared" si="39"/>
        <v>Geçer</v>
      </c>
      <c r="AX87" s="9" t="str">
        <f t="shared" si="40"/>
        <v>Geçer</v>
      </c>
      <c r="AY87" s="9" t="str">
        <f t="shared" si="41"/>
        <v>Geçer</v>
      </c>
      <c r="AZ87" s="10" t="str">
        <f t="shared" si="42"/>
        <v>Evet</v>
      </c>
      <c r="BA87" s="10" t="str">
        <f t="shared" si="43"/>
        <v>Evet</v>
      </c>
      <c r="BB87" s="10" t="str">
        <f t="shared" si="44"/>
        <v>Evet</v>
      </c>
    </row>
    <row r="88" ht="42.0" customHeight="1">
      <c r="A88" s="7">
        <v>58.0</v>
      </c>
      <c r="B88" s="5" t="s">
        <v>64</v>
      </c>
      <c r="C88" s="7">
        <v>58.0</v>
      </c>
      <c r="D88" s="5">
        <v>30.0</v>
      </c>
      <c r="E88" s="5">
        <v>14.0</v>
      </c>
      <c r="F88" s="5">
        <v>40.0</v>
      </c>
      <c r="G88" s="5">
        <v>4.0</v>
      </c>
      <c r="H88" s="7">
        <v>190.0</v>
      </c>
      <c r="I88" s="6">
        <f t="shared" si="1"/>
        <v>52.5</v>
      </c>
      <c r="J88" s="6">
        <f t="shared" si="2"/>
        <v>90</v>
      </c>
      <c r="K88" s="7" t="str">
        <f t="shared" si="3"/>
        <v>Dikey</v>
      </c>
      <c r="L88" s="7" t="str">
        <f>IF(K88="Dikey",IF(AND(F88&gt;='Çanta Gruplaması'!$C$10,F88&lt;='Çanta Gruplaması'!$D$10),'Çanta Gruplaması'!$B$10,IF(AND(F88&gt;='Çanta Gruplaması'!$C$11,F88&lt;='Çanta Gruplaması'!$D$11),'Çanta Gruplaması'!$B$11,IF(AND(F88&gt;='Çanta Gruplaması'!$C$12,F88&lt;='Çanta Gruplaması'!$D$12),'Çanta Gruplaması'!$B$12,"Belirtilen Aralıkta Değil"))),IF(K88="Yatay",IF(AND(D88&gt;='Çanta Gruplaması'!$C$3,D88&lt;='Çanta Gruplaması'!$D$3),'Çanta Gruplaması'!$B$3,IF(AND(D88&gt;='Çanta Gruplaması'!$C$4,D88&lt;='Çanta Gruplaması'!$D$4),'Çanta Gruplaması'!$B$4,IF(AND(D88&gt;='Çanta Gruplaması'!$C$5,D88&lt;='Çanta Gruplaması'!$D$5),'Çanta Gruplaması'!$B$5,"Belirtilen Aralıkta Değil"))),IF(K88="Küp",IF(AND(D88&gt;='Çanta Gruplaması'!$C$16,D88&lt;='Çanta Gruplaması'!$D$16),'Çanta Gruplaması'!$B$16,IF(AND(D88&gt;='Çanta Gruplaması'!$C$17,D88&lt;='Çanta Gruplaması'!$D$17),'Çanta Gruplaması'!$B$17,IF(AND(D88&gt;='Çanta Gruplaması'!$C$18,D88&lt;='Çanta Gruplaması'!$D$18),'Çanta Gruplaması'!$B$18,"Belirtilen Aralıkta Değil"))),"Değer Hatalı")))</f>
        <v>Dikey 2</v>
      </c>
      <c r="M88" s="7" t="str">
        <f>IF(AND(D88&gt;='Çanta Gruplaması'!$H$3,D88&lt;='Çanta Gruplaması'!$I$3,F88&gt;='Çanta Gruplaması'!$J$3,F88&lt;='Çanta Gruplaması'!$K$3),'Çanta Gruplaması'!$G$3,IF(AND(D88&gt;='Çanta Gruplaması'!$H$4,D88&lt;='Çanta Gruplaması'!$I$4,F88&gt;='Çanta Gruplaması'!$J$4,F88&lt;='Çanta Gruplaması'!$K$4),'Çanta Gruplaması'!$G$4,IF(AND(D88&gt;='Çanta Gruplaması'!$H$5,D88&lt;='Çanta Gruplaması'!$I$5,F88&gt;='Çanta Gruplaması'!$J$5,F88&lt;='Çanta Gruplaması'!$K$5),'Çanta Gruplaması'!$G$5,"Gruplanabilen Aralıkta Değildir")))</f>
        <v>Orta</v>
      </c>
      <c r="N88" s="8" t="str">
        <f t="shared" si="4"/>
        <v>Geçer</v>
      </c>
      <c r="O88" s="9" t="str">
        <f t="shared" si="5"/>
        <v>Geçer</v>
      </c>
      <c r="P88" s="9" t="str">
        <f t="shared" si="6"/>
        <v>Geçer</v>
      </c>
      <c r="Q88" s="9" t="str">
        <f t="shared" si="7"/>
        <v>Geçer</v>
      </c>
      <c r="R88" s="9" t="str">
        <f t="shared" si="8"/>
        <v>Geçer</v>
      </c>
      <c r="S88" s="9" t="str">
        <f t="shared" si="9"/>
        <v>Geçer</v>
      </c>
      <c r="T88" s="9" t="str">
        <f t="shared" si="10"/>
        <v>Geçer</v>
      </c>
      <c r="U88" s="9" t="str">
        <f t="shared" si="11"/>
        <v>Geçer</v>
      </c>
      <c r="V88" s="9" t="str">
        <f t="shared" si="12"/>
        <v>Geçer</v>
      </c>
      <c r="W88" s="9" t="str">
        <f t="shared" si="13"/>
        <v>Geçer</v>
      </c>
      <c r="X88" s="8" t="str">
        <f t="shared" si="14"/>
        <v>Geçmez</v>
      </c>
      <c r="Y88" s="9" t="str">
        <f t="shared" si="15"/>
        <v>Geçmez</v>
      </c>
      <c r="Z88" s="9" t="str">
        <f t="shared" si="16"/>
        <v>Geçmez</v>
      </c>
      <c r="AA88" s="9" t="str">
        <f t="shared" si="17"/>
        <v>Geçer</v>
      </c>
      <c r="AB88" s="9" t="str">
        <f t="shared" si="18"/>
        <v>Geçer</v>
      </c>
      <c r="AC88" s="9" t="str">
        <f t="shared" si="19"/>
        <v>Geçmez</v>
      </c>
      <c r="AD88" s="9" t="str">
        <f t="shared" si="20"/>
        <v>Geçer</v>
      </c>
      <c r="AE88" s="9" t="str">
        <f t="shared" si="21"/>
        <v>Geçmez</v>
      </c>
      <c r="AF88" s="9" t="str">
        <f t="shared" si="22"/>
        <v>Geçmez</v>
      </c>
      <c r="AG88" s="9" t="str">
        <f t="shared" si="23"/>
        <v>Geçmez</v>
      </c>
      <c r="AH88" s="8" t="str">
        <f t="shared" si="24"/>
        <v>Geçer</v>
      </c>
      <c r="AI88" s="9" t="str">
        <f t="shared" si="25"/>
        <v>Geçer</v>
      </c>
      <c r="AJ88" s="9" t="str">
        <f t="shared" si="26"/>
        <v>Geçer</v>
      </c>
      <c r="AK88" s="9" t="str">
        <f t="shared" si="27"/>
        <v>Geçer</v>
      </c>
      <c r="AL88" s="9" t="str">
        <f t="shared" si="28"/>
        <v>Geçer</v>
      </c>
      <c r="AM88" s="9" t="str">
        <f t="shared" si="29"/>
        <v>Geçer</v>
      </c>
      <c r="AN88" s="9" t="str">
        <f t="shared" si="30"/>
        <v>Geçer</v>
      </c>
      <c r="AO88" s="9" t="str">
        <f t="shared" si="31"/>
        <v>Geçer</v>
      </c>
      <c r="AP88" s="9" t="str">
        <f t="shared" si="32"/>
        <v>Geçer</v>
      </c>
      <c r="AQ88" s="8" t="str">
        <f t="shared" si="33"/>
        <v>Geçer</v>
      </c>
      <c r="AR88" s="9" t="str">
        <f t="shared" si="34"/>
        <v>Geçer</v>
      </c>
      <c r="AS88" s="9" t="str">
        <f t="shared" si="35"/>
        <v>Geçer</v>
      </c>
      <c r="AT88" s="9" t="str">
        <f t="shared" si="36"/>
        <v>Geçer</v>
      </c>
      <c r="AU88" s="9" t="str">
        <f t="shared" si="37"/>
        <v>Geçer</v>
      </c>
      <c r="AV88" s="9" t="str">
        <f t="shared" si="38"/>
        <v>Geçer</v>
      </c>
      <c r="AW88" s="9" t="str">
        <f t="shared" si="39"/>
        <v>Geçer</v>
      </c>
      <c r="AX88" s="9" t="str">
        <f t="shared" si="40"/>
        <v>Geçer</v>
      </c>
      <c r="AY88" s="9" t="str">
        <f t="shared" si="41"/>
        <v>Geçer</v>
      </c>
      <c r="AZ88" s="10" t="str">
        <f t="shared" si="42"/>
        <v>Evet</v>
      </c>
      <c r="BA88" s="10" t="str">
        <f t="shared" si="43"/>
        <v>Evet</v>
      </c>
      <c r="BB88" s="10" t="str">
        <f t="shared" si="44"/>
        <v>Evet</v>
      </c>
    </row>
    <row r="89" ht="42.0" customHeight="1">
      <c r="A89" s="7">
        <v>59.0</v>
      </c>
      <c r="B89" s="5" t="s">
        <v>66</v>
      </c>
      <c r="C89" s="7">
        <v>59.0</v>
      </c>
      <c r="D89" s="5">
        <v>26.5</v>
      </c>
      <c r="E89" s="5">
        <v>14.0</v>
      </c>
      <c r="F89" s="5">
        <v>33.0</v>
      </c>
      <c r="G89" s="5">
        <v>4.0</v>
      </c>
      <c r="H89" s="7">
        <v>190.0</v>
      </c>
      <c r="I89" s="6">
        <f t="shared" si="1"/>
        <v>45.5</v>
      </c>
      <c r="J89" s="6">
        <f t="shared" si="2"/>
        <v>83</v>
      </c>
      <c r="K89" s="7" t="str">
        <f t="shared" si="3"/>
        <v>Dikey</v>
      </c>
      <c r="L89" s="7" t="str">
        <f>IF(K89="Dikey",IF(AND(F89&gt;='Çanta Gruplaması'!$C$10,F89&lt;='Çanta Gruplaması'!$D$10),'Çanta Gruplaması'!$B$10,IF(AND(F89&gt;='Çanta Gruplaması'!$C$11,F89&lt;='Çanta Gruplaması'!$D$11),'Çanta Gruplaması'!$B$11,IF(AND(F89&gt;='Çanta Gruplaması'!$C$12,F89&lt;='Çanta Gruplaması'!$D$12),'Çanta Gruplaması'!$B$12,"Belirtilen Aralıkta Değil"))),IF(K89="Yatay",IF(AND(D89&gt;='Çanta Gruplaması'!$C$3,D89&lt;='Çanta Gruplaması'!$D$3),'Çanta Gruplaması'!$B$3,IF(AND(D89&gt;='Çanta Gruplaması'!$C$4,D89&lt;='Çanta Gruplaması'!$D$4),'Çanta Gruplaması'!$B$4,IF(AND(D89&gt;='Çanta Gruplaması'!$C$5,D89&lt;='Çanta Gruplaması'!$D$5),'Çanta Gruplaması'!$B$5,"Belirtilen Aralıkta Değil"))),IF(K89="Küp",IF(AND(D89&gt;='Çanta Gruplaması'!$C$16,D89&lt;='Çanta Gruplaması'!$D$16),'Çanta Gruplaması'!$B$16,IF(AND(D89&gt;='Çanta Gruplaması'!$C$17,D89&lt;='Çanta Gruplaması'!$D$17),'Çanta Gruplaması'!$B$17,IF(AND(D89&gt;='Çanta Gruplaması'!$C$18,D89&lt;='Çanta Gruplaması'!$D$18),'Çanta Gruplaması'!$B$18,"Belirtilen Aralıkta Değil"))),"Değer Hatalı")))</f>
        <v>Dikey 2</v>
      </c>
      <c r="M89" s="7" t="str">
        <f>IF(AND(D89&gt;='Çanta Gruplaması'!$H$3,D89&lt;='Çanta Gruplaması'!$I$3,F89&gt;='Çanta Gruplaması'!$J$3,F89&lt;='Çanta Gruplaması'!$K$3),'Çanta Gruplaması'!$G$3,IF(AND(D89&gt;='Çanta Gruplaması'!$H$4,D89&lt;='Çanta Gruplaması'!$I$4,F89&gt;='Çanta Gruplaması'!$J$4,F89&lt;='Çanta Gruplaması'!$K$4),'Çanta Gruplaması'!$G$4,IF(AND(D89&gt;='Çanta Gruplaması'!$H$5,D89&lt;='Çanta Gruplaması'!$I$5,F89&gt;='Çanta Gruplaması'!$J$5,F89&lt;='Çanta Gruplaması'!$K$5),'Çanta Gruplaması'!$G$5,"Gruplanabilen Aralıkta Değildir")))</f>
        <v>Orta</v>
      </c>
      <c r="N89" s="8" t="str">
        <f t="shared" si="4"/>
        <v>Geçer</v>
      </c>
      <c r="O89" s="9" t="str">
        <f t="shared" si="5"/>
        <v>Geçer</v>
      </c>
      <c r="P89" s="9" t="str">
        <f t="shared" si="6"/>
        <v>Geçer</v>
      </c>
      <c r="Q89" s="9" t="str">
        <f t="shared" si="7"/>
        <v>Geçer</v>
      </c>
      <c r="R89" s="9" t="str">
        <f t="shared" si="8"/>
        <v>Geçer</v>
      </c>
      <c r="S89" s="9" t="str">
        <f t="shared" si="9"/>
        <v>Geçer</v>
      </c>
      <c r="T89" s="9" t="str">
        <f t="shared" si="10"/>
        <v>Geçer</v>
      </c>
      <c r="U89" s="9" t="str">
        <f t="shared" si="11"/>
        <v>Geçer</v>
      </c>
      <c r="V89" s="9" t="str">
        <f t="shared" si="12"/>
        <v>Geçer</v>
      </c>
      <c r="W89" s="9" t="str">
        <f t="shared" si="13"/>
        <v>Geçer</v>
      </c>
      <c r="X89" s="8" t="str">
        <f t="shared" si="14"/>
        <v>Geçmez</v>
      </c>
      <c r="Y89" s="9" t="str">
        <f t="shared" si="15"/>
        <v>Geçmez</v>
      </c>
      <c r="Z89" s="9" t="str">
        <f t="shared" si="16"/>
        <v>Geçer</v>
      </c>
      <c r="AA89" s="9" t="str">
        <f t="shared" si="17"/>
        <v>Geçer</v>
      </c>
      <c r="AB89" s="9" t="str">
        <f t="shared" si="18"/>
        <v>Geçer</v>
      </c>
      <c r="AC89" s="9" t="str">
        <f t="shared" si="19"/>
        <v>Geçmez</v>
      </c>
      <c r="AD89" s="9" t="str">
        <f t="shared" si="20"/>
        <v>Geçer</v>
      </c>
      <c r="AE89" s="9" t="str">
        <f t="shared" si="21"/>
        <v>Geçmez</v>
      </c>
      <c r="AF89" s="9" t="str">
        <f t="shared" si="22"/>
        <v>Geçmez</v>
      </c>
      <c r="AG89" s="9" t="str">
        <f t="shared" si="23"/>
        <v>Geçer</v>
      </c>
      <c r="AH89" s="8" t="str">
        <f t="shared" si="24"/>
        <v>Geçer</v>
      </c>
      <c r="AI89" s="9" t="str">
        <f t="shared" si="25"/>
        <v>Geçer</v>
      </c>
      <c r="AJ89" s="9" t="str">
        <f t="shared" si="26"/>
        <v>Geçer</v>
      </c>
      <c r="AK89" s="9" t="str">
        <f t="shared" si="27"/>
        <v>Geçer</v>
      </c>
      <c r="AL89" s="9" t="str">
        <f t="shared" si="28"/>
        <v>Geçer</v>
      </c>
      <c r="AM89" s="9" t="str">
        <f t="shared" si="29"/>
        <v>Geçer</v>
      </c>
      <c r="AN89" s="9" t="str">
        <f t="shared" si="30"/>
        <v>Geçer</v>
      </c>
      <c r="AO89" s="9" t="str">
        <f t="shared" si="31"/>
        <v>Geçer</v>
      </c>
      <c r="AP89" s="9" t="str">
        <f t="shared" si="32"/>
        <v>Geçer</v>
      </c>
      <c r="AQ89" s="8" t="str">
        <f t="shared" si="33"/>
        <v>Geçer</v>
      </c>
      <c r="AR89" s="9" t="str">
        <f t="shared" si="34"/>
        <v>Geçer</v>
      </c>
      <c r="AS89" s="9" t="str">
        <f t="shared" si="35"/>
        <v>Geçer</v>
      </c>
      <c r="AT89" s="9" t="str">
        <f t="shared" si="36"/>
        <v>Geçer</v>
      </c>
      <c r="AU89" s="9" t="str">
        <f t="shared" si="37"/>
        <v>Geçer</v>
      </c>
      <c r="AV89" s="9" t="str">
        <f t="shared" si="38"/>
        <v>Geçer</v>
      </c>
      <c r="AW89" s="9" t="str">
        <f t="shared" si="39"/>
        <v>Geçer</v>
      </c>
      <c r="AX89" s="9" t="str">
        <f t="shared" si="40"/>
        <v>Geçer</v>
      </c>
      <c r="AY89" s="9" t="str">
        <f t="shared" si="41"/>
        <v>Geçer</v>
      </c>
      <c r="AZ89" s="10" t="str">
        <f t="shared" si="42"/>
        <v>Evet</v>
      </c>
      <c r="BA89" s="10" t="str">
        <f t="shared" si="43"/>
        <v>Evet</v>
      </c>
      <c r="BB89" s="10" t="str">
        <f t="shared" si="44"/>
        <v>Evet</v>
      </c>
    </row>
    <row r="90" ht="42.0" customHeight="1">
      <c r="A90" s="7">
        <v>60.0</v>
      </c>
      <c r="B90" s="5" t="s">
        <v>70</v>
      </c>
      <c r="C90" s="7">
        <v>60.0</v>
      </c>
      <c r="D90" s="5">
        <v>26.0</v>
      </c>
      <c r="E90" s="5">
        <v>14.0</v>
      </c>
      <c r="F90" s="5">
        <v>36.0</v>
      </c>
      <c r="G90" s="5">
        <v>4.0</v>
      </c>
      <c r="H90" s="7">
        <v>190.0</v>
      </c>
      <c r="I90" s="6">
        <f t="shared" si="1"/>
        <v>48.5</v>
      </c>
      <c r="J90" s="6">
        <f t="shared" si="2"/>
        <v>82</v>
      </c>
      <c r="K90" s="7" t="str">
        <f t="shared" si="3"/>
        <v>Dikey</v>
      </c>
      <c r="L90" s="7" t="str">
        <f>IF(K90="Dikey",IF(AND(F90&gt;='Çanta Gruplaması'!$C$10,F90&lt;='Çanta Gruplaması'!$D$10),'Çanta Gruplaması'!$B$10,IF(AND(F90&gt;='Çanta Gruplaması'!$C$11,F90&lt;='Çanta Gruplaması'!$D$11),'Çanta Gruplaması'!$B$11,IF(AND(F90&gt;='Çanta Gruplaması'!$C$12,F90&lt;='Çanta Gruplaması'!$D$12),'Çanta Gruplaması'!$B$12,"Belirtilen Aralıkta Değil"))),IF(K90="Yatay",IF(AND(D90&gt;='Çanta Gruplaması'!$C$3,D90&lt;='Çanta Gruplaması'!$D$3),'Çanta Gruplaması'!$B$3,IF(AND(D90&gt;='Çanta Gruplaması'!$C$4,D90&lt;='Çanta Gruplaması'!$D$4),'Çanta Gruplaması'!$B$4,IF(AND(D90&gt;='Çanta Gruplaması'!$C$5,D90&lt;='Çanta Gruplaması'!$D$5),'Çanta Gruplaması'!$B$5,"Belirtilen Aralıkta Değil"))),IF(K90="Küp",IF(AND(D90&gt;='Çanta Gruplaması'!$C$16,D90&lt;='Çanta Gruplaması'!$D$16),'Çanta Gruplaması'!$B$16,IF(AND(D90&gt;='Çanta Gruplaması'!$C$17,D90&lt;='Çanta Gruplaması'!$D$17),'Çanta Gruplaması'!$B$17,IF(AND(D90&gt;='Çanta Gruplaması'!$C$18,D90&lt;='Çanta Gruplaması'!$D$18),'Çanta Gruplaması'!$B$18,"Belirtilen Aralıkta Değil"))),"Değer Hatalı")))</f>
        <v>Dikey 2</v>
      </c>
      <c r="M90" s="7" t="str">
        <f>IF(AND(D90&gt;='Çanta Gruplaması'!$H$3,D90&lt;='Çanta Gruplaması'!$I$3,F90&gt;='Çanta Gruplaması'!$J$3,F90&lt;='Çanta Gruplaması'!$K$3),'Çanta Gruplaması'!$G$3,IF(AND(D90&gt;='Çanta Gruplaması'!$H$4,D90&lt;='Çanta Gruplaması'!$I$4,F90&gt;='Çanta Gruplaması'!$J$4,F90&lt;='Çanta Gruplaması'!$K$4),'Çanta Gruplaması'!$G$4,IF(AND(D90&gt;='Çanta Gruplaması'!$H$5,D90&lt;='Çanta Gruplaması'!$I$5,F90&gt;='Çanta Gruplaması'!$J$5,F90&lt;='Çanta Gruplaması'!$K$5),'Çanta Gruplaması'!$G$5,"Gruplanabilen Aralıkta Değildir")))</f>
        <v>Orta</v>
      </c>
      <c r="N90" s="8" t="str">
        <f t="shared" si="4"/>
        <v>Geçer</v>
      </c>
      <c r="O90" s="9" t="str">
        <f t="shared" si="5"/>
        <v>Geçer</v>
      </c>
      <c r="P90" s="9" t="str">
        <f t="shared" si="6"/>
        <v>Geçer</v>
      </c>
      <c r="Q90" s="9" t="str">
        <f t="shared" si="7"/>
        <v>Geçer</v>
      </c>
      <c r="R90" s="9" t="str">
        <f t="shared" si="8"/>
        <v>Geçer</v>
      </c>
      <c r="S90" s="9" t="str">
        <f t="shared" si="9"/>
        <v>Geçer</v>
      </c>
      <c r="T90" s="9" t="str">
        <f t="shared" si="10"/>
        <v>Geçer</v>
      </c>
      <c r="U90" s="9" t="str">
        <f t="shared" si="11"/>
        <v>Geçer</v>
      </c>
      <c r="V90" s="9" t="str">
        <f t="shared" si="12"/>
        <v>Geçer</v>
      </c>
      <c r="W90" s="9" t="str">
        <f t="shared" si="13"/>
        <v>Geçer</v>
      </c>
      <c r="X90" s="8" t="str">
        <f t="shared" si="14"/>
        <v>Geçmez</v>
      </c>
      <c r="Y90" s="9" t="str">
        <f t="shared" si="15"/>
        <v>Geçmez</v>
      </c>
      <c r="Z90" s="9" t="str">
        <f t="shared" si="16"/>
        <v>Geçmez</v>
      </c>
      <c r="AA90" s="9" t="str">
        <f t="shared" si="17"/>
        <v>Geçer</v>
      </c>
      <c r="AB90" s="9" t="str">
        <f t="shared" si="18"/>
        <v>Geçer</v>
      </c>
      <c r="AC90" s="9" t="str">
        <f t="shared" si="19"/>
        <v>Geçmez</v>
      </c>
      <c r="AD90" s="9" t="str">
        <f t="shared" si="20"/>
        <v>Geçer</v>
      </c>
      <c r="AE90" s="9" t="str">
        <f t="shared" si="21"/>
        <v>Geçmez</v>
      </c>
      <c r="AF90" s="9" t="str">
        <f t="shared" si="22"/>
        <v>Geçmez</v>
      </c>
      <c r="AG90" s="9" t="str">
        <f t="shared" si="23"/>
        <v>Geçmez</v>
      </c>
      <c r="AH90" s="8" t="str">
        <f t="shared" si="24"/>
        <v>Geçer</v>
      </c>
      <c r="AI90" s="9" t="str">
        <f t="shared" si="25"/>
        <v>Geçer</v>
      </c>
      <c r="AJ90" s="9" t="str">
        <f t="shared" si="26"/>
        <v>Geçer</v>
      </c>
      <c r="AK90" s="9" t="str">
        <f t="shared" si="27"/>
        <v>Geçer</v>
      </c>
      <c r="AL90" s="9" t="str">
        <f t="shared" si="28"/>
        <v>Geçer</v>
      </c>
      <c r="AM90" s="9" t="str">
        <f t="shared" si="29"/>
        <v>Geçer</v>
      </c>
      <c r="AN90" s="9" t="str">
        <f t="shared" si="30"/>
        <v>Geçer</v>
      </c>
      <c r="AO90" s="9" t="str">
        <f t="shared" si="31"/>
        <v>Geçer</v>
      </c>
      <c r="AP90" s="9" t="str">
        <f t="shared" si="32"/>
        <v>Geçer</v>
      </c>
      <c r="AQ90" s="8" t="str">
        <f t="shared" si="33"/>
        <v>Geçer</v>
      </c>
      <c r="AR90" s="9" t="str">
        <f t="shared" si="34"/>
        <v>Geçer</v>
      </c>
      <c r="AS90" s="9" t="str">
        <f t="shared" si="35"/>
        <v>Geçer</v>
      </c>
      <c r="AT90" s="9" t="str">
        <f t="shared" si="36"/>
        <v>Geçer</v>
      </c>
      <c r="AU90" s="9" t="str">
        <f t="shared" si="37"/>
        <v>Geçer</v>
      </c>
      <c r="AV90" s="9" t="str">
        <f t="shared" si="38"/>
        <v>Geçer</v>
      </c>
      <c r="AW90" s="9" t="str">
        <f t="shared" si="39"/>
        <v>Geçer</v>
      </c>
      <c r="AX90" s="9" t="str">
        <f t="shared" si="40"/>
        <v>Geçer</v>
      </c>
      <c r="AY90" s="9" t="str">
        <f t="shared" si="41"/>
        <v>Geçer</v>
      </c>
      <c r="AZ90" s="10" t="str">
        <f t="shared" si="42"/>
        <v>Evet</v>
      </c>
      <c r="BA90" s="10" t="str">
        <f t="shared" si="43"/>
        <v>Evet</v>
      </c>
      <c r="BB90" s="10" t="str">
        <f t="shared" si="44"/>
        <v>Evet</v>
      </c>
    </row>
    <row r="91" ht="42.0" customHeight="1">
      <c r="A91" s="7">
        <v>61.0</v>
      </c>
      <c r="B91" s="5" t="s">
        <v>71</v>
      </c>
      <c r="C91" s="7">
        <v>61.0</v>
      </c>
      <c r="D91" s="5">
        <v>26.4</v>
      </c>
      <c r="E91" s="5">
        <v>13.6</v>
      </c>
      <c r="F91" s="5">
        <v>32.7</v>
      </c>
      <c r="G91" s="5">
        <v>4.0</v>
      </c>
      <c r="H91" s="7">
        <v>190.0</v>
      </c>
      <c r="I91" s="6">
        <f t="shared" si="1"/>
        <v>45</v>
      </c>
      <c r="J91" s="6">
        <f t="shared" si="2"/>
        <v>82</v>
      </c>
      <c r="K91" s="7" t="str">
        <f t="shared" si="3"/>
        <v>Dikey</v>
      </c>
      <c r="L91" s="7" t="str">
        <f>IF(K91="Dikey",IF(AND(F91&gt;='Çanta Gruplaması'!$C$10,F91&lt;='Çanta Gruplaması'!$D$10),'Çanta Gruplaması'!$B$10,IF(AND(F91&gt;='Çanta Gruplaması'!$C$11,F91&lt;='Çanta Gruplaması'!$D$11),'Çanta Gruplaması'!$B$11,IF(AND(F91&gt;='Çanta Gruplaması'!$C$12,F91&lt;='Çanta Gruplaması'!$D$12),'Çanta Gruplaması'!$B$12,"Belirtilen Aralıkta Değil"))),IF(K91="Yatay",IF(AND(D91&gt;='Çanta Gruplaması'!$C$3,D91&lt;='Çanta Gruplaması'!$D$3),'Çanta Gruplaması'!$B$3,IF(AND(D91&gt;='Çanta Gruplaması'!$C$4,D91&lt;='Çanta Gruplaması'!$D$4),'Çanta Gruplaması'!$B$4,IF(AND(D91&gt;='Çanta Gruplaması'!$C$5,D91&lt;='Çanta Gruplaması'!$D$5),'Çanta Gruplaması'!$B$5,"Belirtilen Aralıkta Değil"))),IF(K91="Küp",IF(AND(D91&gt;='Çanta Gruplaması'!$C$16,D91&lt;='Çanta Gruplaması'!$D$16),'Çanta Gruplaması'!$B$16,IF(AND(D91&gt;='Çanta Gruplaması'!$C$17,D91&lt;='Çanta Gruplaması'!$D$17),'Çanta Gruplaması'!$B$17,IF(AND(D91&gt;='Çanta Gruplaması'!$C$18,D91&lt;='Çanta Gruplaması'!$D$18),'Çanta Gruplaması'!$B$18,"Belirtilen Aralıkta Değil"))),"Değer Hatalı")))</f>
        <v>Dikey 2</v>
      </c>
      <c r="M91" s="7" t="str">
        <f>IF(AND(D91&gt;='Çanta Gruplaması'!$H$3,D91&lt;='Çanta Gruplaması'!$I$3,F91&gt;='Çanta Gruplaması'!$J$3,F91&lt;='Çanta Gruplaması'!$K$3),'Çanta Gruplaması'!$G$3,IF(AND(D91&gt;='Çanta Gruplaması'!$H$4,D91&lt;='Çanta Gruplaması'!$I$4,F91&gt;='Çanta Gruplaması'!$J$4,F91&lt;='Çanta Gruplaması'!$K$4),'Çanta Gruplaması'!$G$4,IF(AND(D91&gt;='Çanta Gruplaması'!$H$5,D91&lt;='Çanta Gruplaması'!$I$5,F91&gt;='Çanta Gruplaması'!$J$5,F91&lt;='Çanta Gruplaması'!$K$5),'Çanta Gruplaması'!$G$5,"Gruplanabilen Aralıkta Değildir")))</f>
        <v>Orta</v>
      </c>
      <c r="N91" s="8" t="str">
        <f t="shared" si="4"/>
        <v>Geçer</v>
      </c>
      <c r="O91" s="9" t="str">
        <f t="shared" si="5"/>
        <v>Geçer</v>
      </c>
      <c r="P91" s="9" t="str">
        <f t="shared" si="6"/>
        <v>Geçer</v>
      </c>
      <c r="Q91" s="9" t="str">
        <f t="shared" si="7"/>
        <v>Geçer</v>
      </c>
      <c r="R91" s="9" t="str">
        <f t="shared" si="8"/>
        <v>Geçer</v>
      </c>
      <c r="S91" s="9" t="str">
        <f t="shared" si="9"/>
        <v>Geçer</v>
      </c>
      <c r="T91" s="9" t="str">
        <f t="shared" si="10"/>
        <v>Geçer</v>
      </c>
      <c r="U91" s="9" t="str">
        <f t="shared" si="11"/>
        <v>Geçer</v>
      </c>
      <c r="V91" s="9" t="str">
        <f t="shared" si="12"/>
        <v>Geçer</v>
      </c>
      <c r="W91" s="9" t="str">
        <f t="shared" si="13"/>
        <v>Geçer</v>
      </c>
      <c r="X91" s="8" t="str">
        <f t="shared" si="14"/>
        <v>Geçmez</v>
      </c>
      <c r="Y91" s="9" t="str">
        <f t="shared" si="15"/>
        <v>Geçmez</v>
      </c>
      <c r="Z91" s="9" t="str">
        <f t="shared" si="16"/>
        <v>Geçer</v>
      </c>
      <c r="AA91" s="9" t="str">
        <f t="shared" si="17"/>
        <v>Geçer</v>
      </c>
      <c r="AB91" s="9" t="str">
        <f t="shared" si="18"/>
        <v>Geçer</v>
      </c>
      <c r="AC91" s="9" t="str">
        <f t="shared" si="19"/>
        <v>Geçmez</v>
      </c>
      <c r="AD91" s="9" t="str">
        <f t="shared" si="20"/>
        <v>Geçer</v>
      </c>
      <c r="AE91" s="9" t="str">
        <f t="shared" si="21"/>
        <v>Geçmez</v>
      </c>
      <c r="AF91" s="9" t="str">
        <f t="shared" si="22"/>
        <v>Geçmez</v>
      </c>
      <c r="AG91" s="9" t="str">
        <f t="shared" si="23"/>
        <v>Geçer</v>
      </c>
      <c r="AH91" s="8" t="str">
        <f t="shared" si="24"/>
        <v>Geçer</v>
      </c>
      <c r="AI91" s="9" t="str">
        <f t="shared" si="25"/>
        <v>Geçer</v>
      </c>
      <c r="AJ91" s="9" t="str">
        <f t="shared" si="26"/>
        <v>Geçer</v>
      </c>
      <c r="AK91" s="9" t="str">
        <f t="shared" si="27"/>
        <v>Geçer</v>
      </c>
      <c r="AL91" s="9" t="str">
        <f t="shared" si="28"/>
        <v>Geçer</v>
      </c>
      <c r="AM91" s="9" t="str">
        <f t="shared" si="29"/>
        <v>Geçer</v>
      </c>
      <c r="AN91" s="9" t="str">
        <f t="shared" si="30"/>
        <v>Geçer</v>
      </c>
      <c r="AO91" s="9" t="str">
        <f t="shared" si="31"/>
        <v>Geçer</v>
      </c>
      <c r="AP91" s="9" t="str">
        <f t="shared" si="32"/>
        <v>Geçer</v>
      </c>
      <c r="AQ91" s="8" t="str">
        <f t="shared" si="33"/>
        <v>Geçer</v>
      </c>
      <c r="AR91" s="9" t="str">
        <f t="shared" si="34"/>
        <v>Geçer</v>
      </c>
      <c r="AS91" s="9" t="str">
        <f t="shared" si="35"/>
        <v>Geçer</v>
      </c>
      <c r="AT91" s="9" t="str">
        <f t="shared" si="36"/>
        <v>Geçer</v>
      </c>
      <c r="AU91" s="9" t="str">
        <f t="shared" si="37"/>
        <v>Geçer</v>
      </c>
      <c r="AV91" s="9" t="str">
        <f t="shared" si="38"/>
        <v>Geçer</v>
      </c>
      <c r="AW91" s="9" t="str">
        <f t="shared" si="39"/>
        <v>Geçer</v>
      </c>
      <c r="AX91" s="9" t="str">
        <f t="shared" si="40"/>
        <v>Geçer</v>
      </c>
      <c r="AY91" s="9" t="str">
        <f t="shared" si="41"/>
        <v>Geçer</v>
      </c>
      <c r="AZ91" s="10" t="str">
        <f t="shared" si="42"/>
        <v>Evet</v>
      </c>
      <c r="BA91" s="10" t="str">
        <f t="shared" si="43"/>
        <v>Evet</v>
      </c>
      <c r="BB91" s="10" t="str">
        <f t="shared" si="44"/>
        <v>Evet</v>
      </c>
    </row>
    <row r="92" ht="42.0" customHeight="1">
      <c r="A92" s="7">
        <v>62.0</v>
      </c>
      <c r="B92" s="5" t="s">
        <v>71</v>
      </c>
      <c r="C92" s="7">
        <v>62.0</v>
      </c>
      <c r="D92" s="5">
        <v>33.5</v>
      </c>
      <c r="E92" s="5">
        <v>13.5</v>
      </c>
      <c r="F92" s="5">
        <v>26.0</v>
      </c>
      <c r="G92" s="5">
        <v>4.0</v>
      </c>
      <c r="H92" s="7">
        <v>190.0</v>
      </c>
      <c r="I92" s="6">
        <f t="shared" si="1"/>
        <v>38.25</v>
      </c>
      <c r="J92" s="6">
        <f t="shared" si="2"/>
        <v>96</v>
      </c>
      <c r="K92" s="7" t="str">
        <f t="shared" si="3"/>
        <v>Yatay</v>
      </c>
      <c r="L92" s="7" t="str">
        <f>IF(K92="Dikey",IF(AND(F92&gt;='Çanta Gruplaması'!$C$10,F92&lt;='Çanta Gruplaması'!$D$10),'Çanta Gruplaması'!$B$10,IF(AND(F92&gt;='Çanta Gruplaması'!$C$11,F92&lt;='Çanta Gruplaması'!$D$11),'Çanta Gruplaması'!$B$11,IF(AND(F92&gt;='Çanta Gruplaması'!$C$12,F92&lt;='Çanta Gruplaması'!$D$12),'Çanta Gruplaması'!$B$12,"Belirtilen Aralıkta Değil"))),IF(K92="Yatay",IF(AND(D92&gt;='Çanta Gruplaması'!$C$3,D92&lt;='Çanta Gruplaması'!$D$3),'Çanta Gruplaması'!$B$3,IF(AND(D92&gt;='Çanta Gruplaması'!$C$4,D92&lt;='Çanta Gruplaması'!$D$4),'Çanta Gruplaması'!$B$4,IF(AND(D92&gt;='Çanta Gruplaması'!$C$5,D92&lt;='Çanta Gruplaması'!$D$5),'Çanta Gruplaması'!$B$5,"Belirtilen Aralıkta Değil"))),IF(K92="Küp",IF(AND(D92&gt;='Çanta Gruplaması'!$C$16,D92&lt;='Çanta Gruplaması'!$D$16),'Çanta Gruplaması'!$B$16,IF(AND(D92&gt;='Çanta Gruplaması'!$C$17,D92&lt;='Çanta Gruplaması'!$D$17),'Çanta Gruplaması'!$B$17,IF(AND(D92&gt;='Çanta Gruplaması'!$C$18,D92&lt;='Çanta Gruplaması'!$D$18),'Çanta Gruplaması'!$B$18,"Belirtilen Aralıkta Değil"))),"Değer Hatalı")))</f>
        <v>Yatay 2</v>
      </c>
      <c r="M92" s="7" t="str">
        <f>IF(AND(D92&gt;='Çanta Gruplaması'!$H$3,D92&lt;='Çanta Gruplaması'!$I$3,F92&gt;='Çanta Gruplaması'!$J$3,F92&lt;='Çanta Gruplaması'!$K$3),'Çanta Gruplaması'!$G$3,IF(AND(D92&gt;='Çanta Gruplaması'!$H$4,D92&lt;='Çanta Gruplaması'!$I$4,F92&gt;='Çanta Gruplaması'!$J$4,F92&lt;='Çanta Gruplaması'!$K$4),'Çanta Gruplaması'!$G$4,IF(AND(D92&gt;='Çanta Gruplaması'!$H$5,D92&lt;='Çanta Gruplaması'!$I$5,F92&gt;='Çanta Gruplaması'!$J$5,F92&lt;='Çanta Gruplaması'!$K$5),'Çanta Gruplaması'!$G$5,"Gruplanabilen Aralıkta Değildir")))</f>
        <v>Gruplanabilen Aralıkta Değildir</v>
      </c>
      <c r="N92" s="8" t="str">
        <f t="shared" si="4"/>
        <v>Geçer</v>
      </c>
      <c r="O92" s="9" t="str">
        <f t="shared" si="5"/>
        <v>Geçer</v>
      </c>
      <c r="P92" s="9" t="str">
        <f t="shared" si="6"/>
        <v>Geçer</v>
      </c>
      <c r="Q92" s="9" t="str">
        <f t="shared" si="7"/>
        <v>Geçer</v>
      </c>
      <c r="R92" s="9" t="str">
        <f t="shared" si="8"/>
        <v>Geçer</v>
      </c>
      <c r="S92" s="9" t="str">
        <f t="shared" si="9"/>
        <v>Geçer</v>
      </c>
      <c r="T92" s="9" t="str">
        <f t="shared" si="10"/>
        <v>Geçer</v>
      </c>
      <c r="U92" s="9" t="str">
        <f t="shared" si="11"/>
        <v>Geçer</v>
      </c>
      <c r="V92" s="9" t="str">
        <f t="shared" si="12"/>
        <v>Geçer</v>
      </c>
      <c r="W92" s="9" t="str">
        <f t="shared" si="13"/>
        <v>Geçer</v>
      </c>
      <c r="X92" s="8" t="str">
        <f t="shared" si="14"/>
        <v>Geçmez</v>
      </c>
      <c r="Y92" s="9" t="str">
        <f t="shared" si="15"/>
        <v>Geçmez</v>
      </c>
      <c r="Z92" s="9" t="str">
        <f t="shared" si="16"/>
        <v>Geçer</v>
      </c>
      <c r="AA92" s="9" t="str">
        <f t="shared" si="17"/>
        <v>Geçer</v>
      </c>
      <c r="AB92" s="9" t="str">
        <f t="shared" si="18"/>
        <v>Geçer</v>
      </c>
      <c r="AC92" s="9" t="str">
        <f t="shared" si="19"/>
        <v>Geçmez</v>
      </c>
      <c r="AD92" s="9" t="str">
        <f t="shared" si="20"/>
        <v>Geçer</v>
      </c>
      <c r="AE92" s="9" t="str">
        <f t="shared" si="21"/>
        <v>Geçmez</v>
      </c>
      <c r="AF92" s="9" t="str">
        <f t="shared" si="22"/>
        <v>Geçmez</v>
      </c>
      <c r="AG92" s="9" t="str">
        <f t="shared" si="23"/>
        <v>Geçer</v>
      </c>
      <c r="AH92" s="8" t="str">
        <f t="shared" si="24"/>
        <v>Geçer</v>
      </c>
      <c r="AI92" s="9" t="str">
        <f t="shared" si="25"/>
        <v>Geçer</v>
      </c>
      <c r="AJ92" s="9" t="str">
        <f t="shared" si="26"/>
        <v>Geçer</v>
      </c>
      <c r="AK92" s="9" t="str">
        <f t="shared" si="27"/>
        <v>Geçer</v>
      </c>
      <c r="AL92" s="9" t="str">
        <f t="shared" si="28"/>
        <v>Geçer</v>
      </c>
      <c r="AM92" s="9" t="str">
        <f t="shared" si="29"/>
        <v>Geçer</v>
      </c>
      <c r="AN92" s="9" t="str">
        <f t="shared" si="30"/>
        <v>Geçer</v>
      </c>
      <c r="AO92" s="9" t="str">
        <f t="shared" si="31"/>
        <v>Geçer</v>
      </c>
      <c r="AP92" s="9" t="str">
        <f t="shared" si="32"/>
        <v>Geçer</v>
      </c>
      <c r="AQ92" s="8" t="str">
        <f t="shared" si="33"/>
        <v>Geçer</v>
      </c>
      <c r="AR92" s="9" t="str">
        <f t="shared" si="34"/>
        <v>Geçer</v>
      </c>
      <c r="AS92" s="9" t="str">
        <f t="shared" si="35"/>
        <v>Geçer</v>
      </c>
      <c r="AT92" s="9" t="str">
        <f t="shared" si="36"/>
        <v>Geçer</v>
      </c>
      <c r="AU92" s="9" t="str">
        <f t="shared" si="37"/>
        <v>Geçer</v>
      </c>
      <c r="AV92" s="9" t="str">
        <f t="shared" si="38"/>
        <v>Geçer</v>
      </c>
      <c r="AW92" s="9" t="str">
        <f t="shared" si="39"/>
        <v>Geçer</v>
      </c>
      <c r="AX92" s="9" t="str">
        <f t="shared" si="40"/>
        <v>Geçer</v>
      </c>
      <c r="AY92" s="9" t="str">
        <f t="shared" si="41"/>
        <v>Geçer</v>
      </c>
      <c r="AZ92" s="10" t="str">
        <f t="shared" si="42"/>
        <v>Evet</v>
      </c>
      <c r="BA92" s="10" t="str">
        <f t="shared" si="43"/>
        <v>Evet</v>
      </c>
      <c r="BB92" s="10" t="str">
        <f t="shared" si="44"/>
        <v>Evet</v>
      </c>
    </row>
    <row r="93" ht="42.0" customHeight="1">
      <c r="A93" s="7">
        <v>63.0</v>
      </c>
      <c r="B93" s="5" t="s">
        <v>71</v>
      </c>
      <c r="C93" s="7">
        <v>63.0</v>
      </c>
      <c r="D93" s="5">
        <v>26.0</v>
      </c>
      <c r="E93" s="5">
        <v>13.5</v>
      </c>
      <c r="F93" s="5">
        <v>33.5</v>
      </c>
      <c r="G93" s="5">
        <v>4.0</v>
      </c>
      <c r="H93" s="7">
        <v>190.0</v>
      </c>
      <c r="I93" s="6">
        <f t="shared" si="1"/>
        <v>45.75</v>
      </c>
      <c r="J93" s="6">
        <f t="shared" si="2"/>
        <v>81</v>
      </c>
      <c r="K93" s="7" t="str">
        <f t="shared" si="3"/>
        <v>Dikey</v>
      </c>
      <c r="L93" s="7" t="str">
        <f>IF(K93="Dikey",IF(AND(F93&gt;='Çanta Gruplaması'!$C$10,F93&lt;='Çanta Gruplaması'!$D$10),'Çanta Gruplaması'!$B$10,IF(AND(F93&gt;='Çanta Gruplaması'!$C$11,F93&lt;='Çanta Gruplaması'!$D$11),'Çanta Gruplaması'!$B$11,IF(AND(F93&gt;='Çanta Gruplaması'!$C$12,F93&lt;='Çanta Gruplaması'!$D$12),'Çanta Gruplaması'!$B$12,"Belirtilen Aralıkta Değil"))),IF(K93="Yatay",IF(AND(D93&gt;='Çanta Gruplaması'!$C$3,D93&lt;='Çanta Gruplaması'!$D$3),'Çanta Gruplaması'!$B$3,IF(AND(D93&gt;='Çanta Gruplaması'!$C$4,D93&lt;='Çanta Gruplaması'!$D$4),'Çanta Gruplaması'!$B$4,IF(AND(D93&gt;='Çanta Gruplaması'!$C$5,D93&lt;='Çanta Gruplaması'!$D$5),'Çanta Gruplaması'!$B$5,"Belirtilen Aralıkta Değil"))),IF(K93="Küp",IF(AND(D93&gt;='Çanta Gruplaması'!$C$16,D93&lt;='Çanta Gruplaması'!$D$16),'Çanta Gruplaması'!$B$16,IF(AND(D93&gt;='Çanta Gruplaması'!$C$17,D93&lt;='Çanta Gruplaması'!$D$17),'Çanta Gruplaması'!$B$17,IF(AND(D93&gt;='Çanta Gruplaması'!$C$18,D93&lt;='Çanta Gruplaması'!$D$18),'Çanta Gruplaması'!$B$18,"Belirtilen Aralıkta Değil"))),"Değer Hatalı")))</f>
        <v>Dikey 2</v>
      </c>
      <c r="M93" s="7" t="str">
        <f>IF(AND(D93&gt;='Çanta Gruplaması'!$H$3,D93&lt;='Çanta Gruplaması'!$I$3,F93&gt;='Çanta Gruplaması'!$J$3,F93&lt;='Çanta Gruplaması'!$K$3),'Çanta Gruplaması'!$G$3,IF(AND(D93&gt;='Çanta Gruplaması'!$H$4,D93&lt;='Çanta Gruplaması'!$I$4,F93&gt;='Çanta Gruplaması'!$J$4,F93&lt;='Çanta Gruplaması'!$K$4),'Çanta Gruplaması'!$G$4,IF(AND(D93&gt;='Çanta Gruplaması'!$H$5,D93&lt;='Çanta Gruplaması'!$I$5,F93&gt;='Çanta Gruplaması'!$J$5,F93&lt;='Çanta Gruplaması'!$K$5),'Çanta Gruplaması'!$G$5,"Gruplanabilen Aralıkta Değildir")))</f>
        <v>Orta</v>
      </c>
      <c r="N93" s="8" t="str">
        <f t="shared" si="4"/>
        <v>Geçer</v>
      </c>
      <c r="O93" s="9" t="str">
        <f t="shared" si="5"/>
        <v>Geçer</v>
      </c>
      <c r="P93" s="9" t="str">
        <f t="shared" si="6"/>
        <v>Geçer</v>
      </c>
      <c r="Q93" s="9" t="str">
        <f t="shared" si="7"/>
        <v>Geçer</v>
      </c>
      <c r="R93" s="9" t="str">
        <f t="shared" si="8"/>
        <v>Geçer</v>
      </c>
      <c r="S93" s="9" t="str">
        <f t="shared" si="9"/>
        <v>Geçer</v>
      </c>
      <c r="T93" s="9" t="str">
        <f t="shared" si="10"/>
        <v>Geçer</v>
      </c>
      <c r="U93" s="9" t="str">
        <f t="shared" si="11"/>
        <v>Geçer</v>
      </c>
      <c r="V93" s="9" t="str">
        <f t="shared" si="12"/>
        <v>Geçer</v>
      </c>
      <c r="W93" s="9" t="str">
        <f t="shared" si="13"/>
        <v>Geçer</v>
      </c>
      <c r="X93" s="8" t="str">
        <f t="shared" si="14"/>
        <v>Geçmez</v>
      </c>
      <c r="Y93" s="9" t="str">
        <f t="shared" si="15"/>
        <v>Geçmez</v>
      </c>
      <c r="Z93" s="9" t="str">
        <f t="shared" si="16"/>
        <v>Geçer</v>
      </c>
      <c r="AA93" s="9" t="str">
        <f t="shared" si="17"/>
        <v>Geçer</v>
      </c>
      <c r="AB93" s="9" t="str">
        <f t="shared" si="18"/>
        <v>Geçer</v>
      </c>
      <c r="AC93" s="9" t="str">
        <f t="shared" si="19"/>
        <v>Geçmez</v>
      </c>
      <c r="AD93" s="9" t="str">
        <f t="shared" si="20"/>
        <v>Geçer</v>
      </c>
      <c r="AE93" s="9" t="str">
        <f t="shared" si="21"/>
        <v>Geçmez</v>
      </c>
      <c r="AF93" s="9" t="str">
        <f t="shared" si="22"/>
        <v>Geçmez</v>
      </c>
      <c r="AG93" s="9" t="str">
        <f t="shared" si="23"/>
        <v>Geçer</v>
      </c>
      <c r="AH93" s="8" t="str">
        <f t="shared" si="24"/>
        <v>Geçer</v>
      </c>
      <c r="AI93" s="9" t="str">
        <f t="shared" si="25"/>
        <v>Geçer</v>
      </c>
      <c r="AJ93" s="9" t="str">
        <f t="shared" si="26"/>
        <v>Geçer</v>
      </c>
      <c r="AK93" s="9" t="str">
        <f t="shared" si="27"/>
        <v>Geçer</v>
      </c>
      <c r="AL93" s="9" t="str">
        <f t="shared" si="28"/>
        <v>Geçer</v>
      </c>
      <c r="AM93" s="9" t="str">
        <f t="shared" si="29"/>
        <v>Geçer</v>
      </c>
      <c r="AN93" s="9" t="str">
        <f t="shared" si="30"/>
        <v>Geçer</v>
      </c>
      <c r="AO93" s="9" t="str">
        <f t="shared" si="31"/>
        <v>Geçer</v>
      </c>
      <c r="AP93" s="9" t="str">
        <f t="shared" si="32"/>
        <v>Geçer</v>
      </c>
      <c r="AQ93" s="8" t="str">
        <f t="shared" si="33"/>
        <v>Geçer</v>
      </c>
      <c r="AR93" s="9" t="str">
        <f t="shared" si="34"/>
        <v>Geçer</v>
      </c>
      <c r="AS93" s="9" t="str">
        <f t="shared" si="35"/>
        <v>Geçer</v>
      </c>
      <c r="AT93" s="9" t="str">
        <f t="shared" si="36"/>
        <v>Geçer</v>
      </c>
      <c r="AU93" s="9" t="str">
        <f t="shared" si="37"/>
        <v>Geçer</v>
      </c>
      <c r="AV93" s="9" t="str">
        <f t="shared" si="38"/>
        <v>Geçer</v>
      </c>
      <c r="AW93" s="9" t="str">
        <f t="shared" si="39"/>
        <v>Geçer</v>
      </c>
      <c r="AX93" s="9" t="str">
        <f t="shared" si="40"/>
        <v>Geçer</v>
      </c>
      <c r="AY93" s="9" t="str">
        <f t="shared" si="41"/>
        <v>Geçer</v>
      </c>
      <c r="AZ93" s="10" t="str">
        <f t="shared" si="42"/>
        <v>Evet</v>
      </c>
      <c r="BA93" s="10" t="str">
        <f t="shared" si="43"/>
        <v>Evet</v>
      </c>
      <c r="BB93" s="10" t="str">
        <f t="shared" si="44"/>
        <v>Evet</v>
      </c>
    </row>
    <row r="94" ht="42.0" customHeight="1">
      <c r="A94" s="7">
        <v>64.0</v>
      </c>
      <c r="B94" s="5" t="s">
        <v>65</v>
      </c>
      <c r="C94" s="7">
        <v>64.0</v>
      </c>
      <c r="D94" s="5">
        <v>42.0</v>
      </c>
      <c r="E94" s="5">
        <v>13.0</v>
      </c>
      <c r="F94" s="5">
        <v>32.0</v>
      </c>
      <c r="G94" s="5">
        <v>5.0</v>
      </c>
      <c r="H94" s="7">
        <v>190.0</v>
      </c>
      <c r="I94" s="6">
        <f t="shared" si="1"/>
        <v>45</v>
      </c>
      <c r="J94" s="6">
        <f t="shared" si="2"/>
        <v>112</v>
      </c>
      <c r="K94" s="7" t="str">
        <f t="shared" si="3"/>
        <v>Yatay</v>
      </c>
      <c r="L94" s="7" t="str">
        <f>IF(K94="Dikey",IF(AND(F94&gt;='Çanta Gruplaması'!$C$10,F94&lt;='Çanta Gruplaması'!$D$10),'Çanta Gruplaması'!$B$10,IF(AND(F94&gt;='Çanta Gruplaması'!$C$11,F94&lt;='Çanta Gruplaması'!$D$11),'Çanta Gruplaması'!$B$11,IF(AND(F94&gt;='Çanta Gruplaması'!$C$12,F94&lt;='Çanta Gruplaması'!$D$12),'Çanta Gruplaması'!$B$12,"Belirtilen Aralıkta Değil"))),IF(K94="Yatay",IF(AND(D94&gt;='Çanta Gruplaması'!$C$3,D94&lt;='Çanta Gruplaması'!$D$3),'Çanta Gruplaması'!$B$3,IF(AND(D94&gt;='Çanta Gruplaması'!$C$4,D94&lt;='Çanta Gruplaması'!$D$4),'Çanta Gruplaması'!$B$4,IF(AND(D94&gt;='Çanta Gruplaması'!$C$5,D94&lt;='Çanta Gruplaması'!$D$5),'Çanta Gruplaması'!$B$5,"Belirtilen Aralıkta Değil"))),IF(K94="Küp",IF(AND(D94&gt;='Çanta Gruplaması'!$C$16,D94&lt;='Çanta Gruplaması'!$D$16),'Çanta Gruplaması'!$B$16,IF(AND(D94&gt;='Çanta Gruplaması'!$C$17,D94&lt;='Çanta Gruplaması'!$D$17),'Çanta Gruplaması'!$B$17,IF(AND(D94&gt;='Çanta Gruplaması'!$C$18,D94&lt;='Çanta Gruplaması'!$D$18),'Çanta Gruplaması'!$B$18,"Belirtilen Aralıkta Değil"))),"Değer Hatalı")))</f>
        <v>Yatay 3</v>
      </c>
      <c r="M94" s="7" t="str">
        <f>IF(AND(D94&gt;='Çanta Gruplaması'!$H$3,D94&lt;='Çanta Gruplaması'!$I$3,F94&gt;='Çanta Gruplaması'!$J$3,F94&lt;='Çanta Gruplaması'!$K$3),'Çanta Gruplaması'!$G$3,IF(AND(D94&gt;='Çanta Gruplaması'!$H$4,D94&lt;='Çanta Gruplaması'!$I$4,F94&gt;='Çanta Gruplaması'!$J$4,F94&lt;='Çanta Gruplaması'!$K$4),'Çanta Gruplaması'!$G$4,IF(AND(D94&gt;='Çanta Gruplaması'!$H$5,D94&lt;='Çanta Gruplaması'!$I$5,F94&gt;='Çanta Gruplaması'!$J$5,F94&lt;='Çanta Gruplaması'!$K$5),'Çanta Gruplaması'!$G$5,"Gruplanabilen Aralıkta Değildir")))</f>
        <v>Gruplanabilen Aralıkta Değildir</v>
      </c>
      <c r="N94" s="8" t="str">
        <f t="shared" si="4"/>
        <v>Geçer</v>
      </c>
      <c r="O94" s="9" t="str">
        <f t="shared" si="5"/>
        <v>Geçer</v>
      </c>
      <c r="P94" s="9" t="str">
        <f t="shared" si="6"/>
        <v>Geçer</v>
      </c>
      <c r="Q94" s="9" t="str">
        <f t="shared" si="7"/>
        <v>Geçer</v>
      </c>
      <c r="R94" s="9" t="str">
        <f t="shared" si="8"/>
        <v>Geçer</v>
      </c>
      <c r="S94" s="9" t="str">
        <f t="shared" si="9"/>
        <v>Geçer</v>
      </c>
      <c r="T94" s="9" t="str">
        <f t="shared" si="10"/>
        <v>Geçer</v>
      </c>
      <c r="U94" s="9" t="str">
        <f t="shared" si="11"/>
        <v>Geçer</v>
      </c>
      <c r="V94" s="9" t="str">
        <f t="shared" si="12"/>
        <v>Geçer</v>
      </c>
      <c r="W94" s="9" t="str">
        <f t="shared" si="13"/>
        <v>Geçer</v>
      </c>
      <c r="X94" s="8" t="str">
        <f t="shared" si="14"/>
        <v>Geçmez</v>
      </c>
      <c r="Y94" s="9" t="str">
        <f t="shared" si="15"/>
        <v>Geçmez</v>
      </c>
      <c r="Z94" s="9" t="str">
        <f t="shared" si="16"/>
        <v>Geçer</v>
      </c>
      <c r="AA94" s="9" t="str">
        <f t="shared" si="17"/>
        <v>Geçer</v>
      </c>
      <c r="AB94" s="9" t="str">
        <f t="shared" si="18"/>
        <v>Geçer</v>
      </c>
      <c r="AC94" s="9" t="str">
        <f t="shared" si="19"/>
        <v>Geçmez</v>
      </c>
      <c r="AD94" s="9" t="str">
        <f t="shared" si="20"/>
        <v>Geçmez</v>
      </c>
      <c r="AE94" s="9" t="str">
        <f t="shared" si="21"/>
        <v>Geçmez</v>
      </c>
      <c r="AF94" s="9" t="str">
        <f t="shared" si="22"/>
        <v>Geçmez</v>
      </c>
      <c r="AG94" s="9" t="str">
        <f t="shared" si="23"/>
        <v>Geçer</v>
      </c>
      <c r="AH94" s="8" t="str">
        <f t="shared" si="24"/>
        <v>Geçer</v>
      </c>
      <c r="AI94" s="9" t="str">
        <f t="shared" si="25"/>
        <v>Geçer</v>
      </c>
      <c r="AJ94" s="9" t="str">
        <f t="shared" si="26"/>
        <v>Geçer</v>
      </c>
      <c r="AK94" s="9" t="str">
        <f t="shared" si="27"/>
        <v>Geçer</v>
      </c>
      <c r="AL94" s="9" t="str">
        <f t="shared" si="28"/>
        <v>Geçer</v>
      </c>
      <c r="AM94" s="9" t="str">
        <f t="shared" si="29"/>
        <v>Geçer</v>
      </c>
      <c r="AN94" s="9" t="str">
        <f t="shared" si="30"/>
        <v>Geçer</v>
      </c>
      <c r="AO94" s="9" t="str">
        <f t="shared" si="31"/>
        <v>Geçer</v>
      </c>
      <c r="AP94" s="9" t="str">
        <f t="shared" si="32"/>
        <v>Geçer</v>
      </c>
      <c r="AQ94" s="8" t="str">
        <f t="shared" si="33"/>
        <v>Geçer</v>
      </c>
      <c r="AR94" s="9" t="str">
        <f t="shared" si="34"/>
        <v>Geçer</v>
      </c>
      <c r="AS94" s="9" t="str">
        <f t="shared" si="35"/>
        <v>Geçer</v>
      </c>
      <c r="AT94" s="9" t="str">
        <f t="shared" si="36"/>
        <v>Geçer</v>
      </c>
      <c r="AU94" s="9" t="str">
        <f t="shared" si="37"/>
        <v>Geçer</v>
      </c>
      <c r="AV94" s="9" t="str">
        <f t="shared" si="38"/>
        <v>Geçer</v>
      </c>
      <c r="AW94" s="9" t="str">
        <f t="shared" si="39"/>
        <v>Geçer</v>
      </c>
      <c r="AX94" s="9" t="str">
        <f t="shared" si="40"/>
        <v>Geçer</v>
      </c>
      <c r="AY94" s="9" t="str">
        <f t="shared" si="41"/>
        <v>Geçer</v>
      </c>
      <c r="AZ94" s="10" t="str">
        <f t="shared" si="42"/>
        <v>Evet</v>
      </c>
      <c r="BA94" s="10" t="str">
        <f t="shared" si="43"/>
        <v>Evet</v>
      </c>
      <c r="BB94" s="10" t="str">
        <f t="shared" si="44"/>
        <v>Evet</v>
      </c>
    </row>
    <row r="95" ht="42.0" customHeight="1">
      <c r="A95" s="7">
        <v>65.0</v>
      </c>
      <c r="B95" s="5" t="s">
        <v>64</v>
      </c>
      <c r="C95" s="7">
        <v>65.0</v>
      </c>
      <c r="D95" s="5">
        <v>34.5</v>
      </c>
      <c r="E95" s="5">
        <v>13.0</v>
      </c>
      <c r="F95" s="5">
        <v>48.0</v>
      </c>
      <c r="G95" s="5">
        <v>4.0</v>
      </c>
      <c r="H95" s="7">
        <v>190.0</v>
      </c>
      <c r="I95" s="6">
        <f t="shared" si="1"/>
        <v>60</v>
      </c>
      <c r="J95" s="6">
        <f t="shared" si="2"/>
        <v>97</v>
      </c>
      <c r="K95" s="7" t="str">
        <f t="shared" si="3"/>
        <v>Dikey</v>
      </c>
      <c r="L95" s="7" t="str">
        <f>IF(K95="Dikey",IF(AND(F95&gt;='Çanta Gruplaması'!$C$10,F95&lt;='Çanta Gruplaması'!$D$10),'Çanta Gruplaması'!$B$10,IF(AND(F95&gt;='Çanta Gruplaması'!$C$11,F95&lt;='Çanta Gruplaması'!$D$11),'Çanta Gruplaması'!$B$11,IF(AND(F95&gt;='Çanta Gruplaması'!$C$12,F95&lt;='Çanta Gruplaması'!$D$12),'Çanta Gruplaması'!$B$12,"Belirtilen Aralıkta Değil"))),IF(K95="Yatay",IF(AND(D95&gt;='Çanta Gruplaması'!$C$3,D95&lt;='Çanta Gruplaması'!$D$3),'Çanta Gruplaması'!$B$3,IF(AND(D95&gt;='Çanta Gruplaması'!$C$4,D95&lt;='Çanta Gruplaması'!$D$4),'Çanta Gruplaması'!$B$4,IF(AND(D95&gt;='Çanta Gruplaması'!$C$5,D95&lt;='Çanta Gruplaması'!$D$5),'Çanta Gruplaması'!$B$5,"Belirtilen Aralıkta Değil"))),IF(K95="Küp",IF(AND(D95&gt;='Çanta Gruplaması'!$C$16,D95&lt;='Çanta Gruplaması'!$D$16),'Çanta Gruplaması'!$B$16,IF(AND(D95&gt;='Çanta Gruplaması'!$C$17,D95&lt;='Çanta Gruplaması'!$D$17),'Çanta Gruplaması'!$B$17,IF(AND(D95&gt;='Çanta Gruplaması'!$C$18,D95&lt;='Çanta Gruplaması'!$D$18),'Çanta Gruplaması'!$B$18,"Belirtilen Aralıkta Değil"))),"Değer Hatalı")))</f>
        <v>Dikey 2</v>
      </c>
      <c r="M95" s="7" t="str">
        <f>IF(AND(D95&gt;='Çanta Gruplaması'!$H$3,D95&lt;='Çanta Gruplaması'!$I$3,F95&gt;='Çanta Gruplaması'!$J$3,F95&lt;='Çanta Gruplaması'!$K$3),'Çanta Gruplaması'!$G$3,IF(AND(D95&gt;='Çanta Gruplaması'!$H$4,D95&lt;='Çanta Gruplaması'!$I$4,F95&gt;='Çanta Gruplaması'!$J$4,F95&lt;='Çanta Gruplaması'!$K$4),'Çanta Gruplaması'!$G$4,IF(AND(D95&gt;='Çanta Gruplaması'!$H$5,D95&lt;='Çanta Gruplaması'!$I$5,F95&gt;='Çanta Gruplaması'!$J$5,F95&lt;='Çanta Gruplaması'!$K$5),'Çanta Gruplaması'!$G$5,"Gruplanabilen Aralıkta Değildir")))</f>
        <v>Orta</v>
      </c>
      <c r="N95" s="8" t="str">
        <f t="shared" si="4"/>
        <v>Geçer</v>
      </c>
      <c r="O95" s="9" t="str">
        <f t="shared" si="5"/>
        <v>Geçer</v>
      </c>
      <c r="P95" s="9" t="str">
        <f t="shared" si="6"/>
        <v>Geçer</v>
      </c>
      <c r="Q95" s="9" t="str">
        <f t="shared" si="7"/>
        <v>Geçer</v>
      </c>
      <c r="R95" s="9" t="str">
        <f t="shared" si="8"/>
        <v>Geçer</v>
      </c>
      <c r="S95" s="9" t="str">
        <f t="shared" si="9"/>
        <v>Geçer</v>
      </c>
      <c r="T95" s="9" t="str">
        <f t="shared" si="10"/>
        <v>Geçer</v>
      </c>
      <c r="U95" s="9" t="str">
        <f t="shared" si="11"/>
        <v>Geçer</v>
      </c>
      <c r="V95" s="9" t="str">
        <f t="shared" si="12"/>
        <v>Geçer</v>
      </c>
      <c r="W95" s="9" t="str">
        <f t="shared" si="13"/>
        <v>Geçer</v>
      </c>
      <c r="X95" s="8" t="str">
        <f t="shared" si="14"/>
        <v>Geçmez</v>
      </c>
      <c r="Y95" s="9" t="str">
        <f t="shared" si="15"/>
        <v>Geçmez</v>
      </c>
      <c r="Z95" s="9" t="str">
        <f t="shared" si="16"/>
        <v>Geçmez</v>
      </c>
      <c r="AA95" s="9" t="str">
        <f t="shared" si="17"/>
        <v>Geçer</v>
      </c>
      <c r="AB95" s="9" t="str">
        <f t="shared" si="18"/>
        <v>Geçer</v>
      </c>
      <c r="AC95" s="9" t="str">
        <f t="shared" si="19"/>
        <v>Geçmez</v>
      </c>
      <c r="AD95" s="9" t="str">
        <f t="shared" si="20"/>
        <v>Geçer</v>
      </c>
      <c r="AE95" s="9" t="str">
        <f t="shared" si="21"/>
        <v>Geçmez</v>
      </c>
      <c r="AF95" s="9" t="str">
        <f t="shared" si="22"/>
        <v>Geçmez</v>
      </c>
      <c r="AG95" s="9" t="str">
        <f t="shared" si="23"/>
        <v>Geçmez</v>
      </c>
      <c r="AH95" s="8" t="str">
        <f t="shared" si="24"/>
        <v>Geçmez</v>
      </c>
      <c r="AI95" s="9" t="str">
        <f t="shared" si="25"/>
        <v>Geçer</v>
      </c>
      <c r="AJ95" s="9" t="str">
        <f t="shared" si="26"/>
        <v>Geçer</v>
      </c>
      <c r="AK95" s="9" t="str">
        <f t="shared" si="27"/>
        <v>Geçmez</v>
      </c>
      <c r="AL95" s="9" t="str">
        <f t="shared" si="28"/>
        <v>Geçer</v>
      </c>
      <c r="AM95" s="9" t="str">
        <f t="shared" si="29"/>
        <v>Geçer</v>
      </c>
      <c r="AN95" s="9" t="str">
        <f t="shared" si="30"/>
        <v>Geçer</v>
      </c>
      <c r="AO95" s="9" t="str">
        <f t="shared" si="31"/>
        <v>Geçer</v>
      </c>
      <c r="AP95" s="9" t="str">
        <f t="shared" si="32"/>
        <v>Geçer</v>
      </c>
      <c r="AQ95" s="8" t="str">
        <f t="shared" si="33"/>
        <v>Geçer</v>
      </c>
      <c r="AR95" s="9" t="str">
        <f t="shared" si="34"/>
        <v>Geçer</v>
      </c>
      <c r="AS95" s="9" t="str">
        <f t="shared" si="35"/>
        <v>Geçer</v>
      </c>
      <c r="AT95" s="9" t="str">
        <f t="shared" si="36"/>
        <v>Geçer</v>
      </c>
      <c r="AU95" s="9" t="str">
        <f t="shared" si="37"/>
        <v>Geçer</v>
      </c>
      <c r="AV95" s="9" t="str">
        <f t="shared" si="38"/>
        <v>Geçer</v>
      </c>
      <c r="AW95" s="9" t="str">
        <f t="shared" si="39"/>
        <v>Geçer</v>
      </c>
      <c r="AX95" s="9" t="str">
        <f t="shared" si="40"/>
        <v>Geçer</v>
      </c>
      <c r="AY95" s="9" t="str">
        <f t="shared" si="41"/>
        <v>Geçer</v>
      </c>
      <c r="AZ95" s="10" t="str">
        <f t="shared" si="42"/>
        <v>Evet</v>
      </c>
      <c r="BA95" s="10" t="str">
        <f t="shared" si="43"/>
        <v>Evet</v>
      </c>
      <c r="BB95" s="10" t="str">
        <f t="shared" si="44"/>
        <v>Evet</v>
      </c>
    </row>
    <row r="96" ht="42.0" customHeight="1">
      <c r="A96" s="7">
        <v>66.0</v>
      </c>
      <c r="B96" s="5" t="s">
        <v>67</v>
      </c>
      <c r="C96" s="7">
        <v>66.0</v>
      </c>
      <c r="D96" s="5">
        <v>32.0</v>
      </c>
      <c r="E96" s="5">
        <v>13.0</v>
      </c>
      <c r="F96" s="5">
        <v>39.0</v>
      </c>
      <c r="G96" s="5">
        <v>4.0</v>
      </c>
      <c r="H96" s="7">
        <v>190.0</v>
      </c>
      <c r="I96" s="6">
        <f t="shared" si="1"/>
        <v>51</v>
      </c>
      <c r="J96" s="6">
        <f t="shared" si="2"/>
        <v>92</v>
      </c>
      <c r="K96" s="7" t="str">
        <f t="shared" si="3"/>
        <v>Dikey</v>
      </c>
      <c r="L96" s="7" t="str">
        <f>IF(K96="Dikey",IF(AND(F96&gt;='Çanta Gruplaması'!$C$10,F96&lt;='Çanta Gruplaması'!$D$10),'Çanta Gruplaması'!$B$10,IF(AND(F96&gt;='Çanta Gruplaması'!$C$11,F96&lt;='Çanta Gruplaması'!$D$11),'Çanta Gruplaması'!$B$11,IF(AND(F96&gt;='Çanta Gruplaması'!$C$12,F96&lt;='Çanta Gruplaması'!$D$12),'Çanta Gruplaması'!$B$12,"Belirtilen Aralıkta Değil"))),IF(K96="Yatay",IF(AND(D96&gt;='Çanta Gruplaması'!$C$3,D96&lt;='Çanta Gruplaması'!$D$3),'Çanta Gruplaması'!$B$3,IF(AND(D96&gt;='Çanta Gruplaması'!$C$4,D96&lt;='Çanta Gruplaması'!$D$4),'Çanta Gruplaması'!$B$4,IF(AND(D96&gt;='Çanta Gruplaması'!$C$5,D96&lt;='Çanta Gruplaması'!$D$5),'Çanta Gruplaması'!$B$5,"Belirtilen Aralıkta Değil"))),IF(K96="Küp",IF(AND(D96&gt;='Çanta Gruplaması'!$C$16,D96&lt;='Çanta Gruplaması'!$D$16),'Çanta Gruplaması'!$B$16,IF(AND(D96&gt;='Çanta Gruplaması'!$C$17,D96&lt;='Çanta Gruplaması'!$D$17),'Çanta Gruplaması'!$B$17,IF(AND(D96&gt;='Çanta Gruplaması'!$C$18,D96&lt;='Çanta Gruplaması'!$D$18),'Çanta Gruplaması'!$B$18,"Belirtilen Aralıkta Değil"))),"Değer Hatalı")))</f>
        <v>Dikey 2</v>
      </c>
      <c r="M96" s="7" t="str">
        <f>IF(AND(D96&gt;='Çanta Gruplaması'!$H$3,D96&lt;='Çanta Gruplaması'!$I$3,F96&gt;='Çanta Gruplaması'!$J$3,F96&lt;='Çanta Gruplaması'!$K$3),'Çanta Gruplaması'!$G$3,IF(AND(D96&gt;='Çanta Gruplaması'!$H$4,D96&lt;='Çanta Gruplaması'!$I$4,F96&gt;='Çanta Gruplaması'!$J$4,F96&lt;='Çanta Gruplaması'!$K$4),'Çanta Gruplaması'!$G$4,IF(AND(D96&gt;='Çanta Gruplaması'!$H$5,D96&lt;='Çanta Gruplaması'!$I$5,F96&gt;='Çanta Gruplaması'!$J$5,F96&lt;='Çanta Gruplaması'!$K$5),'Çanta Gruplaması'!$G$5,"Gruplanabilen Aralıkta Değildir")))</f>
        <v>Orta</v>
      </c>
      <c r="N96" s="8" t="str">
        <f t="shared" si="4"/>
        <v>Geçer</v>
      </c>
      <c r="O96" s="9" t="str">
        <f t="shared" si="5"/>
        <v>Geçer</v>
      </c>
      <c r="P96" s="9" t="str">
        <f t="shared" si="6"/>
        <v>Geçer</v>
      </c>
      <c r="Q96" s="9" t="str">
        <f t="shared" si="7"/>
        <v>Geçer</v>
      </c>
      <c r="R96" s="9" t="str">
        <f t="shared" si="8"/>
        <v>Geçer</v>
      </c>
      <c r="S96" s="9" t="str">
        <f t="shared" si="9"/>
        <v>Geçer</v>
      </c>
      <c r="T96" s="9" t="str">
        <f t="shared" si="10"/>
        <v>Geçer</v>
      </c>
      <c r="U96" s="9" t="str">
        <f t="shared" si="11"/>
        <v>Geçer</v>
      </c>
      <c r="V96" s="9" t="str">
        <f t="shared" si="12"/>
        <v>Geçer</v>
      </c>
      <c r="W96" s="9" t="str">
        <f t="shared" si="13"/>
        <v>Geçer</v>
      </c>
      <c r="X96" s="8" t="str">
        <f t="shared" si="14"/>
        <v>Geçmez</v>
      </c>
      <c r="Y96" s="9" t="str">
        <f t="shared" si="15"/>
        <v>Geçmez</v>
      </c>
      <c r="Z96" s="9" t="str">
        <f t="shared" si="16"/>
        <v>Geçmez</v>
      </c>
      <c r="AA96" s="9" t="str">
        <f t="shared" si="17"/>
        <v>Geçer</v>
      </c>
      <c r="AB96" s="9" t="str">
        <f t="shared" si="18"/>
        <v>Geçer</v>
      </c>
      <c r="AC96" s="9" t="str">
        <f t="shared" si="19"/>
        <v>Geçmez</v>
      </c>
      <c r="AD96" s="9" t="str">
        <f t="shared" si="20"/>
        <v>Geçer</v>
      </c>
      <c r="AE96" s="9" t="str">
        <f t="shared" si="21"/>
        <v>Geçmez</v>
      </c>
      <c r="AF96" s="9" t="str">
        <f t="shared" si="22"/>
        <v>Geçmez</v>
      </c>
      <c r="AG96" s="9" t="str">
        <f t="shared" si="23"/>
        <v>Geçmez</v>
      </c>
      <c r="AH96" s="8" t="str">
        <f t="shared" si="24"/>
        <v>Geçer</v>
      </c>
      <c r="AI96" s="9" t="str">
        <f t="shared" si="25"/>
        <v>Geçer</v>
      </c>
      <c r="AJ96" s="9" t="str">
        <f t="shared" si="26"/>
        <v>Geçer</v>
      </c>
      <c r="AK96" s="9" t="str">
        <f t="shared" si="27"/>
        <v>Geçer</v>
      </c>
      <c r="AL96" s="9" t="str">
        <f t="shared" si="28"/>
        <v>Geçer</v>
      </c>
      <c r="AM96" s="9" t="str">
        <f t="shared" si="29"/>
        <v>Geçer</v>
      </c>
      <c r="AN96" s="9" t="str">
        <f t="shared" si="30"/>
        <v>Geçer</v>
      </c>
      <c r="AO96" s="9" t="str">
        <f t="shared" si="31"/>
        <v>Geçer</v>
      </c>
      <c r="AP96" s="9" t="str">
        <f t="shared" si="32"/>
        <v>Geçer</v>
      </c>
      <c r="AQ96" s="8" t="str">
        <f t="shared" si="33"/>
        <v>Geçer</v>
      </c>
      <c r="AR96" s="9" t="str">
        <f t="shared" si="34"/>
        <v>Geçer</v>
      </c>
      <c r="AS96" s="9" t="str">
        <f t="shared" si="35"/>
        <v>Geçer</v>
      </c>
      <c r="AT96" s="9" t="str">
        <f t="shared" si="36"/>
        <v>Geçer</v>
      </c>
      <c r="AU96" s="9" t="str">
        <f t="shared" si="37"/>
        <v>Geçer</v>
      </c>
      <c r="AV96" s="9" t="str">
        <f t="shared" si="38"/>
        <v>Geçer</v>
      </c>
      <c r="AW96" s="9" t="str">
        <f t="shared" si="39"/>
        <v>Geçer</v>
      </c>
      <c r="AX96" s="9" t="str">
        <f t="shared" si="40"/>
        <v>Geçer</v>
      </c>
      <c r="AY96" s="9" t="str">
        <f t="shared" si="41"/>
        <v>Geçer</v>
      </c>
      <c r="AZ96" s="10" t="str">
        <f t="shared" si="42"/>
        <v>Evet</v>
      </c>
      <c r="BA96" s="10" t="str">
        <f t="shared" si="43"/>
        <v>Evet</v>
      </c>
      <c r="BB96" s="10" t="str">
        <f t="shared" si="44"/>
        <v>Evet</v>
      </c>
    </row>
    <row r="97" ht="42.0" customHeight="1">
      <c r="A97" s="7">
        <v>67.0</v>
      </c>
      <c r="B97" s="5" t="s">
        <v>66</v>
      </c>
      <c r="C97" s="7">
        <v>67.0</v>
      </c>
      <c r="D97" s="5">
        <v>26.0</v>
      </c>
      <c r="E97" s="5">
        <v>13.0</v>
      </c>
      <c r="F97" s="5">
        <v>32.0</v>
      </c>
      <c r="G97" s="5">
        <v>4.0</v>
      </c>
      <c r="H97" s="7">
        <v>190.0</v>
      </c>
      <c r="I97" s="6">
        <f t="shared" si="1"/>
        <v>44</v>
      </c>
      <c r="J97" s="6">
        <f t="shared" si="2"/>
        <v>80</v>
      </c>
      <c r="K97" s="7" t="str">
        <f t="shared" si="3"/>
        <v>Dikey</v>
      </c>
      <c r="L97" s="7" t="str">
        <f>IF(K97="Dikey",IF(AND(F97&gt;='Çanta Gruplaması'!$C$10,F97&lt;='Çanta Gruplaması'!$D$10),'Çanta Gruplaması'!$B$10,IF(AND(F97&gt;='Çanta Gruplaması'!$C$11,F97&lt;='Çanta Gruplaması'!$D$11),'Çanta Gruplaması'!$B$11,IF(AND(F97&gt;='Çanta Gruplaması'!$C$12,F97&lt;='Çanta Gruplaması'!$D$12),'Çanta Gruplaması'!$B$12,"Belirtilen Aralıkta Değil"))),IF(K97="Yatay",IF(AND(D97&gt;='Çanta Gruplaması'!$C$3,D97&lt;='Çanta Gruplaması'!$D$3),'Çanta Gruplaması'!$B$3,IF(AND(D97&gt;='Çanta Gruplaması'!$C$4,D97&lt;='Çanta Gruplaması'!$D$4),'Çanta Gruplaması'!$B$4,IF(AND(D97&gt;='Çanta Gruplaması'!$C$5,D97&lt;='Çanta Gruplaması'!$D$5),'Çanta Gruplaması'!$B$5,"Belirtilen Aralıkta Değil"))),IF(K97="Küp",IF(AND(D97&gt;='Çanta Gruplaması'!$C$16,D97&lt;='Çanta Gruplaması'!$D$16),'Çanta Gruplaması'!$B$16,IF(AND(D97&gt;='Çanta Gruplaması'!$C$17,D97&lt;='Çanta Gruplaması'!$D$17),'Çanta Gruplaması'!$B$17,IF(AND(D97&gt;='Çanta Gruplaması'!$C$18,D97&lt;='Çanta Gruplaması'!$D$18),'Çanta Gruplaması'!$B$18,"Belirtilen Aralıkta Değil"))),"Değer Hatalı")))</f>
        <v>Dikey 2</v>
      </c>
      <c r="M97" s="7" t="str">
        <f>IF(AND(D97&gt;='Çanta Gruplaması'!$H$3,D97&lt;='Çanta Gruplaması'!$I$3,F97&gt;='Çanta Gruplaması'!$J$3,F97&lt;='Çanta Gruplaması'!$K$3),'Çanta Gruplaması'!$G$3,IF(AND(D97&gt;='Çanta Gruplaması'!$H$4,D97&lt;='Çanta Gruplaması'!$I$4,F97&gt;='Çanta Gruplaması'!$J$4,F97&lt;='Çanta Gruplaması'!$K$4),'Çanta Gruplaması'!$G$4,IF(AND(D97&gt;='Çanta Gruplaması'!$H$5,D97&lt;='Çanta Gruplaması'!$I$5,F97&gt;='Çanta Gruplaması'!$J$5,F97&lt;='Çanta Gruplaması'!$K$5),'Çanta Gruplaması'!$G$5,"Gruplanabilen Aralıkta Değildir")))</f>
        <v>Orta</v>
      </c>
      <c r="N97" s="8" t="str">
        <f t="shared" si="4"/>
        <v>Geçer</v>
      </c>
      <c r="O97" s="9" t="str">
        <f t="shared" si="5"/>
        <v>Geçer</v>
      </c>
      <c r="P97" s="9" t="str">
        <f t="shared" si="6"/>
        <v>Geçer</v>
      </c>
      <c r="Q97" s="9" t="str">
        <f t="shared" si="7"/>
        <v>Geçer</v>
      </c>
      <c r="R97" s="9" t="str">
        <f t="shared" si="8"/>
        <v>Geçer</v>
      </c>
      <c r="S97" s="9" t="str">
        <f t="shared" si="9"/>
        <v>Geçer</v>
      </c>
      <c r="T97" s="9" t="str">
        <f t="shared" si="10"/>
        <v>Geçer</v>
      </c>
      <c r="U97" s="9" t="str">
        <f t="shared" si="11"/>
        <v>Geçer</v>
      </c>
      <c r="V97" s="9" t="str">
        <f t="shared" si="12"/>
        <v>Geçer</v>
      </c>
      <c r="W97" s="9" t="str">
        <f t="shared" si="13"/>
        <v>Geçer</v>
      </c>
      <c r="X97" s="8" t="str">
        <f t="shared" si="14"/>
        <v>Geçmez</v>
      </c>
      <c r="Y97" s="9" t="str">
        <f t="shared" si="15"/>
        <v>Geçmez</v>
      </c>
      <c r="Z97" s="9" t="str">
        <f t="shared" si="16"/>
        <v>Geçer</v>
      </c>
      <c r="AA97" s="9" t="str">
        <f t="shared" si="17"/>
        <v>Geçer</v>
      </c>
      <c r="AB97" s="9" t="str">
        <f t="shared" si="18"/>
        <v>Geçer</v>
      </c>
      <c r="AC97" s="9" t="str">
        <f t="shared" si="19"/>
        <v>Geçmez</v>
      </c>
      <c r="AD97" s="9" t="str">
        <f t="shared" si="20"/>
        <v>Geçer</v>
      </c>
      <c r="AE97" s="9" t="str">
        <f t="shared" si="21"/>
        <v>Geçmez</v>
      </c>
      <c r="AF97" s="9" t="str">
        <f t="shared" si="22"/>
        <v>Geçmez</v>
      </c>
      <c r="AG97" s="9" t="str">
        <f t="shared" si="23"/>
        <v>Geçer</v>
      </c>
      <c r="AH97" s="8" t="str">
        <f t="shared" si="24"/>
        <v>Geçer</v>
      </c>
      <c r="AI97" s="9" t="str">
        <f t="shared" si="25"/>
        <v>Geçer</v>
      </c>
      <c r="AJ97" s="9" t="str">
        <f t="shared" si="26"/>
        <v>Geçer</v>
      </c>
      <c r="AK97" s="9" t="str">
        <f t="shared" si="27"/>
        <v>Geçer</v>
      </c>
      <c r="AL97" s="9" t="str">
        <f t="shared" si="28"/>
        <v>Geçer</v>
      </c>
      <c r="AM97" s="9" t="str">
        <f t="shared" si="29"/>
        <v>Geçer</v>
      </c>
      <c r="AN97" s="9" t="str">
        <f t="shared" si="30"/>
        <v>Geçer</v>
      </c>
      <c r="AO97" s="9" t="str">
        <f t="shared" si="31"/>
        <v>Geçer</v>
      </c>
      <c r="AP97" s="9" t="str">
        <f t="shared" si="32"/>
        <v>Geçer</v>
      </c>
      <c r="AQ97" s="8" t="str">
        <f t="shared" si="33"/>
        <v>Geçer</v>
      </c>
      <c r="AR97" s="9" t="str">
        <f t="shared" si="34"/>
        <v>Geçer</v>
      </c>
      <c r="AS97" s="9" t="str">
        <f t="shared" si="35"/>
        <v>Geçer</v>
      </c>
      <c r="AT97" s="9" t="str">
        <f t="shared" si="36"/>
        <v>Geçer</v>
      </c>
      <c r="AU97" s="9" t="str">
        <f t="shared" si="37"/>
        <v>Geçer</v>
      </c>
      <c r="AV97" s="9" t="str">
        <f t="shared" si="38"/>
        <v>Geçer</v>
      </c>
      <c r="AW97" s="9" t="str">
        <f t="shared" si="39"/>
        <v>Geçer</v>
      </c>
      <c r="AX97" s="9" t="str">
        <f t="shared" si="40"/>
        <v>Geçer</v>
      </c>
      <c r="AY97" s="9" t="str">
        <f t="shared" si="41"/>
        <v>Geçer</v>
      </c>
      <c r="AZ97" s="10" t="str">
        <f t="shared" si="42"/>
        <v>Evet</v>
      </c>
      <c r="BA97" s="10" t="str">
        <f t="shared" si="43"/>
        <v>Evet</v>
      </c>
      <c r="BB97" s="10" t="str">
        <f t="shared" si="44"/>
        <v>Evet</v>
      </c>
    </row>
    <row r="98" ht="42.0" customHeight="1">
      <c r="A98" s="7">
        <v>68.0</v>
      </c>
      <c r="B98" s="5" t="s">
        <v>60</v>
      </c>
      <c r="C98" s="7">
        <v>68.0</v>
      </c>
      <c r="D98" s="5">
        <v>33.0</v>
      </c>
      <c r="E98" s="5">
        <v>12.7</v>
      </c>
      <c r="F98" s="5">
        <v>45.7</v>
      </c>
      <c r="G98" s="5">
        <v>4.0</v>
      </c>
      <c r="H98" s="7">
        <v>190.0</v>
      </c>
      <c r="I98" s="6">
        <f t="shared" si="1"/>
        <v>57.55</v>
      </c>
      <c r="J98" s="6">
        <f t="shared" si="2"/>
        <v>93.4</v>
      </c>
      <c r="K98" s="7" t="str">
        <f t="shared" si="3"/>
        <v>Dikey</v>
      </c>
      <c r="L98" s="7" t="str">
        <f>IF(K98="Dikey",IF(AND(F98&gt;='Çanta Gruplaması'!$C$10,F98&lt;='Çanta Gruplaması'!$D$10),'Çanta Gruplaması'!$B$10,IF(AND(F98&gt;='Çanta Gruplaması'!$C$11,F98&lt;='Çanta Gruplaması'!$D$11),'Çanta Gruplaması'!$B$11,IF(AND(F98&gt;='Çanta Gruplaması'!$C$12,F98&lt;='Çanta Gruplaması'!$D$12),'Çanta Gruplaması'!$B$12,"Belirtilen Aralıkta Değil"))),IF(K98="Yatay",IF(AND(D98&gt;='Çanta Gruplaması'!$C$3,D98&lt;='Çanta Gruplaması'!$D$3),'Çanta Gruplaması'!$B$3,IF(AND(D98&gt;='Çanta Gruplaması'!$C$4,D98&lt;='Çanta Gruplaması'!$D$4),'Çanta Gruplaması'!$B$4,IF(AND(D98&gt;='Çanta Gruplaması'!$C$5,D98&lt;='Çanta Gruplaması'!$D$5),'Çanta Gruplaması'!$B$5,"Belirtilen Aralıkta Değil"))),IF(K98="Küp",IF(AND(D98&gt;='Çanta Gruplaması'!$C$16,D98&lt;='Çanta Gruplaması'!$D$16),'Çanta Gruplaması'!$B$16,IF(AND(D98&gt;='Çanta Gruplaması'!$C$17,D98&lt;='Çanta Gruplaması'!$D$17),'Çanta Gruplaması'!$B$17,IF(AND(D98&gt;='Çanta Gruplaması'!$C$18,D98&lt;='Çanta Gruplaması'!$D$18),'Çanta Gruplaması'!$B$18,"Belirtilen Aralıkta Değil"))),"Değer Hatalı")))</f>
        <v>Dikey 2</v>
      </c>
      <c r="M98" s="7" t="str">
        <f>IF(AND(D98&gt;='Çanta Gruplaması'!$H$3,D98&lt;='Çanta Gruplaması'!$I$3,F98&gt;='Çanta Gruplaması'!$J$3,F98&lt;='Çanta Gruplaması'!$K$3),'Çanta Gruplaması'!$G$3,IF(AND(D98&gt;='Çanta Gruplaması'!$H$4,D98&lt;='Çanta Gruplaması'!$I$4,F98&gt;='Çanta Gruplaması'!$J$4,F98&lt;='Çanta Gruplaması'!$K$4),'Çanta Gruplaması'!$G$4,IF(AND(D98&gt;='Çanta Gruplaması'!$H$5,D98&lt;='Çanta Gruplaması'!$I$5,F98&gt;='Çanta Gruplaması'!$J$5,F98&lt;='Çanta Gruplaması'!$K$5),'Çanta Gruplaması'!$G$5,"Gruplanabilen Aralıkta Değildir")))</f>
        <v>Orta</v>
      </c>
      <c r="N98" s="8" t="str">
        <f t="shared" si="4"/>
        <v>Geçer</v>
      </c>
      <c r="O98" s="9" t="str">
        <f t="shared" si="5"/>
        <v>Geçer</v>
      </c>
      <c r="P98" s="9" t="str">
        <f t="shared" si="6"/>
        <v>Geçer</v>
      </c>
      <c r="Q98" s="9" t="str">
        <f t="shared" si="7"/>
        <v>Geçer</v>
      </c>
      <c r="R98" s="9" t="str">
        <f t="shared" si="8"/>
        <v>Geçer</v>
      </c>
      <c r="S98" s="9" t="str">
        <f t="shared" si="9"/>
        <v>Geçer</v>
      </c>
      <c r="T98" s="9" t="str">
        <f t="shared" si="10"/>
        <v>Geçer</v>
      </c>
      <c r="U98" s="9" t="str">
        <f t="shared" si="11"/>
        <v>Geçer</v>
      </c>
      <c r="V98" s="9" t="str">
        <f t="shared" si="12"/>
        <v>Geçer</v>
      </c>
      <c r="W98" s="9" t="str">
        <f t="shared" si="13"/>
        <v>Geçer</v>
      </c>
      <c r="X98" s="8" t="str">
        <f t="shared" si="14"/>
        <v>Geçmez</v>
      </c>
      <c r="Y98" s="9" t="str">
        <f t="shared" si="15"/>
        <v>Geçmez</v>
      </c>
      <c r="Z98" s="9" t="str">
        <f t="shared" si="16"/>
        <v>Geçmez</v>
      </c>
      <c r="AA98" s="9" t="str">
        <f t="shared" si="17"/>
        <v>Geçer</v>
      </c>
      <c r="AB98" s="9" t="str">
        <f t="shared" si="18"/>
        <v>Geçer</v>
      </c>
      <c r="AC98" s="9" t="str">
        <f t="shared" si="19"/>
        <v>Geçmez</v>
      </c>
      <c r="AD98" s="9" t="str">
        <f t="shared" si="20"/>
        <v>Geçer</v>
      </c>
      <c r="AE98" s="9" t="str">
        <f t="shared" si="21"/>
        <v>Geçmez</v>
      </c>
      <c r="AF98" s="9" t="str">
        <f t="shared" si="22"/>
        <v>Geçmez</v>
      </c>
      <c r="AG98" s="9" t="str">
        <f t="shared" si="23"/>
        <v>Geçmez</v>
      </c>
      <c r="AH98" s="8" t="str">
        <f t="shared" si="24"/>
        <v>Geçmez</v>
      </c>
      <c r="AI98" s="9" t="str">
        <f t="shared" si="25"/>
        <v>Geçer</v>
      </c>
      <c r="AJ98" s="9" t="str">
        <f t="shared" si="26"/>
        <v>Geçer</v>
      </c>
      <c r="AK98" s="9" t="str">
        <f t="shared" si="27"/>
        <v>Geçmez</v>
      </c>
      <c r="AL98" s="9" t="str">
        <f t="shared" si="28"/>
        <v>Geçer</v>
      </c>
      <c r="AM98" s="9" t="str">
        <f t="shared" si="29"/>
        <v>Geçer</v>
      </c>
      <c r="AN98" s="9" t="str">
        <f t="shared" si="30"/>
        <v>Geçer</v>
      </c>
      <c r="AO98" s="9" t="str">
        <f t="shared" si="31"/>
        <v>Geçer</v>
      </c>
      <c r="AP98" s="9" t="str">
        <f t="shared" si="32"/>
        <v>Geçer</v>
      </c>
      <c r="AQ98" s="8" t="str">
        <f t="shared" si="33"/>
        <v>Geçer</v>
      </c>
      <c r="AR98" s="9" t="str">
        <f t="shared" si="34"/>
        <v>Geçer</v>
      </c>
      <c r="AS98" s="9" t="str">
        <f t="shared" si="35"/>
        <v>Geçer</v>
      </c>
      <c r="AT98" s="9" t="str">
        <f t="shared" si="36"/>
        <v>Geçer</v>
      </c>
      <c r="AU98" s="9" t="str">
        <f t="shared" si="37"/>
        <v>Geçer</v>
      </c>
      <c r="AV98" s="9" t="str">
        <f t="shared" si="38"/>
        <v>Geçer</v>
      </c>
      <c r="AW98" s="9" t="str">
        <f t="shared" si="39"/>
        <v>Geçer</v>
      </c>
      <c r="AX98" s="9" t="str">
        <f t="shared" si="40"/>
        <v>Geçer</v>
      </c>
      <c r="AY98" s="9" t="str">
        <f t="shared" si="41"/>
        <v>Geçer</v>
      </c>
      <c r="AZ98" s="10" t="str">
        <f t="shared" si="42"/>
        <v>Evet</v>
      </c>
      <c r="BA98" s="10" t="str">
        <f t="shared" si="43"/>
        <v>Evet</v>
      </c>
      <c r="BB98" s="10" t="str">
        <f t="shared" si="44"/>
        <v>Evet</v>
      </c>
    </row>
    <row r="99" ht="42.0" customHeight="1">
      <c r="A99" s="7">
        <v>69.0</v>
      </c>
      <c r="B99" s="5" t="s">
        <v>62</v>
      </c>
      <c r="C99" s="7">
        <v>69.0</v>
      </c>
      <c r="D99" s="5">
        <v>26.5</v>
      </c>
      <c r="E99" s="5">
        <v>12.7</v>
      </c>
      <c r="F99" s="5">
        <v>33.0</v>
      </c>
      <c r="G99" s="5">
        <v>4.0</v>
      </c>
      <c r="H99" s="7">
        <v>190.0</v>
      </c>
      <c r="I99" s="6">
        <f t="shared" si="1"/>
        <v>44.85</v>
      </c>
      <c r="J99" s="6">
        <f t="shared" si="2"/>
        <v>80.4</v>
      </c>
      <c r="K99" s="7" t="str">
        <f t="shared" si="3"/>
        <v>Dikey</v>
      </c>
      <c r="L99" s="7" t="str">
        <f>IF(K99="Dikey",IF(AND(F99&gt;='Çanta Gruplaması'!$C$10,F99&lt;='Çanta Gruplaması'!$D$10),'Çanta Gruplaması'!$B$10,IF(AND(F99&gt;='Çanta Gruplaması'!$C$11,F99&lt;='Çanta Gruplaması'!$D$11),'Çanta Gruplaması'!$B$11,IF(AND(F99&gt;='Çanta Gruplaması'!$C$12,F99&lt;='Çanta Gruplaması'!$D$12),'Çanta Gruplaması'!$B$12,"Belirtilen Aralıkta Değil"))),IF(K99="Yatay",IF(AND(D99&gt;='Çanta Gruplaması'!$C$3,D99&lt;='Çanta Gruplaması'!$D$3),'Çanta Gruplaması'!$B$3,IF(AND(D99&gt;='Çanta Gruplaması'!$C$4,D99&lt;='Çanta Gruplaması'!$D$4),'Çanta Gruplaması'!$B$4,IF(AND(D99&gt;='Çanta Gruplaması'!$C$5,D99&lt;='Çanta Gruplaması'!$D$5),'Çanta Gruplaması'!$B$5,"Belirtilen Aralıkta Değil"))),IF(K99="Küp",IF(AND(D99&gt;='Çanta Gruplaması'!$C$16,D99&lt;='Çanta Gruplaması'!$D$16),'Çanta Gruplaması'!$B$16,IF(AND(D99&gt;='Çanta Gruplaması'!$C$17,D99&lt;='Çanta Gruplaması'!$D$17),'Çanta Gruplaması'!$B$17,IF(AND(D99&gt;='Çanta Gruplaması'!$C$18,D99&lt;='Çanta Gruplaması'!$D$18),'Çanta Gruplaması'!$B$18,"Belirtilen Aralıkta Değil"))),"Değer Hatalı")))</f>
        <v>Dikey 2</v>
      </c>
      <c r="M99" s="7" t="str">
        <f>IF(AND(D99&gt;='Çanta Gruplaması'!$H$3,D99&lt;='Çanta Gruplaması'!$I$3,F99&gt;='Çanta Gruplaması'!$J$3,F99&lt;='Çanta Gruplaması'!$K$3),'Çanta Gruplaması'!$G$3,IF(AND(D99&gt;='Çanta Gruplaması'!$H$4,D99&lt;='Çanta Gruplaması'!$I$4,F99&gt;='Çanta Gruplaması'!$J$4,F99&lt;='Çanta Gruplaması'!$K$4),'Çanta Gruplaması'!$G$4,IF(AND(D99&gt;='Çanta Gruplaması'!$H$5,D99&lt;='Çanta Gruplaması'!$I$5,F99&gt;='Çanta Gruplaması'!$J$5,F99&lt;='Çanta Gruplaması'!$K$5),'Çanta Gruplaması'!$G$5,"Gruplanabilen Aralıkta Değildir")))</f>
        <v>Orta</v>
      </c>
      <c r="N99" s="8" t="str">
        <f t="shared" si="4"/>
        <v>Geçer</v>
      </c>
      <c r="O99" s="9" t="str">
        <f t="shared" si="5"/>
        <v>Geçer</v>
      </c>
      <c r="P99" s="9" t="str">
        <f t="shared" si="6"/>
        <v>Geçer</v>
      </c>
      <c r="Q99" s="9" t="str">
        <f t="shared" si="7"/>
        <v>Geçer</v>
      </c>
      <c r="R99" s="9" t="str">
        <f t="shared" si="8"/>
        <v>Geçer</v>
      </c>
      <c r="S99" s="9" t="str">
        <f t="shared" si="9"/>
        <v>Geçer</v>
      </c>
      <c r="T99" s="9" t="str">
        <f t="shared" si="10"/>
        <v>Geçer</v>
      </c>
      <c r="U99" s="9" t="str">
        <f t="shared" si="11"/>
        <v>Geçer</v>
      </c>
      <c r="V99" s="9" t="str">
        <f t="shared" si="12"/>
        <v>Geçer</v>
      </c>
      <c r="W99" s="9" t="str">
        <f t="shared" si="13"/>
        <v>Geçer</v>
      </c>
      <c r="X99" s="8" t="str">
        <f t="shared" si="14"/>
        <v>Geçmez</v>
      </c>
      <c r="Y99" s="9" t="str">
        <f t="shared" si="15"/>
        <v>Geçmez</v>
      </c>
      <c r="Z99" s="9" t="str">
        <f t="shared" si="16"/>
        <v>Geçer</v>
      </c>
      <c r="AA99" s="9" t="str">
        <f t="shared" si="17"/>
        <v>Geçer</v>
      </c>
      <c r="AB99" s="9" t="str">
        <f t="shared" si="18"/>
        <v>Geçer</v>
      </c>
      <c r="AC99" s="9" t="str">
        <f t="shared" si="19"/>
        <v>Geçmez</v>
      </c>
      <c r="AD99" s="9" t="str">
        <f t="shared" si="20"/>
        <v>Geçer</v>
      </c>
      <c r="AE99" s="9" t="str">
        <f t="shared" si="21"/>
        <v>Geçmez</v>
      </c>
      <c r="AF99" s="9" t="str">
        <f t="shared" si="22"/>
        <v>Geçmez</v>
      </c>
      <c r="AG99" s="9" t="str">
        <f t="shared" si="23"/>
        <v>Geçer</v>
      </c>
      <c r="AH99" s="8" t="str">
        <f t="shared" si="24"/>
        <v>Geçer</v>
      </c>
      <c r="AI99" s="9" t="str">
        <f t="shared" si="25"/>
        <v>Geçer</v>
      </c>
      <c r="AJ99" s="9" t="str">
        <f t="shared" si="26"/>
        <v>Geçer</v>
      </c>
      <c r="AK99" s="9" t="str">
        <f t="shared" si="27"/>
        <v>Geçer</v>
      </c>
      <c r="AL99" s="9" t="str">
        <f t="shared" si="28"/>
        <v>Geçer</v>
      </c>
      <c r="AM99" s="9" t="str">
        <f t="shared" si="29"/>
        <v>Geçer</v>
      </c>
      <c r="AN99" s="9" t="str">
        <f t="shared" si="30"/>
        <v>Geçer</v>
      </c>
      <c r="AO99" s="9" t="str">
        <f t="shared" si="31"/>
        <v>Geçer</v>
      </c>
      <c r="AP99" s="9" t="str">
        <f t="shared" si="32"/>
        <v>Geçer</v>
      </c>
      <c r="AQ99" s="8" t="str">
        <f t="shared" si="33"/>
        <v>Geçer</v>
      </c>
      <c r="AR99" s="9" t="str">
        <f t="shared" si="34"/>
        <v>Geçer</v>
      </c>
      <c r="AS99" s="9" t="str">
        <f t="shared" si="35"/>
        <v>Geçer</v>
      </c>
      <c r="AT99" s="9" t="str">
        <f t="shared" si="36"/>
        <v>Geçer</v>
      </c>
      <c r="AU99" s="9" t="str">
        <f t="shared" si="37"/>
        <v>Geçer</v>
      </c>
      <c r="AV99" s="9" t="str">
        <f t="shared" si="38"/>
        <v>Geçer</v>
      </c>
      <c r="AW99" s="9" t="str">
        <f t="shared" si="39"/>
        <v>Geçer</v>
      </c>
      <c r="AX99" s="9" t="str">
        <f t="shared" si="40"/>
        <v>Geçer</v>
      </c>
      <c r="AY99" s="9" t="str">
        <f t="shared" si="41"/>
        <v>Geçer</v>
      </c>
      <c r="AZ99" s="10" t="str">
        <f t="shared" si="42"/>
        <v>Evet</v>
      </c>
      <c r="BA99" s="10" t="str">
        <f t="shared" si="43"/>
        <v>Evet</v>
      </c>
      <c r="BB99" s="10" t="str">
        <f t="shared" si="44"/>
        <v>Evet</v>
      </c>
    </row>
    <row r="100" ht="42.0" customHeight="1">
      <c r="A100" s="7">
        <v>70.0</v>
      </c>
      <c r="B100" s="5" t="s">
        <v>72</v>
      </c>
      <c r="C100" s="7">
        <v>70.0</v>
      </c>
      <c r="D100" s="5">
        <v>42.0</v>
      </c>
      <c r="E100" s="5">
        <v>12.0</v>
      </c>
      <c r="F100" s="5">
        <v>31.0</v>
      </c>
      <c r="G100" s="5">
        <v>4.0</v>
      </c>
      <c r="H100" s="7">
        <v>190.0</v>
      </c>
      <c r="I100" s="6">
        <f t="shared" si="1"/>
        <v>42.5</v>
      </c>
      <c r="J100" s="6">
        <f t="shared" si="2"/>
        <v>110</v>
      </c>
      <c r="K100" s="7" t="str">
        <f t="shared" si="3"/>
        <v>Yatay</v>
      </c>
      <c r="L100" s="7" t="str">
        <f>IF(K100="Dikey",IF(AND(F100&gt;='Çanta Gruplaması'!$C$10,F100&lt;='Çanta Gruplaması'!$D$10),'Çanta Gruplaması'!$B$10,IF(AND(F100&gt;='Çanta Gruplaması'!$C$11,F100&lt;='Çanta Gruplaması'!$D$11),'Çanta Gruplaması'!$B$11,IF(AND(F100&gt;='Çanta Gruplaması'!$C$12,F100&lt;='Çanta Gruplaması'!$D$12),'Çanta Gruplaması'!$B$12,"Belirtilen Aralıkta Değil"))),IF(K100="Yatay",IF(AND(D100&gt;='Çanta Gruplaması'!$C$3,D100&lt;='Çanta Gruplaması'!$D$3),'Çanta Gruplaması'!$B$3,IF(AND(D100&gt;='Çanta Gruplaması'!$C$4,D100&lt;='Çanta Gruplaması'!$D$4),'Çanta Gruplaması'!$B$4,IF(AND(D100&gt;='Çanta Gruplaması'!$C$5,D100&lt;='Çanta Gruplaması'!$D$5),'Çanta Gruplaması'!$B$5,"Belirtilen Aralıkta Değil"))),IF(K100="Küp",IF(AND(D100&gt;='Çanta Gruplaması'!$C$16,D100&lt;='Çanta Gruplaması'!$D$16),'Çanta Gruplaması'!$B$16,IF(AND(D100&gt;='Çanta Gruplaması'!$C$17,D100&lt;='Çanta Gruplaması'!$D$17),'Çanta Gruplaması'!$B$17,IF(AND(D100&gt;='Çanta Gruplaması'!$C$18,D100&lt;='Çanta Gruplaması'!$D$18),'Çanta Gruplaması'!$B$18,"Belirtilen Aralıkta Değil"))),"Değer Hatalı")))</f>
        <v>Yatay 3</v>
      </c>
      <c r="M100" s="7" t="str">
        <f>IF(AND(D100&gt;='Çanta Gruplaması'!$H$3,D100&lt;='Çanta Gruplaması'!$I$3,F100&gt;='Çanta Gruplaması'!$J$3,F100&lt;='Çanta Gruplaması'!$K$3),'Çanta Gruplaması'!$G$3,IF(AND(D100&gt;='Çanta Gruplaması'!$H$4,D100&lt;='Çanta Gruplaması'!$I$4,F100&gt;='Çanta Gruplaması'!$J$4,F100&lt;='Çanta Gruplaması'!$K$4),'Çanta Gruplaması'!$G$4,IF(AND(D100&gt;='Çanta Gruplaması'!$H$5,D100&lt;='Çanta Gruplaması'!$I$5,F100&gt;='Çanta Gruplaması'!$J$5,F100&lt;='Çanta Gruplaması'!$K$5),'Çanta Gruplaması'!$G$5,"Gruplanabilen Aralıkta Değildir")))</f>
        <v>Gruplanabilen Aralıkta Değildir</v>
      </c>
      <c r="N100" s="8" t="str">
        <f t="shared" si="4"/>
        <v>Geçer</v>
      </c>
      <c r="O100" s="9" t="str">
        <f t="shared" si="5"/>
        <v>Geçer</v>
      </c>
      <c r="P100" s="9" t="str">
        <f t="shared" si="6"/>
        <v>Geçer</v>
      </c>
      <c r="Q100" s="9" t="str">
        <f t="shared" si="7"/>
        <v>Geçer</v>
      </c>
      <c r="R100" s="9" t="str">
        <f t="shared" si="8"/>
        <v>Geçer</v>
      </c>
      <c r="S100" s="9" t="str">
        <f t="shared" si="9"/>
        <v>Geçer</v>
      </c>
      <c r="T100" s="9" t="str">
        <f t="shared" si="10"/>
        <v>Geçer</v>
      </c>
      <c r="U100" s="9" t="str">
        <f t="shared" si="11"/>
        <v>Geçer</v>
      </c>
      <c r="V100" s="9" t="str">
        <f t="shared" si="12"/>
        <v>Geçer</v>
      </c>
      <c r="W100" s="9" t="str">
        <f t="shared" si="13"/>
        <v>Geçer</v>
      </c>
      <c r="X100" s="8" t="str">
        <f t="shared" si="14"/>
        <v>Geçmez</v>
      </c>
      <c r="Y100" s="9" t="str">
        <f t="shared" si="15"/>
        <v>Geçmez</v>
      </c>
      <c r="Z100" s="9" t="str">
        <f t="shared" si="16"/>
        <v>Geçer</v>
      </c>
      <c r="AA100" s="9" t="str">
        <f t="shared" si="17"/>
        <v>Geçer</v>
      </c>
      <c r="AB100" s="9" t="str">
        <f t="shared" si="18"/>
        <v>Geçer</v>
      </c>
      <c r="AC100" s="9" t="str">
        <f t="shared" si="19"/>
        <v>Geçmez</v>
      </c>
      <c r="AD100" s="9" t="str">
        <f t="shared" si="20"/>
        <v>Geçer</v>
      </c>
      <c r="AE100" s="9" t="str">
        <f t="shared" si="21"/>
        <v>Geçmez</v>
      </c>
      <c r="AF100" s="9" t="str">
        <f t="shared" si="22"/>
        <v>Geçer</v>
      </c>
      <c r="AG100" s="9" t="str">
        <f t="shared" si="23"/>
        <v>Geçer</v>
      </c>
      <c r="AH100" s="8" t="str">
        <f t="shared" si="24"/>
        <v>Geçer</v>
      </c>
      <c r="AI100" s="9" t="str">
        <f t="shared" si="25"/>
        <v>Geçer</v>
      </c>
      <c r="AJ100" s="9" t="str">
        <f t="shared" si="26"/>
        <v>Geçer</v>
      </c>
      <c r="AK100" s="9" t="str">
        <f t="shared" si="27"/>
        <v>Geçer</v>
      </c>
      <c r="AL100" s="9" t="str">
        <f t="shared" si="28"/>
        <v>Geçer</v>
      </c>
      <c r="AM100" s="9" t="str">
        <f t="shared" si="29"/>
        <v>Geçer</v>
      </c>
      <c r="AN100" s="9" t="str">
        <f t="shared" si="30"/>
        <v>Geçer</v>
      </c>
      <c r="AO100" s="9" t="str">
        <f t="shared" si="31"/>
        <v>Geçer</v>
      </c>
      <c r="AP100" s="9" t="str">
        <f t="shared" si="32"/>
        <v>Geçer</v>
      </c>
      <c r="AQ100" s="8" t="str">
        <f t="shared" si="33"/>
        <v>Geçer</v>
      </c>
      <c r="AR100" s="9" t="str">
        <f t="shared" si="34"/>
        <v>Geçer</v>
      </c>
      <c r="AS100" s="9" t="str">
        <f t="shared" si="35"/>
        <v>Geçer</v>
      </c>
      <c r="AT100" s="9" t="str">
        <f t="shared" si="36"/>
        <v>Geçer</v>
      </c>
      <c r="AU100" s="9" t="str">
        <f t="shared" si="37"/>
        <v>Geçer</v>
      </c>
      <c r="AV100" s="9" t="str">
        <f t="shared" si="38"/>
        <v>Geçer</v>
      </c>
      <c r="AW100" s="9" t="str">
        <f t="shared" si="39"/>
        <v>Geçer</v>
      </c>
      <c r="AX100" s="9" t="str">
        <f t="shared" si="40"/>
        <v>Geçer</v>
      </c>
      <c r="AY100" s="9" t="str">
        <f t="shared" si="41"/>
        <v>Geçer</v>
      </c>
      <c r="AZ100" s="10" t="str">
        <f t="shared" si="42"/>
        <v>Evet</v>
      </c>
      <c r="BA100" s="10" t="str">
        <f t="shared" si="43"/>
        <v>Evet</v>
      </c>
      <c r="BB100" s="10" t="str">
        <f t="shared" si="44"/>
        <v>Evet</v>
      </c>
    </row>
    <row r="101" ht="42.0" customHeight="1">
      <c r="A101" s="7">
        <v>71.0</v>
      </c>
      <c r="B101" s="5" t="s">
        <v>65</v>
      </c>
      <c r="C101" s="7">
        <v>71.0</v>
      </c>
      <c r="D101" s="5">
        <v>41.0</v>
      </c>
      <c r="E101" s="5">
        <v>12.0</v>
      </c>
      <c r="F101" s="5">
        <v>35.0</v>
      </c>
      <c r="G101" s="5">
        <v>6.0</v>
      </c>
      <c r="H101" s="7">
        <v>190.0</v>
      </c>
      <c r="I101" s="6">
        <f t="shared" si="1"/>
        <v>48.5</v>
      </c>
      <c r="J101" s="6">
        <f t="shared" si="2"/>
        <v>108</v>
      </c>
      <c r="K101" s="7" t="str">
        <f t="shared" si="3"/>
        <v>Yatay</v>
      </c>
      <c r="L101" s="7" t="str">
        <f>IF(K101="Dikey",IF(AND(F101&gt;='Çanta Gruplaması'!$C$10,F101&lt;='Çanta Gruplaması'!$D$10),'Çanta Gruplaması'!$B$10,IF(AND(F101&gt;='Çanta Gruplaması'!$C$11,F101&lt;='Çanta Gruplaması'!$D$11),'Çanta Gruplaması'!$B$11,IF(AND(F101&gt;='Çanta Gruplaması'!$C$12,F101&lt;='Çanta Gruplaması'!$D$12),'Çanta Gruplaması'!$B$12,"Belirtilen Aralıkta Değil"))),IF(K101="Yatay",IF(AND(D101&gt;='Çanta Gruplaması'!$C$3,D101&lt;='Çanta Gruplaması'!$D$3),'Çanta Gruplaması'!$B$3,IF(AND(D101&gt;='Çanta Gruplaması'!$C$4,D101&lt;='Çanta Gruplaması'!$D$4),'Çanta Gruplaması'!$B$4,IF(AND(D101&gt;='Çanta Gruplaması'!$C$5,D101&lt;='Çanta Gruplaması'!$D$5),'Çanta Gruplaması'!$B$5,"Belirtilen Aralıkta Değil"))),IF(K101="Küp",IF(AND(D101&gt;='Çanta Gruplaması'!$C$16,D101&lt;='Çanta Gruplaması'!$D$16),'Çanta Gruplaması'!$B$16,IF(AND(D101&gt;='Çanta Gruplaması'!$C$17,D101&lt;='Çanta Gruplaması'!$D$17),'Çanta Gruplaması'!$B$17,IF(AND(D101&gt;='Çanta Gruplaması'!$C$18,D101&lt;='Çanta Gruplaması'!$D$18),'Çanta Gruplaması'!$B$18,"Belirtilen Aralıkta Değil"))),"Değer Hatalı")))</f>
        <v>Yatay 3</v>
      </c>
      <c r="M101" s="7" t="str">
        <f>IF(AND(D101&gt;='Çanta Gruplaması'!$H$3,D101&lt;='Çanta Gruplaması'!$I$3,F101&gt;='Çanta Gruplaması'!$J$3,F101&lt;='Çanta Gruplaması'!$K$3),'Çanta Gruplaması'!$G$3,IF(AND(D101&gt;='Çanta Gruplaması'!$H$4,D101&lt;='Çanta Gruplaması'!$I$4,F101&gt;='Çanta Gruplaması'!$J$4,F101&lt;='Çanta Gruplaması'!$K$4),'Çanta Gruplaması'!$G$4,IF(AND(D101&gt;='Çanta Gruplaması'!$H$5,D101&lt;='Çanta Gruplaması'!$I$5,F101&gt;='Çanta Gruplaması'!$J$5,F101&lt;='Çanta Gruplaması'!$K$5),'Çanta Gruplaması'!$G$5,"Gruplanabilen Aralıkta Değildir")))</f>
        <v>Gruplanabilen Aralıkta Değildir</v>
      </c>
      <c r="N101" s="8" t="str">
        <f t="shared" si="4"/>
        <v>Geçmez</v>
      </c>
      <c r="O101" s="9" t="str">
        <f t="shared" si="5"/>
        <v>Geçer</v>
      </c>
      <c r="P101" s="9" t="str">
        <f t="shared" si="6"/>
        <v>Geçer</v>
      </c>
      <c r="Q101" s="9" t="str">
        <f t="shared" si="7"/>
        <v>Geçer</v>
      </c>
      <c r="R101" s="9" t="str">
        <f t="shared" si="8"/>
        <v>Geçer</v>
      </c>
      <c r="S101" s="9" t="str">
        <f t="shared" si="9"/>
        <v>Geçer</v>
      </c>
      <c r="T101" s="9" t="str">
        <f t="shared" si="10"/>
        <v>Geçmez</v>
      </c>
      <c r="U101" s="9" t="str">
        <f t="shared" si="11"/>
        <v>Geçer</v>
      </c>
      <c r="V101" s="9" t="str">
        <f t="shared" si="12"/>
        <v>Geçer</v>
      </c>
      <c r="W101" s="9" t="str">
        <f t="shared" si="13"/>
        <v>Geçer</v>
      </c>
      <c r="X101" s="8" t="str">
        <f t="shared" si="14"/>
        <v>Geçmez</v>
      </c>
      <c r="Y101" s="9" t="str">
        <f t="shared" si="15"/>
        <v>Geçmez</v>
      </c>
      <c r="Z101" s="9" t="str">
        <f t="shared" si="16"/>
        <v>Geçmez</v>
      </c>
      <c r="AA101" s="9" t="str">
        <f t="shared" si="17"/>
        <v>Geçer</v>
      </c>
      <c r="AB101" s="9" t="str">
        <f t="shared" si="18"/>
        <v>Geçmez</v>
      </c>
      <c r="AC101" s="9" t="str">
        <f t="shared" si="19"/>
        <v>Geçmez</v>
      </c>
      <c r="AD101" s="9" t="str">
        <f t="shared" si="20"/>
        <v>Geçmez</v>
      </c>
      <c r="AE101" s="9" t="str">
        <f t="shared" si="21"/>
        <v>Geçmez</v>
      </c>
      <c r="AF101" s="9" t="str">
        <f t="shared" si="22"/>
        <v>Geçer</v>
      </c>
      <c r="AG101" s="9" t="str">
        <f t="shared" si="23"/>
        <v>Geçer</v>
      </c>
      <c r="AH101" s="8" t="str">
        <f t="shared" si="24"/>
        <v>Geçer</v>
      </c>
      <c r="AI101" s="9" t="str">
        <f t="shared" si="25"/>
        <v>Geçer</v>
      </c>
      <c r="AJ101" s="9" t="str">
        <f t="shared" si="26"/>
        <v>Geçer</v>
      </c>
      <c r="AK101" s="9" t="str">
        <f t="shared" si="27"/>
        <v>Geçer</v>
      </c>
      <c r="AL101" s="9" t="str">
        <f t="shared" si="28"/>
        <v>Geçer</v>
      </c>
      <c r="AM101" s="9" t="str">
        <f t="shared" si="29"/>
        <v>Geçer</v>
      </c>
      <c r="AN101" s="9" t="str">
        <f t="shared" si="30"/>
        <v>Geçer</v>
      </c>
      <c r="AO101" s="9" t="str">
        <f t="shared" si="31"/>
        <v>Geçer</v>
      </c>
      <c r="AP101" s="9" t="str">
        <f t="shared" si="32"/>
        <v>Geçer</v>
      </c>
      <c r="AQ101" s="8" t="str">
        <f t="shared" si="33"/>
        <v>Geçer</v>
      </c>
      <c r="AR101" s="9" t="str">
        <f t="shared" si="34"/>
        <v>Geçer</v>
      </c>
      <c r="AS101" s="9" t="str">
        <f t="shared" si="35"/>
        <v>Geçer</v>
      </c>
      <c r="AT101" s="9" t="str">
        <f t="shared" si="36"/>
        <v>Geçer</v>
      </c>
      <c r="AU101" s="9" t="str">
        <f t="shared" si="37"/>
        <v>Geçer</v>
      </c>
      <c r="AV101" s="9" t="str">
        <f t="shared" si="38"/>
        <v>Geçer</v>
      </c>
      <c r="AW101" s="9" t="str">
        <f t="shared" si="39"/>
        <v>Geçer</v>
      </c>
      <c r="AX101" s="9" t="str">
        <f t="shared" si="40"/>
        <v>Geçer</v>
      </c>
      <c r="AY101" s="9" t="str">
        <f t="shared" si="41"/>
        <v>Geçer</v>
      </c>
      <c r="AZ101" s="10" t="str">
        <f t="shared" si="42"/>
        <v>Hayır</v>
      </c>
      <c r="BA101" s="10" t="str">
        <f t="shared" si="43"/>
        <v>Evet</v>
      </c>
      <c r="BB101" s="10" t="str">
        <f t="shared" si="44"/>
        <v>Hayır</v>
      </c>
    </row>
    <row r="102" ht="42.0" customHeight="1">
      <c r="A102" s="7">
        <v>72.0</v>
      </c>
      <c r="B102" s="5" t="s">
        <v>58</v>
      </c>
      <c r="C102" s="7">
        <v>72.0</v>
      </c>
      <c r="D102" s="5">
        <v>38.0</v>
      </c>
      <c r="E102" s="5">
        <v>12.0</v>
      </c>
      <c r="F102" s="5">
        <v>32.0</v>
      </c>
      <c r="G102" s="5">
        <v>4.0</v>
      </c>
      <c r="H102" s="7">
        <v>190.0</v>
      </c>
      <c r="I102" s="6">
        <f t="shared" si="1"/>
        <v>43.5</v>
      </c>
      <c r="J102" s="6">
        <f t="shared" si="2"/>
        <v>102</v>
      </c>
      <c r="K102" s="7" t="str">
        <f t="shared" si="3"/>
        <v>Yatay</v>
      </c>
      <c r="L102" s="7" t="str">
        <f>IF(K102="Dikey",IF(AND(F102&gt;='Çanta Gruplaması'!$C$10,F102&lt;='Çanta Gruplaması'!$D$10),'Çanta Gruplaması'!$B$10,IF(AND(F102&gt;='Çanta Gruplaması'!$C$11,F102&lt;='Çanta Gruplaması'!$D$11),'Çanta Gruplaması'!$B$11,IF(AND(F102&gt;='Çanta Gruplaması'!$C$12,F102&lt;='Çanta Gruplaması'!$D$12),'Çanta Gruplaması'!$B$12,"Belirtilen Aralıkta Değil"))),IF(K102="Yatay",IF(AND(D102&gt;='Çanta Gruplaması'!$C$3,D102&lt;='Çanta Gruplaması'!$D$3),'Çanta Gruplaması'!$B$3,IF(AND(D102&gt;='Çanta Gruplaması'!$C$4,D102&lt;='Çanta Gruplaması'!$D$4),'Çanta Gruplaması'!$B$4,IF(AND(D102&gt;='Çanta Gruplaması'!$C$5,D102&lt;='Çanta Gruplaması'!$D$5),'Çanta Gruplaması'!$B$5,"Belirtilen Aralıkta Değil"))),IF(K102="Küp",IF(AND(D102&gt;='Çanta Gruplaması'!$C$16,D102&lt;='Çanta Gruplaması'!$D$16),'Çanta Gruplaması'!$B$16,IF(AND(D102&gt;='Çanta Gruplaması'!$C$17,D102&lt;='Çanta Gruplaması'!$D$17),'Çanta Gruplaması'!$B$17,IF(AND(D102&gt;='Çanta Gruplaması'!$C$18,D102&lt;='Çanta Gruplaması'!$D$18),'Çanta Gruplaması'!$B$18,"Belirtilen Aralıkta Değil"))),"Değer Hatalı")))</f>
        <v>Yatay 3</v>
      </c>
      <c r="M102" s="7" t="str">
        <f>IF(AND(D102&gt;='Çanta Gruplaması'!$H$3,D102&lt;='Çanta Gruplaması'!$I$3,F102&gt;='Çanta Gruplaması'!$J$3,F102&lt;='Çanta Gruplaması'!$K$3),'Çanta Gruplaması'!$G$3,IF(AND(D102&gt;='Çanta Gruplaması'!$H$4,D102&lt;='Çanta Gruplaması'!$I$4,F102&gt;='Çanta Gruplaması'!$J$4,F102&lt;='Çanta Gruplaması'!$K$4),'Çanta Gruplaması'!$G$4,IF(AND(D102&gt;='Çanta Gruplaması'!$H$5,D102&lt;='Çanta Gruplaması'!$I$5,F102&gt;='Çanta Gruplaması'!$J$5,F102&lt;='Çanta Gruplaması'!$K$5),'Çanta Gruplaması'!$G$5,"Gruplanabilen Aralıkta Değildir")))</f>
        <v>Gruplanabilen Aralıkta Değildir</v>
      </c>
      <c r="N102" s="8" t="str">
        <f t="shared" si="4"/>
        <v>Geçer</v>
      </c>
      <c r="O102" s="9" t="str">
        <f t="shared" si="5"/>
        <v>Geçer</v>
      </c>
      <c r="P102" s="9" t="str">
        <f t="shared" si="6"/>
        <v>Geçer</v>
      </c>
      <c r="Q102" s="9" t="str">
        <f t="shared" si="7"/>
        <v>Geçer</v>
      </c>
      <c r="R102" s="9" t="str">
        <f t="shared" si="8"/>
        <v>Geçer</v>
      </c>
      <c r="S102" s="9" t="str">
        <f t="shared" si="9"/>
        <v>Geçer</v>
      </c>
      <c r="T102" s="9" t="str">
        <f t="shared" si="10"/>
        <v>Geçer</v>
      </c>
      <c r="U102" s="9" t="str">
        <f t="shared" si="11"/>
        <v>Geçer</v>
      </c>
      <c r="V102" s="9" t="str">
        <f t="shared" si="12"/>
        <v>Geçer</v>
      </c>
      <c r="W102" s="9" t="str">
        <f t="shared" si="13"/>
        <v>Geçer</v>
      </c>
      <c r="X102" s="8" t="str">
        <f t="shared" si="14"/>
        <v>Geçmez</v>
      </c>
      <c r="Y102" s="9" t="str">
        <f t="shared" si="15"/>
        <v>Geçmez</v>
      </c>
      <c r="Z102" s="9" t="str">
        <f t="shared" si="16"/>
        <v>Geçer</v>
      </c>
      <c r="AA102" s="9" t="str">
        <f t="shared" si="17"/>
        <v>Geçer</v>
      </c>
      <c r="AB102" s="9" t="str">
        <f t="shared" si="18"/>
        <v>Geçer</v>
      </c>
      <c r="AC102" s="9" t="str">
        <f t="shared" si="19"/>
        <v>Geçmez</v>
      </c>
      <c r="AD102" s="9" t="str">
        <f t="shared" si="20"/>
        <v>Geçer</v>
      </c>
      <c r="AE102" s="9" t="str">
        <f t="shared" si="21"/>
        <v>Geçmez</v>
      </c>
      <c r="AF102" s="9" t="str">
        <f t="shared" si="22"/>
        <v>Geçer</v>
      </c>
      <c r="AG102" s="9" t="str">
        <f t="shared" si="23"/>
        <v>Geçer</v>
      </c>
      <c r="AH102" s="8" t="str">
        <f t="shared" si="24"/>
        <v>Geçer</v>
      </c>
      <c r="AI102" s="9" t="str">
        <f t="shared" si="25"/>
        <v>Geçer</v>
      </c>
      <c r="AJ102" s="9" t="str">
        <f t="shared" si="26"/>
        <v>Geçer</v>
      </c>
      <c r="AK102" s="9" t="str">
        <f t="shared" si="27"/>
        <v>Geçer</v>
      </c>
      <c r="AL102" s="9" t="str">
        <f t="shared" si="28"/>
        <v>Geçer</v>
      </c>
      <c r="AM102" s="9" t="str">
        <f t="shared" si="29"/>
        <v>Geçer</v>
      </c>
      <c r="AN102" s="9" t="str">
        <f t="shared" si="30"/>
        <v>Geçer</v>
      </c>
      <c r="AO102" s="9" t="str">
        <f t="shared" si="31"/>
        <v>Geçer</v>
      </c>
      <c r="AP102" s="9" t="str">
        <f t="shared" si="32"/>
        <v>Geçer</v>
      </c>
      <c r="AQ102" s="8" t="str">
        <f t="shared" si="33"/>
        <v>Geçer</v>
      </c>
      <c r="AR102" s="9" t="str">
        <f t="shared" si="34"/>
        <v>Geçer</v>
      </c>
      <c r="AS102" s="9" t="str">
        <f t="shared" si="35"/>
        <v>Geçer</v>
      </c>
      <c r="AT102" s="9" t="str">
        <f t="shared" si="36"/>
        <v>Geçer</v>
      </c>
      <c r="AU102" s="9" t="str">
        <f t="shared" si="37"/>
        <v>Geçer</v>
      </c>
      <c r="AV102" s="9" t="str">
        <f t="shared" si="38"/>
        <v>Geçer</v>
      </c>
      <c r="AW102" s="9" t="str">
        <f t="shared" si="39"/>
        <v>Geçer</v>
      </c>
      <c r="AX102" s="9" t="str">
        <f t="shared" si="40"/>
        <v>Geçer</v>
      </c>
      <c r="AY102" s="9" t="str">
        <f t="shared" si="41"/>
        <v>Geçer</v>
      </c>
      <c r="AZ102" s="10" t="str">
        <f t="shared" si="42"/>
        <v>Evet</v>
      </c>
      <c r="BA102" s="10" t="str">
        <f t="shared" si="43"/>
        <v>Evet</v>
      </c>
      <c r="BB102" s="10" t="str">
        <f t="shared" si="44"/>
        <v>Evet</v>
      </c>
    </row>
    <row r="103" ht="42.0" customHeight="1">
      <c r="A103" s="7">
        <v>73.0</v>
      </c>
      <c r="B103" s="5" t="s">
        <v>65</v>
      </c>
      <c r="C103" s="7">
        <v>73.0</v>
      </c>
      <c r="D103" s="5">
        <v>36.0</v>
      </c>
      <c r="E103" s="5">
        <v>12.0</v>
      </c>
      <c r="F103" s="5">
        <v>26.0</v>
      </c>
      <c r="G103" s="5">
        <v>5.0</v>
      </c>
      <c r="H103" s="7">
        <v>190.0</v>
      </c>
      <c r="I103" s="6">
        <f t="shared" si="1"/>
        <v>38.5</v>
      </c>
      <c r="J103" s="6">
        <f t="shared" si="2"/>
        <v>98</v>
      </c>
      <c r="K103" s="7" t="str">
        <f t="shared" si="3"/>
        <v>Yatay</v>
      </c>
      <c r="L103" s="7" t="str">
        <f>IF(K103="Dikey",IF(AND(F103&gt;='Çanta Gruplaması'!$C$10,F103&lt;='Çanta Gruplaması'!$D$10),'Çanta Gruplaması'!$B$10,IF(AND(F103&gt;='Çanta Gruplaması'!$C$11,F103&lt;='Çanta Gruplaması'!$D$11),'Çanta Gruplaması'!$B$11,IF(AND(F103&gt;='Çanta Gruplaması'!$C$12,F103&lt;='Çanta Gruplaması'!$D$12),'Çanta Gruplaması'!$B$12,"Belirtilen Aralıkta Değil"))),IF(K103="Yatay",IF(AND(D103&gt;='Çanta Gruplaması'!$C$3,D103&lt;='Çanta Gruplaması'!$D$3),'Çanta Gruplaması'!$B$3,IF(AND(D103&gt;='Çanta Gruplaması'!$C$4,D103&lt;='Çanta Gruplaması'!$D$4),'Çanta Gruplaması'!$B$4,IF(AND(D103&gt;='Çanta Gruplaması'!$C$5,D103&lt;='Çanta Gruplaması'!$D$5),'Çanta Gruplaması'!$B$5,"Belirtilen Aralıkta Değil"))),IF(K103="Küp",IF(AND(D103&gt;='Çanta Gruplaması'!$C$16,D103&lt;='Çanta Gruplaması'!$D$16),'Çanta Gruplaması'!$B$16,IF(AND(D103&gt;='Çanta Gruplaması'!$C$17,D103&lt;='Çanta Gruplaması'!$D$17),'Çanta Gruplaması'!$B$17,IF(AND(D103&gt;='Çanta Gruplaması'!$C$18,D103&lt;='Çanta Gruplaması'!$D$18),'Çanta Gruplaması'!$B$18,"Belirtilen Aralıkta Değil"))),"Değer Hatalı")))</f>
        <v>Yatay 2</v>
      </c>
      <c r="M103" s="7" t="str">
        <f>IF(AND(D103&gt;='Çanta Gruplaması'!$H$3,D103&lt;='Çanta Gruplaması'!$I$3,F103&gt;='Çanta Gruplaması'!$J$3,F103&lt;='Çanta Gruplaması'!$K$3),'Çanta Gruplaması'!$G$3,IF(AND(D103&gt;='Çanta Gruplaması'!$H$4,D103&lt;='Çanta Gruplaması'!$I$4,F103&gt;='Çanta Gruplaması'!$J$4,F103&lt;='Çanta Gruplaması'!$K$4),'Çanta Gruplaması'!$G$4,IF(AND(D103&gt;='Çanta Gruplaması'!$H$5,D103&lt;='Çanta Gruplaması'!$I$5,F103&gt;='Çanta Gruplaması'!$J$5,F103&lt;='Çanta Gruplaması'!$K$5),'Çanta Gruplaması'!$G$5,"Gruplanabilen Aralıkta Değildir")))</f>
        <v>Gruplanabilen Aralıkta Değildir</v>
      </c>
      <c r="N103" s="8" t="str">
        <f t="shared" si="4"/>
        <v>Geçer</v>
      </c>
      <c r="O103" s="9" t="str">
        <f t="shared" si="5"/>
        <v>Geçer</v>
      </c>
      <c r="P103" s="9" t="str">
        <f t="shared" si="6"/>
        <v>Geçer</v>
      </c>
      <c r="Q103" s="9" t="str">
        <f t="shared" si="7"/>
        <v>Geçer</v>
      </c>
      <c r="R103" s="9" t="str">
        <f t="shared" si="8"/>
        <v>Geçer</v>
      </c>
      <c r="S103" s="9" t="str">
        <f t="shared" si="9"/>
        <v>Geçer</v>
      </c>
      <c r="T103" s="9" t="str">
        <f t="shared" si="10"/>
        <v>Geçer</v>
      </c>
      <c r="U103" s="9" t="str">
        <f t="shared" si="11"/>
        <v>Geçer</v>
      </c>
      <c r="V103" s="9" t="str">
        <f t="shared" si="12"/>
        <v>Geçer</v>
      </c>
      <c r="W103" s="9" t="str">
        <f t="shared" si="13"/>
        <v>Geçer</v>
      </c>
      <c r="X103" s="8" t="str">
        <f t="shared" si="14"/>
        <v>Geçmez</v>
      </c>
      <c r="Y103" s="9" t="str">
        <f t="shared" si="15"/>
        <v>Geçmez</v>
      </c>
      <c r="Z103" s="9" t="str">
        <f t="shared" si="16"/>
        <v>Geçer</v>
      </c>
      <c r="AA103" s="9" t="str">
        <f t="shared" si="17"/>
        <v>Geçer</v>
      </c>
      <c r="AB103" s="9" t="str">
        <f t="shared" si="18"/>
        <v>Geçer</v>
      </c>
      <c r="AC103" s="9" t="str">
        <f t="shared" si="19"/>
        <v>Geçmez</v>
      </c>
      <c r="AD103" s="9" t="str">
        <f t="shared" si="20"/>
        <v>Geçmez</v>
      </c>
      <c r="AE103" s="9" t="str">
        <f t="shared" si="21"/>
        <v>Geçmez</v>
      </c>
      <c r="AF103" s="9" t="str">
        <f t="shared" si="22"/>
        <v>Geçer</v>
      </c>
      <c r="AG103" s="9" t="str">
        <f t="shared" si="23"/>
        <v>Geçer</v>
      </c>
      <c r="AH103" s="8" t="str">
        <f t="shared" si="24"/>
        <v>Geçer</v>
      </c>
      <c r="AI103" s="9" t="str">
        <f t="shared" si="25"/>
        <v>Geçer</v>
      </c>
      <c r="AJ103" s="9" t="str">
        <f t="shared" si="26"/>
        <v>Geçer</v>
      </c>
      <c r="AK103" s="9" t="str">
        <f t="shared" si="27"/>
        <v>Geçer</v>
      </c>
      <c r="AL103" s="9" t="str">
        <f t="shared" si="28"/>
        <v>Geçer</v>
      </c>
      <c r="AM103" s="9" t="str">
        <f t="shared" si="29"/>
        <v>Geçer</v>
      </c>
      <c r="AN103" s="9" t="str">
        <f t="shared" si="30"/>
        <v>Geçer</v>
      </c>
      <c r="AO103" s="9" t="str">
        <f t="shared" si="31"/>
        <v>Geçer</v>
      </c>
      <c r="AP103" s="9" t="str">
        <f t="shared" si="32"/>
        <v>Geçer</v>
      </c>
      <c r="AQ103" s="8" t="str">
        <f t="shared" si="33"/>
        <v>Geçer</v>
      </c>
      <c r="AR103" s="9" t="str">
        <f t="shared" si="34"/>
        <v>Geçer</v>
      </c>
      <c r="AS103" s="9" t="str">
        <f t="shared" si="35"/>
        <v>Geçer</v>
      </c>
      <c r="AT103" s="9" t="str">
        <f t="shared" si="36"/>
        <v>Geçer</v>
      </c>
      <c r="AU103" s="9" t="str">
        <f t="shared" si="37"/>
        <v>Geçer</v>
      </c>
      <c r="AV103" s="9" t="str">
        <f t="shared" si="38"/>
        <v>Geçer</v>
      </c>
      <c r="AW103" s="9" t="str">
        <f t="shared" si="39"/>
        <v>Geçer</v>
      </c>
      <c r="AX103" s="9" t="str">
        <f t="shared" si="40"/>
        <v>Geçer</v>
      </c>
      <c r="AY103" s="9" t="str">
        <f t="shared" si="41"/>
        <v>Geçer</v>
      </c>
      <c r="AZ103" s="10" t="str">
        <f t="shared" si="42"/>
        <v>Evet</v>
      </c>
      <c r="BA103" s="10" t="str">
        <f t="shared" si="43"/>
        <v>Evet</v>
      </c>
      <c r="BB103" s="10" t="str">
        <f t="shared" si="44"/>
        <v>Evet</v>
      </c>
    </row>
    <row r="104" ht="42.0" customHeight="1">
      <c r="A104" s="7">
        <v>74.0</v>
      </c>
      <c r="B104" s="5" t="s">
        <v>65</v>
      </c>
      <c r="C104" s="7">
        <v>74.0</v>
      </c>
      <c r="D104" s="5">
        <v>36.0</v>
      </c>
      <c r="E104" s="5">
        <v>12.0</v>
      </c>
      <c r="F104" s="5">
        <v>22.0</v>
      </c>
      <c r="G104" s="5">
        <v>6.0</v>
      </c>
      <c r="H104" s="7">
        <v>190.0</v>
      </c>
      <c r="I104" s="6">
        <f t="shared" si="1"/>
        <v>35.5</v>
      </c>
      <c r="J104" s="6">
        <f t="shared" si="2"/>
        <v>98</v>
      </c>
      <c r="K104" s="7" t="str">
        <f t="shared" si="3"/>
        <v>Yatay</v>
      </c>
      <c r="L104" s="7" t="str">
        <f>IF(K104="Dikey",IF(AND(F104&gt;='Çanta Gruplaması'!$C$10,F104&lt;='Çanta Gruplaması'!$D$10),'Çanta Gruplaması'!$B$10,IF(AND(F104&gt;='Çanta Gruplaması'!$C$11,F104&lt;='Çanta Gruplaması'!$D$11),'Çanta Gruplaması'!$B$11,IF(AND(F104&gt;='Çanta Gruplaması'!$C$12,F104&lt;='Çanta Gruplaması'!$D$12),'Çanta Gruplaması'!$B$12,"Belirtilen Aralıkta Değil"))),IF(K104="Yatay",IF(AND(D104&gt;='Çanta Gruplaması'!$C$3,D104&lt;='Çanta Gruplaması'!$D$3),'Çanta Gruplaması'!$B$3,IF(AND(D104&gt;='Çanta Gruplaması'!$C$4,D104&lt;='Çanta Gruplaması'!$D$4),'Çanta Gruplaması'!$B$4,IF(AND(D104&gt;='Çanta Gruplaması'!$C$5,D104&lt;='Çanta Gruplaması'!$D$5),'Çanta Gruplaması'!$B$5,"Belirtilen Aralıkta Değil"))),IF(K104="Küp",IF(AND(D104&gt;='Çanta Gruplaması'!$C$16,D104&lt;='Çanta Gruplaması'!$D$16),'Çanta Gruplaması'!$B$16,IF(AND(D104&gt;='Çanta Gruplaması'!$C$17,D104&lt;='Çanta Gruplaması'!$D$17),'Çanta Gruplaması'!$B$17,IF(AND(D104&gt;='Çanta Gruplaması'!$C$18,D104&lt;='Çanta Gruplaması'!$D$18),'Çanta Gruplaması'!$B$18,"Belirtilen Aralıkta Değil"))),"Değer Hatalı")))</f>
        <v>Yatay 2</v>
      </c>
      <c r="M104" s="7" t="str">
        <f>IF(AND(D104&gt;='Çanta Gruplaması'!$H$3,D104&lt;='Çanta Gruplaması'!$I$3,F104&gt;='Çanta Gruplaması'!$J$3,F104&lt;='Çanta Gruplaması'!$K$3),'Çanta Gruplaması'!$G$3,IF(AND(D104&gt;='Çanta Gruplaması'!$H$4,D104&lt;='Çanta Gruplaması'!$I$4,F104&gt;='Çanta Gruplaması'!$J$4,F104&lt;='Çanta Gruplaması'!$K$4),'Çanta Gruplaması'!$G$4,IF(AND(D104&gt;='Çanta Gruplaması'!$H$5,D104&lt;='Çanta Gruplaması'!$I$5,F104&gt;='Çanta Gruplaması'!$J$5,F104&lt;='Çanta Gruplaması'!$K$5),'Çanta Gruplaması'!$G$5,"Gruplanabilen Aralıkta Değildir")))</f>
        <v>Gruplanabilen Aralıkta Değildir</v>
      </c>
      <c r="N104" s="8" t="str">
        <f t="shared" si="4"/>
        <v>Geçmez</v>
      </c>
      <c r="O104" s="9" t="str">
        <f t="shared" si="5"/>
        <v>Geçer</v>
      </c>
      <c r="P104" s="9" t="str">
        <f t="shared" si="6"/>
        <v>Geçer</v>
      </c>
      <c r="Q104" s="9" t="str">
        <f t="shared" si="7"/>
        <v>Geçer</v>
      </c>
      <c r="R104" s="9" t="str">
        <f t="shared" si="8"/>
        <v>Geçer</v>
      </c>
      <c r="S104" s="9" t="str">
        <f t="shared" si="9"/>
        <v>Geçer</v>
      </c>
      <c r="T104" s="9" t="str">
        <f t="shared" si="10"/>
        <v>Geçmez</v>
      </c>
      <c r="U104" s="9" t="str">
        <f t="shared" si="11"/>
        <v>Geçer</v>
      </c>
      <c r="V104" s="9" t="str">
        <f t="shared" si="12"/>
        <v>Geçer</v>
      </c>
      <c r="W104" s="9" t="str">
        <f t="shared" si="13"/>
        <v>Geçer</v>
      </c>
      <c r="X104" s="8" t="str">
        <f t="shared" si="14"/>
        <v>Geçmez</v>
      </c>
      <c r="Y104" s="9" t="str">
        <f t="shared" si="15"/>
        <v>Geçmez</v>
      </c>
      <c r="Z104" s="9" t="str">
        <f t="shared" si="16"/>
        <v>Geçer</v>
      </c>
      <c r="AA104" s="9" t="str">
        <f t="shared" si="17"/>
        <v>Geçer</v>
      </c>
      <c r="AB104" s="9" t="str">
        <f t="shared" si="18"/>
        <v>Geçmez</v>
      </c>
      <c r="AC104" s="9" t="str">
        <f t="shared" si="19"/>
        <v>Geçmez</v>
      </c>
      <c r="AD104" s="9" t="str">
        <f t="shared" si="20"/>
        <v>Geçmez</v>
      </c>
      <c r="AE104" s="9" t="str">
        <f t="shared" si="21"/>
        <v>Geçmez</v>
      </c>
      <c r="AF104" s="9" t="str">
        <f t="shared" si="22"/>
        <v>Geçer</v>
      </c>
      <c r="AG104" s="9" t="str">
        <f t="shared" si="23"/>
        <v>Geçer</v>
      </c>
      <c r="AH104" s="8" t="str">
        <f t="shared" si="24"/>
        <v>Geçmez</v>
      </c>
      <c r="AI104" s="9" t="str">
        <f t="shared" si="25"/>
        <v>Geçer</v>
      </c>
      <c r="AJ104" s="9" t="str">
        <f t="shared" si="26"/>
        <v>Geçer</v>
      </c>
      <c r="AK104" s="9" t="str">
        <f t="shared" si="27"/>
        <v>Geçer</v>
      </c>
      <c r="AL104" s="9" t="str">
        <f t="shared" si="28"/>
        <v>Geçer</v>
      </c>
      <c r="AM104" s="9" t="str">
        <f t="shared" si="29"/>
        <v>Geçer</v>
      </c>
      <c r="AN104" s="9" t="str">
        <f t="shared" si="30"/>
        <v>Geçer</v>
      </c>
      <c r="AO104" s="9" t="str">
        <f t="shared" si="31"/>
        <v>Geçmez</v>
      </c>
      <c r="AP104" s="9" t="str">
        <f t="shared" si="32"/>
        <v>Geçer</v>
      </c>
      <c r="AQ104" s="8" t="str">
        <f t="shared" si="33"/>
        <v>Geçmez</v>
      </c>
      <c r="AR104" s="9" t="str">
        <f t="shared" si="34"/>
        <v>Geçer</v>
      </c>
      <c r="AS104" s="9" t="str">
        <f t="shared" si="35"/>
        <v>Geçer</v>
      </c>
      <c r="AT104" s="9" t="str">
        <f t="shared" si="36"/>
        <v>Geçmez</v>
      </c>
      <c r="AU104" s="9" t="str">
        <f t="shared" si="37"/>
        <v>Geçer</v>
      </c>
      <c r="AV104" s="9" t="str">
        <f t="shared" si="38"/>
        <v>Geçer</v>
      </c>
      <c r="AW104" s="9" t="str">
        <f t="shared" si="39"/>
        <v>Geçer</v>
      </c>
      <c r="AX104" s="9" t="str">
        <f t="shared" si="40"/>
        <v>Geçmez</v>
      </c>
      <c r="AY104" s="9" t="str">
        <f t="shared" si="41"/>
        <v>Geçer</v>
      </c>
      <c r="AZ104" s="10" t="str">
        <f t="shared" si="42"/>
        <v>Hayır</v>
      </c>
      <c r="BA104" s="10" t="str">
        <f t="shared" si="43"/>
        <v>Hayır</v>
      </c>
      <c r="BB104" s="10" t="str">
        <f t="shared" si="44"/>
        <v>Hayır</v>
      </c>
    </row>
    <row r="105" ht="42.0" customHeight="1">
      <c r="A105" s="7">
        <v>75.0</v>
      </c>
      <c r="B105" s="5" t="s">
        <v>67</v>
      </c>
      <c r="C105" s="7">
        <v>75.0</v>
      </c>
      <c r="D105" s="5">
        <v>35.0</v>
      </c>
      <c r="E105" s="5">
        <v>12.0</v>
      </c>
      <c r="F105" s="5">
        <v>50.0</v>
      </c>
      <c r="G105" s="5">
        <v>4.0</v>
      </c>
      <c r="H105" s="7">
        <v>190.0</v>
      </c>
      <c r="I105" s="6">
        <f t="shared" si="1"/>
        <v>61.5</v>
      </c>
      <c r="J105" s="6">
        <f t="shared" si="2"/>
        <v>96</v>
      </c>
      <c r="K105" s="7" t="str">
        <f t="shared" si="3"/>
        <v>Dikey</v>
      </c>
      <c r="L105" s="7" t="str">
        <f>IF(K105="Dikey",IF(AND(F105&gt;='Çanta Gruplaması'!$C$10,F105&lt;='Çanta Gruplaması'!$D$10),'Çanta Gruplaması'!$B$10,IF(AND(F105&gt;='Çanta Gruplaması'!$C$11,F105&lt;='Çanta Gruplaması'!$D$11),'Çanta Gruplaması'!$B$11,IF(AND(F105&gt;='Çanta Gruplaması'!$C$12,F105&lt;='Çanta Gruplaması'!$D$12),'Çanta Gruplaması'!$B$12,"Belirtilen Aralıkta Değil"))),IF(K105="Yatay",IF(AND(D105&gt;='Çanta Gruplaması'!$C$3,D105&lt;='Çanta Gruplaması'!$D$3),'Çanta Gruplaması'!$B$3,IF(AND(D105&gt;='Çanta Gruplaması'!$C$4,D105&lt;='Çanta Gruplaması'!$D$4),'Çanta Gruplaması'!$B$4,IF(AND(D105&gt;='Çanta Gruplaması'!$C$5,D105&lt;='Çanta Gruplaması'!$D$5),'Çanta Gruplaması'!$B$5,"Belirtilen Aralıkta Değil"))),IF(K105="Küp",IF(AND(D105&gt;='Çanta Gruplaması'!$C$16,D105&lt;='Çanta Gruplaması'!$D$16),'Çanta Gruplaması'!$B$16,IF(AND(D105&gt;='Çanta Gruplaması'!$C$17,D105&lt;='Çanta Gruplaması'!$D$17),'Çanta Gruplaması'!$B$17,IF(AND(D105&gt;='Çanta Gruplaması'!$C$18,D105&lt;='Çanta Gruplaması'!$D$18),'Çanta Gruplaması'!$B$18,"Belirtilen Aralıkta Değil"))),"Değer Hatalı")))</f>
        <v>Dikey 2</v>
      </c>
      <c r="M105" s="7" t="str">
        <f>IF(AND(D105&gt;='Çanta Gruplaması'!$H$3,D105&lt;='Çanta Gruplaması'!$I$3,F105&gt;='Çanta Gruplaması'!$J$3,F105&lt;='Çanta Gruplaması'!$K$3),'Çanta Gruplaması'!$G$3,IF(AND(D105&gt;='Çanta Gruplaması'!$H$4,D105&lt;='Çanta Gruplaması'!$I$4,F105&gt;='Çanta Gruplaması'!$J$4,F105&lt;='Çanta Gruplaması'!$K$4),'Çanta Gruplaması'!$G$4,IF(AND(D105&gt;='Çanta Gruplaması'!$H$5,D105&lt;='Çanta Gruplaması'!$I$5,F105&gt;='Çanta Gruplaması'!$J$5,F105&lt;='Çanta Gruplaması'!$K$5),'Çanta Gruplaması'!$G$5,"Gruplanabilen Aralıkta Değildir")))</f>
        <v>Orta</v>
      </c>
      <c r="N105" s="8" t="str">
        <f t="shared" si="4"/>
        <v>Geçmez</v>
      </c>
      <c r="O105" s="9" t="str">
        <f t="shared" si="5"/>
        <v>Geçer</v>
      </c>
      <c r="P105" s="9" t="str">
        <f t="shared" si="6"/>
        <v>Geçmez</v>
      </c>
      <c r="Q105" s="9" t="str">
        <f t="shared" si="7"/>
        <v>Geçer</v>
      </c>
      <c r="R105" s="9" t="str">
        <f t="shared" si="8"/>
        <v>Geçer</v>
      </c>
      <c r="S105" s="9" t="str">
        <f t="shared" si="9"/>
        <v>Geçer</v>
      </c>
      <c r="T105" s="9" t="str">
        <f t="shared" si="10"/>
        <v>Geçer</v>
      </c>
      <c r="U105" s="9" t="str">
        <f t="shared" si="11"/>
        <v>Geçer</v>
      </c>
      <c r="V105" s="9" t="str">
        <f t="shared" si="12"/>
        <v>Geçer</v>
      </c>
      <c r="W105" s="9" t="str">
        <f t="shared" si="13"/>
        <v>Geçmez</v>
      </c>
      <c r="X105" s="8" t="str">
        <f t="shared" si="14"/>
        <v>Geçmez</v>
      </c>
      <c r="Y105" s="9" t="str">
        <f t="shared" si="15"/>
        <v>Geçmez</v>
      </c>
      <c r="Z105" s="9" t="str">
        <f t="shared" si="16"/>
        <v>Geçmez</v>
      </c>
      <c r="AA105" s="9" t="str">
        <f t="shared" si="17"/>
        <v>Geçer</v>
      </c>
      <c r="AB105" s="9" t="str">
        <f t="shared" si="18"/>
        <v>Geçer</v>
      </c>
      <c r="AC105" s="9" t="str">
        <f t="shared" si="19"/>
        <v>Geçmez</v>
      </c>
      <c r="AD105" s="9" t="str">
        <f t="shared" si="20"/>
        <v>Geçer</v>
      </c>
      <c r="AE105" s="9" t="str">
        <f t="shared" si="21"/>
        <v>Geçmez</v>
      </c>
      <c r="AF105" s="9" t="str">
        <f t="shared" si="22"/>
        <v>Geçer</v>
      </c>
      <c r="AG105" s="9" t="str">
        <f t="shared" si="23"/>
        <v>Geçmez</v>
      </c>
      <c r="AH105" s="8" t="str">
        <f t="shared" si="24"/>
        <v>Geçmez</v>
      </c>
      <c r="AI105" s="9" t="str">
        <f t="shared" si="25"/>
        <v>Geçer</v>
      </c>
      <c r="AJ105" s="9" t="str">
        <f t="shared" si="26"/>
        <v>Geçer</v>
      </c>
      <c r="AK105" s="9" t="str">
        <f t="shared" si="27"/>
        <v>Geçmez</v>
      </c>
      <c r="AL105" s="9" t="str">
        <f t="shared" si="28"/>
        <v>Geçer</v>
      </c>
      <c r="AM105" s="9" t="str">
        <f t="shared" si="29"/>
        <v>Geçer</v>
      </c>
      <c r="AN105" s="9" t="str">
        <f t="shared" si="30"/>
        <v>Geçer</v>
      </c>
      <c r="AO105" s="9" t="str">
        <f t="shared" si="31"/>
        <v>Geçer</v>
      </c>
      <c r="AP105" s="9" t="str">
        <f t="shared" si="32"/>
        <v>Geçer</v>
      </c>
      <c r="AQ105" s="8" t="str">
        <f t="shared" si="33"/>
        <v>Geçer</v>
      </c>
      <c r="AR105" s="9" t="str">
        <f t="shared" si="34"/>
        <v>Geçer</v>
      </c>
      <c r="AS105" s="9" t="str">
        <f t="shared" si="35"/>
        <v>Geçer</v>
      </c>
      <c r="AT105" s="9" t="str">
        <f t="shared" si="36"/>
        <v>Geçer</v>
      </c>
      <c r="AU105" s="9" t="str">
        <f t="shared" si="37"/>
        <v>Geçer</v>
      </c>
      <c r="AV105" s="9" t="str">
        <f t="shared" si="38"/>
        <v>Geçer</v>
      </c>
      <c r="AW105" s="9" t="str">
        <f t="shared" si="39"/>
        <v>Geçer</v>
      </c>
      <c r="AX105" s="9" t="str">
        <f t="shared" si="40"/>
        <v>Geçer</v>
      </c>
      <c r="AY105" s="9" t="str">
        <f t="shared" si="41"/>
        <v>Geçer</v>
      </c>
      <c r="AZ105" s="10" t="str">
        <f t="shared" si="42"/>
        <v>Hayır</v>
      </c>
      <c r="BA105" s="10" t="str">
        <f t="shared" si="43"/>
        <v>Evet</v>
      </c>
      <c r="BB105" s="10" t="str">
        <f t="shared" si="44"/>
        <v>Hayır</v>
      </c>
    </row>
    <row r="106" ht="42.0" customHeight="1">
      <c r="A106" s="7">
        <v>76.0</v>
      </c>
      <c r="B106" s="5" t="s">
        <v>67</v>
      </c>
      <c r="C106" s="7">
        <v>76.0</v>
      </c>
      <c r="D106" s="5">
        <v>35.0</v>
      </c>
      <c r="E106" s="5">
        <v>12.0</v>
      </c>
      <c r="F106" s="5">
        <v>39.0</v>
      </c>
      <c r="G106" s="5">
        <v>4.0</v>
      </c>
      <c r="H106" s="7">
        <v>190.0</v>
      </c>
      <c r="I106" s="6">
        <f t="shared" si="1"/>
        <v>50.5</v>
      </c>
      <c r="J106" s="6">
        <f t="shared" si="2"/>
        <v>96</v>
      </c>
      <c r="K106" s="7" t="str">
        <f t="shared" si="3"/>
        <v>Dikey</v>
      </c>
      <c r="L106" s="7" t="str">
        <f>IF(K106="Dikey",IF(AND(F106&gt;='Çanta Gruplaması'!$C$10,F106&lt;='Çanta Gruplaması'!$D$10),'Çanta Gruplaması'!$B$10,IF(AND(F106&gt;='Çanta Gruplaması'!$C$11,F106&lt;='Çanta Gruplaması'!$D$11),'Çanta Gruplaması'!$B$11,IF(AND(F106&gt;='Çanta Gruplaması'!$C$12,F106&lt;='Çanta Gruplaması'!$D$12),'Çanta Gruplaması'!$B$12,"Belirtilen Aralıkta Değil"))),IF(K106="Yatay",IF(AND(D106&gt;='Çanta Gruplaması'!$C$3,D106&lt;='Çanta Gruplaması'!$D$3),'Çanta Gruplaması'!$B$3,IF(AND(D106&gt;='Çanta Gruplaması'!$C$4,D106&lt;='Çanta Gruplaması'!$D$4),'Çanta Gruplaması'!$B$4,IF(AND(D106&gt;='Çanta Gruplaması'!$C$5,D106&lt;='Çanta Gruplaması'!$D$5),'Çanta Gruplaması'!$B$5,"Belirtilen Aralıkta Değil"))),IF(K106="Küp",IF(AND(D106&gt;='Çanta Gruplaması'!$C$16,D106&lt;='Çanta Gruplaması'!$D$16),'Çanta Gruplaması'!$B$16,IF(AND(D106&gt;='Çanta Gruplaması'!$C$17,D106&lt;='Çanta Gruplaması'!$D$17),'Çanta Gruplaması'!$B$17,IF(AND(D106&gt;='Çanta Gruplaması'!$C$18,D106&lt;='Çanta Gruplaması'!$D$18),'Çanta Gruplaması'!$B$18,"Belirtilen Aralıkta Değil"))),"Değer Hatalı")))</f>
        <v>Dikey 2</v>
      </c>
      <c r="M106" s="7" t="str">
        <f>IF(AND(D106&gt;='Çanta Gruplaması'!$H$3,D106&lt;='Çanta Gruplaması'!$I$3,F106&gt;='Çanta Gruplaması'!$J$3,F106&lt;='Çanta Gruplaması'!$K$3),'Çanta Gruplaması'!$G$3,IF(AND(D106&gt;='Çanta Gruplaması'!$H$4,D106&lt;='Çanta Gruplaması'!$I$4,F106&gt;='Çanta Gruplaması'!$J$4,F106&lt;='Çanta Gruplaması'!$K$4),'Çanta Gruplaması'!$G$4,IF(AND(D106&gt;='Çanta Gruplaması'!$H$5,D106&lt;='Çanta Gruplaması'!$I$5,F106&gt;='Çanta Gruplaması'!$J$5,F106&lt;='Çanta Gruplaması'!$K$5),'Çanta Gruplaması'!$G$5,"Gruplanabilen Aralıkta Değildir")))</f>
        <v>Orta</v>
      </c>
      <c r="N106" s="8" t="str">
        <f t="shared" si="4"/>
        <v>Geçer</v>
      </c>
      <c r="O106" s="9" t="str">
        <f t="shared" si="5"/>
        <v>Geçer</v>
      </c>
      <c r="P106" s="9" t="str">
        <f t="shared" si="6"/>
        <v>Geçer</v>
      </c>
      <c r="Q106" s="9" t="str">
        <f t="shared" si="7"/>
        <v>Geçer</v>
      </c>
      <c r="R106" s="9" t="str">
        <f t="shared" si="8"/>
        <v>Geçer</v>
      </c>
      <c r="S106" s="9" t="str">
        <f t="shared" si="9"/>
        <v>Geçer</v>
      </c>
      <c r="T106" s="9" t="str">
        <f t="shared" si="10"/>
        <v>Geçer</v>
      </c>
      <c r="U106" s="9" t="str">
        <f t="shared" si="11"/>
        <v>Geçer</v>
      </c>
      <c r="V106" s="9" t="str">
        <f t="shared" si="12"/>
        <v>Geçer</v>
      </c>
      <c r="W106" s="9" t="str">
        <f t="shared" si="13"/>
        <v>Geçer</v>
      </c>
      <c r="X106" s="8" t="str">
        <f t="shared" si="14"/>
        <v>Geçmez</v>
      </c>
      <c r="Y106" s="9" t="str">
        <f t="shared" si="15"/>
        <v>Geçmez</v>
      </c>
      <c r="Z106" s="9" t="str">
        <f t="shared" si="16"/>
        <v>Geçmez</v>
      </c>
      <c r="AA106" s="9" t="str">
        <f t="shared" si="17"/>
        <v>Geçer</v>
      </c>
      <c r="AB106" s="9" t="str">
        <f t="shared" si="18"/>
        <v>Geçer</v>
      </c>
      <c r="AC106" s="9" t="str">
        <f t="shared" si="19"/>
        <v>Geçmez</v>
      </c>
      <c r="AD106" s="9" t="str">
        <f t="shared" si="20"/>
        <v>Geçer</v>
      </c>
      <c r="AE106" s="9" t="str">
        <f t="shared" si="21"/>
        <v>Geçmez</v>
      </c>
      <c r="AF106" s="9" t="str">
        <f t="shared" si="22"/>
        <v>Geçer</v>
      </c>
      <c r="AG106" s="9" t="str">
        <f t="shared" si="23"/>
        <v>Geçmez</v>
      </c>
      <c r="AH106" s="8" t="str">
        <f t="shared" si="24"/>
        <v>Geçer</v>
      </c>
      <c r="AI106" s="9" t="str">
        <f t="shared" si="25"/>
        <v>Geçer</v>
      </c>
      <c r="AJ106" s="9" t="str">
        <f t="shared" si="26"/>
        <v>Geçer</v>
      </c>
      <c r="AK106" s="9" t="str">
        <f t="shared" si="27"/>
        <v>Geçer</v>
      </c>
      <c r="AL106" s="9" t="str">
        <f t="shared" si="28"/>
        <v>Geçer</v>
      </c>
      <c r="AM106" s="9" t="str">
        <f t="shared" si="29"/>
        <v>Geçer</v>
      </c>
      <c r="AN106" s="9" t="str">
        <f t="shared" si="30"/>
        <v>Geçer</v>
      </c>
      <c r="AO106" s="9" t="str">
        <f t="shared" si="31"/>
        <v>Geçer</v>
      </c>
      <c r="AP106" s="9" t="str">
        <f t="shared" si="32"/>
        <v>Geçer</v>
      </c>
      <c r="AQ106" s="8" t="str">
        <f t="shared" si="33"/>
        <v>Geçer</v>
      </c>
      <c r="AR106" s="9" t="str">
        <f t="shared" si="34"/>
        <v>Geçer</v>
      </c>
      <c r="AS106" s="9" t="str">
        <f t="shared" si="35"/>
        <v>Geçer</v>
      </c>
      <c r="AT106" s="9" t="str">
        <f t="shared" si="36"/>
        <v>Geçer</v>
      </c>
      <c r="AU106" s="9" t="str">
        <f t="shared" si="37"/>
        <v>Geçer</v>
      </c>
      <c r="AV106" s="9" t="str">
        <f t="shared" si="38"/>
        <v>Geçer</v>
      </c>
      <c r="AW106" s="9" t="str">
        <f t="shared" si="39"/>
        <v>Geçer</v>
      </c>
      <c r="AX106" s="9" t="str">
        <f t="shared" si="40"/>
        <v>Geçer</v>
      </c>
      <c r="AY106" s="9" t="str">
        <f t="shared" si="41"/>
        <v>Geçer</v>
      </c>
      <c r="AZ106" s="10" t="str">
        <f t="shared" si="42"/>
        <v>Evet</v>
      </c>
      <c r="BA106" s="10" t="str">
        <f t="shared" si="43"/>
        <v>Evet</v>
      </c>
      <c r="BB106" s="10" t="str">
        <f t="shared" si="44"/>
        <v>Evet</v>
      </c>
    </row>
    <row r="107" ht="42.0" customHeight="1">
      <c r="A107" s="7">
        <v>77.0</v>
      </c>
      <c r="B107" s="5" t="s">
        <v>73</v>
      </c>
      <c r="C107" s="7">
        <v>77.0</v>
      </c>
      <c r="D107" s="5">
        <v>34.0</v>
      </c>
      <c r="E107" s="5">
        <v>12.0</v>
      </c>
      <c r="F107" s="5">
        <v>34.0</v>
      </c>
      <c r="G107" s="5">
        <v>4.0</v>
      </c>
      <c r="H107" s="7">
        <v>190.0</v>
      </c>
      <c r="I107" s="6">
        <f t="shared" si="1"/>
        <v>45.5</v>
      </c>
      <c r="J107" s="6">
        <f t="shared" si="2"/>
        <v>94</v>
      </c>
      <c r="K107" s="7" t="str">
        <f t="shared" si="3"/>
        <v>Dikey</v>
      </c>
      <c r="L107" s="7" t="str">
        <f>IF(K107="Dikey",IF(AND(F107&gt;='Çanta Gruplaması'!$C$10,F107&lt;='Çanta Gruplaması'!$D$10),'Çanta Gruplaması'!$B$10,IF(AND(F107&gt;='Çanta Gruplaması'!$C$11,F107&lt;='Çanta Gruplaması'!$D$11),'Çanta Gruplaması'!$B$11,IF(AND(F107&gt;='Çanta Gruplaması'!$C$12,F107&lt;='Çanta Gruplaması'!$D$12),'Çanta Gruplaması'!$B$12,"Belirtilen Aralıkta Değil"))),IF(K107="Yatay",IF(AND(D107&gt;='Çanta Gruplaması'!$C$3,D107&lt;='Çanta Gruplaması'!$D$3),'Çanta Gruplaması'!$B$3,IF(AND(D107&gt;='Çanta Gruplaması'!$C$4,D107&lt;='Çanta Gruplaması'!$D$4),'Çanta Gruplaması'!$B$4,IF(AND(D107&gt;='Çanta Gruplaması'!$C$5,D107&lt;='Çanta Gruplaması'!$D$5),'Çanta Gruplaması'!$B$5,"Belirtilen Aralıkta Değil"))),IF(K107="Küp",IF(AND(D107&gt;='Çanta Gruplaması'!$C$16,D107&lt;='Çanta Gruplaması'!$D$16),'Çanta Gruplaması'!$B$16,IF(AND(D107&gt;='Çanta Gruplaması'!$C$17,D107&lt;='Çanta Gruplaması'!$D$17),'Çanta Gruplaması'!$B$17,IF(AND(D107&gt;='Çanta Gruplaması'!$C$18,D107&lt;='Çanta Gruplaması'!$D$18),'Çanta Gruplaması'!$B$18,"Belirtilen Aralıkta Değil"))),"Değer Hatalı")))</f>
        <v>Dikey 2</v>
      </c>
      <c r="M107" s="7" t="str">
        <f>IF(AND(D107&gt;='Çanta Gruplaması'!$H$3,D107&lt;='Çanta Gruplaması'!$I$3,F107&gt;='Çanta Gruplaması'!$J$3,F107&lt;='Çanta Gruplaması'!$K$3),'Çanta Gruplaması'!$G$3,IF(AND(D107&gt;='Çanta Gruplaması'!$H$4,D107&lt;='Çanta Gruplaması'!$I$4,F107&gt;='Çanta Gruplaması'!$J$4,F107&lt;='Çanta Gruplaması'!$K$4),'Çanta Gruplaması'!$G$4,IF(AND(D107&gt;='Çanta Gruplaması'!$H$5,D107&lt;='Çanta Gruplaması'!$I$5,F107&gt;='Çanta Gruplaması'!$J$5,F107&lt;='Çanta Gruplaması'!$K$5),'Çanta Gruplaması'!$G$5,"Gruplanabilen Aralıkta Değildir")))</f>
        <v>Orta</v>
      </c>
      <c r="N107" s="8" t="str">
        <f t="shared" si="4"/>
        <v>Geçer</v>
      </c>
      <c r="O107" s="9" t="str">
        <f t="shared" si="5"/>
        <v>Geçer</v>
      </c>
      <c r="P107" s="9" t="str">
        <f t="shared" si="6"/>
        <v>Geçer</v>
      </c>
      <c r="Q107" s="9" t="str">
        <f t="shared" si="7"/>
        <v>Geçer</v>
      </c>
      <c r="R107" s="9" t="str">
        <f t="shared" si="8"/>
        <v>Geçer</v>
      </c>
      <c r="S107" s="9" t="str">
        <f t="shared" si="9"/>
        <v>Geçer</v>
      </c>
      <c r="T107" s="9" t="str">
        <f t="shared" si="10"/>
        <v>Geçer</v>
      </c>
      <c r="U107" s="9" t="str">
        <f t="shared" si="11"/>
        <v>Geçer</v>
      </c>
      <c r="V107" s="9" t="str">
        <f t="shared" si="12"/>
        <v>Geçer</v>
      </c>
      <c r="W107" s="9" t="str">
        <f t="shared" si="13"/>
        <v>Geçer</v>
      </c>
      <c r="X107" s="8" t="str">
        <f t="shared" si="14"/>
        <v>Geçmez</v>
      </c>
      <c r="Y107" s="9" t="str">
        <f t="shared" si="15"/>
        <v>Geçmez</v>
      </c>
      <c r="Z107" s="9" t="str">
        <f t="shared" si="16"/>
        <v>Geçer</v>
      </c>
      <c r="AA107" s="9" t="str">
        <f t="shared" si="17"/>
        <v>Geçer</v>
      </c>
      <c r="AB107" s="9" t="str">
        <f t="shared" si="18"/>
        <v>Geçer</v>
      </c>
      <c r="AC107" s="9" t="str">
        <f t="shared" si="19"/>
        <v>Geçmez</v>
      </c>
      <c r="AD107" s="9" t="str">
        <f t="shared" si="20"/>
        <v>Geçer</v>
      </c>
      <c r="AE107" s="9" t="str">
        <f t="shared" si="21"/>
        <v>Geçmez</v>
      </c>
      <c r="AF107" s="9" t="str">
        <f t="shared" si="22"/>
        <v>Geçer</v>
      </c>
      <c r="AG107" s="9" t="str">
        <f t="shared" si="23"/>
        <v>Geçer</v>
      </c>
      <c r="AH107" s="8" t="str">
        <f t="shared" si="24"/>
        <v>Geçer</v>
      </c>
      <c r="AI107" s="9" t="str">
        <f t="shared" si="25"/>
        <v>Geçer</v>
      </c>
      <c r="AJ107" s="9" t="str">
        <f t="shared" si="26"/>
        <v>Geçer</v>
      </c>
      <c r="AK107" s="9" t="str">
        <f t="shared" si="27"/>
        <v>Geçer</v>
      </c>
      <c r="AL107" s="9" t="str">
        <f t="shared" si="28"/>
        <v>Geçer</v>
      </c>
      <c r="AM107" s="9" t="str">
        <f t="shared" si="29"/>
        <v>Geçer</v>
      </c>
      <c r="AN107" s="9" t="str">
        <f t="shared" si="30"/>
        <v>Geçer</v>
      </c>
      <c r="AO107" s="9" t="str">
        <f t="shared" si="31"/>
        <v>Geçer</v>
      </c>
      <c r="AP107" s="9" t="str">
        <f t="shared" si="32"/>
        <v>Geçer</v>
      </c>
      <c r="AQ107" s="8" t="str">
        <f t="shared" si="33"/>
        <v>Geçer</v>
      </c>
      <c r="AR107" s="9" t="str">
        <f t="shared" si="34"/>
        <v>Geçer</v>
      </c>
      <c r="AS107" s="9" t="str">
        <f t="shared" si="35"/>
        <v>Geçer</v>
      </c>
      <c r="AT107" s="9" t="str">
        <f t="shared" si="36"/>
        <v>Geçer</v>
      </c>
      <c r="AU107" s="9" t="str">
        <f t="shared" si="37"/>
        <v>Geçer</v>
      </c>
      <c r="AV107" s="9" t="str">
        <f t="shared" si="38"/>
        <v>Geçer</v>
      </c>
      <c r="AW107" s="9" t="str">
        <f t="shared" si="39"/>
        <v>Geçer</v>
      </c>
      <c r="AX107" s="9" t="str">
        <f t="shared" si="40"/>
        <v>Geçer</v>
      </c>
      <c r="AY107" s="9" t="str">
        <f t="shared" si="41"/>
        <v>Geçer</v>
      </c>
      <c r="AZ107" s="10" t="str">
        <f t="shared" si="42"/>
        <v>Evet</v>
      </c>
      <c r="BA107" s="10" t="str">
        <f t="shared" si="43"/>
        <v>Evet</v>
      </c>
      <c r="BB107" s="10" t="str">
        <f t="shared" si="44"/>
        <v>Evet</v>
      </c>
    </row>
    <row r="108" ht="42.0" customHeight="1">
      <c r="A108" s="7">
        <v>78.0</v>
      </c>
      <c r="B108" s="5" t="s">
        <v>71</v>
      </c>
      <c r="C108" s="7">
        <v>78.0</v>
      </c>
      <c r="D108" s="5">
        <v>33.0</v>
      </c>
      <c r="E108" s="5">
        <v>12.0</v>
      </c>
      <c r="F108" s="5">
        <v>33.0</v>
      </c>
      <c r="G108" s="5">
        <v>4.0</v>
      </c>
      <c r="H108" s="7">
        <v>190.0</v>
      </c>
      <c r="I108" s="6">
        <f t="shared" si="1"/>
        <v>44.5</v>
      </c>
      <c r="J108" s="6">
        <f t="shared" si="2"/>
        <v>92</v>
      </c>
      <c r="K108" s="7" t="str">
        <f t="shared" si="3"/>
        <v>Dikey</v>
      </c>
      <c r="L108" s="7" t="str">
        <f>IF(K108="Dikey",IF(AND(F108&gt;='Çanta Gruplaması'!$C$10,F108&lt;='Çanta Gruplaması'!$D$10),'Çanta Gruplaması'!$B$10,IF(AND(F108&gt;='Çanta Gruplaması'!$C$11,F108&lt;='Çanta Gruplaması'!$D$11),'Çanta Gruplaması'!$B$11,IF(AND(F108&gt;='Çanta Gruplaması'!$C$12,F108&lt;='Çanta Gruplaması'!$D$12),'Çanta Gruplaması'!$B$12,"Belirtilen Aralıkta Değil"))),IF(K108="Yatay",IF(AND(D108&gt;='Çanta Gruplaması'!$C$3,D108&lt;='Çanta Gruplaması'!$D$3),'Çanta Gruplaması'!$B$3,IF(AND(D108&gt;='Çanta Gruplaması'!$C$4,D108&lt;='Çanta Gruplaması'!$D$4),'Çanta Gruplaması'!$B$4,IF(AND(D108&gt;='Çanta Gruplaması'!$C$5,D108&lt;='Çanta Gruplaması'!$D$5),'Çanta Gruplaması'!$B$5,"Belirtilen Aralıkta Değil"))),IF(K108="Küp",IF(AND(D108&gt;='Çanta Gruplaması'!$C$16,D108&lt;='Çanta Gruplaması'!$D$16),'Çanta Gruplaması'!$B$16,IF(AND(D108&gt;='Çanta Gruplaması'!$C$17,D108&lt;='Çanta Gruplaması'!$D$17),'Çanta Gruplaması'!$B$17,IF(AND(D108&gt;='Çanta Gruplaması'!$C$18,D108&lt;='Çanta Gruplaması'!$D$18),'Çanta Gruplaması'!$B$18,"Belirtilen Aralıkta Değil"))),"Değer Hatalı")))</f>
        <v>Dikey 2</v>
      </c>
      <c r="M108" s="7" t="str">
        <f>IF(AND(D108&gt;='Çanta Gruplaması'!$H$3,D108&lt;='Çanta Gruplaması'!$I$3,F108&gt;='Çanta Gruplaması'!$J$3,F108&lt;='Çanta Gruplaması'!$K$3),'Çanta Gruplaması'!$G$3,IF(AND(D108&gt;='Çanta Gruplaması'!$H$4,D108&lt;='Çanta Gruplaması'!$I$4,F108&gt;='Çanta Gruplaması'!$J$4,F108&lt;='Çanta Gruplaması'!$K$4),'Çanta Gruplaması'!$G$4,IF(AND(D108&gt;='Çanta Gruplaması'!$H$5,D108&lt;='Çanta Gruplaması'!$I$5,F108&gt;='Çanta Gruplaması'!$J$5,F108&lt;='Çanta Gruplaması'!$K$5),'Çanta Gruplaması'!$G$5,"Gruplanabilen Aralıkta Değildir")))</f>
        <v>Orta</v>
      </c>
      <c r="N108" s="8" t="str">
        <f t="shared" si="4"/>
        <v>Geçer</v>
      </c>
      <c r="O108" s="9" t="str">
        <f t="shared" si="5"/>
        <v>Geçer</v>
      </c>
      <c r="P108" s="9" t="str">
        <f t="shared" si="6"/>
        <v>Geçer</v>
      </c>
      <c r="Q108" s="9" t="str">
        <f t="shared" si="7"/>
        <v>Geçer</v>
      </c>
      <c r="R108" s="9" t="str">
        <f t="shared" si="8"/>
        <v>Geçer</v>
      </c>
      <c r="S108" s="9" t="str">
        <f t="shared" si="9"/>
        <v>Geçer</v>
      </c>
      <c r="T108" s="9" t="str">
        <f t="shared" si="10"/>
        <v>Geçer</v>
      </c>
      <c r="U108" s="9" t="str">
        <f t="shared" si="11"/>
        <v>Geçer</v>
      </c>
      <c r="V108" s="9" t="str">
        <f t="shared" si="12"/>
        <v>Geçer</v>
      </c>
      <c r="W108" s="9" t="str">
        <f t="shared" si="13"/>
        <v>Geçer</v>
      </c>
      <c r="X108" s="8" t="str">
        <f t="shared" si="14"/>
        <v>Geçmez</v>
      </c>
      <c r="Y108" s="9" t="str">
        <f t="shared" si="15"/>
        <v>Geçmez</v>
      </c>
      <c r="Z108" s="9" t="str">
        <f t="shared" si="16"/>
        <v>Geçer</v>
      </c>
      <c r="AA108" s="9" t="str">
        <f t="shared" si="17"/>
        <v>Geçer</v>
      </c>
      <c r="AB108" s="9" t="str">
        <f t="shared" si="18"/>
        <v>Geçer</v>
      </c>
      <c r="AC108" s="9" t="str">
        <f t="shared" si="19"/>
        <v>Geçmez</v>
      </c>
      <c r="AD108" s="9" t="str">
        <f t="shared" si="20"/>
        <v>Geçer</v>
      </c>
      <c r="AE108" s="9" t="str">
        <f t="shared" si="21"/>
        <v>Geçmez</v>
      </c>
      <c r="AF108" s="9" t="str">
        <f t="shared" si="22"/>
        <v>Geçer</v>
      </c>
      <c r="AG108" s="9" t="str">
        <f t="shared" si="23"/>
        <v>Geçer</v>
      </c>
      <c r="AH108" s="8" t="str">
        <f t="shared" si="24"/>
        <v>Geçer</v>
      </c>
      <c r="AI108" s="9" t="str">
        <f t="shared" si="25"/>
        <v>Geçer</v>
      </c>
      <c r="AJ108" s="9" t="str">
        <f t="shared" si="26"/>
        <v>Geçer</v>
      </c>
      <c r="AK108" s="9" t="str">
        <f t="shared" si="27"/>
        <v>Geçer</v>
      </c>
      <c r="AL108" s="9" t="str">
        <f t="shared" si="28"/>
        <v>Geçer</v>
      </c>
      <c r="AM108" s="9" t="str">
        <f t="shared" si="29"/>
        <v>Geçer</v>
      </c>
      <c r="AN108" s="9" t="str">
        <f t="shared" si="30"/>
        <v>Geçer</v>
      </c>
      <c r="AO108" s="9" t="str">
        <f t="shared" si="31"/>
        <v>Geçer</v>
      </c>
      <c r="AP108" s="9" t="str">
        <f t="shared" si="32"/>
        <v>Geçer</v>
      </c>
      <c r="AQ108" s="8" t="str">
        <f t="shared" si="33"/>
        <v>Geçer</v>
      </c>
      <c r="AR108" s="9" t="str">
        <f t="shared" si="34"/>
        <v>Geçer</v>
      </c>
      <c r="AS108" s="9" t="str">
        <f t="shared" si="35"/>
        <v>Geçer</v>
      </c>
      <c r="AT108" s="9" t="str">
        <f t="shared" si="36"/>
        <v>Geçer</v>
      </c>
      <c r="AU108" s="9" t="str">
        <f t="shared" si="37"/>
        <v>Geçer</v>
      </c>
      <c r="AV108" s="9" t="str">
        <f t="shared" si="38"/>
        <v>Geçer</v>
      </c>
      <c r="AW108" s="9" t="str">
        <f t="shared" si="39"/>
        <v>Geçer</v>
      </c>
      <c r="AX108" s="9" t="str">
        <f t="shared" si="40"/>
        <v>Geçer</v>
      </c>
      <c r="AY108" s="9" t="str">
        <f t="shared" si="41"/>
        <v>Geçer</v>
      </c>
      <c r="AZ108" s="10" t="str">
        <f t="shared" si="42"/>
        <v>Evet</v>
      </c>
      <c r="BA108" s="10" t="str">
        <f t="shared" si="43"/>
        <v>Evet</v>
      </c>
      <c r="BB108" s="10" t="str">
        <f t="shared" si="44"/>
        <v>Evet</v>
      </c>
    </row>
    <row r="109" ht="42.0" customHeight="1">
      <c r="A109" s="7">
        <v>79.0</v>
      </c>
      <c r="B109" s="5" t="s">
        <v>65</v>
      </c>
      <c r="C109" s="7">
        <v>79.0</v>
      </c>
      <c r="D109" s="5">
        <v>32.0</v>
      </c>
      <c r="E109" s="5">
        <v>12.0</v>
      </c>
      <c r="F109" s="5">
        <v>26.0</v>
      </c>
      <c r="G109" s="5">
        <v>5.0</v>
      </c>
      <c r="H109" s="7">
        <v>190.0</v>
      </c>
      <c r="I109" s="6">
        <f t="shared" si="1"/>
        <v>38.5</v>
      </c>
      <c r="J109" s="6">
        <f t="shared" si="2"/>
        <v>90</v>
      </c>
      <c r="K109" s="7" t="str">
        <f t="shared" si="3"/>
        <v>Yatay</v>
      </c>
      <c r="L109" s="7" t="str">
        <f>IF(K109="Dikey",IF(AND(F109&gt;='Çanta Gruplaması'!$C$10,F109&lt;='Çanta Gruplaması'!$D$10),'Çanta Gruplaması'!$B$10,IF(AND(F109&gt;='Çanta Gruplaması'!$C$11,F109&lt;='Çanta Gruplaması'!$D$11),'Çanta Gruplaması'!$B$11,IF(AND(F109&gt;='Çanta Gruplaması'!$C$12,F109&lt;='Çanta Gruplaması'!$D$12),'Çanta Gruplaması'!$B$12,"Belirtilen Aralıkta Değil"))),IF(K109="Yatay",IF(AND(D109&gt;='Çanta Gruplaması'!$C$3,D109&lt;='Çanta Gruplaması'!$D$3),'Çanta Gruplaması'!$B$3,IF(AND(D109&gt;='Çanta Gruplaması'!$C$4,D109&lt;='Çanta Gruplaması'!$D$4),'Çanta Gruplaması'!$B$4,IF(AND(D109&gt;='Çanta Gruplaması'!$C$5,D109&lt;='Çanta Gruplaması'!$D$5),'Çanta Gruplaması'!$B$5,"Belirtilen Aralıkta Değil"))),IF(K109="Küp",IF(AND(D109&gt;='Çanta Gruplaması'!$C$16,D109&lt;='Çanta Gruplaması'!$D$16),'Çanta Gruplaması'!$B$16,IF(AND(D109&gt;='Çanta Gruplaması'!$C$17,D109&lt;='Çanta Gruplaması'!$D$17),'Çanta Gruplaması'!$B$17,IF(AND(D109&gt;='Çanta Gruplaması'!$C$18,D109&lt;='Çanta Gruplaması'!$D$18),'Çanta Gruplaması'!$B$18,"Belirtilen Aralıkta Değil"))),"Değer Hatalı")))</f>
        <v>Yatay 2</v>
      </c>
      <c r="M109" s="7" t="str">
        <f>IF(AND(D109&gt;='Çanta Gruplaması'!$H$3,D109&lt;='Çanta Gruplaması'!$I$3,F109&gt;='Çanta Gruplaması'!$J$3,F109&lt;='Çanta Gruplaması'!$K$3),'Çanta Gruplaması'!$G$3,IF(AND(D109&gt;='Çanta Gruplaması'!$H$4,D109&lt;='Çanta Gruplaması'!$I$4,F109&gt;='Çanta Gruplaması'!$J$4,F109&lt;='Çanta Gruplaması'!$K$4),'Çanta Gruplaması'!$G$4,IF(AND(D109&gt;='Çanta Gruplaması'!$H$5,D109&lt;='Çanta Gruplaması'!$I$5,F109&gt;='Çanta Gruplaması'!$J$5,F109&lt;='Çanta Gruplaması'!$K$5),'Çanta Gruplaması'!$G$5,"Gruplanabilen Aralıkta Değildir")))</f>
        <v>Gruplanabilen Aralıkta Değildir</v>
      </c>
      <c r="N109" s="8" t="str">
        <f t="shared" si="4"/>
        <v>Geçer</v>
      </c>
      <c r="O109" s="9" t="str">
        <f t="shared" si="5"/>
        <v>Geçer</v>
      </c>
      <c r="P109" s="9" t="str">
        <f t="shared" si="6"/>
        <v>Geçer</v>
      </c>
      <c r="Q109" s="9" t="str">
        <f t="shared" si="7"/>
        <v>Geçer</v>
      </c>
      <c r="R109" s="9" t="str">
        <f t="shared" si="8"/>
        <v>Geçer</v>
      </c>
      <c r="S109" s="9" t="str">
        <f t="shared" si="9"/>
        <v>Geçer</v>
      </c>
      <c r="T109" s="9" t="str">
        <f t="shared" si="10"/>
        <v>Geçer</v>
      </c>
      <c r="U109" s="9" t="str">
        <f t="shared" si="11"/>
        <v>Geçer</v>
      </c>
      <c r="V109" s="9" t="str">
        <f t="shared" si="12"/>
        <v>Geçer</v>
      </c>
      <c r="W109" s="9" t="str">
        <f t="shared" si="13"/>
        <v>Geçer</v>
      </c>
      <c r="X109" s="8" t="str">
        <f t="shared" si="14"/>
        <v>Geçmez</v>
      </c>
      <c r="Y109" s="9" t="str">
        <f t="shared" si="15"/>
        <v>Geçmez</v>
      </c>
      <c r="Z109" s="9" t="str">
        <f t="shared" si="16"/>
        <v>Geçer</v>
      </c>
      <c r="AA109" s="9" t="str">
        <f t="shared" si="17"/>
        <v>Geçer</v>
      </c>
      <c r="AB109" s="9" t="str">
        <f t="shared" si="18"/>
        <v>Geçer</v>
      </c>
      <c r="AC109" s="9" t="str">
        <f t="shared" si="19"/>
        <v>Geçmez</v>
      </c>
      <c r="AD109" s="9" t="str">
        <f t="shared" si="20"/>
        <v>Geçmez</v>
      </c>
      <c r="AE109" s="9" t="str">
        <f t="shared" si="21"/>
        <v>Geçmez</v>
      </c>
      <c r="AF109" s="9" t="str">
        <f t="shared" si="22"/>
        <v>Geçer</v>
      </c>
      <c r="AG109" s="9" t="str">
        <f t="shared" si="23"/>
        <v>Geçer</v>
      </c>
      <c r="AH109" s="8" t="str">
        <f t="shared" si="24"/>
        <v>Geçer</v>
      </c>
      <c r="AI109" s="9" t="str">
        <f t="shared" si="25"/>
        <v>Geçer</v>
      </c>
      <c r="AJ109" s="9" t="str">
        <f t="shared" si="26"/>
        <v>Geçer</v>
      </c>
      <c r="AK109" s="9" t="str">
        <f t="shared" si="27"/>
        <v>Geçer</v>
      </c>
      <c r="AL109" s="9" t="str">
        <f t="shared" si="28"/>
        <v>Geçer</v>
      </c>
      <c r="AM109" s="9" t="str">
        <f t="shared" si="29"/>
        <v>Geçer</v>
      </c>
      <c r="AN109" s="9" t="str">
        <f t="shared" si="30"/>
        <v>Geçer</v>
      </c>
      <c r="AO109" s="9" t="str">
        <f t="shared" si="31"/>
        <v>Geçer</v>
      </c>
      <c r="AP109" s="9" t="str">
        <f t="shared" si="32"/>
        <v>Geçer</v>
      </c>
      <c r="AQ109" s="8" t="str">
        <f t="shared" si="33"/>
        <v>Geçer</v>
      </c>
      <c r="AR109" s="9" t="str">
        <f t="shared" si="34"/>
        <v>Geçer</v>
      </c>
      <c r="AS109" s="9" t="str">
        <f t="shared" si="35"/>
        <v>Geçer</v>
      </c>
      <c r="AT109" s="9" t="str">
        <f t="shared" si="36"/>
        <v>Geçer</v>
      </c>
      <c r="AU109" s="9" t="str">
        <f t="shared" si="37"/>
        <v>Geçer</v>
      </c>
      <c r="AV109" s="9" t="str">
        <f t="shared" si="38"/>
        <v>Geçer</v>
      </c>
      <c r="AW109" s="9" t="str">
        <f t="shared" si="39"/>
        <v>Geçer</v>
      </c>
      <c r="AX109" s="9" t="str">
        <f t="shared" si="40"/>
        <v>Geçer</v>
      </c>
      <c r="AY109" s="9" t="str">
        <f t="shared" si="41"/>
        <v>Geçer</v>
      </c>
      <c r="AZ109" s="10" t="str">
        <f t="shared" si="42"/>
        <v>Evet</v>
      </c>
      <c r="BA109" s="10" t="str">
        <f t="shared" si="43"/>
        <v>Evet</v>
      </c>
      <c r="BB109" s="10" t="str">
        <f t="shared" si="44"/>
        <v>Evet</v>
      </c>
    </row>
    <row r="110" ht="42.0" customHeight="1">
      <c r="A110" s="7">
        <v>80.0</v>
      </c>
      <c r="B110" s="5" t="s">
        <v>73</v>
      </c>
      <c r="C110" s="7">
        <v>80.0</v>
      </c>
      <c r="D110" s="5">
        <v>32.0</v>
      </c>
      <c r="E110" s="5">
        <v>12.0</v>
      </c>
      <c r="F110" s="5">
        <v>26.0</v>
      </c>
      <c r="G110" s="5">
        <v>4.0</v>
      </c>
      <c r="H110" s="7">
        <v>190.0</v>
      </c>
      <c r="I110" s="6">
        <f t="shared" si="1"/>
        <v>37.5</v>
      </c>
      <c r="J110" s="6">
        <f t="shared" si="2"/>
        <v>90</v>
      </c>
      <c r="K110" s="7" t="str">
        <f t="shared" si="3"/>
        <v>Yatay</v>
      </c>
      <c r="L110" s="7" t="str">
        <f>IF(K110="Dikey",IF(AND(F110&gt;='Çanta Gruplaması'!$C$10,F110&lt;='Çanta Gruplaması'!$D$10),'Çanta Gruplaması'!$B$10,IF(AND(F110&gt;='Çanta Gruplaması'!$C$11,F110&lt;='Çanta Gruplaması'!$D$11),'Çanta Gruplaması'!$B$11,IF(AND(F110&gt;='Çanta Gruplaması'!$C$12,F110&lt;='Çanta Gruplaması'!$D$12),'Çanta Gruplaması'!$B$12,"Belirtilen Aralıkta Değil"))),IF(K110="Yatay",IF(AND(D110&gt;='Çanta Gruplaması'!$C$3,D110&lt;='Çanta Gruplaması'!$D$3),'Çanta Gruplaması'!$B$3,IF(AND(D110&gt;='Çanta Gruplaması'!$C$4,D110&lt;='Çanta Gruplaması'!$D$4),'Çanta Gruplaması'!$B$4,IF(AND(D110&gt;='Çanta Gruplaması'!$C$5,D110&lt;='Çanta Gruplaması'!$D$5),'Çanta Gruplaması'!$B$5,"Belirtilen Aralıkta Değil"))),IF(K110="Küp",IF(AND(D110&gt;='Çanta Gruplaması'!$C$16,D110&lt;='Çanta Gruplaması'!$D$16),'Çanta Gruplaması'!$B$16,IF(AND(D110&gt;='Çanta Gruplaması'!$C$17,D110&lt;='Çanta Gruplaması'!$D$17),'Çanta Gruplaması'!$B$17,IF(AND(D110&gt;='Çanta Gruplaması'!$C$18,D110&lt;='Çanta Gruplaması'!$D$18),'Çanta Gruplaması'!$B$18,"Belirtilen Aralıkta Değil"))),"Değer Hatalı")))</f>
        <v>Yatay 2</v>
      </c>
      <c r="M110" s="7" t="str">
        <f>IF(AND(D110&gt;='Çanta Gruplaması'!$H$3,D110&lt;='Çanta Gruplaması'!$I$3,F110&gt;='Çanta Gruplaması'!$J$3,F110&lt;='Çanta Gruplaması'!$K$3),'Çanta Gruplaması'!$G$3,IF(AND(D110&gt;='Çanta Gruplaması'!$H$4,D110&lt;='Çanta Gruplaması'!$I$4,F110&gt;='Çanta Gruplaması'!$J$4,F110&lt;='Çanta Gruplaması'!$K$4),'Çanta Gruplaması'!$G$4,IF(AND(D110&gt;='Çanta Gruplaması'!$H$5,D110&lt;='Çanta Gruplaması'!$I$5,F110&gt;='Çanta Gruplaması'!$J$5,F110&lt;='Çanta Gruplaması'!$K$5),'Çanta Gruplaması'!$G$5,"Gruplanabilen Aralıkta Değildir")))</f>
        <v>Gruplanabilen Aralıkta Değildir</v>
      </c>
      <c r="N110" s="8" t="str">
        <f t="shared" si="4"/>
        <v>Geçer</v>
      </c>
      <c r="O110" s="9" t="str">
        <f t="shared" si="5"/>
        <v>Geçer</v>
      </c>
      <c r="P110" s="9" t="str">
        <f t="shared" si="6"/>
        <v>Geçer</v>
      </c>
      <c r="Q110" s="9" t="str">
        <f t="shared" si="7"/>
        <v>Geçer</v>
      </c>
      <c r="R110" s="9" t="str">
        <f t="shared" si="8"/>
        <v>Geçer</v>
      </c>
      <c r="S110" s="9" t="str">
        <f t="shared" si="9"/>
        <v>Geçer</v>
      </c>
      <c r="T110" s="9" t="str">
        <f t="shared" si="10"/>
        <v>Geçer</v>
      </c>
      <c r="U110" s="9" t="str">
        <f t="shared" si="11"/>
        <v>Geçer</v>
      </c>
      <c r="V110" s="9" t="str">
        <f t="shared" si="12"/>
        <v>Geçer</v>
      </c>
      <c r="W110" s="9" t="str">
        <f t="shared" si="13"/>
        <v>Geçer</v>
      </c>
      <c r="X110" s="8" t="str">
        <f t="shared" si="14"/>
        <v>Geçmez</v>
      </c>
      <c r="Y110" s="9" t="str">
        <f t="shared" si="15"/>
        <v>Geçmez</v>
      </c>
      <c r="Z110" s="9" t="str">
        <f t="shared" si="16"/>
        <v>Geçer</v>
      </c>
      <c r="AA110" s="9" t="str">
        <f t="shared" si="17"/>
        <v>Geçer</v>
      </c>
      <c r="AB110" s="9" t="str">
        <f t="shared" si="18"/>
        <v>Geçer</v>
      </c>
      <c r="AC110" s="9" t="str">
        <f t="shared" si="19"/>
        <v>Geçmez</v>
      </c>
      <c r="AD110" s="9" t="str">
        <f t="shared" si="20"/>
        <v>Geçer</v>
      </c>
      <c r="AE110" s="9" t="str">
        <f t="shared" si="21"/>
        <v>Geçmez</v>
      </c>
      <c r="AF110" s="9" t="str">
        <f t="shared" si="22"/>
        <v>Geçer</v>
      </c>
      <c r="AG110" s="9" t="str">
        <f t="shared" si="23"/>
        <v>Geçer</v>
      </c>
      <c r="AH110" s="8" t="str">
        <f t="shared" si="24"/>
        <v>Geçer</v>
      </c>
      <c r="AI110" s="9" t="str">
        <f t="shared" si="25"/>
        <v>Geçer</v>
      </c>
      <c r="AJ110" s="9" t="str">
        <f t="shared" si="26"/>
        <v>Geçer</v>
      </c>
      <c r="AK110" s="9" t="str">
        <f t="shared" si="27"/>
        <v>Geçer</v>
      </c>
      <c r="AL110" s="9" t="str">
        <f t="shared" si="28"/>
        <v>Geçer</v>
      </c>
      <c r="AM110" s="9" t="str">
        <f t="shared" si="29"/>
        <v>Geçer</v>
      </c>
      <c r="AN110" s="9" t="str">
        <f t="shared" si="30"/>
        <v>Geçer</v>
      </c>
      <c r="AO110" s="9" t="str">
        <f t="shared" si="31"/>
        <v>Geçer</v>
      </c>
      <c r="AP110" s="9" t="str">
        <f t="shared" si="32"/>
        <v>Geçer</v>
      </c>
      <c r="AQ110" s="8" t="str">
        <f t="shared" si="33"/>
        <v>Geçer</v>
      </c>
      <c r="AR110" s="9" t="str">
        <f t="shared" si="34"/>
        <v>Geçer</v>
      </c>
      <c r="AS110" s="9" t="str">
        <f t="shared" si="35"/>
        <v>Geçer</v>
      </c>
      <c r="AT110" s="9" t="str">
        <f t="shared" si="36"/>
        <v>Geçer</v>
      </c>
      <c r="AU110" s="9" t="str">
        <f t="shared" si="37"/>
        <v>Geçer</v>
      </c>
      <c r="AV110" s="9" t="str">
        <f t="shared" si="38"/>
        <v>Geçer</v>
      </c>
      <c r="AW110" s="9" t="str">
        <f t="shared" si="39"/>
        <v>Geçer</v>
      </c>
      <c r="AX110" s="9" t="str">
        <f t="shared" si="40"/>
        <v>Geçer</v>
      </c>
      <c r="AY110" s="9" t="str">
        <f t="shared" si="41"/>
        <v>Geçer</v>
      </c>
      <c r="AZ110" s="10" t="str">
        <f t="shared" si="42"/>
        <v>Evet</v>
      </c>
      <c r="BA110" s="10" t="str">
        <f t="shared" si="43"/>
        <v>Evet</v>
      </c>
      <c r="BB110" s="10" t="str">
        <f t="shared" si="44"/>
        <v>Evet</v>
      </c>
    </row>
    <row r="111" ht="42.0" customHeight="1">
      <c r="A111" s="7">
        <v>81.0</v>
      </c>
      <c r="B111" s="5" t="s">
        <v>73</v>
      </c>
      <c r="C111" s="7">
        <v>81.0</v>
      </c>
      <c r="D111" s="5">
        <v>31.0</v>
      </c>
      <c r="E111" s="5">
        <v>12.0</v>
      </c>
      <c r="F111" s="5">
        <v>42.0</v>
      </c>
      <c r="G111" s="5">
        <v>4.0</v>
      </c>
      <c r="H111" s="7">
        <v>190.0</v>
      </c>
      <c r="I111" s="6">
        <f t="shared" si="1"/>
        <v>53.5</v>
      </c>
      <c r="J111" s="6">
        <f t="shared" si="2"/>
        <v>88</v>
      </c>
      <c r="K111" s="7" t="str">
        <f t="shared" si="3"/>
        <v>Dikey</v>
      </c>
      <c r="L111" s="7" t="str">
        <f>IF(K111="Dikey",IF(AND(F111&gt;='Çanta Gruplaması'!$C$10,F111&lt;='Çanta Gruplaması'!$D$10),'Çanta Gruplaması'!$B$10,IF(AND(F111&gt;='Çanta Gruplaması'!$C$11,F111&lt;='Çanta Gruplaması'!$D$11),'Çanta Gruplaması'!$B$11,IF(AND(F111&gt;='Çanta Gruplaması'!$C$12,F111&lt;='Çanta Gruplaması'!$D$12),'Çanta Gruplaması'!$B$12,"Belirtilen Aralıkta Değil"))),IF(K111="Yatay",IF(AND(D111&gt;='Çanta Gruplaması'!$C$3,D111&lt;='Çanta Gruplaması'!$D$3),'Çanta Gruplaması'!$B$3,IF(AND(D111&gt;='Çanta Gruplaması'!$C$4,D111&lt;='Çanta Gruplaması'!$D$4),'Çanta Gruplaması'!$B$4,IF(AND(D111&gt;='Çanta Gruplaması'!$C$5,D111&lt;='Çanta Gruplaması'!$D$5),'Çanta Gruplaması'!$B$5,"Belirtilen Aralıkta Değil"))),IF(K111="Küp",IF(AND(D111&gt;='Çanta Gruplaması'!$C$16,D111&lt;='Çanta Gruplaması'!$D$16),'Çanta Gruplaması'!$B$16,IF(AND(D111&gt;='Çanta Gruplaması'!$C$17,D111&lt;='Çanta Gruplaması'!$D$17),'Çanta Gruplaması'!$B$17,IF(AND(D111&gt;='Çanta Gruplaması'!$C$18,D111&lt;='Çanta Gruplaması'!$D$18),'Çanta Gruplaması'!$B$18,"Belirtilen Aralıkta Değil"))),"Değer Hatalı")))</f>
        <v>Dikey 2</v>
      </c>
      <c r="M111" s="7" t="str">
        <f>IF(AND(D111&gt;='Çanta Gruplaması'!$H$3,D111&lt;='Çanta Gruplaması'!$I$3,F111&gt;='Çanta Gruplaması'!$J$3,F111&lt;='Çanta Gruplaması'!$K$3),'Çanta Gruplaması'!$G$3,IF(AND(D111&gt;='Çanta Gruplaması'!$H$4,D111&lt;='Çanta Gruplaması'!$I$4,F111&gt;='Çanta Gruplaması'!$J$4,F111&lt;='Çanta Gruplaması'!$K$4),'Çanta Gruplaması'!$G$4,IF(AND(D111&gt;='Çanta Gruplaması'!$H$5,D111&lt;='Çanta Gruplaması'!$I$5,F111&gt;='Çanta Gruplaması'!$J$5,F111&lt;='Çanta Gruplaması'!$K$5),'Çanta Gruplaması'!$G$5,"Gruplanabilen Aralıkta Değildir")))</f>
        <v>Orta</v>
      </c>
      <c r="N111" s="8" t="str">
        <f t="shared" si="4"/>
        <v>Geçer</v>
      </c>
      <c r="O111" s="9" t="str">
        <f t="shared" si="5"/>
        <v>Geçer</v>
      </c>
      <c r="P111" s="9" t="str">
        <f t="shared" si="6"/>
        <v>Geçer</v>
      </c>
      <c r="Q111" s="9" t="str">
        <f t="shared" si="7"/>
        <v>Geçer</v>
      </c>
      <c r="R111" s="9" t="str">
        <f t="shared" si="8"/>
        <v>Geçer</v>
      </c>
      <c r="S111" s="9" t="str">
        <f t="shared" si="9"/>
        <v>Geçer</v>
      </c>
      <c r="T111" s="9" t="str">
        <f t="shared" si="10"/>
        <v>Geçer</v>
      </c>
      <c r="U111" s="9" t="str">
        <f t="shared" si="11"/>
        <v>Geçer</v>
      </c>
      <c r="V111" s="9" t="str">
        <f t="shared" si="12"/>
        <v>Geçer</v>
      </c>
      <c r="W111" s="9" t="str">
        <f t="shared" si="13"/>
        <v>Geçer</v>
      </c>
      <c r="X111" s="8" t="str">
        <f t="shared" si="14"/>
        <v>Geçmez</v>
      </c>
      <c r="Y111" s="9" t="str">
        <f t="shared" si="15"/>
        <v>Geçmez</v>
      </c>
      <c r="Z111" s="9" t="str">
        <f t="shared" si="16"/>
        <v>Geçmez</v>
      </c>
      <c r="AA111" s="9" t="str">
        <f t="shared" si="17"/>
        <v>Geçer</v>
      </c>
      <c r="AB111" s="9" t="str">
        <f t="shared" si="18"/>
        <v>Geçer</v>
      </c>
      <c r="AC111" s="9" t="str">
        <f t="shared" si="19"/>
        <v>Geçmez</v>
      </c>
      <c r="AD111" s="9" t="str">
        <f t="shared" si="20"/>
        <v>Geçer</v>
      </c>
      <c r="AE111" s="9" t="str">
        <f t="shared" si="21"/>
        <v>Geçmez</v>
      </c>
      <c r="AF111" s="9" t="str">
        <f t="shared" si="22"/>
        <v>Geçer</v>
      </c>
      <c r="AG111" s="9" t="str">
        <f t="shared" si="23"/>
        <v>Geçmez</v>
      </c>
      <c r="AH111" s="8" t="str">
        <f t="shared" si="24"/>
        <v>Geçer</v>
      </c>
      <c r="AI111" s="9" t="str">
        <f t="shared" si="25"/>
        <v>Geçer</v>
      </c>
      <c r="AJ111" s="9" t="str">
        <f t="shared" si="26"/>
        <v>Geçer</v>
      </c>
      <c r="AK111" s="9" t="str">
        <f t="shared" si="27"/>
        <v>Geçer</v>
      </c>
      <c r="AL111" s="9" t="str">
        <f t="shared" si="28"/>
        <v>Geçer</v>
      </c>
      <c r="AM111" s="9" t="str">
        <f t="shared" si="29"/>
        <v>Geçer</v>
      </c>
      <c r="AN111" s="9" t="str">
        <f t="shared" si="30"/>
        <v>Geçer</v>
      </c>
      <c r="AO111" s="9" t="str">
        <f t="shared" si="31"/>
        <v>Geçer</v>
      </c>
      <c r="AP111" s="9" t="str">
        <f t="shared" si="32"/>
        <v>Geçer</v>
      </c>
      <c r="AQ111" s="8" t="str">
        <f t="shared" si="33"/>
        <v>Geçer</v>
      </c>
      <c r="AR111" s="9" t="str">
        <f t="shared" si="34"/>
        <v>Geçer</v>
      </c>
      <c r="AS111" s="9" t="str">
        <f t="shared" si="35"/>
        <v>Geçer</v>
      </c>
      <c r="AT111" s="9" t="str">
        <f t="shared" si="36"/>
        <v>Geçer</v>
      </c>
      <c r="AU111" s="9" t="str">
        <f t="shared" si="37"/>
        <v>Geçer</v>
      </c>
      <c r="AV111" s="9" t="str">
        <f t="shared" si="38"/>
        <v>Geçer</v>
      </c>
      <c r="AW111" s="9" t="str">
        <f t="shared" si="39"/>
        <v>Geçer</v>
      </c>
      <c r="AX111" s="9" t="str">
        <f t="shared" si="40"/>
        <v>Geçer</v>
      </c>
      <c r="AY111" s="9" t="str">
        <f t="shared" si="41"/>
        <v>Geçer</v>
      </c>
      <c r="AZ111" s="10" t="str">
        <f t="shared" si="42"/>
        <v>Evet</v>
      </c>
      <c r="BA111" s="10" t="str">
        <f t="shared" si="43"/>
        <v>Evet</v>
      </c>
      <c r="BB111" s="10" t="str">
        <f t="shared" si="44"/>
        <v>Evet</v>
      </c>
    </row>
    <row r="112" ht="42.0" customHeight="1">
      <c r="A112" s="7">
        <v>82.0</v>
      </c>
      <c r="B112" s="5" t="s">
        <v>69</v>
      </c>
      <c r="C112" s="7">
        <v>82.0</v>
      </c>
      <c r="D112" s="5">
        <v>31.0</v>
      </c>
      <c r="E112" s="5">
        <v>12.0</v>
      </c>
      <c r="F112" s="5">
        <v>41.0</v>
      </c>
      <c r="G112" s="5">
        <v>4.0</v>
      </c>
      <c r="H112" s="7">
        <v>190.0</v>
      </c>
      <c r="I112" s="6">
        <f t="shared" si="1"/>
        <v>52.5</v>
      </c>
      <c r="J112" s="6">
        <f t="shared" si="2"/>
        <v>88</v>
      </c>
      <c r="K112" s="7" t="str">
        <f t="shared" si="3"/>
        <v>Dikey</v>
      </c>
      <c r="L112" s="7" t="str">
        <f>IF(K112="Dikey",IF(AND(F112&gt;='Çanta Gruplaması'!$C$10,F112&lt;='Çanta Gruplaması'!$D$10),'Çanta Gruplaması'!$B$10,IF(AND(F112&gt;='Çanta Gruplaması'!$C$11,F112&lt;='Çanta Gruplaması'!$D$11),'Çanta Gruplaması'!$B$11,IF(AND(F112&gt;='Çanta Gruplaması'!$C$12,F112&lt;='Çanta Gruplaması'!$D$12),'Çanta Gruplaması'!$B$12,"Belirtilen Aralıkta Değil"))),IF(K112="Yatay",IF(AND(D112&gt;='Çanta Gruplaması'!$C$3,D112&lt;='Çanta Gruplaması'!$D$3),'Çanta Gruplaması'!$B$3,IF(AND(D112&gt;='Çanta Gruplaması'!$C$4,D112&lt;='Çanta Gruplaması'!$D$4),'Çanta Gruplaması'!$B$4,IF(AND(D112&gt;='Çanta Gruplaması'!$C$5,D112&lt;='Çanta Gruplaması'!$D$5),'Çanta Gruplaması'!$B$5,"Belirtilen Aralıkta Değil"))),IF(K112="Küp",IF(AND(D112&gt;='Çanta Gruplaması'!$C$16,D112&lt;='Çanta Gruplaması'!$D$16),'Çanta Gruplaması'!$B$16,IF(AND(D112&gt;='Çanta Gruplaması'!$C$17,D112&lt;='Çanta Gruplaması'!$D$17),'Çanta Gruplaması'!$B$17,IF(AND(D112&gt;='Çanta Gruplaması'!$C$18,D112&lt;='Çanta Gruplaması'!$D$18),'Çanta Gruplaması'!$B$18,"Belirtilen Aralıkta Değil"))),"Değer Hatalı")))</f>
        <v>Dikey 2</v>
      </c>
      <c r="M112" s="7" t="str">
        <f>IF(AND(D112&gt;='Çanta Gruplaması'!$H$3,D112&lt;='Çanta Gruplaması'!$I$3,F112&gt;='Çanta Gruplaması'!$J$3,F112&lt;='Çanta Gruplaması'!$K$3),'Çanta Gruplaması'!$G$3,IF(AND(D112&gt;='Çanta Gruplaması'!$H$4,D112&lt;='Çanta Gruplaması'!$I$4,F112&gt;='Çanta Gruplaması'!$J$4,F112&lt;='Çanta Gruplaması'!$K$4),'Çanta Gruplaması'!$G$4,IF(AND(D112&gt;='Çanta Gruplaması'!$H$5,D112&lt;='Çanta Gruplaması'!$I$5,F112&gt;='Çanta Gruplaması'!$J$5,F112&lt;='Çanta Gruplaması'!$K$5),'Çanta Gruplaması'!$G$5,"Gruplanabilen Aralıkta Değildir")))</f>
        <v>Orta</v>
      </c>
      <c r="N112" s="8" t="str">
        <f t="shared" si="4"/>
        <v>Geçer</v>
      </c>
      <c r="O112" s="9" t="str">
        <f t="shared" si="5"/>
        <v>Geçer</v>
      </c>
      <c r="P112" s="9" t="str">
        <f t="shared" si="6"/>
        <v>Geçer</v>
      </c>
      <c r="Q112" s="9" t="str">
        <f t="shared" si="7"/>
        <v>Geçer</v>
      </c>
      <c r="R112" s="9" t="str">
        <f t="shared" si="8"/>
        <v>Geçer</v>
      </c>
      <c r="S112" s="9" t="str">
        <f t="shared" si="9"/>
        <v>Geçer</v>
      </c>
      <c r="T112" s="9" t="str">
        <f t="shared" si="10"/>
        <v>Geçer</v>
      </c>
      <c r="U112" s="9" t="str">
        <f t="shared" si="11"/>
        <v>Geçer</v>
      </c>
      <c r="V112" s="9" t="str">
        <f t="shared" si="12"/>
        <v>Geçer</v>
      </c>
      <c r="W112" s="9" t="str">
        <f t="shared" si="13"/>
        <v>Geçer</v>
      </c>
      <c r="X112" s="8" t="str">
        <f t="shared" si="14"/>
        <v>Geçmez</v>
      </c>
      <c r="Y112" s="9" t="str">
        <f t="shared" si="15"/>
        <v>Geçmez</v>
      </c>
      <c r="Z112" s="9" t="str">
        <f t="shared" si="16"/>
        <v>Geçmez</v>
      </c>
      <c r="AA112" s="9" t="str">
        <f t="shared" si="17"/>
        <v>Geçer</v>
      </c>
      <c r="AB112" s="9" t="str">
        <f t="shared" si="18"/>
        <v>Geçer</v>
      </c>
      <c r="AC112" s="9" t="str">
        <f t="shared" si="19"/>
        <v>Geçmez</v>
      </c>
      <c r="AD112" s="9" t="str">
        <f t="shared" si="20"/>
        <v>Geçer</v>
      </c>
      <c r="AE112" s="9" t="str">
        <f t="shared" si="21"/>
        <v>Geçmez</v>
      </c>
      <c r="AF112" s="9" t="str">
        <f t="shared" si="22"/>
        <v>Geçer</v>
      </c>
      <c r="AG112" s="9" t="str">
        <f t="shared" si="23"/>
        <v>Geçmez</v>
      </c>
      <c r="AH112" s="8" t="str">
        <f t="shared" si="24"/>
        <v>Geçer</v>
      </c>
      <c r="AI112" s="9" t="str">
        <f t="shared" si="25"/>
        <v>Geçer</v>
      </c>
      <c r="AJ112" s="9" t="str">
        <f t="shared" si="26"/>
        <v>Geçer</v>
      </c>
      <c r="AK112" s="9" t="str">
        <f t="shared" si="27"/>
        <v>Geçer</v>
      </c>
      <c r="AL112" s="9" t="str">
        <f t="shared" si="28"/>
        <v>Geçer</v>
      </c>
      <c r="AM112" s="9" t="str">
        <f t="shared" si="29"/>
        <v>Geçer</v>
      </c>
      <c r="AN112" s="9" t="str">
        <f t="shared" si="30"/>
        <v>Geçer</v>
      </c>
      <c r="AO112" s="9" t="str">
        <f t="shared" si="31"/>
        <v>Geçer</v>
      </c>
      <c r="AP112" s="9" t="str">
        <f t="shared" si="32"/>
        <v>Geçer</v>
      </c>
      <c r="AQ112" s="8" t="str">
        <f t="shared" si="33"/>
        <v>Geçer</v>
      </c>
      <c r="AR112" s="9" t="str">
        <f t="shared" si="34"/>
        <v>Geçer</v>
      </c>
      <c r="AS112" s="9" t="str">
        <f t="shared" si="35"/>
        <v>Geçer</v>
      </c>
      <c r="AT112" s="9" t="str">
        <f t="shared" si="36"/>
        <v>Geçer</v>
      </c>
      <c r="AU112" s="9" t="str">
        <f t="shared" si="37"/>
        <v>Geçer</v>
      </c>
      <c r="AV112" s="9" t="str">
        <f t="shared" si="38"/>
        <v>Geçer</v>
      </c>
      <c r="AW112" s="9" t="str">
        <f t="shared" si="39"/>
        <v>Geçer</v>
      </c>
      <c r="AX112" s="9" t="str">
        <f t="shared" si="40"/>
        <v>Geçer</v>
      </c>
      <c r="AY112" s="9" t="str">
        <f t="shared" si="41"/>
        <v>Geçer</v>
      </c>
      <c r="AZ112" s="10" t="str">
        <f t="shared" si="42"/>
        <v>Evet</v>
      </c>
      <c r="BA112" s="10" t="str">
        <f t="shared" si="43"/>
        <v>Evet</v>
      </c>
      <c r="BB112" s="10" t="str">
        <f t="shared" si="44"/>
        <v>Evet</v>
      </c>
    </row>
    <row r="113" ht="42.0" customHeight="1">
      <c r="A113" s="7">
        <v>83.0</v>
      </c>
      <c r="B113" s="5" t="s">
        <v>61</v>
      </c>
      <c r="C113" s="7">
        <v>83.0</v>
      </c>
      <c r="D113" s="5">
        <v>31.0</v>
      </c>
      <c r="E113" s="5">
        <v>12.0</v>
      </c>
      <c r="F113" s="5">
        <v>26.0</v>
      </c>
      <c r="G113" s="5">
        <v>4.0</v>
      </c>
      <c r="H113" s="7">
        <v>190.0</v>
      </c>
      <c r="I113" s="6">
        <f t="shared" si="1"/>
        <v>37.5</v>
      </c>
      <c r="J113" s="6">
        <f t="shared" si="2"/>
        <v>88</v>
      </c>
      <c r="K113" s="7" t="str">
        <f t="shared" si="3"/>
        <v>Yatay</v>
      </c>
      <c r="L113" s="7" t="str">
        <f>IF(K113="Dikey",IF(AND(F113&gt;='Çanta Gruplaması'!$C$10,F113&lt;='Çanta Gruplaması'!$D$10),'Çanta Gruplaması'!$B$10,IF(AND(F113&gt;='Çanta Gruplaması'!$C$11,F113&lt;='Çanta Gruplaması'!$D$11),'Çanta Gruplaması'!$B$11,IF(AND(F113&gt;='Çanta Gruplaması'!$C$12,F113&lt;='Çanta Gruplaması'!$D$12),'Çanta Gruplaması'!$B$12,"Belirtilen Aralıkta Değil"))),IF(K113="Yatay",IF(AND(D113&gt;='Çanta Gruplaması'!$C$3,D113&lt;='Çanta Gruplaması'!$D$3),'Çanta Gruplaması'!$B$3,IF(AND(D113&gt;='Çanta Gruplaması'!$C$4,D113&lt;='Çanta Gruplaması'!$D$4),'Çanta Gruplaması'!$B$4,IF(AND(D113&gt;='Çanta Gruplaması'!$C$5,D113&lt;='Çanta Gruplaması'!$D$5),'Çanta Gruplaması'!$B$5,"Belirtilen Aralıkta Değil"))),IF(K113="Küp",IF(AND(D113&gt;='Çanta Gruplaması'!$C$16,D113&lt;='Çanta Gruplaması'!$D$16),'Çanta Gruplaması'!$B$16,IF(AND(D113&gt;='Çanta Gruplaması'!$C$17,D113&lt;='Çanta Gruplaması'!$D$17),'Çanta Gruplaması'!$B$17,IF(AND(D113&gt;='Çanta Gruplaması'!$C$18,D113&lt;='Çanta Gruplaması'!$D$18),'Çanta Gruplaması'!$B$18,"Belirtilen Aralıkta Değil"))),"Değer Hatalı")))</f>
        <v>Yatay 2</v>
      </c>
      <c r="M113" s="7" t="str">
        <f>IF(AND(D113&gt;='Çanta Gruplaması'!$H$3,D113&lt;='Çanta Gruplaması'!$I$3,F113&gt;='Çanta Gruplaması'!$J$3,F113&lt;='Çanta Gruplaması'!$K$3),'Çanta Gruplaması'!$G$3,IF(AND(D113&gt;='Çanta Gruplaması'!$H$4,D113&lt;='Çanta Gruplaması'!$I$4,F113&gt;='Çanta Gruplaması'!$J$4,F113&lt;='Çanta Gruplaması'!$K$4),'Çanta Gruplaması'!$G$4,IF(AND(D113&gt;='Çanta Gruplaması'!$H$5,D113&lt;='Çanta Gruplaması'!$I$5,F113&gt;='Çanta Gruplaması'!$J$5,F113&lt;='Çanta Gruplaması'!$K$5),'Çanta Gruplaması'!$G$5,"Gruplanabilen Aralıkta Değildir")))</f>
        <v>Gruplanabilen Aralıkta Değildir</v>
      </c>
      <c r="N113" s="8" t="str">
        <f t="shared" si="4"/>
        <v>Geçer</v>
      </c>
      <c r="O113" s="9" t="str">
        <f t="shared" si="5"/>
        <v>Geçer</v>
      </c>
      <c r="P113" s="9" t="str">
        <f t="shared" si="6"/>
        <v>Geçer</v>
      </c>
      <c r="Q113" s="9" t="str">
        <f t="shared" si="7"/>
        <v>Geçer</v>
      </c>
      <c r="R113" s="9" t="str">
        <f t="shared" si="8"/>
        <v>Geçer</v>
      </c>
      <c r="S113" s="9" t="str">
        <f t="shared" si="9"/>
        <v>Geçer</v>
      </c>
      <c r="T113" s="9" t="str">
        <f t="shared" si="10"/>
        <v>Geçer</v>
      </c>
      <c r="U113" s="9" t="str">
        <f t="shared" si="11"/>
        <v>Geçer</v>
      </c>
      <c r="V113" s="9" t="str">
        <f t="shared" si="12"/>
        <v>Geçer</v>
      </c>
      <c r="W113" s="9" t="str">
        <f t="shared" si="13"/>
        <v>Geçer</v>
      </c>
      <c r="X113" s="8" t="str">
        <f t="shared" si="14"/>
        <v>Geçmez</v>
      </c>
      <c r="Y113" s="9" t="str">
        <f t="shared" si="15"/>
        <v>Geçmez</v>
      </c>
      <c r="Z113" s="9" t="str">
        <f t="shared" si="16"/>
        <v>Geçer</v>
      </c>
      <c r="AA113" s="9" t="str">
        <f t="shared" si="17"/>
        <v>Geçer</v>
      </c>
      <c r="AB113" s="9" t="str">
        <f t="shared" si="18"/>
        <v>Geçer</v>
      </c>
      <c r="AC113" s="9" t="str">
        <f t="shared" si="19"/>
        <v>Geçmez</v>
      </c>
      <c r="AD113" s="9" t="str">
        <f t="shared" si="20"/>
        <v>Geçer</v>
      </c>
      <c r="AE113" s="9" t="str">
        <f t="shared" si="21"/>
        <v>Geçmez</v>
      </c>
      <c r="AF113" s="9" t="str">
        <f t="shared" si="22"/>
        <v>Geçer</v>
      </c>
      <c r="AG113" s="9" t="str">
        <f t="shared" si="23"/>
        <v>Geçer</v>
      </c>
      <c r="AH113" s="8" t="str">
        <f t="shared" si="24"/>
        <v>Geçer</v>
      </c>
      <c r="AI113" s="9" t="str">
        <f t="shared" si="25"/>
        <v>Geçer</v>
      </c>
      <c r="AJ113" s="9" t="str">
        <f t="shared" si="26"/>
        <v>Geçer</v>
      </c>
      <c r="AK113" s="9" t="str">
        <f t="shared" si="27"/>
        <v>Geçer</v>
      </c>
      <c r="AL113" s="9" t="str">
        <f t="shared" si="28"/>
        <v>Geçer</v>
      </c>
      <c r="AM113" s="9" t="str">
        <f t="shared" si="29"/>
        <v>Geçer</v>
      </c>
      <c r="AN113" s="9" t="str">
        <f t="shared" si="30"/>
        <v>Geçer</v>
      </c>
      <c r="AO113" s="9" t="str">
        <f t="shared" si="31"/>
        <v>Geçer</v>
      </c>
      <c r="AP113" s="9" t="str">
        <f t="shared" si="32"/>
        <v>Geçer</v>
      </c>
      <c r="AQ113" s="8" t="str">
        <f t="shared" si="33"/>
        <v>Geçer</v>
      </c>
      <c r="AR113" s="9" t="str">
        <f t="shared" si="34"/>
        <v>Geçer</v>
      </c>
      <c r="AS113" s="9" t="str">
        <f t="shared" si="35"/>
        <v>Geçer</v>
      </c>
      <c r="AT113" s="9" t="str">
        <f t="shared" si="36"/>
        <v>Geçer</v>
      </c>
      <c r="AU113" s="9" t="str">
        <f t="shared" si="37"/>
        <v>Geçer</v>
      </c>
      <c r="AV113" s="9" t="str">
        <f t="shared" si="38"/>
        <v>Geçer</v>
      </c>
      <c r="AW113" s="9" t="str">
        <f t="shared" si="39"/>
        <v>Geçer</v>
      </c>
      <c r="AX113" s="9" t="str">
        <f t="shared" si="40"/>
        <v>Geçer</v>
      </c>
      <c r="AY113" s="9" t="str">
        <f t="shared" si="41"/>
        <v>Geçer</v>
      </c>
      <c r="AZ113" s="10" t="str">
        <f t="shared" si="42"/>
        <v>Evet</v>
      </c>
      <c r="BA113" s="10" t="str">
        <f t="shared" si="43"/>
        <v>Evet</v>
      </c>
      <c r="BB113" s="10" t="str">
        <f t="shared" si="44"/>
        <v>Evet</v>
      </c>
    </row>
    <row r="114" ht="42.0" customHeight="1">
      <c r="A114" s="7">
        <v>84.0</v>
      </c>
      <c r="B114" s="5" t="s">
        <v>61</v>
      </c>
      <c r="C114" s="7">
        <v>84.0</v>
      </c>
      <c r="D114" s="5">
        <v>30.0</v>
      </c>
      <c r="E114" s="5">
        <v>12.0</v>
      </c>
      <c r="F114" s="5">
        <v>42.0</v>
      </c>
      <c r="G114" s="5">
        <v>4.0</v>
      </c>
      <c r="H114" s="7">
        <v>190.0</v>
      </c>
      <c r="I114" s="6">
        <f t="shared" si="1"/>
        <v>53.5</v>
      </c>
      <c r="J114" s="6">
        <f t="shared" si="2"/>
        <v>86</v>
      </c>
      <c r="K114" s="7" t="str">
        <f t="shared" si="3"/>
        <v>Dikey</v>
      </c>
      <c r="L114" s="7" t="str">
        <f>IF(K114="Dikey",IF(AND(F114&gt;='Çanta Gruplaması'!$C$10,F114&lt;='Çanta Gruplaması'!$D$10),'Çanta Gruplaması'!$B$10,IF(AND(F114&gt;='Çanta Gruplaması'!$C$11,F114&lt;='Çanta Gruplaması'!$D$11),'Çanta Gruplaması'!$B$11,IF(AND(F114&gt;='Çanta Gruplaması'!$C$12,F114&lt;='Çanta Gruplaması'!$D$12),'Çanta Gruplaması'!$B$12,"Belirtilen Aralıkta Değil"))),IF(K114="Yatay",IF(AND(D114&gt;='Çanta Gruplaması'!$C$3,D114&lt;='Çanta Gruplaması'!$D$3),'Çanta Gruplaması'!$B$3,IF(AND(D114&gt;='Çanta Gruplaması'!$C$4,D114&lt;='Çanta Gruplaması'!$D$4),'Çanta Gruplaması'!$B$4,IF(AND(D114&gt;='Çanta Gruplaması'!$C$5,D114&lt;='Çanta Gruplaması'!$D$5),'Çanta Gruplaması'!$B$5,"Belirtilen Aralıkta Değil"))),IF(K114="Küp",IF(AND(D114&gt;='Çanta Gruplaması'!$C$16,D114&lt;='Çanta Gruplaması'!$D$16),'Çanta Gruplaması'!$B$16,IF(AND(D114&gt;='Çanta Gruplaması'!$C$17,D114&lt;='Çanta Gruplaması'!$D$17),'Çanta Gruplaması'!$B$17,IF(AND(D114&gt;='Çanta Gruplaması'!$C$18,D114&lt;='Çanta Gruplaması'!$D$18),'Çanta Gruplaması'!$B$18,"Belirtilen Aralıkta Değil"))),"Değer Hatalı")))</f>
        <v>Dikey 2</v>
      </c>
      <c r="M114" s="7" t="str">
        <f>IF(AND(D114&gt;='Çanta Gruplaması'!$H$3,D114&lt;='Çanta Gruplaması'!$I$3,F114&gt;='Çanta Gruplaması'!$J$3,F114&lt;='Çanta Gruplaması'!$K$3),'Çanta Gruplaması'!$G$3,IF(AND(D114&gt;='Çanta Gruplaması'!$H$4,D114&lt;='Çanta Gruplaması'!$I$4,F114&gt;='Çanta Gruplaması'!$J$4,F114&lt;='Çanta Gruplaması'!$K$4),'Çanta Gruplaması'!$G$4,IF(AND(D114&gt;='Çanta Gruplaması'!$H$5,D114&lt;='Çanta Gruplaması'!$I$5,F114&gt;='Çanta Gruplaması'!$J$5,F114&lt;='Çanta Gruplaması'!$K$5),'Çanta Gruplaması'!$G$5,"Gruplanabilen Aralıkta Değildir")))</f>
        <v>Orta</v>
      </c>
      <c r="N114" s="8" t="str">
        <f t="shared" si="4"/>
        <v>Geçer</v>
      </c>
      <c r="O114" s="9" t="str">
        <f t="shared" si="5"/>
        <v>Geçer</v>
      </c>
      <c r="P114" s="9" t="str">
        <f t="shared" si="6"/>
        <v>Geçer</v>
      </c>
      <c r="Q114" s="9" t="str">
        <f t="shared" si="7"/>
        <v>Geçer</v>
      </c>
      <c r="R114" s="9" t="str">
        <f t="shared" si="8"/>
        <v>Geçer</v>
      </c>
      <c r="S114" s="9" t="str">
        <f t="shared" si="9"/>
        <v>Geçer</v>
      </c>
      <c r="T114" s="9" t="str">
        <f t="shared" si="10"/>
        <v>Geçer</v>
      </c>
      <c r="U114" s="9" t="str">
        <f t="shared" si="11"/>
        <v>Geçer</v>
      </c>
      <c r="V114" s="9" t="str">
        <f t="shared" si="12"/>
        <v>Geçer</v>
      </c>
      <c r="W114" s="9" t="str">
        <f t="shared" si="13"/>
        <v>Geçer</v>
      </c>
      <c r="X114" s="8" t="str">
        <f t="shared" si="14"/>
        <v>Geçmez</v>
      </c>
      <c r="Y114" s="9" t="str">
        <f t="shared" si="15"/>
        <v>Geçmez</v>
      </c>
      <c r="Z114" s="9" t="str">
        <f t="shared" si="16"/>
        <v>Geçmez</v>
      </c>
      <c r="AA114" s="9" t="str">
        <f t="shared" si="17"/>
        <v>Geçer</v>
      </c>
      <c r="AB114" s="9" t="str">
        <f t="shared" si="18"/>
        <v>Geçer</v>
      </c>
      <c r="AC114" s="9" t="str">
        <f t="shared" si="19"/>
        <v>Geçmez</v>
      </c>
      <c r="AD114" s="9" t="str">
        <f t="shared" si="20"/>
        <v>Geçer</v>
      </c>
      <c r="AE114" s="9" t="str">
        <f t="shared" si="21"/>
        <v>Geçmez</v>
      </c>
      <c r="AF114" s="9" t="str">
        <f t="shared" si="22"/>
        <v>Geçer</v>
      </c>
      <c r="AG114" s="9" t="str">
        <f t="shared" si="23"/>
        <v>Geçmez</v>
      </c>
      <c r="AH114" s="8" t="str">
        <f t="shared" si="24"/>
        <v>Geçer</v>
      </c>
      <c r="AI114" s="9" t="str">
        <f t="shared" si="25"/>
        <v>Geçer</v>
      </c>
      <c r="AJ114" s="9" t="str">
        <f t="shared" si="26"/>
        <v>Geçer</v>
      </c>
      <c r="AK114" s="9" t="str">
        <f t="shared" si="27"/>
        <v>Geçer</v>
      </c>
      <c r="AL114" s="9" t="str">
        <f t="shared" si="28"/>
        <v>Geçer</v>
      </c>
      <c r="AM114" s="9" t="str">
        <f t="shared" si="29"/>
        <v>Geçer</v>
      </c>
      <c r="AN114" s="9" t="str">
        <f t="shared" si="30"/>
        <v>Geçer</v>
      </c>
      <c r="AO114" s="9" t="str">
        <f t="shared" si="31"/>
        <v>Geçer</v>
      </c>
      <c r="AP114" s="9" t="str">
        <f t="shared" si="32"/>
        <v>Geçer</v>
      </c>
      <c r="AQ114" s="8" t="str">
        <f t="shared" si="33"/>
        <v>Geçer</v>
      </c>
      <c r="AR114" s="9" t="str">
        <f t="shared" si="34"/>
        <v>Geçer</v>
      </c>
      <c r="AS114" s="9" t="str">
        <f t="shared" si="35"/>
        <v>Geçer</v>
      </c>
      <c r="AT114" s="9" t="str">
        <f t="shared" si="36"/>
        <v>Geçer</v>
      </c>
      <c r="AU114" s="9" t="str">
        <f t="shared" si="37"/>
        <v>Geçer</v>
      </c>
      <c r="AV114" s="9" t="str">
        <f t="shared" si="38"/>
        <v>Geçer</v>
      </c>
      <c r="AW114" s="9" t="str">
        <f t="shared" si="39"/>
        <v>Geçer</v>
      </c>
      <c r="AX114" s="9" t="str">
        <f t="shared" si="40"/>
        <v>Geçer</v>
      </c>
      <c r="AY114" s="9" t="str">
        <f t="shared" si="41"/>
        <v>Geçer</v>
      </c>
      <c r="AZ114" s="10" t="str">
        <f t="shared" si="42"/>
        <v>Evet</v>
      </c>
      <c r="BA114" s="10" t="str">
        <f t="shared" si="43"/>
        <v>Evet</v>
      </c>
      <c r="BB114" s="10" t="str">
        <f t="shared" si="44"/>
        <v>Evet</v>
      </c>
    </row>
    <row r="115" ht="42.0" customHeight="1">
      <c r="A115" s="7">
        <v>85.0</v>
      </c>
      <c r="B115" s="5" t="s">
        <v>58</v>
      </c>
      <c r="C115" s="7">
        <v>85.0</v>
      </c>
      <c r="D115" s="5">
        <v>30.0</v>
      </c>
      <c r="E115" s="5">
        <v>12.0</v>
      </c>
      <c r="F115" s="5">
        <v>40.0</v>
      </c>
      <c r="G115" s="5">
        <v>4.0</v>
      </c>
      <c r="H115" s="7">
        <v>190.0</v>
      </c>
      <c r="I115" s="6">
        <f t="shared" si="1"/>
        <v>51.5</v>
      </c>
      <c r="J115" s="6">
        <f t="shared" si="2"/>
        <v>86</v>
      </c>
      <c r="K115" s="7" t="str">
        <f t="shared" si="3"/>
        <v>Dikey</v>
      </c>
      <c r="L115" s="7" t="str">
        <f>IF(K115="Dikey",IF(AND(F115&gt;='Çanta Gruplaması'!$C$10,F115&lt;='Çanta Gruplaması'!$D$10),'Çanta Gruplaması'!$B$10,IF(AND(F115&gt;='Çanta Gruplaması'!$C$11,F115&lt;='Çanta Gruplaması'!$D$11),'Çanta Gruplaması'!$B$11,IF(AND(F115&gt;='Çanta Gruplaması'!$C$12,F115&lt;='Çanta Gruplaması'!$D$12),'Çanta Gruplaması'!$B$12,"Belirtilen Aralıkta Değil"))),IF(K115="Yatay",IF(AND(D115&gt;='Çanta Gruplaması'!$C$3,D115&lt;='Çanta Gruplaması'!$D$3),'Çanta Gruplaması'!$B$3,IF(AND(D115&gt;='Çanta Gruplaması'!$C$4,D115&lt;='Çanta Gruplaması'!$D$4),'Çanta Gruplaması'!$B$4,IF(AND(D115&gt;='Çanta Gruplaması'!$C$5,D115&lt;='Çanta Gruplaması'!$D$5),'Çanta Gruplaması'!$B$5,"Belirtilen Aralıkta Değil"))),IF(K115="Küp",IF(AND(D115&gt;='Çanta Gruplaması'!$C$16,D115&lt;='Çanta Gruplaması'!$D$16),'Çanta Gruplaması'!$B$16,IF(AND(D115&gt;='Çanta Gruplaması'!$C$17,D115&lt;='Çanta Gruplaması'!$D$17),'Çanta Gruplaması'!$B$17,IF(AND(D115&gt;='Çanta Gruplaması'!$C$18,D115&lt;='Çanta Gruplaması'!$D$18),'Çanta Gruplaması'!$B$18,"Belirtilen Aralıkta Değil"))),"Değer Hatalı")))</f>
        <v>Dikey 2</v>
      </c>
      <c r="M115" s="7" t="str">
        <f>IF(AND(D115&gt;='Çanta Gruplaması'!$H$3,D115&lt;='Çanta Gruplaması'!$I$3,F115&gt;='Çanta Gruplaması'!$J$3,F115&lt;='Çanta Gruplaması'!$K$3),'Çanta Gruplaması'!$G$3,IF(AND(D115&gt;='Çanta Gruplaması'!$H$4,D115&lt;='Çanta Gruplaması'!$I$4,F115&gt;='Çanta Gruplaması'!$J$4,F115&lt;='Çanta Gruplaması'!$K$4),'Çanta Gruplaması'!$G$4,IF(AND(D115&gt;='Çanta Gruplaması'!$H$5,D115&lt;='Çanta Gruplaması'!$I$5,F115&gt;='Çanta Gruplaması'!$J$5,F115&lt;='Çanta Gruplaması'!$K$5),'Çanta Gruplaması'!$G$5,"Gruplanabilen Aralıkta Değildir")))</f>
        <v>Orta</v>
      </c>
      <c r="N115" s="8" t="str">
        <f t="shared" si="4"/>
        <v>Geçer</v>
      </c>
      <c r="O115" s="9" t="str">
        <f t="shared" si="5"/>
        <v>Geçer</v>
      </c>
      <c r="P115" s="9" t="str">
        <f t="shared" si="6"/>
        <v>Geçer</v>
      </c>
      <c r="Q115" s="9" t="str">
        <f t="shared" si="7"/>
        <v>Geçer</v>
      </c>
      <c r="R115" s="9" t="str">
        <f t="shared" si="8"/>
        <v>Geçer</v>
      </c>
      <c r="S115" s="9" t="str">
        <f t="shared" si="9"/>
        <v>Geçer</v>
      </c>
      <c r="T115" s="9" t="str">
        <f t="shared" si="10"/>
        <v>Geçer</v>
      </c>
      <c r="U115" s="9" t="str">
        <f t="shared" si="11"/>
        <v>Geçer</v>
      </c>
      <c r="V115" s="9" t="str">
        <f t="shared" si="12"/>
        <v>Geçer</v>
      </c>
      <c r="W115" s="9" t="str">
        <f t="shared" si="13"/>
        <v>Geçer</v>
      </c>
      <c r="X115" s="8" t="str">
        <f t="shared" si="14"/>
        <v>Geçmez</v>
      </c>
      <c r="Y115" s="9" t="str">
        <f t="shared" si="15"/>
        <v>Geçmez</v>
      </c>
      <c r="Z115" s="9" t="str">
        <f t="shared" si="16"/>
        <v>Geçmez</v>
      </c>
      <c r="AA115" s="9" t="str">
        <f t="shared" si="17"/>
        <v>Geçer</v>
      </c>
      <c r="AB115" s="9" t="str">
        <f t="shared" si="18"/>
        <v>Geçer</v>
      </c>
      <c r="AC115" s="9" t="str">
        <f t="shared" si="19"/>
        <v>Geçmez</v>
      </c>
      <c r="AD115" s="9" t="str">
        <f t="shared" si="20"/>
        <v>Geçer</v>
      </c>
      <c r="AE115" s="9" t="str">
        <f t="shared" si="21"/>
        <v>Geçmez</v>
      </c>
      <c r="AF115" s="9" t="str">
        <f t="shared" si="22"/>
        <v>Geçer</v>
      </c>
      <c r="AG115" s="9" t="str">
        <f t="shared" si="23"/>
        <v>Geçmez</v>
      </c>
      <c r="AH115" s="8" t="str">
        <f t="shared" si="24"/>
        <v>Geçer</v>
      </c>
      <c r="AI115" s="9" t="str">
        <f t="shared" si="25"/>
        <v>Geçer</v>
      </c>
      <c r="AJ115" s="9" t="str">
        <f t="shared" si="26"/>
        <v>Geçer</v>
      </c>
      <c r="AK115" s="9" t="str">
        <f t="shared" si="27"/>
        <v>Geçer</v>
      </c>
      <c r="AL115" s="9" t="str">
        <f t="shared" si="28"/>
        <v>Geçer</v>
      </c>
      <c r="AM115" s="9" t="str">
        <f t="shared" si="29"/>
        <v>Geçer</v>
      </c>
      <c r="AN115" s="9" t="str">
        <f t="shared" si="30"/>
        <v>Geçer</v>
      </c>
      <c r="AO115" s="9" t="str">
        <f t="shared" si="31"/>
        <v>Geçer</v>
      </c>
      <c r="AP115" s="9" t="str">
        <f t="shared" si="32"/>
        <v>Geçer</v>
      </c>
      <c r="AQ115" s="8" t="str">
        <f t="shared" si="33"/>
        <v>Geçer</v>
      </c>
      <c r="AR115" s="9" t="str">
        <f t="shared" si="34"/>
        <v>Geçer</v>
      </c>
      <c r="AS115" s="9" t="str">
        <f t="shared" si="35"/>
        <v>Geçer</v>
      </c>
      <c r="AT115" s="9" t="str">
        <f t="shared" si="36"/>
        <v>Geçer</v>
      </c>
      <c r="AU115" s="9" t="str">
        <f t="shared" si="37"/>
        <v>Geçer</v>
      </c>
      <c r="AV115" s="9" t="str">
        <f t="shared" si="38"/>
        <v>Geçer</v>
      </c>
      <c r="AW115" s="9" t="str">
        <f t="shared" si="39"/>
        <v>Geçer</v>
      </c>
      <c r="AX115" s="9" t="str">
        <f t="shared" si="40"/>
        <v>Geçer</v>
      </c>
      <c r="AY115" s="9" t="str">
        <f t="shared" si="41"/>
        <v>Geçer</v>
      </c>
      <c r="AZ115" s="10" t="str">
        <f t="shared" si="42"/>
        <v>Evet</v>
      </c>
      <c r="BA115" s="10" t="str">
        <f t="shared" si="43"/>
        <v>Evet</v>
      </c>
      <c r="BB115" s="10" t="str">
        <f t="shared" si="44"/>
        <v>Evet</v>
      </c>
    </row>
    <row r="116" ht="42.0" customHeight="1">
      <c r="A116" s="7">
        <v>86.0</v>
      </c>
      <c r="B116" s="5" t="s">
        <v>64</v>
      </c>
      <c r="C116" s="7">
        <v>86.0</v>
      </c>
      <c r="D116" s="5">
        <v>29.0</v>
      </c>
      <c r="E116" s="5">
        <v>12.0</v>
      </c>
      <c r="F116" s="5">
        <v>40.0</v>
      </c>
      <c r="G116" s="5">
        <v>4.0</v>
      </c>
      <c r="H116" s="7">
        <v>190.0</v>
      </c>
      <c r="I116" s="6">
        <f t="shared" si="1"/>
        <v>51.5</v>
      </c>
      <c r="J116" s="6">
        <f t="shared" si="2"/>
        <v>84</v>
      </c>
      <c r="K116" s="7" t="str">
        <f t="shared" si="3"/>
        <v>Dikey</v>
      </c>
      <c r="L116" s="7" t="str">
        <f>IF(K116="Dikey",IF(AND(F116&gt;='Çanta Gruplaması'!$C$10,F116&lt;='Çanta Gruplaması'!$D$10),'Çanta Gruplaması'!$B$10,IF(AND(F116&gt;='Çanta Gruplaması'!$C$11,F116&lt;='Çanta Gruplaması'!$D$11),'Çanta Gruplaması'!$B$11,IF(AND(F116&gt;='Çanta Gruplaması'!$C$12,F116&lt;='Çanta Gruplaması'!$D$12),'Çanta Gruplaması'!$B$12,"Belirtilen Aralıkta Değil"))),IF(K116="Yatay",IF(AND(D116&gt;='Çanta Gruplaması'!$C$3,D116&lt;='Çanta Gruplaması'!$D$3),'Çanta Gruplaması'!$B$3,IF(AND(D116&gt;='Çanta Gruplaması'!$C$4,D116&lt;='Çanta Gruplaması'!$D$4),'Çanta Gruplaması'!$B$4,IF(AND(D116&gt;='Çanta Gruplaması'!$C$5,D116&lt;='Çanta Gruplaması'!$D$5),'Çanta Gruplaması'!$B$5,"Belirtilen Aralıkta Değil"))),IF(K116="Küp",IF(AND(D116&gt;='Çanta Gruplaması'!$C$16,D116&lt;='Çanta Gruplaması'!$D$16),'Çanta Gruplaması'!$B$16,IF(AND(D116&gt;='Çanta Gruplaması'!$C$17,D116&lt;='Çanta Gruplaması'!$D$17),'Çanta Gruplaması'!$B$17,IF(AND(D116&gt;='Çanta Gruplaması'!$C$18,D116&lt;='Çanta Gruplaması'!$D$18),'Çanta Gruplaması'!$B$18,"Belirtilen Aralıkta Değil"))),"Değer Hatalı")))</f>
        <v>Dikey 2</v>
      </c>
      <c r="M116" s="7" t="str">
        <f>IF(AND(D116&gt;='Çanta Gruplaması'!$H$3,D116&lt;='Çanta Gruplaması'!$I$3,F116&gt;='Çanta Gruplaması'!$J$3,F116&lt;='Çanta Gruplaması'!$K$3),'Çanta Gruplaması'!$G$3,IF(AND(D116&gt;='Çanta Gruplaması'!$H$4,D116&lt;='Çanta Gruplaması'!$I$4,F116&gt;='Çanta Gruplaması'!$J$4,F116&lt;='Çanta Gruplaması'!$K$4),'Çanta Gruplaması'!$G$4,IF(AND(D116&gt;='Çanta Gruplaması'!$H$5,D116&lt;='Çanta Gruplaması'!$I$5,F116&gt;='Çanta Gruplaması'!$J$5,F116&lt;='Çanta Gruplaması'!$K$5),'Çanta Gruplaması'!$G$5,"Gruplanabilen Aralıkta Değildir")))</f>
        <v>Orta</v>
      </c>
      <c r="N116" s="8" t="str">
        <f t="shared" si="4"/>
        <v>Geçer</v>
      </c>
      <c r="O116" s="9" t="str">
        <f t="shared" si="5"/>
        <v>Geçer</v>
      </c>
      <c r="P116" s="9" t="str">
        <f t="shared" si="6"/>
        <v>Geçer</v>
      </c>
      <c r="Q116" s="9" t="str">
        <f t="shared" si="7"/>
        <v>Geçer</v>
      </c>
      <c r="R116" s="9" t="str">
        <f t="shared" si="8"/>
        <v>Geçer</v>
      </c>
      <c r="S116" s="9" t="str">
        <f t="shared" si="9"/>
        <v>Geçer</v>
      </c>
      <c r="T116" s="9" t="str">
        <f t="shared" si="10"/>
        <v>Geçer</v>
      </c>
      <c r="U116" s="9" t="str">
        <f t="shared" si="11"/>
        <v>Geçer</v>
      </c>
      <c r="V116" s="9" t="str">
        <f t="shared" si="12"/>
        <v>Geçer</v>
      </c>
      <c r="W116" s="9" t="str">
        <f t="shared" si="13"/>
        <v>Geçer</v>
      </c>
      <c r="X116" s="8" t="str">
        <f t="shared" si="14"/>
        <v>Geçmez</v>
      </c>
      <c r="Y116" s="9" t="str">
        <f t="shared" si="15"/>
        <v>Geçmez</v>
      </c>
      <c r="Z116" s="9" t="str">
        <f t="shared" si="16"/>
        <v>Geçmez</v>
      </c>
      <c r="AA116" s="9" t="str">
        <f t="shared" si="17"/>
        <v>Geçer</v>
      </c>
      <c r="AB116" s="9" t="str">
        <f t="shared" si="18"/>
        <v>Geçer</v>
      </c>
      <c r="AC116" s="9" t="str">
        <f t="shared" si="19"/>
        <v>Geçmez</v>
      </c>
      <c r="AD116" s="9" t="str">
        <f t="shared" si="20"/>
        <v>Geçer</v>
      </c>
      <c r="AE116" s="9" t="str">
        <f t="shared" si="21"/>
        <v>Geçmez</v>
      </c>
      <c r="AF116" s="9" t="str">
        <f t="shared" si="22"/>
        <v>Geçer</v>
      </c>
      <c r="AG116" s="9" t="str">
        <f t="shared" si="23"/>
        <v>Geçmez</v>
      </c>
      <c r="AH116" s="8" t="str">
        <f t="shared" si="24"/>
        <v>Geçer</v>
      </c>
      <c r="AI116" s="9" t="str">
        <f t="shared" si="25"/>
        <v>Geçer</v>
      </c>
      <c r="AJ116" s="9" t="str">
        <f t="shared" si="26"/>
        <v>Geçer</v>
      </c>
      <c r="AK116" s="9" t="str">
        <f t="shared" si="27"/>
        <v>Geçer</v>
      </c>
      <c r="AL116" s="9" t="str">
        <f t="shared" si="28"/>
        <v>Geçer</v>
      </c>
      <c r="AM116" s="9" t="str">
        <f t="shared" si="29"/>
        <v>Geçer</v>
      </c>
      <c r="AN116" s="9" t="str">
        <f t="shared" si="30"/>
        <v>Geçer</v>
      </c>
      <c r="AO116" s="9" t="str">
        <f t="shared" si="31"/>
        <v>Geçer</v>
      </c>
      <c r="AP116" s="9" t="str">
        <f t="shared" si="32"/>
        <v>Geçer</v>
      </c>
      <c r="AQ116" s="8" t="str">
        <f t="shared" si="33"/>
        <v>Geçer</v>
      </c>
      <c r="AR116" s="9" t="str">
        <f t="shared" si="34"/>
        <v>Geçer</v>
      </c>
      <c r="AS116" s="9" t="str">
        <f t="shared" si="35"/>
        <v>Geçer</v>
      </c>
      <c r="AT116" s="9" t="str">
        <f t="shared" si="36"/>
        <v>Geçer</v>
      </c>
      <c r="AU116" s="9" t="str">
        <f t="shared" si="37"/>
        <v>Geçer</v>
      </c>
      <c r="AV116" s="9" t="str">
        <f t="shared" si="38"/>
        <v>Geçer</v>
      </c>
      <c r="AW116" s="9" t="str">
        <f t="shared" si="39"/>
        <v>Geçer</v>
      </c>
      <c r="AX116" s="9" t="str">
        <f t="shared" si="40"/>
        <v>Geçer</v>
      </c>
      <c r="AY116" s="9" t="str">
        <f t="shared" si="41"/>
        <v>Geçer</v>
      </c>
      <c r="AZ116" s="10" t="str">
        <f t="shared" si="42"/>
        <v>Evet</v>
      </c>
      <c r="BA116" s="10" t="str">
        <f t="shared" si="43"/>
        <v>Evet</v>
      </c>
      <c r="BB116" s="10" t="str">
        <f t="shared" si="44"/>
        <v>Evet</v>
      </c>
    </row>
    <row r="117" ht="42.0" customHeight="1">
      <c r="A117" s="7">
        <v>87.0</v>
      </c>
      <c r="B117" s="5" t="s">
        <v>74</v>
      </c>
      <c r="C117" s="7">
        <v>87.0</v>
      </c>
      <c r="D117" s="5">
        <v>26.0</v>
      </c>
      <c r="E117" s="5">
        <v>12.0</v>
      </c>
      <c r="F117" s="5">
        <v>32.5</v>
      </c>
      <c r="G117" s="5">
        <v>4.0</v>
      </c>
      <c r="H117" s="7">
        <v>190.0</v>
      </c>
      <c r="I117" s="6">
        <f t="shared" si="1"/>
        <v>44</v>
      </c>
      <c r="J117" s="6">
        <f t="shared" si="2"/>
        <v>78</v>
      </c>
      <c r="K117" s="7" t="str">
        <f t="shared" si="3"/>
        <v>Dikey</v>
      </c>
      <c r="L117" s="7" t="str">
        <f>IF(K117="Dikey",IF(AND(F117&gt;='Çanta Gruplaması'!$C$10,F117&lt;='Çanta Gruplaması'!$D$10),'Çanta Gruplaması'!$B$10,IF(AND(F117&gt;='Çanta Gruplaması'!$C$11,F117&lt;='Çanta Gruplaması'!$D$11),'Çanta Gruplaması'!$B$11,IF(AND(F117&gt;='Çanta Gruplaması'!$C$12,F117&lt;='Çanta Gruplaması'!$D$12),'Çanta Gruplaması'!$B$12,"Belirtilen Aralıkta Değil"))),IF(K117="Yatay",IF(AND(D117&gt;='Çanta Gruplaması'!$C$3,D117&lt;='Çanta Gruplaması'!$D$3),'Çanta Gruplaması'!$B$3,IF(AND(D117&gt;='Çanta Gruplaması'!$C$4,D117&lt;='Çanta Gruplaması'!$D$4),'Çanta Gruplaması'!$B$4,IF(AND(D117&gt;='Çanta Gruplaması'!$C$5,D117&lt;='Çanta Gruplaması'!$D$5),'Çanta Gruplaması'!$B$5,"Belirtilen Aralıkta Değil"))),IF(K117="Küp",IF(AND(D117&gt;='Çanta Gruplaması'!$C$16,D117&lt;='Çanta Gruplaması'!$D$16),'Çanta Gruplaması'!$B$16,IF(AND(D117&gt;='Çanta Gruplaması'!$C$17,D117&lt;='Çanta Gruplaması'!$D$17),'Çanta Gruplaması'!$B$17,IF(AND(D117&gt;='Çanta Gruplaması'!$C$18,D117&lt;='Çanta Gruplaması'!$D$18),'Çanta Gruplaması'!$B$18,"Belirtilen Aralıkta Değil"))),"Değer Hatalı")))</f>
        <v>Dikey 2</v>
      </c>
      <c r="M117" s="7" t="str">
        <f>IF(AND(D117&gt;='Çanta Gruplaması'!$H$3,D117&lt;='Çanta Gruplaması'!$I$3,F117&gt;='Çanta Gruplaması'!$J$3,F117&lt;='Çanta Gruplaması'!$K$3),'Çanta Gruplaması'!$G$3,IF(AND(D117&gt;='Çanta Gruplaması'!$H$4,D117&lt;='Çanta Gruplaması'!$I$4,F117&gt;='Çanta Gruplaması'!$J$4,F117&lt;='Çanta Gruplaması'!$K$4),'Çanta Gruplaması'!$G$4,IF(AND(D117&gt;='Çanta Gruplaması'!$H$5,D117&lt;='Çanta Gruplaması'!$I$5,F117&gt;='Çanta Gruplaması'!$J$5,F117&lt;='Çanta Gruplaması'!$K$5),'Çanta Gruplaması'!$G$5,"Gruplanabilen Aralıkta Değildir")))</f>
        <v>Orta</v>
      </c>
      <c r="N117" s="8" t="str">
        <f t="shared" si="4"/>
        <v>Geçer</v>
      </c>
      <c r="O117" s="9" t="str">
        <f t="shared" si="5"/>
        <v>Geçer</v>
      </c>
      <c r="P117" s="9" t="str">
        <f t="shared" si="6"/>
        <v>Geçer</v>
      </c>
      <c r="Q117" s="9" t="str">
        <f t="shared" si="7"/>
        <v>Geçer</v>
      </c>
      <c r="R117" s="9" t="str">
        <f t="shared" si="8"/>
        <v>Geçer</v>
      </c>
      <c r="S117" s="9" t="str">
        <f t="shared" si="9"/>
        <v>Geçer</v>
      </c>
      <c r="T117" s="9" t="str">
        <f t="shared" si="10"/>
        <v>Geçer</v>
      </c>
      <c r="U117" s="9" t="str">
        <f t="shared" si="11"/>
        <v>Geçer</v>
      </c>
      <c r="V117" s="9" t="str">
        <f t="shared" si="12"/>
        <v>Geçer</v>
      </c>
      <c r="W117" s="9" t="str">
        <f t="shared" si="13"/>
        <v>Geçer</v>
      </c>
      <c r="X117" s="8" t="str">
        <f t="shared" si="14"/>
        <v>Geçmez</v>
      </c>
      <c r="Y117" s="9" t="str">
        <f t="shared" si="15"/>
        <v>Geçmez</v>
      </c>
      <c r="Z117" s="9" t="str">
        <f t="shared" si="16"/>
        <v>Geçer</v>
      </c>
      <c r="AA117" s="9" t="str">
        <f t="shared" si="17"/>
        <v>Geçer</v>
      </c>
      <c r="AB117" s="9" t="str">
        <f t="shared" si="18"/>
        <v>Geçer</v>
      </c>
      <c r="AC117" s="9" t="str">
        <f t="shared" si="19"/>
        <v>Geçmez</v>
      </c>
      <c r="AD117" s="9" t="str">
        <f t="shared" si="20"/>
        <v>Geçer</v>
      </c>
      <c r="AE117" s="9" t="str">
        <f t="shared" si="21"/>
        <v>Geçmez</v>
      </c>
      <c r="AF117" s="9" t="str">
        <f t="shared" si="22"/>
        <v>Geçer</v>
      </c>
      <c r="AG117" s="9" t="str">
        <f t="shared" si="23"/>
        <v>Geçer</v>
      </c>
      <c r="AH117" s="8" t="str">
        <f t="shared" si="24"/>
        <v>Geçer</v>
      </c>
      <c r="AI117" s="9" t="str">
        <f t="shared" si="25"/>
        <v>Geçer</v>
      </c>
      <c r="AJ117" s="9" t="str">
        <f t="shared" si="26"/>
        <v>Geçer</v>
      </c>
      <c r="AK117" s="9" t="str">
        <f t="shared" si="27"/>
        <v>Geçer</v>
      </c>
      <c r="AL117" s="9" t="str">
        <f t="shared" si="28"/>
        <v>Geçer</v>
      </c>
      <c r="AM117" s="9" t="str">
        <f t="shared" si="29"/>
        <v>Geçer</v>
      </c>
      <c r="AN117" s="9" t="str">
        <f t="shared" si="30"/>
        <v>Geçer</v>
      </c>
      <c r="AO117" s="9" t="str">
        <f t="shared" si="31"/>
        <v>Geçer</v>
      </c>
      <c r="AP117" s="9" t="str">
        <f t="shared" si="32"/>
        <v>Geçer</v>
      </c>
      <c r="AQ117" s="8" t="str">
        <f t="shared" si="33"/>
        <v>Geçer</v>
      </c>
      <c r="AR117" s="9" t="str">
        <f t="shared" si="34"/>
        <v>Geçer</v>
      </c>
      <c r="AS117" s="9" t="str">
        <f t="shared" si="35"/>
        <v>Geçer</v>
      </c>
      <c r="AT117" s="9" t="str">
        <f t="shared" si="36"/>
        <v>Geçer</v>
      </c>
      <c r="AU117" s="9" t="str">
        <f t="shared" si="37"/>
        <v>Geçer</v>
      </c>
      <c r="AV117" s="9" t="str">
        <f t="shared" si="38"/>
        <v>Geçer</v>
      </c>
      <c r="AW117" s="9" t="str">
        <f t="shared" si="39"/>
        <v>Geçer</v>
      </c>
      <c r="AX117" s="9" t="str">
        <f t="shared" si="40"/>
        <v>Geçer</v>
      </c>
      <c r="AY117" s="9" t="str">
        <f t="shared" si="41"/>
        <v>Geçer</v>
      </c>
      <c r="AZ117" s="10" t="str">
        <f t="shared" si="42"/>
        <v>Evet</v>
      </c>
      <c r="BA117" s="10" t="str">
        <f t="shared" si="43"/>
        <v>Evet</v>
      </c>
      <c r="BB117" s="10" t="str">
        <f t="shared" si="44"/>
        <v>Evet</v>
      </c>
    </row>
    <row r="118" ht="42.0" customHeight="1">
      <c r="A118" s="7">
        <v>88.0</v>
      </c>
      <c r="B118" s="5" t="s">
        <v>73</v>
      </c>
      <c r="C118" s="7">
        <v>88.0</v>
      </c>
      <c r="D118" s="5">
        <v>26.0</v>
      </c>
      <c r="E118" s="5">
        <v>12.0</v>
      </c>
      <c r="F118" s="5">
        <v>32.0</v>
      </c>
      <c r="G118" s="5">
        <v>4.0</v>
      </c>
      <c r="H118" s="7">
        <v>190.0</v>
      </c>
      <c r="I118" s="6">
        <f t="shared" si="1"/>
        <v>43.5</v>
      </c>
      <c r="J118" s="6">
        <f t="shared" si="2"/>
        <v>78</v>
      </c>
      <c r="K118" s="7" t="str">
        <f t="shared" si="3"/>
        <v>Dikey</v>
      </c>
      <c r="L118" s="7" t="str">
        <f>IF(K118="Dikey",IF(AND(F118&gt;='Çanta Gruplaması'!$C$10,F118&lt;='Çanta Gruplaması'!$D$10),'Çanta Gruplaması'!$B$10,IF(AND(F118&gt;='Çanta Gruplaması'!$C$11,F118&lt;='Çanta Gruplaması'!$D$11),'Çanta Gruplaması'!$B$11,IF(AND(F118&gt;='Çanta Gruplaması'!$C$12,F118&lt;='Çanta Gruplaması'!$D$12),'Çanta Gruplaması'!$B$12,"Belirtilen Aralıkta Değil"))),IF(K118="Yatay",IF(AND(D118&gt;='Çanta Gruplaması'!$C$3,D118&lt;='Çanta Gruplaması'!$D$3),'Çanta Gruplaması'!$B$3,IF(AND(D118&gt;='Çanta Gruplaması'!$C$4,D118&lt;='Çanta Gruplaması'!$D$4),'Çanta Gruplaması'!$B$4,IF(AND(D118&gt;='Çanta Gruplaması'!$C$5,D118&lt;='Çanta Gruplaması'!$D$5),'Çanta Gruplaması'!$B$5,"Belirtilen Aralıkta Değil"))),IF(K118="Küp",IF(AND(D118&gt;='Çanta Gruplaması'!$C$16,D118&lt;='Çanta Gruplaması'!$D$16),'Çanta Gruplaması'!$B$16,IF(AND(D118&gt;='Çanta Gruplaması'!$C$17,D118&lt;='Çanta Gruplaması'!$D$17),'Çanta Gruplaması'!$B$17,IF(AND(D118&gt;='Çanta Gruplaması'!$C$18,D118&lt;='Çanta Gruplaması'!$D$18),'Çanta Gruplaması'!$B$18,"Belirtilen Aralıkta Değil"))),"Değer Hatalı")))</f>
        <v>Dikey 2</v>
      </c>
      <c r="M118" s="7" t="str">
        <f>IF(AND(D118&gt;='Çanta Gruplaması'!$H$3,D118&lt;='Çanta Gruplaması'!$I$3,F118&gt;='Çanta Gruplaması'!$J$3,F118&lt;='Çanta Gruplaması'!$K$3),'Çanta Gruplaması'!$G$3,IF(AND(D118&gt;='Çanta Gruplaması'!$H$4,D118&lt;='Çanta Gruplaması'!$I$4,F118&gt;='Çanta Gruplaması'!$J$4,F118&lt;='Çanta Gruplaması'!$K$4),'Çanta Gruplaması'!$G$4,IF(AND(D118&gt;='Çanta Gruplaması'!$H$5,D118&lt;='Çanta Gruplaması'!$I$5,F118&gt;='Çanta Gruplaması'!$J$5,F118&lt;='Çanta Gruplaması'!$K$5),'Çanta Gruplaması'!$G$5,"Gruplanabilen Aralıkta Değildir")))</f>
        <v>Orta</v>
      </c>
      <c r="N118" s="8" t="str">
        <f t="shared" si="4"/>
        <v>Geçer</v>
      </c>
      <c r="O118" s="9" t="str">
        <f t="shared" si="5"/>
        <v>Geçer</v>
      </c>
      <c r="P118" s="9" t="str">
        <f t="shared" si="6"/>
        <v>Geçer</v>
      </c>
      <c r="Q118" s="9" t="str">
        <f t="shared" si="7"/>
        <v>Geçer</v>
      </c>
      <c r="R118" s="9" t="str">
        <f t="shared" si="8"/>
        <v>Geçer</v>
      </c>
      <c r="S118" s="9" t="str">
        <f t="shared" si="9"/>
        <v>Geçer</v>
      </c>
      <c r="T118" s="9" t="str">
        <f t="shared" si="10"/>
        <v>Geçer</v>
      </c>
      <c r="U118" s="9" t="str">
        <f t="shared" si="11"/>
        <v>Geçer</v>
      </c>
      <c r="V118" s="9" t="str">
        <f t="shared" si="12"/>
        <v>Geçer</v>
      </c>
      <c r="W118" s="9" t="str">
        <f t="shared" si="13"/>
        <v>Geçer</v>
      </c>
      <c r="X118" s="8" t="str">
        <f t="shared" si="14"/>
        <v>Geçmez</v>
      </c>
      <c r="Y118" s="9" t="str">
        <f t="shared" si="15"/>
        <v>Geçmez</v>
      </c>
      <c r="Z118" s="9" t="str">
        <f t="shared" si="16"/>
        <v>Geçer</v>
      </c>
      <c r="AA118" s="9" t="str">
        <f t="shared" si="17"/>
        <v>Geçer</v>
      </c>
      <c r="AB118" s="9" t="str">
        <f t="shared" si="18"/>
        <v>Geçer</v>
      </c>
      <c r="AC118" s="9" t="str">
        <f t="shared" si="19"/>
        <v>Geçmez</v>
      </c>
      <c r="AD118" s="9" t="str">
        <f t="shared" si="20"/>
        <v>Geçer</v>
      </c>
      <c r="AE118" s="9" t="str">
        <f t="shared" si="21"/>
        <v>Geçmez</v>
      </c>
      <c r="AF118" s="9" t="str">
        <f t="shared" si="22"/>
        <v>Geçer</v>
      </c>
      <c r="AG118" s="9" t="str">
        <f t="shared" si="23"/>
        <v>Geçer</v>
      </c>
      <c r="AH118" s="8" t="str">
        <f t="shared" si="24"/>
        <v>Geçer</v>
      </c>
      <c r="AI118" s="9" t="str">
        <f t="shared" si="25"/>
        <v>Geçer</v>
      </c>
      <c r="AJ118" s="9" t="str">
        <f t="shared" si="26"/>
        <v>Geçer</v>
      </c>
      <c r="AK118" s="9" t="str">
        <f t="shared" si="27"/>
        <v>Geçer</v>
      </c>
      <c r="AL118" s="9" t="str">
        <f t="shared" si="28"/>
        <v>Geçer</v>
      </c>
      <c r="AM118" s="9" t="str">
        <f t="shared" si="29"/>
        <v>Geçer</v>
      </c>
      <c r="AN118" s="9" t="str">
        <f t="shared" si="30"/>
        <v>Geçer</v>
      </c>
      <c r="AO118" s="9" t="str">
        <f t="shared" si="31"/>
        <v>Geçer</v>
      </c>
      <c r="AP118" s="9" t="str">
        <f t="shared" si="32"/>
        <v>Geçer</v>
      </c>
      <c r="AQ118" s="8" t="str">
        <f t="shared" si="33"/>
        <v>Geçer</v>
      </c>
      <c r="AR118" s="9" t="str">
        <f t="shared" si="34"/>
        <v>Geçer</v>
      </c>
      <c r="AS118" s="9" t="str">
        <f t="shared" si="35"/>
        <v>Geçer</v>
      </c>
      <c r="AT118" s="9" t="str">
        <f t="shared" si="36"/>
        <v>Geçer</v>
      </c>
      <c r="AU118" s="9" t="str">
        <f t="shared" si="37"/>
        <v>Geçer</v>
      </c>
      <c r="AV118" s="9" t="str">
        <f t="shared" si="38"/>
        <v>Geçer</v>
      </c>
      <c r="AW118" s="9" t="str">
        <f t="shared" si="39"/>
        <v>Geçer</v>
      </c>
      <c r="AX118" s="9" t="str">
        <f t="shared" si="40"/>
        <v>Geçer</v>
      </c>
      <c r="AY118" s="9" t="str">
        <f t="shared" si="41"/>
        <v>Geçer</v>
      </c>
      <c r="AZ118" s="10" t="str">
        <f t="shared" si="42"/>
        <v>Evet</v>
      </c>
      <c r="BA118" s="10" t="str">
        <f t="shared" si="43"/>
        <v>Evet</v>
      </c>
      <c r="BB118" s="10" t="str">
        <f t="shared" si="44"/>
        <v>Evet</v>
      </c>
    </row>
    <row r="119" ht="42.0" customHeight="1">
      <c r="A119" s="7">
        <v>89.0</v>
      </c>
      <c r="B119" s="5" t="s">
        <v>65</v>
      </c>
      <c r="C119" s="7">
        <v>89.0</v>
      </c>
      <c r="D119" s="5">
        <v>25.0</v>
      </c>
      <c r="E119" s="5">
        <v>12.0</v>
      </c>
      <c r="F119" s="5">
        <v>26.0</v>
      </c>
      <c r="G119" s="5">
        <v>5.0</v>
      </c>
      <c r="H119" s="7">
        <v>190.0</v>
      </c>
      <c r="I119" s="6">
        <f t="shared" si="1"/>
        <v>38.5</v>
      </c>
      <c r="J119" s="6">
        <f t="shared" si="2"/>
        <v>76</v>
      </c>
      <c r="K119" s="7" t="str">
        <f t="shared" si="3"/>
        <v>Dikey</v>
      </c>
      <c r="L119" s="7" t="str">
        <f>IF(K119="Dikey",IF(AND(F119&gt;='Çanta Gruplaması'!$C$10,F119&lt;='Çanta Gruplaması'!$D$10),'Çanta Gruplaması'!$B$10,IF(AND(F119&gt;='Çanta Gruplaması'!$C$11,F119&lt;='Çanta Gruplaması'!$D$11),'Çanta Gruplaması'!$B$11,IF(AND(F119&gt;='Çanta Gruplaması'!$C$12,F119&lt;='Çanta Gruplaması'!$D$12),'Çanta Gruplaması'!$B$12,"Belirtilen Aralıkta Değil"))),IF(K119="Yatay",IF(AND(D119&gt;='Çanta Gruplaması'!$C$3,D119&lt;='Çanta Gruplaması'!$D$3),'Çanta Gruplaması'!$B$3,IF(AND(D119&gt;='Çanta Gruplaması'!$C$4,D119&lt;='Çanta Gruplaması'!$D$4),'Çanta Gruplaması'!$B$4,IF(AND(D119&gt;='Çanta Gruplaması'!$C$5,D119&lt;='Çanta Gruplaması'!$D$5),'Çanta Gruplaması'!$B$5,"Belirtilen Aralıkta Değil"))),IF(K119="Küp",IF(AND(D119&gt;='Çanta Gruplaması'!$C$16,D119&lt;='Çanta Gruplaması'!$D$16),'Çanta Gruplaması'!$B$16,IF(AND(D119&gt;='Çanta Gruplaması'!$C$17,D119&lt;='Çanta Gruplaması'!$D$17),'Çanta Gruplaması'!$B$17,IF(AND(D119&gt;='Çanta Gruplaması'!$C$18,D119&lt;='Çanta Gruplaması'!$D$18),'Çanta Gruplaması'!$B$18,"Belirtilen Aralıkta Değil"))),"Değer Hatalı")))</f>
        <v>Dikey 1</v>
      </c>
      <c r="M119" s="7" t="str">
        <f>IF(AND(D119&gt;='Çanta Gruplaması'!$H$3,D119&lt;='Çanta Gruplaması'!$I$3,F119&gt;='Çanta Gruplaması'!$J$3,F119&lt;='Çanta Gruplaması'!$K$3),'Çanta Gruplaması'!$G$3,IF(AND(D119&gt;='Çanta Gruplaması'!$H$4,D119&lt;='Çanta Gruplaması'!$I$4,F119&gt;='Çanta Gruplaması'!$J$4,F119&lt;='Çanta Gruplaması'!$K$4),'Çanta Gruplaması'!$G$4,IF(AND(D119&gt;='Çanta Gruplaması'!$H$5,D119&lt;='Çanta Gruplaması'!$I$5,F119&gt;='Çanta Gruplaması'!$J$5,F119&lt;='Çanta Gruplaması'!$K$5),'Çanta Gruplaması'!$G$5,"Gruplanabilen Aralıkta Değildir")))</f>
        <v>Gruplanabilen Aralıkta Değildir</v>
      </c>
      <c r="N119" s="8" t="str">
        <f t="shared" si="4"/>
        <v>Geçer</v>
      </c>
      <c r="O119" s="9" t="str">
        <f t="shared" si="5"/>
        <v>Geçer</v>
      </c>
      <c r="P119" s="9" t="str">
        <f t="shared" si="6"/>
        <v>Geçer</v>
      </c>
      <c r="Q119" s="9" t="str">
        <f t="shared" si="7"/>
        <v>Geçer</v>
      </c>
      <c r="R119" s="9" t="str">
        <f t="shared" si="8"/>
        <v>Geçer</v>
      </c>
      <c r="S119" s="9" t="str">
        <f t="shared" si="9"/>
        <v>Geçer</v>
      </c>
      <c r="T119" s="9" t="str">
        <f t="shared" si="10"/>
        <v>Geçer</v>
      </c>
      <c r="U119" s="9" t="str">
        <f t="shared" si="11"/>
        <v>Geçer</v>
      </c>
      <c r="V119" s="9" t="str">
        <f t="shared" si="12"/>
        <v>Geçer</v>
      </c>
      <c r="W119" s="9" t="str">
        <f t="shared" si="13"/>
        <v>Geçer</v>
      </c>
      <c r="X119" s="8" t="str">
        <f t="shared" si="14"/>
        <v>Geçmez</v>
      </c>
      <c r="Y119" s="9" t="str">
        <f t="shared" si="15"/>
        <v>Geçmez</v>
      </c>
      <c r="Z119" s="9" t="str">
        <f t="shared" si="16"/>
        <v>Geçer</v>
      </c>
      <c r="AA119" s="9" t="str">
        <f t="shared" si="17"/>
        <v>Geçer</v>
      </c>
      <c r="AB119" s="9" t="str">
        <f t="shared" si="18"/>
        <v>Geçer</v>
      </c>
      <c r="AC119" s="9" t="str">
        <f t="shared" si="19"/>
        <v>Geçmez</v>
      </c>
      <c r="AD119" s="9" t="str">
        <f t="shared" si="20"/>
        <v>Geçmez</v>
      </c>
      <c r="AE119" s="9" t="str">
        <f t="shared" si="21"/>
        <v>Geçmez</v>
      </c>
      <c r="AF119" s="9" t="str">
        <f t="shared" si="22"/>
        <v>Geçer</v>
      </c>
      <c r="AG119" s="9" t="str">
        <f t="shared" si="23"/>
        <v>Geçer</v>
      </c>
      <c r="AH119" s="8" t="str">
        <f t="shared" si="24"/>
        <v>Geçer</v>
      </c>
      <c r="AI119" s="9" t="str">
        <f t="shared" si="25"/>
        <v>Geçer</v>
      </c>
      <c r="AJ119" s="9" t="str">
        <f t="shared" si="26"/>
        <v>Geçer</v>
      </c>
      <c r="AK119" s="9" t="str">
        <f t="shared" si="27"/>
        <v>Geçer</v>
      </c>
      <c r="AL119" s="9" t="str">
        <f t="shared" si="28"/>
        <v>Geçer</v>
      </c>
      <c r="AM119" s="9" t="str">
        <f t="shared" si="29"/>
        <v>Geçer</v>
      </c>
      <c r="AN119" s="9" t="str">
        <f t="shared" si="30"/>
        <v>Geçer</v>
      </c>
      <c r="AO119" s="9" t="str">
        <f t="shared" si="31"/>
        <v>Geçer</v>
      </c>
      <c r="AP119" s="9" t="str">
        <f t="shared" si="32"/>
        <v>Geçer</v>
      </c>
      <c r="AQ119" s="8" t="str">
        <f t="shared" si="33"/>
        <v>Geçer</v>
      </c>
      <c r="AR119" s="9" t="str">
        <f t="shared" si="34"/>
        <v>Geçer</v>
      </c>
      <c r="AS119" s="9" t="str">
        <f t="shared" si="35"/>
        <v>Geçer</v>
      </c>
      <c r="AT119" s="9" t="str">
        <f t="shared" si="36"/>
        <v>Geçer</v>
      </c>
      <c r="AU119" s="9" t="str">
        <f t="shared" si="37"/>
        <v>Geçer</v>
      </c>
      <c r="AV119" s="9" t="str">
        <f t="shared" si="38"/>
        <v>Geçer</v>
      </c>
      <c r="AW119" s="9" t="str">
        <f t="shared" si="39"/>
        <v>Geçer</v>
      </c>
      <c r="AX119" s="9" t="str">
        <f t="shared" si="40"/>
        <v>Geçer</v>
      </c>
      <c r="AY119" s="9" t="str">
        <f t="shared" si="41"/>
        <v>Geçer</v>
      </c>
      <c r="AZ119" s="10" t="str">
        <f t="shared" si="42"/>
        <v>Evet</v>
      </c>
      <c r="BA119" s="10" t="str">
        <f t="shared" si="43"/>
        <v>Evet</v>
      </c>
      <c r="BB119" s="10" t="str">
        <f t="shared" si="44"/>
        <v>Evet</v>
      </c>
    </row>
    <row r="120" ht="42.0" customHeight="1">
      <c r="A120" s="7">
        <v>90.0</v>
      </c>
      <c r="B120" s="5" t="s">
        <v>65</v>
      </c>
      <c r="C120" s="7">
        <v>90.0</v>
      </c>
      <c r="D120" s="5">
        <v>21.0</v>
      </c>
      <c r="E120" s="5">
        <v>12.0</v>
      </c>
      <c r="F120" s="5">
        <v>25.0</v>
      </c>
      <c r="G120" s="5">
        <v>5.0</v>
      </c>
      <c r="H120" s="7">
        <v>190.0</v>
      </c>
      <c r="I120" s="6">
        <f t="shared" si="1"/>
        <v>37.5</v>
      </c>
      <c r="J120" s="6">
        <f t="shared" si="2"/>
        <v>68</v>
      </c>
      <c r="K120" s="7" t="str">
        <f t="shared" si="3"/>
        <v>Dikey</v>
      </c>
      <c r="L120" s="7" t="str">
        <f>IF(K120="Dikey",IF(AND(F120&gt;='Çanta Gruplaması'!$C$10,F120&lt;='Çanta Gruplaması'!$D$10),'Çanta Gruplaması'!$B$10,IF(AND(F120&gt;='Çanta Gruplaması'!$C$11,F120&lt;='Çanta Gruplaması'!$D$11),'Çanta Gruplaması'!$B$11,IF(AND(F120&gt;='Çanta Gruplaması'!$C$12,F120&lt;='Çanta Gruplaması'!$D$12),'Çanta Gruplaması'!$B$12,"Belirtilen Aralıkta Değil"))),IF(K120="Yatay",IF(AND(D120&gt;='Çanta Gruplaması'!$C$3,D120&lt;='Çanta Gruplaması'!$D$3),'Çanta Gruplaması'!$B$3,IF(AND(D120&gt;='Çanta Gruplaması'!$C$4,D120&lt;='Çanta Gruplaması'!$D$4),'Çanta Gruplaması'!$B$4,IF(AND(D120&gt;='Çanta Gruplaması'!$C$5,D120&lt;='Çanta Gruplaması'!$D$5),'Çanta Gruplaması'!$B$5,"Belirtilen Aralıkta Değil"))),IF(K120="Küp",IF(AND(D120&gt;='Çanta Gruplaması'!$C$16,D120&lt;='Çanta Gruplaması'!$D$16),'Çanta Gruplaması'!$B$16,IF(AND(D120&gt;='Çanta Gruplaması'!$C$17,D120&lt;='Çanta Gruplaması'!$D$17),'Çanta Gruplaması'!$B$17,IF(AND(D120&gt;='Çanta Gruplaması'!$C$18,D120&lt;='Çanta Gruplaması'!$D$18),'Çanta Gruplaması'!$B$18,"Belirtilen Aralıkta Değil"))),"Değer Hatalı")))</f>
        <v>Dikey 1</v>
      </c>
      <c r="M120" s="7" t="str">
        <f>IF(AND(D120&gt;='Çanta Gruplaması'!$H$3,D120&lt;='Çanta Gruplaması'!$I$3,F120&gt;='Çanta Gruplaması'!$J$3,F120&lt;='Çanta Gruplaması'!$K$3),'Çanta Gruplaması'!$G$3,IF(AND(D120&gt;='Çanta Gruplaması'!$H$4,D120&lt;='Çanta Gruplaması'!$I$4,F120&gt;='Çanta Gruplaması'!$J$4,F120&lt;='Çanta Gruplaması'!$K$4),'Çanta Gruplaması'!$G$4,IF(AND(D120&gt;='Çanta Gruplaması'!$H$5,D120&lt;='Çanta Gruplaması'!$I$5,F120&gt;='Çanta Gruplaması'!$J$5,F120&lt;='Çanta Gruplaması'!$K$5),'Çanta Gruplaması'!$G$5,"Gruplanabilen Aralıkta Değildir")))</f>
        <v>Küçük</v>
      </c>
      <c r="N120" s="8" t="str">
        <f t="shared" si="4"/>
        <v>Geçer</v>
      </c>
      <c r="O120" s="9" t="str">
        <f t="shared" si="5"/>
        <v>Geçer</v>
      </c>
      <c r="P120" s="9" t="str">
        <f t="shared" si="6"/>
        <v>Geçer</v>
      </c>
      <c r="Q120" s="9" t="str">
        <f t="shared" si="7"/>
        <v>Geçer</v>
      </c>
      <c r="R120" s="9" t="str">
        <f t="shared" si="8"/>
        <v>Geçer</v>
      </c>
      <c r="S120" s="9" t="str">
        <f t="shared" si="9"/>
        <v>Geçer</v>
      </c>
      <c r="T120" s="9" t="str">
        <f t="shared" si="10"/>
        <v>Geçer</v>
      </c>
      <c r="U120" s="9" t="str">
        <f t="shared" si="11"/>
        <v>Geçer</v>
      </c>
      <c r="V120" s="9" t="str">
        <f t="shared" si="12"/>
        <v>Geçer</v>
      </c>
      <c r="W120" s="9" t="str">
        <f t="shared" si="13"/>
        <v>Geçer</v>
      </c>
      <c r="X120" s="8" t="str">
        <f t="shared" si="14"/>
        <v>Geçmez</v>
      </c>
      <c r="Y120" s="9" t="str">
        <f t="shared" si="15"/>
        <v>Geçer</v>
      </c>
      <c r="Z120" s="9" t="str">
        <f t="shared" si="16"/>
        <v>Geçer</v>
      </c>
      <c r="AA120" s="9" t="str">
        <f t="shared" si="17"/>
        <v>Geçer</v>
      </c>
      <c r="AB120" s="9" t="str">
        <f t="shared" si="18"/>
        <v>Geçer</v>
      </c>
      <c r="AC120" s="9" t="str">
        <f t="shared" si="19"/>
        <v>Geçer</v>
      </c>
      <c r="AD120" s="9" t="str">
        <f t="shared" si="20"/>
        <v>Geçmez</v>
      </c>
      <c r="AE120" s="9" t="str">
        <f t="shared" si="21"/>
        <v>Geçer</v>
      </c>
      <c r="AF120" s="9" t="str">
        <f t="shared" si="22"/>
        <v>Geçer</v>
      </c>
      <c r="AG120" s="9" t="str">
        <f t="shared" si="23"/>
        <v>Geçer</v>
      </c>
      <c r="AH120" s="8" t="str">
        <f t="shared" si="24"/>
        <v>Geçer</v>
      </c>
      <c r="AI120" s="9" t="str">
        <f t="shared" si="25"/>
        <v>Geçer</v>
      </c>
      <c r="AJ120" s="9" t="str">
        <f t="shared" si="26"/>
        <v>Geçer</v>
      </c>
      <c r="AK120" s="9" t="str">
        <f t="shared" si="27"/>
        <v>Geçer</v>
      </c>
      <c r="AL120" s="9" t="str">
        <f t="shared" si="28"/>
        <v>Geçer</v>
      </c>
      <c r="AM120" s="9" t="str">
        <f t="shared" si="29"/>
        <v>Geçer</v>
      </c>
      <c r="AN120" s="9" t="str">
        <f t="shared" si="30"/>
        <v>Geçer</v>
      </c>
      <c r="AO120" s="9" t="str">
        <f t="shared" si="31"/>
        <v>Geçer</v>
      </c>
      <c r="AP120" s="9" t="str">
        <f t="shared" si="32"/>
        <v>Geçer</v>
      </c>
      <c r="AQ120" s="8" t="str">
        <f t="shared" si="33"/>
        <v>Geçer</v>
      </c>
      <c r="AR120" s="9" t="str">
        <f t="shared" si="34"/>
        <v>Geçer</v>
      </c>
      <c r="AS120" s="9" t="str">
        <f t="shared" si="35"/>
        <v>Geçer</v>
      </c>
      <c r="AT120" s="9" t="str">
        <f t="shared" si="36"/>
        <v>Geçer</v>
      </c>
      <c r="AU120" s="9" t="str">
        <f t="shared" si="37"/>
        <v>Geçer</v>
      </c>
      <c r="AV120" s="9" t="str">
        <f t="shared" si="38"/>
        <v>Geçer</v>
      </c>
      <c r="AW120" s="9" t="str">
        <f t="shared" si="39"/>
        <v>Geçer</v>
      </c>
      <c r="AX120" s="9" t="str">
        <f t="shared" si="40"/>
        <v>Geçer</v>
      </c>
      <c r="AY120" s="9" t="str">
        <f t="shared" si="41"/>
        <v>Geçer</v>
      </c>
      <c r="AZ120" s="10" t="str">
        <f t="shared" si="42"/>
        <v>Evet</v>
      </c>
      <c r="BA120" s="10" t="str">
        <f t="shared" si="43"/>
        <v>Evet</v>
      </c>
      <c r="BB120" s="10" t="str">
        <f t="shared" si="44"/>
        <v>Evet</v>
      </c>
    </row>
    <row r="121" ht="42.0" customHeight="1">
      <c r="A121" s="7">
        <v>91.0</v>
      </c>
      <c r="B121" s="5" t="s">
        <v>65</v>
      </c>
      <c r="C121" s="7">
        <v>91.0</v>
      </c>
      <c r="D121" s="5">
        <v>18.0</v>
      </c>
      <c r="E121" s="5">
        <v>12.0</v>
      </c>
      <c r="F121" s="5">
        <v>24.0</v>
      </c>
      <c r="G121" s="5">
        <v>5.0</v>
      </c>
      <c r="H121" s="7">
        <v>190.0</v>
      </c>
      <c r="I121" s="6">
        <f t="shared" si="1"/>
        <v>36.5</v>
      </c>
      <c r="J121" s="6">
        <f t="shared" si="2"/>
        <v>62</v>
      </c>
      <c r="K121" s="7" t="str">
        <f t="shared" si="3"/>
        <v>Dikey</v>
      </c>
      <c r="L121" s="7" t="str">
        <f>IF(K121="Dikey",IF(AND(F121&gt;='Çanta Gruplaması'!$C$10,F121&lt;='Çanta Gruplaması'!$D$10),'Çanta Gruplaması'!$B$10,IF(AND(F121&gt;='Çanta Gruplaması'!$C$11,F121&lt;='Çanta Gruplaması'!$D$11),'Çanta Gruplaması'!$B$11,IF(AND(F121&gt;='Çanta Gruplaması'!$C$12,F121&lt;='Çanta Gruplaması'!$D$12),'Çanta Gruplaması'!$B$12,"Belirtilen Aralıkta Değil"))),IF(K121="Yatay",IF(AND(D121&gt;='Çanta Gruplaması'!$C$3,D121&lt;='Çanta Gruplaması'!$D$3),'Çanta Gruplaması'!$B$3,IF(AND(D121&gt;='Çanta Gruplaması'!$C$4,D121&lt;='Çanta Gruplaması'!$D$4),'Çanta Gruplaması'!$B$4,IF(AND(D121&gt;='Çanta Gruplaması'!$C$5,D121&lt;='Çanta Gruplaması'!$D$5),'Çanta Gruplaması'!$B$5,"Belirtilen Aralıkta Değil"))),IF(K121="Küp",IF(AND(D121&gt;='Çanta Gruplaması'!$C$16,D121&lt;='Çanta Gruplaması'!$D$16),'Çanta Gruplaması'!$B$16,IF(AND(D121&gt;='Çanta Gruplaması'!$C$17,D121&lt;='Çanta Gruplaması'!$D$17),'Çanta Gruplaması'!$B$17,IF(AND(D121&gt;='Çanta Gruplaması'!$C$18,D121&lt;='Çanta Gruplaması'!$D$18),'Çanta Gruplaması'!$B$18,"Belirtilen Aralıkta Değil"))),"Değer Hatalı")))</f>
        <v>Dikey 1</v>
      </c>
      <c r="M121" s="7" t="str">
        <f>IF(AND(D121&gt;='Çanta Gruplaması'!$H$3,D121&lt;='Çanta Gruplaması'!$I$3,F121&gt;='Çanta Gruplaması'!$J$3,F121&lt;='Çanta Gruplaması'!$K$3),'Çanta Gruplaması'!$G$3,IF(AND(D121&gt;='Çanta Gruplaması'!$H$4,D121&lt;='Çanta Gruplaması'!$I$4,F121&gt;='Çanta Gruplaması'!$J$4,F121&lt;='Çanta Gruplaması'!$K$4),'Çanta Gruplaması'!$G$4,IF(AND(D121&gt;='Çanta Gruplaması'!$H$5,D121&lt;='Çanta Gruplaması'!$I$5,F121&gt;='Çanta Gruplaması'!$J$5,F121&lt;='Çanta Gruplaması'!$K$5),'Çanta Gruplaması'!$G$5,"Gruplanabilen Aralıkta Değildir")))</f>
        <v>Küçük</v>
      </c>
      <c r="N121" s="8" t="str">
        <f t="shared" si="4"/>
        <v>Geçer</v>
      </c>
      <c r="O121" s="9" t="str">
        <f t="shared" si="5"/>
        <v>Geçer</v>
      </c>
      <c r="P121" s="9" t="str">
        <f t="shared" si="6"/>
        <v>Geçer</v>
      </c>
      <c r="Q121" s="9" t="str">
        <f t="shared" si="7"/>
        <v>Geçer</v>
      </c>
      <c r="R121" s="9" t="str">
        <f t="shared" si="8"/>
        <v>Geçer</v>
      </c>
      <c r="S121" s="9" t="str">
        <f t="shared" si="9"/>
        <v>Geçer</v>
      </c>
      <c r="T121" s="9" t="str">
        <f t="shared" si="10"/>
        <v>Geçer</v>
      </c>
      <c r="U121" s="9" t="str">
        <f t="shared" si="11"/>
        <v>Geçer</v>
      </c>
      <c r="V121" s="9" t="str">
        <f t="shared" si="12"/>
        <v>Geçer</v>
      </c>
      <c r="W121" s="9" t="str">
        <f t="shared" si="13"/>
        <v>Geçer</v>
      </c>
      <c r="X121" s="8" t="str">
        <f t="shared" si="14"/>
        <v>Geçmez</v>
      </c>
      <c r="Y121" s="9" t="str">
        <f t="shared" si="15"/>
        <v>Geçer</v>
      </c>
      <c r="Z121" s="9" t="str">
        <f t="shared" si="16"/>
        <v>Geçer</v>
      </c>
      <c r="AA121" s="9" t="str">
        <f t="shared" si="17"/>
        <v>Geçer</v>
      </c>
      <c r="AB121" s="9" t="str">
        <f t="shared" si="18"/>
        <v>Geçer</v>
      </c>
      <c r="AC121" s="9" t="str">
        <f t="shared" si="19"/>
        <v>Geçer</v>
      </c>
      <c r="AD121" s="9" t="str">
        <f t="shared" si="20"/>
        <v>Geçmez</v>
      </c>
      <c r="AE121" s="9" t="str">
        <f t="shared" si="21"/>
        <v>Geçer</v>
      </c>
      <c r="AF121" s="9" t="str">
        <f t="shared" si="22"/>
        <v>Geçer</v>
      </c>
      <c r="AG121" s="9" t="str">
        <f t="shared" si="23"/>
        <v>Geçer</v>
      </c>
      <c r="AH121" s="8" t="str">
        <f t="shared" si="24"/>
        <v>Geçmez</v>
      </c>
      <c r="AI121" s="9" t="str">
        <f t="shared" si="25"/>
        <v>Geçer</v>
      </c>
      <c r="AJ121" s="9" t="str">
        <f t="shared" si="26"/>
        <v>Geçer</v>
      </c>
      <c r="AK121" s="9" t="str">
        <f t="shared" si="27"/>
        <v>Geçer</v>
      </c>
      <c r="AL121" s="9" t="str">
        <f t="shared" si="28"/>
        <v>Geçer</v>
      </c>
      <c r="AM121" s="9" t="str">
        <f t="shared" si="29"/>
        <v>Geçer</v>
      </c>
      <c r="AN121" s="9" t="str">
        <f t="shared" si="30"/>
        <v>Geçer</v>
      </c>
      <c r="AO121" s="9" t="str">
        <f t="shared" si="31"/>
        <v>Geçer</v>
      </c>
      <c r="AP121" s="9" t="str">
        <f t="shared" si="32"/>
        <v>Geçmez</v>
      </c>
      <c r="AQ121" s="8" t="str">
        <f t="shared" si="33"/>
        <v>Geçmez</v>
      </c>
      <c r="AR121" s="9" t="str">
        <f t="shared" si="34"/>
        <v>Geçer</v>
      </c>
      <c r="AS121" s="9" t="str">
        <f t="shared" si="35"/>
        <v>Geçer</v>
      </c>
      <c r="AT121" s="9" t="str">
        <f t="shared" si="36"/>
        <v>Geçer</v>
      </c>
      <c r="AU121" s="9" t="str">
        <f t="shared" si="37"/>
        <v>Geçer</v>
      </c>
      <c r="AV121" s="9" t="str">
        <f t="shared" si="38"/>
        <v>Geçer</v>
      </c>
      <c r="AW121" s="9" t="str">
        <f t="shared" si="39"/>
        <v>Geçer</v>
      </c>
      <c r="AX121" s="9" t="str">
        <f t="shared" si="40"/>
        <v>Geçer</v>
      </c>
      <c r="AY121" s="9" t="str">
        <f t="shared" si="41"/>
        <v>Geçmez</v>
      </c>
      <c r="AZ121" s="10" t="str">
        <f t="shared" si="42"/>
        <v>Evet</v>
      </c>
      <c r="BA121" s="10" t="str">
        <f t="shared" si="43"/>
        <v>Hayır</v>
      </c>
      <c r="BB121" s="10" t="str">
        <f t="shared" si="44"/>
        <v>Hayır</v>
      </c>
    </row>
    <row r="122" ht="42.0" customHeight="1">
      <c r="A122" s="7">
        <v>92.0</v>
      </c>
      <c r="B122" s="5" t="s">
        <v>71</v>
      </c>
      <c r="C122" s="7">
        <v>92.0</v>
      </c>
      <c r="D122" s="5">
        <v>18.0</v>
      </c>
      <c r="E122" s="5">
        <v>12.0</v>
      </c>
      <c r="F122" s="5">
        <v>13.0</v>
      </c>
      <c r="G122" s="5">
        <v>4.0</v>
      </c>
      <c r="H122" s="7">
        <v>190.0</v>
      </c>
      <c r="I122" s="6">
        <f t="shared" si="1"/>
        <v>24.5</v>
      </c>
      <c r="J122" s="6">
        <f t="shared" si="2"/>
        <v>62</v>
      </c>
      <c r="K122" s="7" t="str">
        <f t="shared" si="3"/>
        <v>Yatay</v>
      </c>
      <c r="L122" s="7" t="str">
        <f>IF(K122="Dikey",IF(AND(F122&gt;='Çanta Gruplaması'!$C$10,F122&lt;='Çanta Gruplaması'!$D$10),'Çanta Gruplaması'!$B$10,IF(AND(F122&gt;='Çanta Gruplaması'!$C$11,F122&lt;='Çanta Gruplaması'!$D$11),'Çanta Gruplaması'!$B$11,IF(AND(F122&gt;='Çanta Gruplaması'!$C$12,F122&lt;='Çanta Gruplaması'!$D$12),'Çanta Gruplaması'!$B$12,"Belirtilen Aralıkta Değil"))),IF(K122="Yatay",IF(AND(D122&gt;='Çanta Gruplaması'!$C$3,D122&lt;='Çanta Gruplaması'!$D$3),'Çanta Gruplaması'!$B$3,IF(AND(D122&gt;='Çanta Gruplaması'!$C$4,D122&lt;='Çanta Gruplaması'!$D$4),'Çanta Gruplaması'!$B$4,IF(AND(D122&gt;='Çanta Gruplaması'!$C$5,D122&lt;='Çanta Gruplaması'!$D$5),'Çanta Gruplaması'!$B$5,"Belirtilen Aralıkta Değil"))),IF(K122="Küp",IF(AND(D122&gt;='Çanta Gruplaması'!$C$16,D122&lt;='Çanta Gruplaması'!$D$16),'Çanta Gruplaması'!$B$16,IF(AND(D122&gt;='Çanta Gruplaması'!$C$17,D122&lt;='Çanta Gruplaması'!$D$17),'Çanta Gruplaması'!$B$17,IF(AND(D122&gt;='Çanta Gruplaması'!$C$18,D122&lt;='Çanta Gruplaması'!$D$18),'Çanta Gruplaması'!$B$18,"Belirtilen Aralıkta Değil"))),"Değer Hatalı")))</f>
        <v>Yatay 1 </v>
      </c>
      <c r="M122" s="7" t="str">
        <f>IF(AND(D122&gt;='Çanta Gruplaması'!$H$3,D122&lt;='Çanta Gruplaması'!$I$3,F122&gt;='Çanta Gruplaması'!$J$3,F122&lt;='Çanta Gruplaması'!$K$3),'Çanta Gruplaması'!$G$3,IF(AND(D122&gt;='Çanta Gruplaması'!$H$4,D122&lt;='Çanta Gruplaması'!$I$4,F122&gt;='Çanta Gruplaması'!$J$4,F122&lt;='Çanta Gruplaması'!$K$4),'Çanta Gruplaması'!$G$4,IF(AND(D122&gt;='Çanta Gruplaması'!$H$5,D122&lt;='Çanta Gruplaması'!$I$5,F122&gt;='Çanta Gruplaması'!$J$5,F122&lt;='Çanta Gruplaması'!$K$5),'Çanta Gruplaması'!$G$5,"Gruplanabilen Aralıkta Değildir")))</f>
        <v>Küçük</v>
      </c>
      <c r="N122" s="8" t="str">
        <f t="shared" si="4"/>
        <v>Geçmez</v>
      </c>
      <c r="O122" s="9" t="str">
        <f t="shared" si="5"/>
        <v>Geçer</v>
      </c>
      <c r="P122" s="9" t="str">
        <f t="shared" si="6"/>
        <v>Geçmez</v>
      </c>
      <c r="Q122" s="9" t="str">
        <f t="shared" si="7"/>
        <v>Geçer</v>
      </c>
      <c r="R122" s="9" t="str">
        <f t="shared" si="8"/>
        <v>Geçer</v>
      </c>
      <c r="S122" s="9" t="str">
        <f t="shared" si="9"/>
        <v>Geçer</v>
      </c>
      <c r="T122" s="9" t="str">
        <f t="shared" si="10"/>
        <v>Geçer</v>
      </c>
      <c r="U122" s="9" t="str">
        <f t="shared" si="11"/>
        <v>Geçer</v>
      </c>
      <c r="V122" s="9" t="str">
        <f t="shared" si="12"/>
        <v>Geçer</v>
      </c>
      <c r="W122" s="9" t="str">
        <f t="shared" si="13"/>
        <v>Geçmez</v>
      </c>
      <c r="X122" s="8" t="str">
        <f t="shared" si="14"/>
        <v>Geçer</v>
      </c>
      <c r="Y122" s="9" t="str">
        <f t="shared" si="15"/>
        <v>Geçer</v>
      </c>
      <c r="Z122" s="9" t="str">
        <f t="shared" si="16"/>
        <v>Geçer</v>
      </c>
      <c r="AA122" s="9" t="str">
        <f t="shared" si="17"/>
        <v>Geçer</v>
      </c>
      <c r="AB122" s="9" t="str">
        <f t="shared" si="18"/>
        <v>Geçer</v>
      </c>
      <c r="AC122" s="9" t="str">
        <f t="shared" si="19"/>
        <v>Geçer</v>
      </c>
      <c r="AD122" s="9" t="str">
        <f t="shared" si="20"/>
        <v>Geçer</v>
      </c>
      <c r="AE122" s="9" t="str">
        <f t="shared" si="21"/>
        <v>Geçer</v>
      </c>
      <c r="AF122" s="9" t="str">
        <f t="shared" si="22"/>
        <v>Geçer</v>
      </c>
      <c r="AG122" s="9" t="str">
        <f t="shared" si="23"/>
        <v>Geçer</v>
      </c>
      <c r="AH122" s="8" t="str">
        <f t="shared" si="24"/>
        <v>Geçmez</v>
      </c>
      <c r="AI122" s="9" t="str">
        <f t="shared" si="25"/>
        <v>Geçer</v>
      </c>
      <c r="AJ122" s="9" t="str">
        <f t="shared" si="26"/>
        <v>Geçer</v>
      </c>
      <c r="AK122" s="9" t="str">
        <f t="shared" si="27"/>
        <v>Geçmez</v>
      </c>
      <c r="AL122" s="9" t="str">
        <f t="shared" si="28"/>
        <v>Geçer</v>
      </c>
      <c r="AM122" s="9" t="str">
        <f t="shared" si="29"/>
        <v>Geçer</v>
      </c>
      <c r="AN122" s="9" t="str">
        <f t="shared" si="30"/>
        <v>Geçer</v>
      </c>
      <c r="AO122" s="9" t="str">
        <f t="shared" si="31"/>
        <v>Geçmez</v>
      </c>
      <c r="AP122" s="9" t="str">
        <f t="shared" si="32"/>
        <v>Geçmez</v>
      </c>
      <c r="AQ122" s="8" t="str">
        <f t="shared" si="33"/>
        <v>Geçmez</v>
      </c>
      <c r="AR122" s="9" t="str">
        <f t="shared" si="34"/>
        <v>Geçer</v>
      </c>
      <c r="AS122" s="9" t="str">
        <f t="shared" si="35"/>
        <v>Geçer</v>
      </c>
      <c r="AT122" s="9" t="str">
        <f t="shared" si="36"/>
        <v>Geçmez</v>
      </c>
      <c r="AU122" s="9" t="str">
        <f t="shared" si="37"/>
        <v>Geçer</v>
      </c>
      <c r="AV122" s="9" t="str">
        <f t="shared" si="38"/>
        <v>Geçer</v>
      </c>
      <c r="AW122" s="9" t="str">
        <f t="shared" si="39"/>
        <v>Geçer</v>
      </c>
      <c r="AX122" s="9" t="str">
        <f t="shared" si="40"/>
        <v>Geçmez</v>
      </c>
      <c r="AY122" s="9" t="str">
        <f t="shared" si="41"/>
        <v>Geçmez</v>
      </c>
      <c r="AZ122" s="10" t="str">
        <f t="shared" si="42"/>
        <v>Evet</v>
      </c>
      <c r="BA122" s="10" t="str">
        <f t="shared" si="43"/>
        <v>Hayır</v>
      </c>
      <c r="BB122" s="10" t="str">
        <f t="shared" si="44"/>
        <v>Hayır</v>
      </c>
    </row>
    <row r="123" ht="42.0" customHeight="1">
      <c r="A123" s="7">
        <v>93.0</v>
      </c>
      <c r="B123" s="5" t="s">
        <v>59</v>
      </c>
      <c r="C123" s="7">
        <v>93.0</v>
      </c>
      <c r="D123" s="5">
        <v>32.0</v>
      </c>
      <c r="E123" s="5">
        <v>11.5</v>
      </c>
      <c r="F123" s="5">
        <v>42.0</v>
      </c>
      <c r="G123" s="5">
        <v>4.0</v>
      </c>
      <c r="H123" s="7">
        <v>190.0</v>
      </c>
      <c r="I123" s="6">
        <f t="shared" si="1"/>
        <v>53.25</v>
      </c>
      <c r="J123" s="6">
        <f t="shared" si="2"/>
        <v>89</v>
      </c>
      <c r="K123" s="7" t="str">
        <f t="shared" si="3"/>
        <v>Dikey</v>
      </c>
      <c r="L123" s="7" t="str">
        <f>IF(K123="Dikey",IF(AND(F123&gt;='Çanta Gruplaması'!$C$10,F123&lt;='Çanta Gruplaması'!$D$10),'Çanta Gruplaması'!$B$10,IF(AND(F123&gt;='Çanta Gruplaması'!$C$11,F123&lt;='Çanta Gruplaması'!$D$11),'Çanta Gruplaması'!$B$11,IF(AND(F123&gt;='Çanta Gruplaması'!$C$12,F123&lt;='Çanta Gruplaması'!$D$12),'Çanta Gruplaması'!$B$12,"Belirtilen Aralıkta Değil"))),IF(K123="Yatay",IF(AND(D123&gt;='Çanta Gruplaması'!$C$3,D123&lt;='Çanta Gruplaması'!$D$3),'Çanta Gruplaması'!$B$3,IF(AND(D123&gt;='Çanta Gruplaması'!$C$4,D123&lt;='Çanta Gruplaması'!$D$4),'Çanta Gruplaması'!$B$4,IF(AND(D123&gt;='Çanta Gruplaması'!$C$5,D123&lt;='Çanta Gruplaması'!$D$5),'Çanta Gruplaması'!$B$5,"Belirtilen Aralıkta Değil"))),IF(K123="Küp",IF(AND(D123&gt;='Çanta Gruplaması'!$C$16,D123&lt;='Çanta Gruplaması'!$D$16),'Çanta Gruplaması'!$B$16,IF(AND(D123&gt;='Çanta Gruplaması'!$C$17,D123&lt;='Çanta Gruplaması'!$D$17),'Çanta Gruplaması'!$B$17,IF(AND(D123&gt;='Çanta Gruplaması'!$C$18,D123&lt;='Çanta Gruplaması'!$D$18),'Çanta Gruplaması'!$B$18,"Belirtilen Aralıkta Değil"))),"Değer Hatalı")))</f>
        <v>Dikey 2</v>
      </c>
      <c r="M123" s="7" t="str">
        <f>IF(AND(D123&gt;='Çanta Gruplaması'!$H$3,D123&lt;='Çanta Gruplaması'!$I$3,F123&gt;='Çanta Gruplaması'!$J$3,F123&lt;='Çanta Gruplaması'!$K$3),'Çanta Gruplaması'!$G$3,IF(AND(D123&gt;='Çanta Gruplaması'!$H$4,D123&lt;='Çanta Gruplaması'!$I$4,F123&gt;='Çanta Gruplaması'!$J$4,F123&lt;='Çanta Gruplaması'!$K$4),'Çanta Gruplaması'!$G$4,IF(AND(D123&gt;='Çanta Gruplaması'!$H$5,D123&lt;='Çanta Gruplaması'!$I$5,F123&gt;='Çanta Gruplaması'!$J$5,F123&lt;='Çanta Gruplaması'!$K$5),'Çanta Gruplaması'!$G$5,"Gruplanabilen Aralıkta Değildir")))</f>
        <v>Orta</v>
      </c>
      <c r="N123" s="8" t="str">
        <f t="shared" si="4"/>
        <v>Geçer</v>
      </c>
      <c r="O123" s="9" t="str">
        <f t="shared" si="5"/>
        <v>Geçer</v>
      </c>
      <c r="P123" s="9" t="str">
        <f t="shared" si="6"/>
        <v>Geçer</v>
      </c>
      <c r="Q123" s="9" t="str">
        <f t="shared" si="7"/>
        <v>Geçer</v>
      </c>
      <c r="R123" s="9" t="str">
        <f t="shared" si="8"/>
        <v>Geçer</v>
      </c>
      <c r="S123" s="9" t="str">
        <f t="shared" si="9"/>
        <v>Geçer</v>
      </c>
      <c r="T123" s="9" t="str">
        <f t="shared" si="10"/>
        <v>Geçer</v>
      </c>
      <c r="U123" s="9" t="str">
        <f t="shared" si="11"/>
        <v>Geçer</v>
      </c>
      <c r="V123" s="9" t="str">
        <f t="shared" si="12"/>
        <v>Geçer</v>
      </c>
      <c r="W123" s="9" t="str">
        <f t="shared" si="13"/>
        <v>Geçer</v>
      </c>
      <c r="X123" s="8" t="str">
        <f t="shared" si="14"/>
        <v>Geçmez</v>
      </c>
      <c r="Y123" s="9" t="str">
        <f t="shared" si="15"/>
        <v>Geçmez</v>
      </c>
      <c r="Z123" s="9" t="str">
        <f t="shared" si="16"/>
        <v>Geçmez</v>
      </c>
      <c r="AA123" s="9" t="str">
        <f t="shared" si="17"/>
        <v>Geçer</v>
      </c>
      <c r="AB123" s="9" t="str">
        <f t="shared" si="18"/>
        <v>Geçer</v>
      </c>
      <c r="AC123" s="9" t="str">
        <f t="shared" si="19"/>
        <v>Geçmez</v>
      </c>
      <c r="AD123" s="9" t="str">
        <f t="shared" si="20"/>
        <v>Geçer</v>
      </c>
      <c r="AE123" s="9" t="str">
        <f t="shared" si="21"/>
        <v>Geçmez</v>
      </c>
      <c r="AF123" s="9" t="str">
        <f t="shared" si="22"/>
        <v>Geçer</v>
      </c>
      <c r="AG123" s="9" t="str">
        <f t="shared" si="23"/>
        <v>Geçmez</v>
      </c>
      <c r="AH123" s="8" t="str">
        <f t="shared" si="24"/>
        <v>Geçer</v>
      </c>
      <c r="AI123" s="9" t="str">
        <f t="shared" si="25"/>
        <v>Geçer</v>
      </c>
      <c r="AJ123" s="9" t="str">
        <f t="shared" si="26"/>
        <v>Geçer</v>
      </c>
      <c r="AK123" s="9" t="str">
        <f t="shared" si="27"/>
        <v>Geçer</v>
      </c>
      <c r="AL123" s="9" t="str">
        <f t="shared" si="28"/>
        <v>Geçer</v>
      </c>
      <c r="AM123" s="9" t="str">
        <f t="shared" si="29"/>
        <v>Geçer</v>
      </c>
      <c r="AN123" s="9" t="str">
        <f t="shared" si="30"/>
        <v>Geçer</v>
      </c>
      <c r="AO123" s="9" t="str">
        <f t="shared" si="31"/>
        <v>Geçer</v>
      </c>
      <c r="AP123" s="9" t="str">
        <f t="shared" si="32"/>
        <v>Geçer</v>
      </c>
      <c r="AQ123" s="8" t="str">
        <f t="shared" si="33"/>
        <v>Geçer</v>
      </c>
      <c r="AR123" s="9" t="str">
        <f t="shared" si="34"/>
        <v>Geçer</v>
      </c>
      <c r="AS123" s="9" t="str">
        <f t="shared" si="35"/>
        <v>Geçer</v>
      </c>
      <c r="AT123" s="9" t="str">
        <f t="shared" si="36"/>
        <v>Geçer</v>
      </c>
      <c r="AU123" s="9" t="str">
        <f t="shared" si="37"/>
        <v>Geçer</v>
      </c>
      <c r="AV123" s="9" t="str">
        <f t="shared" si="38"/>
        <v>Geçer</v>
      </c>
      <c r="AW123" s="9" t="str">
        <f t="shared" si="39"/>
        <v>Geçer</v>
      </c>
      <c r="AX123" s="9" t="str">
        <f t="shared" si="40"/>
        <v>Geçer</v>
      </c>
      <c r="AY123" s="9" t="str">
        <f t="shared" si="41"/>
        <v>Geçer</v>
      </c>
      <c r="AZ123" s="10" t="str">
        <f t="shared" si="42"/>
        <v>Evet</v>
      </c>
      <c r="BA123" s="10" t="str">
        <f t="shared" si="43"/>
        <v>Evet</v>
      </c>
      <c r="BB123" s="10" t="str">
        <f t="shared" si="44"/>
        <v>Evet</v>
      </c>
    </row>
    <row r="124" ht="42.0" customHeight="1">
      <c r="A124" s="7">
        <v>94.0</v>
      </c>
      <c r="B124" s="5" t="s">
        <v>60</v>
      </c>
      <c r="C124" s="7">
        <v>94.0</v>
      </c>
      <c r="D124" s="5">
        <v>32.4</v>
      </c>
      <c r="E124" s="5">
        <v>11.2</v>
      </c>
      <c r="F124" s="5">
        <v>26.1</v>
      </c>
      <c r="G124" s="5">
        <v>4.0</v>
      </c>
      <c r="H124" s="7">
        <v>190.0</v>
      </c>
      <c r="I124" s="6">
        <f t="shared" si="1"/>
        <v>37.2</v>
      </c>
      <c r="J124" s="6">
        <f t="shared" si="2"/>
        <v>89.2</v>
      </c>
      <c r="K124" s="7" t="str">
        <f t="shared" si="3"/>
        <v>Yatay</v>
      </c>
      <c r="L124" s="7" t="str">
        <f>IF(K124="Dikey",IF(AND(F124&gt;='Çanta Gruplaması'!$C$10,F124&lt;='Çanta Gruplaması'!$D$10),'Çanta Gruplaması'!$B$10,IF(AND(F124&gt;='Çanta Gruplaması'!$C$11,F124&lt;='Çanta Gruplaması'!$D$11),'Çanta Gruplaması'!$B$11,IF(AND(F124&gt;='Çanta Gruplaması'!$C$12,F124&lt;='Çanta Gruplaması'!$D$12),'Çanta Gruplaması'!$B$12,"Belirtilen Aralıkta Değil"))),IF(K124="Yatay",IF(AND(D124&gt;='Çanta Gruplaması'!$C$3,D124&lt;='Çanta Gruplaması'!$D$3),'Çanta Gruplaması'!$B$3,IF(AND(D124&gt;='Çanta Gruplaması'!$C$4,D124&lt;='Çanta Gruplaması'!$D$4),'Çanta Gruplaması'!$B$4,IF(AND(D124&gt;='Çanta Gruplaması'!$C$5,D124&lt;='Çanta Gruplaması'!$D$5),'Çanta Gruplaması'!$B$5,"Belirtilen Aralıkta Değil"))),IF(K124="Küp",IF(AND(D124&gt;='Çanta Gruplaması'!$C$16,D124&lt;='Çanta Gruplaması'!$D$16),'Çanta Gruplaması'!$B$16,IF(AND(D124&gt;='Çanta Gruplaması'!$C$17,D124&lt;='Çanta Gruplaması'!$D$17),'Çanta Gruplaması'!$B$17,IF(AND(D124&gt;='Çanta Gruplaması'!$C$18,D124&lt;='Çanta Gruplaması'!$D$18),'Çanta Gruplaması'!$B$18,"Belirtilen Aralıkta Değil"))),"Değer Hatalı")))</f>
        <v>Yatay 2</v>
      </c>
      <c r="M124" s="7" t="str">
        <f>IF(AND(D124&gt;='Çanta Gruplaması'!$H$3,D124&lt;='Çanta Gruplaması'!$I$3,F124&gt;='Çanta Gruplaması'!$J$3,F124&lt;='Çanta Gruplaması'!$K$3),'Çanta Gruplaması'!$G$3,IF(AND(D124&gt;='Çanta Gruplaması'!$H$4,D124&lt;='Çanta Gruplaması'!$I$4,F124&gt;='Çanta Gruplaması'!$J$4,F124&lt;='Çanta Gruplaması'!$K$4),'Çanta Gruplaması'!$G$4,IF(AND(D124&gt;='Çanta Gruplaması'!$H$5,D124&lt;='Çanta Gruplaması'!$I$5,F124&gt;='Çanta Gruplaması'!$J$5,F124&lt;='Çanta Gruplaması'!$K$5),'Çanta Gruplaması'!$G$5,"Gruplanabilen Aralıkta Değildir")))</f>
        <v>Gruplanabilen Aralıkta Değildir</v>
      </c>
      <c r="N124" s="8" t="str">
        <f t="shared" si="4"/>
        <v>Geçer</v>
      </c>
      <c r="O124" s="9" t="str">
        <f t="shared" si="5"/>
        <v>Geçer</v>
      </c>
      <c r="P124" s="9" t="str">
        <f t="shared" si="6"/>
        <v>Geçer</v>
      </c>
      <c r="Q124" s="9" t="str">
        <f t="shared" si="7"/>
        <v>Geçer</v>
      </c>
      <c r="R124" s="9" t="str">
        <f t="shared" si="8"/>
        <v>Geçer</v>
      </c>
      <c r="S124" s="9" t="str">
        <f t="shared" si="9"/>
        <v>Geçer</v>
      </c>
      <c r="T124" s="9" t="str">
        <f t="shared" si="10"/>
        <v>Geçer</v>
      </c>
      <c r="U124" s="9" t="str">
        <f t="shared" si="11"/>
        <v>Geçer</v>
      </c>
      <c r="V124" s="9" t="str">
        <f t="shared" si="12"/>
        <v>Geçer</v>
      </c>
      <c r="W124" s="9" t="str">
        <f t="shared" si="13"/>
        <v>Geçer</v>
      </c>
      <c r="X124" s="8" t="str">
        <f t="shared" si="14"/>
        <v>Geçmez</v>
      </c>
      <c r="Y124" s="9" t="str">
        <f t="shared" si="15"/>
        <v>Geçmez</v>
      </c>
      <c r="Z124" s="9" t="str">
        <f t="shared" si="16"/>
        <v>Geçer</v>
      </c>
      <c r="AA124" s="9" t="str">
        <f t="shared" si="17"/>
        <v>Geçer</v>
      </c>
      <c r="AB124" s="9" t="str">
        <f t="shared" si="18"/>
        <v>Geçer</v>
      </c>
      <c r="AC124" s="9" t="str">
        <f t="shared" si="19"/>
        <v>Geçmez</v>
      </c>
      <c r="AD124" s="9" t="str">
        <f t="shared" si="20"/>
        <v>Geçer</v>
      </c>
      <c r="AE124" s="9" t="str">
        <f t="shared" si="21"/>
        <v>Geçmez</v>
      </c>
      <c r="AF124" s="9" t="str">
        <f t="shared" si="22"/>
        <v>Geçer</v>
      </c>
      <c r="AG124" s="9" t="str">
        <f t="shared" si="23"/>
        <v>Geçer</v>
      </c>
      <c r="AH124" s="8" t="str">
        <f t="shared" si="24"/>
        <v>Geçer</v>
      </c>
      <c r="AI124" s="9" t="str">
        <f t="shared" si="25"/>
        <v>Geçer</v>
      </c>
      <c r="AJ124" s="9" t="str">
        <f t="shared" si="26"/>
        <v>Geçer</v>
      </c>
      <c r="AK124" s="9" t="str">
        <f t="shared" si="27"/>
        <v>Geçer</v>
      </c>
      <c r="AL124" s="9" t="str">
        <f t="shared" si="28"/>
        <v>Geçer</v>
      </c>
      <c r="AM124" s="9" t="str">
        <f t="shared" si="29"/>
        <v>Geçer</v>
      </c>
      <c r="AN124" s="9" t="str">
        <f t="shared" si="30"/>
        <v>Geçer</v>
      </c>
      <c r="AO124" s="9" t="str">
        <f t="shared" si="31"/>
        <v>Geçer</v>
      </c>
      <c r="AP124" s="9" t="str">
        <f t="shared" si="32"/>
        <v>Geçer</v>
      </c>
      <c r="AQ124" s="8" t="str">
        <f t="shared" si="33"/>
        <v>Geçer</v>
      </c>
      <c r="AR124" s="9" t="str">
        <f t="shared" si="34"/>
        <v>Geçer</v>
      </c>
      <c r="AS124" s="9" t="str">
        <f t="shared" si="35"/>
        <v>Geçer</v>
      </c>
      <c r="AT124" s="9" t="str">
        <f t="shared" si="36"/>
        <v>Geçer</v>
      </c>
      <c r="AU124" s="9" t="str">
        <f t="shared" si="37"/>
        <v>Geçer</v>
      </c>
      <c r="AV124" s="9" t="str">
        <f t="shared" si="38"/>
        <v>Geçer</v>
      </c>
      <c r="AW124" s="9" t="str">
        <f t="shared" si="39"/>
        <v>Geçer</v>
      </c>
      <c r="AX124" s="9" t="str">
        <f t="shared" si="40"/>
        <v>Geçer</v>
      </c>
      <c r="AY124" s="9" t="str">
        <f t="shared" si="41"/>
        <v>Geçer</v>
      </c>
      <c r="AZ124" s="10" t="str">
        <f t="shared" si="42"/>
        <v>Evet</v>
      </c>
      <c r="BA124" s="10" t="str">
        <f t="shared" si="43"/>
        <v>Evet</v>
      </c>
      <c r="BB124" s="10" t="str">
        <f t="shared" si="44"/>
        <v>Evet</v>
      </c>
    </row>
    <row r="125" ht="42.0" customHeight="1">
      <c r="A125" s="7">
        <v>95.0</v>
      </c>
      <c r="B125" s="5" t="s">
        <v>60</v>
      </c>
      <c r="C125" s="7">
        <v>95.0</v>
      </c>
      <c r="D125" s="5">
        <v>26.1</v>
      </c>
      <c r="E125" s="5">
        <v>11.2</v>
      </c>
      <c r="F125" s="5">
        <v>32.4</v>
      </c>
      <c r="G125" s="5">
        <v>4.0</v>
      </c>
      <c r="H125" s="7">
        <v>190.0</v>
      </c>
      <c r="I125" s="6">
        <f t="shared" si="1"/>
        <v>43.5</v>
      </c>
      <c r="J125" s="6">
        <f t="shared" si="2"/>
        <v>76.6</v>
      </c>
      <c r="K125" s="7" t="str">
        <f t="shared" si="3"/>
        <v>Dikey</v>
      </c>
      <c r="L125" s="7" t="str">
        <f>IF(K125="Dikey",IF(AND(F125&gt;='Çanta Gruplaması'!$C$10,F125&lt;='Çanta Gruplaması'!$D$10),'Çanta Gruplaması'!$B$10,IF(AND(F125&gt;='Çanta Gruplaması'!$C$11,F125&lt;='Çanta Gruplaması'!$D$11),'Çanta Gruplaması'!$B$11,IF(AND(F125&gt;='Çanta Gruplaması'!$C$12,F125&lt;='Çanta Gruplaması'!$D$12),'Çanta Gruplaması'!$B$12,"Belirtilen Aralıkta Değil"))),IF(K125="Yatay",IF(AND(D125&gt;='Çanta Gruplaması'!$C$3,D125&lt;='Çanta Gruplaması'!$D$3),'Çanta Gruplaması'!$B$3,IF(AND(D125&gt;='Çanta Gruplaması'!$C$4,D125&lt;='Çanta Gruplaması'!$D$4),'Çanta Gruplaması'!$B$4,IF(AND(D125&gt;='Çanta Gruplaması'!$C$5,D125&lt;='Çanta Gruplaması'!$D$5),'Çanta Gruplaması'!$B$5,"Belirtilen Aralıkta Değil"))),IF(K125="Küp",IF(AND(D125&gt;='Çanta Gruplaması'!$C$16,D125&lt;='Çanta Gruplaması'!$D$16),'Çanta Gruplaması'!$B$16,IF(AND(D125&gt;='Çanta Gruplaması'!$C$17,D125&lt;='Çanta Gruplaması'!$D$17),'Çanta Gruplaması'!$B$17,IF(AND(D125&gt;='Çanta Gruplaması'!$C$18,D125&lt;='Çanta Gruplaması'!$D$18),'Çanta Gruplaması'!$B$18,"Belirtilen Aralıkta Değil"))),"Değer Hatalı")))</f>
        <v>Dikey 2</v>
      </c>
      <c r="M125" s="7" t="str">
        <f>IF(AND(D125&gt;='Çanta Gruplaması'!$H$3,D125&lt;='Çanta Gruplaması'!$I$3,F125&gt;='Çanta Gruplaması'!$J$3,F125&lt;='Çanta Gruplaması'!$K$3),'Çanta Gruplaması'!$G$3,IF(AND(D125&gt;='Çanta Gruplaması'!$H$4,D125&lt;='Çanta Gruplaması'!$I$4,F125&gt;='Çanta Gruplaması'!$J$4,F125&lt;='Çanta Gruplaması'!$K$4),'Çanta Gruplaması'!$G$4,IF(AND(D125&gt;='Çanta Gruplaması'!$H$5,D125&lt;='Çanta Gruplaması'!$I$5,F125&gt;='Çanta Gruplaması'!$J$5,F125&lt;='Çanta Gruplaması'!$K$5),'Çanta Gruplaması'!$G$5,"Gruplanabilen Aralıkta Değildir")))</f>
        <v>Orta</v>
      </c>
      <c r="N125" s="8" t="str">
        <f t="shared" si="4"/>
        <v>Geçer</v>
      </c>
      <c r="O125" s="9" t="str">
        <f t="shared" si="5"/>
        <v>Geçer</v>
      </c>
      <c r="P125" s="9" t="str">
        <f t="shared" si="6"/>
        <v>Geçer</v>
      </c>
      <c r="Q125" s="9" t="str">
        <f t="shared" si="7"/>
        <v>Geçer</v>
      </c>
      <c r="R125" s="9" t="str">
        <f t="shared" si="8"/>
        <v>Geçer</v>
      </c>
      <c r="S125" s="9" t="str">
        <f t="shared" si="9"/>
        <v>Geçer</v>
      </c>
      <c r="T125" s="9" t="str">
        <f t="shared" si="10"/>
        <v>Geçer</v>
      </c>
      <c r="U125" s="9" t="str">
        <f t="shared" si="11"/>
        <v>Geçer</v>
      </c>
      <c r="V125" s="9" t="str">
        <f t="shared" si="12"/>
        <v>Geçer</v>
      </c>
      <c r="W125" s="9" t="str">
        <f t="shared" si="13"/>
        <v>Geçer</v>
      </c>
      <c r="X125" s="8" t="str">
        <f t="shared" si="14"/>
        <v>Geçmez</v>
      </c>
      <c r="Y125" s="9" t="str">
        <f t="shared" si="15"/>
        <v>Geçmez</v>
      </c>
      <c r="Z125" s="9" t="str">
        <f t="shared" si="16"/>
        <v>Geçer</v>
      </c>
      <c r="AA125" s="9" t="str">
        <f t="shared" si="17"/>
        <v>Geçer</v>
      </c>
      <c r="AB125" s="9" t="str">
        <f t="shared" si="18"/>
        <v>Geçer</v>
      </c>
      <c r="AC125" s="9" t="str">
        <f t="shared" si="19"/>
        <v>Geçmez</v>
      </c>
      <c r="AD125" s="9" t="str">
        <f t="shared" si="20"/>
        <v>Geçer</v>
      </c>
      <c r="AE125" s="9" t="str">
        <f t="shared" si="21"/>
        <v>Geçmez</v>
      </c>
      <c r="AF125" s="9" t="str">
        <f t="shared" si="22"/>
        <v>Geçer</v>
      </c>
      <c r="AG125" s="9" t="str">
        <f t="shared" si="23"/>
        <v>Geçer</v>
      </c>
      <c r="AH125" s="8" t="str">
        <f t="shared" si="24"/>
        <v>Geçer</v>
      </c>
      <c r="AI125" s="9" t="str">
        <f t="shared" si="25"/>
        <v>Geçer</v>
      </c>
      <c r="AJ125" s="9" t="str">
        <f t="shared" si="26"/>
        <v>Geçer</v>
      </c>
      <c r="AK125" s="9" t="str">
        <f t="shared" si="27"/>
        <v>Geçer</v>
      </c>
      <c r="AL125" s="9" t="str">
        <f t="shared" si="28"/>
        <v>Geçer</v>
      </c>
      <c r="AM125" s="9" t="str">
        <f t="shared" si="29"/>
        <v>Geçer</v>
      </c>
      <c r="AN125" s="9" t="str">
        <f t="shared" si="30"/>
        <v>Geçer</v>
      </c>
      <c r="AO125" s="9" t="str">
        <f t="shared" si="31"/>
        <v>Geçer</v>
      </c>
      <c r="AP125" s="9" t="str">
        <f t="shared" si="32"/>
        <v>Geçer</v>
      </c>
      <c r="AQ125" s="8" t="str">
        <f t="shared" si="33"/>
        <v>Geçer</v>
      </c>
      <c r="AR125" s="9" t="str">
        <f t="shared" si="34"/>
        <v>Geçer</v>
      </c>
      <c r="AS125" s="9" t="str">
        <f t="shared" si="35"/>
        <v>Geçer</v>
      </c>
      <c r="AT125" s="9" t="str">
        <f t="shared" si="36"/>
        <v>Geçer</v>
      </c>
      <c r="AU125" s="9" t="str">
        <f t="shared" si="37"/>
        <v>Geçer</v>
      </c>
      <c r="AV125" s="9" t="str">
        <f t="shared" si="38"/>
        <v>Geçer</v>
      </c>
      <c r="AW125" s="9" t="str">
        <f t="shared" si="39"/>
        <v>Geçer</v>
      </c>
      <c r="AX125" s="9" t="str">
        <f t="shared" si="40"/>
        <v>Geçer</v>
      </c>
      <c r="AY125" s="9" t="str">
        <f t="shared" si="41"/>
        <v>Geçer</v>
      </c>
      <c r="AZ125" s="10" t="str">
        <f t="shared" si="42"/>
        <v>Evet</v>
      </c>
      <c r="BA125" s="10" t="str">
        <f t="shared" si="43"/>
        <v>Evet</v>
      </c>
      <c r="BB125" s="10" t="str">
        <f t="shared" si="44"/>
        <v>Evet</v>
      </c>
    </row>
    <row r="126" ht="42.0" customHeight="1">
      <c r="A126" s="7">
        <v>96.0</v>
      </c>
      <c r="B126" s="5" t="s">
        <v>57</v>
      </c>
      <c r="C126" s="7">
        <v>96.0</v>
      </c>
      <c r="D126" s="5">
        <v>43.0</v>
      </c>
      <c r="E126" s="5">
        <v>11.0</v>
      </c>
      <c r="F126" s="5">
        <v>32.0</v>
      </c>
      <c r="G126" s="5">
        <v>4.0</v>
      </c>
      <c r="H126" s="7">
        <v>190.0</v>
      </c>
      <c r="I126" s="6">
        <f t="shared" si="1"/>
        <v>43</v>
      </c>
      <c r="J126" s="6">
        <f t="shared" si="2"/>
        <v>110</v>
      </c>
      <c r="K126" s="7" t="str">
        <f t="shared" si="3"/>
        <v>Yatay</v>
      </c>
      <c r="L126" s="7" t="str">
        <f>IF(K126="Dikey",IF(AND(F126&gt;='Çanta Gruplaması'!$C$10,F126&lt;='Çanta Gruplaması'!$D$10),'Çanta Gruplaması'!$B$10,IF(AND(F126&gt;='Çanta Gruplaması'!$C$11,F126&lt;='Çanta Gruplaması'!$D$11),'Çanta Gruplaması'!$B$11,IF(AND(F126&gt;='Çanta Gruplaması'!$C$12,F126&lt;='Çanta Gruplaması'!$D$12),'Çanta Gruplaması'!$B$12,"Belirtilen Aralıkta Değil"))),IF(K126="Yatay",IF(AND(D126&gt;='Çanta Gruplaması'!$C$3,D126&lt;='Çanta Gruplaması'!$D$3),'Çanta Gruplaması'!$B$3,IF(AND(D126&gt;='Çanta Gruplaması'!$C$4,D126&lt;='Çanta Gruplaması'!$D$4),'Çanta Gruplaması'!$B$4,IF(AND(D126&gt;='Çanta Gruplaması'!$C$5,D126&lt;='Çanta Gruplaması'!$D$5),'Çanta Gruplaması'!$B$5,"Belirtilen Aralıkta Değil"))),IF(K126="Küp",IF(AND(D126&gt;='Çanta Gruplaması'!$C$16,D126&lt;='Çanta Gruplaması'!$D$16),'Çanta Gruplaması'!$B$16,IF(AND(D126&gt;='Çanta Gruplaması'!$C$17,D126&lt;='Çanta Gruplaması'!$D$17),'Çanta Gruplaması'!$B$17,IF(AND(D126&gt;='Çanta Gruplaması'!$C$18,D126&lt;='Çanta Gruplaması'!$D$18),'Çanta Gruplaması'!$B$18,"Belirtilen Aralıkta Değil"))),"Değer Hatalı")))</f>
        <v>Yatay 3</v>
      </c>
      <c r="M126" s="7" t="str">
        <f>IF(AND(D126&gt;='Çanta Gruplaması'!$H$3,D126&lt;='Çanta Gruplaması'!$I$3,F126&gt;='Çanta Gruplaması'!$J$3,F126&lt;='Çanta Gruplaması'!$K$3),'Çanta Gruplaması'!$G$3,IF(AND(D126&gt;='Çanta Gruplaması'!$H$4,D126&lt;='Çanta Gruplaması'!$I$4,F126&gt;='Çanta Gruplaması'!$J$4,F126&lt;='Çanta Gruplaması'!$K$4),'Çanta Gruplaması'!$G$4,IF(AND(D126&gt;='Çanta Gruplaması'!$H$5,D126&lt;='Çanta Gruplaması'!$I$5,F126&gt;='Çanta Gruplaması'!$J$5,F126&lt;='Çanta Gruplaması'!$K$5),'Çanta Gruplaması'!$G$5,"Gruplanabilen Aralıkta Değildir")))</f>
        <v>Gruplanabilen Aralıkta Değildir</v>
      </c>
      <c r="N126" s="8" t="str">
        <f t="shared" si="4"/>
        <v>Geçmez</v>
      </c>
      <c r="O126" s="9" t="str">
        <f t="shared" si="5"/>
        <v>Geçer</v>
      </c>
      <c r="P126" s="9" t="str">
        <f t="shared" si="6"/>
        <v>Geçer</v>
      </c>
      <c r="Q126" s="9" t="str">
        <f t="shared" si="7"/>
        <v>Geçer</v>
      </c>
      <c r="R126" s="9" t="str">
        <f t="shared" si="8"/>
        <v>Geçer</v>
      </c>
      <c r="S126" s="9" t="str">
        <f t="shared" si="9"/>
        <v>Geçmez</v>
      </c>
      <c r="T126" s="9" t="str">
        <f t="shared" si="10"/>
        <v>Geçer</v>
      </c>
      <c r="U126" s="9" t="str">
        <f t="shared" si="11"/>
        <v>Geçer</v>
      </c>
      <c r="V126" s="9" t="str">
        <f t="shared" si="12"/>
        <v>Geçer</v>
      </c>
      <c r="W126" s="9" t="str">
        <f t="shared" si="13"/>
        <v>Geçer</v>
      </c>
      <c r="X126" s="8" t="str">
        <f t="shared" si="14"/>
        <v>Geçmez</v>
      </c>
      <c r="Y126" s="9" t="str">
        <f t="shared" si="15"/>
        <v>Geçmez</v>
      </c>
      <c r="Z126" s="9" t="str">
        <f t="shared" si="16"/>
        <v>Geçer</v>
      </c>
      <c r="AA126" s="9" t="str">
        <f t="shared" si="17"/>
        <v>Geçer</v>
      </c>
      <c r="AB126" s="9" t="str">
        <f t="shared" si="18"/>
        <v>Geçer</v>
      </c>
      <c r="AC126" s="9" t="str">
        <f t="shared" si="19"/>
        <v>Geçmez</v>
      </c>
      <c r="AD126" s="9" t="str">
        <f t="shared" si="20"/>
        <v>Geçer</v>
      </c>
      <c r="AE126" s="9" t="str">
        <f t="shared" si="21"/>
        <v>Geçmez</v>
      </c>
      <c r="AF126" s="9" t="str">
        <f t="shared" si="22"/>
        <v>Geçer</v>
      </c>
      <c r="AG126" s="9" t="str">
        <f t="shared" si="23"/>
        <v>Geçer</v>
      </c>
      <c r="AH126" s="8" t="str">
        <f t="shared" si="24"/>
        <v>Geçmez</v>
      </c>
      <c r="AI126" s="9" t="str">
        <f t="shared" si="25"/>
        <v>Geçer</v>
      </c>
      <c r="AJ126" s="9" t="str">
        <f t="shared" si="26"/>
        <v>Geçer</v>
      </c>
      <c r="AK126" s="9" t="str">
        <f t="shared" si="27"/>
        <v>Geçer</v>
      </c>
      <c r="AL126" s="9" t="str">
        <f t="shared" si="28"/>
        <v>Geçer</v>
      </c>
      <c r="AM126" s="9" t="str">
        <f t="shared" si="29"/>
        <v>Geçmez</v>
      </c>
      <c r="AN126" s="9" t="str">
        <f t="shared" si="30"/>
        <v>Geçer</v>
      </c>
      <c r="AO126" s="9" t="str">
        <f t="shared" si="31"/>
        <v>Geçer</v>
      </c>
      <c r="AP126" s="9" t="str">
        <f t="shared" si="32"/>
        <v>Geçer</v>
      </c>
      <c r="AQ126" s="8" t="str">
        <f t="shared" si="33"/>
        <v>Geçmez</v>
      </c>
      <c r="AR126" s="9" t="str">
        <f t="shared" si="34"/>
        <v>Geçer</v>
      </c>
      <c r="AS126" s="9" t="str">
        <f t="shared" si="35"/>
        <v>Geçer</v>
      </c>
      <c r="AT126" s="9" t="str">
        <f t="shared" si="36"/>
        <v>Geçer</v>
      </c>
      <c r="AU126" s="9" t="str">
        <f t="shared" si="37"/>
        <v>Geçer</v>
      </c>
      <c r="AV126" s="9" t="str">
        <f t="shared" si="38"/>
        <v>Geçmez</v>
      </c>
      <c r="AW126" s="9" t="str">
        <f t="shared" si="39"/>
        <v>Geçer</v>
      </c>
      <c r="AX126" s="9" t="str">
        <f t="shared" si="40"/>
        <v>Geçer</v>
      </c>
      <c r="AY126" s="9" t="str">
        <f t="shared" si="41"/>
        <v>Geçer</v>
      </c>
      <c r="AZ126" s="10" t="str">
        <f t="shared" si="42"/>
        <v>Hayır</v>
      </c>
      <c r="BA126" s="10" t="str">
        <f t="shared" si="43"/>
        <v>Hayır</v>
      </c>
      <c r="BB126" s="10" t="str">
        <f t="shared" si="44"/>
        <v>Hayır</v>
      </c>
    </row>
    <row r="127" ht="42.0" customHeight="1">
      <c r="A127" s="7">
        <v>97.0</v>
      </c>
      <c r="B127" s="5" t="s">
        <v>68</v>
      </c>
      <c r="C127" s="7">
        <v>97.0</v>
      </c>
      <c r="D127" s="5">
        <v>40.0</v>
      </c>
      <c r="E127" s="5">
        <v>11.0</v>
      </c>
      <c r="F127" s="5">
        <v>30.0</v>
      </c>
      <c r="G127" s="5">
        <v>4.0</v>
      </c>
      <c r="H127" s="7">
        <v>190.0</v>
      </c>
      <c r="I127" s="6">
        <f t="shared" si="1"/>
        <v>41</v>
      </c>
      <c r="J127" s="6">
        <f t="shared" si="2"/>
        <v>104</v>
      </c>
      <c r="K127" s="7" t="str">
        <f t="shared" si="3"/>
        <v>Yatay</v>
      </c>
      <c r="L127" s="7" t="str">
        <f>IF(K127="Dikey",IF(AND(F127&gt;='Çanta Gruplaması'!$C$10,F127&lt;='Çanta Gruplaması'!$D$10),'Çanta Gruplaması'!$B$10,IF(AND(F127&gt;='Çanta Gruplaması'!$C$11,F127&lt;='Çanta Gruplaması'!$D$11),'Çanta Gruplaması'!$B$11,IF(AND(F127&gt;='Çanta Gruplaması'!$C$12,F127&lt;='Çanta Gruplaması'!$D$12),'Çanta Gruplaması'!$B$12,"Belirtilen Aralıkta Değil"))),IF(K127="Yatay",IF(AND(D127&gt;='Çanta Gruplaması'!$C$3,D127&lt;='Çanta Gruplaması'!$D$3),'Çanta Gruplaması'!$B$3,IF(AND(D127&gt;='Çanta Gruplaması'!$C$4,D127&lt;='Çanta Gruplaması'!$D$4),'Çanta Gruplaması'!$B$4,IF(AND(D127&gt;='Çanta Gruplaması'!$C$5,D127&lt;='Çanta Gruplaması'!$D$5),'Çanta Gruplaması'!$B$5,"Belirtilen Aralıkta Değil"))),IF(K127="Küp",IF(AND(D127&gt;='Çanta Gruplaması'!$C$16,D127&lt;='Çanta Gruplaması'!$D$16),'Çanta Gruplaması'!$B$16,IF(AND(D127&gt;='Çanta Gruplaması'!$C$17,D127&lt;='Çanta Gruplaması'!$D$17),'Çanta Gruplaması'!$B$17,IF(AND(D127&gt;='Çanta Gruplaması'!$C$18,D127&lt;='Çanta Gruplaması'!$D$18),'Çanta Gruplaması'!$B$18,"Belirtilen Aralıkta Değil"))),"Değer Hatalı")))</f>
        <v>Yatay 3</v>
      </c>
      <c r="M127" s="7" t="str">
        <f>IF(AND(D127&gt;='Çanta Gruplaması'!$H$3,D127&lt;='Çanta Gruplaması'!$I$3,F127&gt;='Çanta Gruplaması'!$J$3,F127&lt;='Çanta Gruplaması'!$K$3),'Çanta Gruplaması'!$G$3,IF(AND(D127&gt;='Çanta Gruplaması'!$H$4,D127&lt;='Çanta Gruplaması'!$I$4,F127&gt;='Çanta Gruplaması'!$J$4,F127&lt;='Çanta Gruplaması'!$K$4),'Çanta Gruplaması'!$G$4,IF(AND(D127&gt;='Çanta Gruplaması'!$H$5,D127&lt;='Çanta Gruplaması'!$I$5,F127&gt;='Çanta Gruplaması'!$J$5,F127&lt;='Çanta Gruplaması'!$K$5),'Çanta Gruplaması'!$G$5,"Gruplanabilen Aralıkta Değildir")))</f>
        <v>Gruplanabilen Aralıkta Değildir</v>
      </c>
      <c r="N127" s="8" t="str">
        <f t="shared" si="4"/>
        <v>Geçer</v>
      </c>
      <c r="O127" s="9" t="str">
        <f t="shared" si="5"/>
        <v>Geçer</v>
      </c>
      <c r="P127" s="9" t="str">
        <f t="shared" si="6"/>
        <v>Geçer</v>
      </c>
      <c r="Q127" s="9" t="str">
        <f t="shared" si="7"/>
        <v>Geçer</v>
      </c>
      <c r="R127" s="9" t="str">
        <f t="shared" si="8"/>
        <v>Geçer</v>
      </c>
      <c r="S127" s="9" t="str">
        <f t="shared" si="9"/>
        <v>Geçer</v>
      </c>
      <c r="T127" s="9" t="str">
        <f t="shared" si="10"/>
        <v>Geçer</v>
      </c>
      <c r="U127" s="9" t="str">
        <f t="shared" si="11"/>
        <v>Geçer</v>
      </c>
      <c r="V127" s="9" t="str">
        <f t="shared" si="12"/>
        <v>Geçer</v>
      </c>
      <c r="W127" s="9" t="str">
        <f t="shared" si="13"/>
        <v>Geçer</v>
      </c>
      <c r="X127" s="8" t="str">
        <f t="shared" si="14"/>
        <v>Geçmez</v>
      </c>
      <c r="Y127" s="9" t="str">
        <f t="shared" si="15"/>
        <v>Geçmez</v>
      </c>
      <c r="Z127" s="9" t="str">
        <f t="shared" si="16"/>
        <v>Geçer</v>
      </c>
      <c r="AA127" s="9" t="str">
        <f t="shared" si="17"/>
        <v>Geçer</v>
      </c>
      <c r="AB127" s="9" t="str">
        <f t="shared" si="18"/>
        <v>Geçer</v>
      </c>
      <c r="AC127" s="9" t="str">
        <f t="shared" si="19"/>
        <v>Geçmez</v>
      </c>
      <c r="AD127" s="9" t="str">
        <f t="shared" si="20"/>
        <v>Geçer</v>
      </c>
      <c r="AE127" s="9" t="str">
        <f t="shared" si="21"/>
        <v>Geçmez</v>
      </c>
      <c r="AF127" s="9" t="str">
        <f t="shared" si="22"/>
        <v>Geçer</v>
      </c>
      <c r="AG127" s="9" t="str">
        <f t="shared" si="23"/>
        <v>Geçer</v>
      </c>
      <c r="AH127" s="8" t="str">
        <f t="shared" si="24"/>
        <v>Geçer</v>
      </c>
      <c r="AI127" s="9" t="str">
        <f t="shared" si="25"/>
        <v>Geçer</v>
      </c>
      <c r="AJ127" s="9" t="str">
        <f t="shared" si="26"/>
        <v>Geçer</v>
      </c>
      <c r="AK127" s="9" t="str">
        <f t="shared" si="27"/>
        <v>Geçer</v>
      </c>
      <c r="AL127" s="9" t="str">
        <f t="shared" si="28"/>
        <v>Geçer</v>
      </c>
      <c r="AM127" s="9" t="str">
        <f t="shared" si="29"/>
        <v>Geçer</v>
      </c>
      <c r="AN127" s="9" t="str">
        <f t="shared" si="30"/>
        <v>Geçer</v>
      </c>
      <c r="AO127" s="9" t="str">
        <f t="shared" si="31"/>
        <v>Geçer</v>
      </c>
      <c r="AP127" s="9" t="str">
        <f t="shared" si="32"/>
        <v>Geçer</v>
      </c>
      <c r="AQ127" s="8" t="str">
        <f t="shared" si="33"/>
        <v>Geçer</v>
      </c>
      <c r="AR127" s="9" t="str">
        <f t="shared" si="34"/>
        <v>Geçer</v>
      </c>
      <c r="AS127" s="9" t="str">
        <f t="shared" si="35"/>
        <v>Geçer</v>
      </c>
      <c r="AT127" s="9" t="str">
        <f t="shared" si="36"/>
        <v>Geçer</v>
      </c>
      <c r="AU127" s="9" t="str">
        <f t="shared" si="37"/>
        <v>Geçer</v>
      </c>
      <c r="AV127" s="9" t="str">
        <f t="shared" si="38"/>
        <v>Geçer</v>
      </c>
      <c r="AW127" s="9" t="str">
        <f t="shared" si="39"/>
        <v>Geçer</v>
      </c>
      <c r="AX127" s="9" t="str">
        <f t="shared" si="40"/>
        <v>Geçer</v>
      </c>
      <c r="AY127" s="9" t="str">
        <f t="shared" si="41"/>
        <v>Geçer</v>
      </c>
      <c r="AZ127" s="10" t="str">
        <f t="shared" si="42"/>
        <v>Evet</v>
      </c>
      <c r="BA127" s="10" t="str">
        <f t="shared" si="43"/>
        <v>Evet</v>
      </c>
      <c r="BB127" s="10" t="str">
        <f t="shared" si="44"/>
        <v>Evet</v>
      </c>
    </row>
    <row r="128" ht="42.0" customHeight="1">
      <c r="A128" s="7">
        <v>98.0</v>
      </c>
      <c r="B128" s="5" t="s">
        <v>57</v>
      </c>
      <c r="C128" s="7">
        <v>98.0</v>
      </c>
      <c r="D128" s="5">
        <v>32.0</v>
      </c>
      <c r="E128" s="5">
        <v>11.0</v>
      </c>
      <c r="F128" s="5">
        <v>43.0</v>
      </c>
      <c r="G128" s="5">
        <v>4.0</v>
      </c>
      <c r="H128" s="7">
        <v>190.0</v>
      </c>
      <c r="I128" s="6">
        <f t="shared" si="1"/>
        <v>54</v>
      </c>
      <c r="J128" s="6">
        <f t="shared" si="2"/>
        <v>88</v>
      </c>
      <c r="K128" s="7" t="str">
        <f t="shared" si="3"/>
        <v>Dikey</v>
      </c>
      <c r="L128" s="7" t="str">
        <f>IF(K128="Dikey",IF(AND(F128&gt;='Çanta Gruplaması'!$C$10,F128&lt;='Çanta Gruplaması'!$D$10),'Çanta Gruplaması'!$B$10,IF(AND(F128&gt;='Çanta Gruplaması'!$C$11,F128&lt;='Çanta Gruplaması'!$D$11),'Çanta Gruplaması'!$B$11,IF(AND(F128&gt;='Çanta Gruplaması'!$C$12,F128&lt;='Çanta Gruplaması'!$D$12),'Çanta Gruplaması'!$B$12,"Belirtilen Aralıkta Değil"))),IF(K128="Yatay",IF(AND(D128&gt;='Çanta Gruplaması'!$C$3,D128&lt;='Çanta Gruplaması'!$D$3),'Çanta Gruplaması'!$B$3,IF(AND(D128&gt;='Çanta Gruplaması'!$C$4,D128&lt;='Çanta Gruplaması'!$D$4),'Çanta Gruplaması'!$B$4,IF(AND(D128&gt;='Çanta Gruplaması'!$C$5,D128&lt;='Çanta Gruplaması'!$D$5),'Çanta Gruplaması'!$B$5,"Belirtilen Aralıkta Değil"))),IF(K128="Küp",IF(AND(D128&gt;='Çanta Gruplaması'!$C$16,D128&lt;='Çanta Gruplaması'!$D$16),'Çanta Gruplaması'!$B$16,IF(AND(D128&gt;='Çanta Gruplaması'!$C$17,D128&lt;='Çanta Gruplaması'!$D$17),'Çanta Gruplaması'!$B$17,IF(AND(D128&gt;='Çanta Gruplaması'!$C$18,D128&lt;='Çanta Gruplaması'!$D$18),'Çanta Gruplaması'!$B$18,"Belirtilen Aralıkta Değil"))),"Değer Hatalı")))</f>
        <v>Dikey 2</v>
      </c>
      <c r="M128" s="7" t="str">
        <f>IF(AND(D128&gt;='Çanta Gruplaması'!$H$3,D128&lt;='Çanta Gruplaması'!$I$3,F128&gt;='Çanta Gruplaması'!$J$3,F128&lt;='Çanta Gruplaması'!$K$3),'Çanta Gruplaması'!$G$3,IF(AND(D128&gt;='Çanta Gruplaması'!$H$4,D128&lt;='Çanta Gruplaması'!$I$4,F128&gt;='Çanta Gruplaması'!$J$4,F128&lt;='Çanta Gruplaması'!$K$4),'Çanta Gruplaması'!$G$4,IF(AND(D128&gt;='Çanta Gruplaması'!$H$5,D128&lt;='Çanta Gruplaması'!$I$5,F128&gt;='Çanta Gruplaması'!$J$5,F128&lt;='Çanta Gruplaması'!$K$5),'Çanta Gruplaması'!$G$5,"Gruplanabilen Aralıkta Değildir")))</f>
        <v>Orta</v>
      </c>
      <c r="N128" s="8" t="str">
        <f t="shared" si="4"/>
        <v>Geçer</v>
      </c>
      <c r="O128" s="9" t="str">
        <f t="shared" si="5"/>
        <v>Geçer</v>
      </c>
      <c r="P128" s="9" t="str">
        <f t="shared" si="6"/>
        <v>Geçer</v>
      </c>
      <c r="Q128" s="9" t="str">
        <f t="shared" si="7"/>
        <v>Geçer</v>
      </c>
      <c r="R128" s="9" t="str">
        <f t="shared" si="8"/>
        <v>Geçer</v>
      </c>
      <c r="S128" s="9" t="str">
        <f t="shared" si="9"/>
        <v>Geçer</v>
      </c>
      <c r="T128" s="9" t="str">
        <f t="shared" si="10"/>
        <v>Geçer</v>
      </c>
      <c r="U128" s="9" t="str">
        <f t="shared" si="11"/>
        <v>Geçer</v>
      </c>
      <c r="V128" s="9" t="str">
        <f t="shared" si="12"/>
        <v>Geçer</v>
      </c>
      <c r="W128" s="9" t="str">
        <f t="shared" si="13"/>
        <v>Geçer</v>
      </c>
      <c r="X128" s="8" t="str">
        <f t="shared" si="14"/>
        <v>Geçmez</v>
      </c>
      <c r="Y128" s="9" t="str">
        <f t="shared" si="15"/>
        <v>Geçmez</v>
      </c>
      <c r="Z128" s="9" t="str">
        <f t="shared" si="16"/>
        <v>Geçmez</v>
      </c>
      <c r="AA128" s="9" t="str">
        <f t="shared" si="17"/>
        <v>Geçer</v>
      </c>
      <c r="AB128" s="9" t="str">
        <f t="shared" si="18"/>
        <v>Geçer</v>
      </c>
      <c r="AC128" s="9" t="str">
        <f t="shared" si="19"/>
        <v>Geçmez</v>
      </c>
      <c r="AD128" s="9" t="str">
        <f t="shared" si="20"/>
        <v>Geçer</v>
      </c>
      <c r="AE128" s="9" t="str">
        <f t="shared" si="21"/>
        <v>Geçmez</v>
      </c>
      <c r="AF128" s="9" t="str">
        <f t="shared" si="22"/>
        <v>Geçer</v>
      </c>
      <c r="AG128" s="9" t="str">
        <f t="shared" si="23"/>
        <v>Geçmez</v>
      </c>
      <c r="AH128" s="8" t="str">
        <f t="shared" si="24"/>
        <v>Geçer</v>
      </c>
      <c r="AI128" s="9" t="str">
        <f t="shared" si="25"/>
        <v>Geçer</v>
      </c>
      <c r="AJ128" s="9" t="str">
        <f t="shared" si="26"/>
        <v>Geçer</v>
      </c>
      <c r="AK128" s="9" t="str">
        <f t="shared" si="27"/>
        <v>Geçer</v>
      </c>
      <c r="AL128" s="9" t="str">
        <f t="shared" si="28"/>
        <v>Geçer</v>
      </c>
      <c r="AM128" s="9" t="str">
        <f t="shared" si="29"/>
        <v>Geçer</v>
      </c>
      <c r="AN128" s="9" t="str">
        <f t="shared" si="30"/>
        <v>Geçer</v>
      </c>
      <c r="AO128" s="9" t="str">
        <f t="shared" si="31"/>
        <v>Geçer</v>
      </c>
      <c r="AP128" s="9" t="str">
        <f t="shared" si="32"/>
        <v>Geçer</v>
      </c>
      <c r="AQ128" s="8" t="str">
        <f t="shared" si="33"/>
        <v>Geçer</v>
      </c>
      <c r="AR128" s="9" t="str">
        <f t="shared" si="34"/>
        <v>Geçer</v>
      </c>
      <c r="AS128" s="9" t="str">
        <f t="shared" si="35"/>
        <v>Geçer</v>
      </c>
      <c r="AT128" s="9" t="str">
        <f t="shared" si="36"/>
        <v>Geçer</v>
      </c>
      <c r="AU128" s="9" t="str">
        <f t="shared" si="37"/>
        <v>Geçer</v>
      </c>
      <c r="AV128" s="9" t="str">
        <f t="shared" si="38"/>
        <v>Geçer</v>
      </c>
      <c r="AW128" s="9" t="str">
        <f t="shared" si="39"/>
        <v>Geçer</v>
      </c>
      <c r="AX128" s="9" t="str">
        <f t="shared" si="40"/>
        <v>Geçer</v>
      </c>
      <c r="AY128" s="9" t="str">
        <f t="shared" si="41"/>
        <v>Geçer</v>
      </c>
      <c r="AZ128" s="10" t="str">
        <f t="shared" si="42"/>
        <v>Evet</v>
      </c>
      <c r="BA128" s="10" t="str">
        <f t="shared" si="43"/>
        <v>Evet</v>
      </c>
      <c r="BB128" s="10" t="str">
        <f t="shared" si="44"/>
        <v>Evet</v>
      </c>
    </row>
    <row r="129" ht="42.0" customHeight="1">
      <c r="A129" s="7">
        <v>99.0</v>
      </c>
      <c r="B129" s="5" t="s">
        <v>57</v>
      </c>
      <c r="C129" s="7">
        <v>99.0</v>
      </c>
      <c r="D129" s="5">
        <v>32.0</v>
      </c>
      <c r="E129" s="5">
        <v>11.0</v>
      </c>
      <c r="F129" s="5">
        <v>27.0</v>
      </c>
      <c r="G129" s="5">
        <v>4.0</v>
      </c>
      <c r="H129" s="7">
        <v>190.0</v>
      </c>
      <c r="I129" s="6">
        <f t="shared" si="1"/>
        <v>38</v>
      </c>
      <c r="J129" s="6">
        <f t="shared" si="2"/>
        <v>88</v>
      </c>
      <c r="K129" s="7" t="str">
        <f t="shared" si="3"/>
        <v>Yatay</v>
      </c>
      <c r="L129" s="7" t="str">
        <f>IF(K129="Dikey",IF(AND(F129&gt;='Çanta Gruplaması'!$C$10,F129&lt;='Çanta Gruplaması'!$D$10),'Çanta Gruplaması'!$B$10,IF(AND(F129&gt;='Çanta Gruplaması'!$C$11,F129&lt;='Çanta Gruplaması'!$D$11),'Çanta Gruplaması'!$B$11,IF(AND(F129&gt;='Çanta Gruplaması'!$C$12,F129&lt;='Çanta Gruplaması'!$D$12),'Çanta Gruplaması'!$B$12,"Belirtilen Aralıkta Değil"))),IF(K129="Yatay",IF(AND(D129&gt;='Çanta Gruplaması'!$C$3,D129&lt;='Çanta Gruplaması'!$D$3),'Çanta Gruplaması'!$B$3,IF(AND(D129&gt;='Çanta Gruplaması'!$C$4,D129&lt;='Çanta Gruplaması'!$D$4),'Çanta Gruplaması'!$B$4,IF(AND(D129&gt;='Çanta Gruplaması'!$C$5,D129&lt;='Çanta Gruplaması'!$D$5),'Çanta Gruplaması'!$B$5,"Belirtilen Aralıkta Değil"))),IF(K129="Küp",IF(AND(D129&gt;='Çanta Gruplaması'!$C$16,D129&lt;='Çanta Gruplaması'!$D$16),'Çanta Gruplaması'!$B$16,IF(AND(D129&gt;='Çanta Gruplaması'!$C$17,D129&lt;='Çanta Gruplaması'!$D$17),'Çanta Gruplaması'!$B$17,IF(AND(D129&gt;='Çanta Gruplaması'!$C$18,D129&lt;='Çanta Gruplaması'!$D$18),'Çanta Gruplaması'!$B$18,"Belirtilen Aralıkta Değil"))),"Değer Hatalı")))</f>
        <v>Yatay 2</v>
      </c>
      <c r="M129" s="7" t="str">
        <f>IF(AND(D129&gt;='Çanta Gruplaması'!$H$3,D129&lt;='Çanta Gruplaması'!$I$3,F129&gt;='Çanta Gruplaması'!$J$3,F129&lt;='Çanta Gruplaması'!$K$3),'Çanta Gruplaması'!$G$3,IF(AND(D129&gt;='Çanta Gruplaması'!$H$4,D129&lt;='Çanta Gruplaması'!$I$4,F129&gt;='Çanta Gruplaması'!$J$4,F129&lt;='Çanta Gruplaması'!$K$4),'Çanta Gruplaması'!$G$4,IF(AND(D129&gt;='Çanta Gruplaması'!$H$5,D129&lt;='Çanta Gruplaması'!$I$5,F129&gt;='Çanta Gruplaması'!$J$5,F129&lt;='Çanta Gruplaması'!$K$5),'Çanta Gruplaması'!$G$5,"Gruplanabilen Aralıkta Değildir")))</f>
        <v>Gruplanabilen Aralıkta Değildir</v>
      </c>
      <c r="N129" s="8" t="str">
        <f t="shared" si="4"/>
        <v>Geçer</v>
      </c>
      <c r="O129" s="9" t="str">
        <f t="shared" si="5"/>
        <v>Geçer</v>
      </c>
      <c r="P129" s="9" t="str">
        <f t="shared" si="6"/>
        <v>Geçer</v>
      </c>
      <c r="Q129" s="9" t="str">
        <f t="shared" si="7"/>
        <v>Geçer</v>
      </c>
      <c r="R129" s="9" t="str">
        <f t="shared" si="8"/>
        <v>Geçer</v>
      </c>
      <c r="S129" s="9" t="str">
        <f t="shared" si="9"/>
        <v>Geçer</v>
      </c>
      <c r="T129" s="9" t="str">
        <f t="shared" si="10"/>
        <v>Geçer</v>
      </c>
      <c r="U129" s="9" t="str">
        <f t="shared" si="11"/>
        <v>Geçer</v>
      </c>
      <c r="V129" s="9" t="str">
        <f t="shared" si="12"/>
        <v>Geçer</v>
      </c>
      <c r="W129" s="9" t="str">
        <f t="shared" si="13"/>
        <v>Geçer</v>
      </c>
      <c r="X129" s="8" t="str">
        <f t="shared" si="14"/>
        <v>Geçmez</v>
      </c>
      <c r="Y129" s="9" t="str">
        <f t="shared" si="15"/>
        <v>Geçmez</v>
      </c>
      <c r="Z129" s="9" t="str">
        <f t="shared" si="16"/>
        <v>Geçer</v>
      </c>
      <c r="AA129" s="9" t="str">
        <f t="shared" si="17"/>
        <v>Geçer</v>
      </c>
      <c r="AB129" s="9" t="str">
        <f t="shared" si="18"/>
        <v>Geçer</v>
      </c>
      <c r="AC129" s="9" t="str">
        <f t="shared" si="19"/>
        <v>Geçmez</v>
      </c>
      <c r="AD129" s="9" t="str">
        <f t="shared" si="20"/>
        <v>Geçer</v>
      </c>
      <c r="AE129" s="9" t="str">
        <f t="shared" si="21"/>
        <v>Geçmez</v>
      </c>
      <c r="AF129" s="9" t="str">
        <f t="shared" si="22"/>
        <v>Geçer</v>
      </c>
      <c r="AG129" s="9" t="str">
        <f t="shared" si="23"/>
        <v>Geçer</v>
      </c>
      <c r="AH129" s="8" t="str">
        <f t="shared" si="24"/>
        <v>Geçer</v>
      </c>
      <c r="AI129" s="9" t="str">
        <f t="shared" si="25"/>
        <v>Geçer</v>
      </c>
      <c r="AJ129" s="9" t="str">
        <f t="shared" si="26"/>
        <v>Geçer</v>
      </c>
      <c r="AK129" s="9" t="str">
        <f t="shared" si="27"/>
        <v>Geçer</v>
      </c>
      <c r="AL129" s="9" t="str">
        <f t="shared" si="28"/>
        <v>Geçer</v>
      </c>
      <c r="AM129" s="9" t="str">
        <f t="shared" si="29"/>
        <v>Geçer</v>
      </c>
      <c r="AN129" s="9" t="str">
        <f t="shared" si="30"/>
        <v>Geçer</v>
      </c>
      <c r="AO129" s="9" t="str">
        <f t="shared" si="31"/>
        <v>Geçer</v>
      </c>
      <c r="AP129" s="9" t="str">
        <f t="shared" si="32"/>
        <v>Geçer</v>
      </c>
      <c r="AQ129" s="8" t="str">
        <f t="shared" si="33"/>
        <v>Geçer</v>
      </c>
      <c r="AR129" s="9" t="str">
        <f t="shared" si="34"/>
        <v>Geçer</v>
      </c>
      <c r="AS129" s="9" t="str">
        <f t="shared" si="35"/>
        <v>Geçer</v>
      </c>
      <c r="AT129" s="9" t="str">
        <f t="shared" si="36"/>
        <v>Geçer</v>
      </c>
      <c r="AU129" s="9" t="str">
        <f t="shared" si="37"/>
        <v>Geçer</v>
      </c>
      <c r="AV129" s="9" t="str">
        <f t="shared" si="38"/>
        <v>Geçer</v>
      </c>
      <c r="AW129" s="9" t="str">
        <f t="shared" si="39"/>
        <v>Geçer</v>
      </c>
      <c r="AX129" s="9" t="str">
        <f t="shared" si="40"/>
        <v>Geçer</v>
      </c>
      <c r="AY129" s="9" t="str">
        <f t="shared" si="41"/>
        <v>Geçer</v>
      </c>
      <c r="AZ129" s="10" t="str">
        <f t="shared" si="42"/>
        <v>Evet</v>
      </c>
      <c r="BA129" s="10" t="str">
        <f t="shared" si="43"/>
        <v>Evet</v>
      </c>
      <c r="BB129" s="10" t="str">
        <f t="shared" si="44"/>
        <v>Evet</v>
      </c>
    </row>
    <row r="130" ht="42.0" customHeight="1">
      <c r="A130" s="7">
        <v>100.0</v>
      </c>
      <c r="B130" s="5" t="s">
        <v>58</v>
      </c>
      <c r="C130" s="7">
        <v>100.0</v>
      </c>
      <c r="D130" s="5">
        <v>32.0</v>
      </c>
      <c r="E130" s="5">
        <v>11.0</v>
      </c>
      <c r="F130" s="5">
        <v>25.5</v>
      </c>
      <c r="G130" s="5">
        <v>4.0</v>
      </c>
      <c r="H130" s="7">
        <v>190.0</v>
      </c>
      <c r="I130" s="6">
        <f t="shared" si="1"/>
        <v>36.5</v>
      </c>
      <c r="J130" s="6">
        <f t="shared" si="2"/>
        <v>88</v>
      </c>
      <c r="K130" s="7" t="str">
        <f t="shared" si="3"/>
        <v>Yatay</v>
      </c>
      <c r="L130" s="7" t="str">
        <f>IF(K130="Dikey",IF(AND(F130&gt;='Çanta Gruplaması'!$C$10,F130&lt;='Çanta Gruplaması'!$D$10),'Çanta Gruplaması'!$B$10,IF(AND(F130&gt;='Çanta Gruplaması'!$C$11,F130&lt;='Çanta Gruplaması'!$D$11),'Çanta Gruplaması'!$B$11,IF(AND(F130&gt;='Çanta Gruplaması'!$C$12,F130&lt;='Çanta Gruplaması'!$D$12),'Çanta Gruplaması'!$B$12,"Belirtilen Aralıkta Değil"))),IF(K130="Yatay",IF(AND(D130&gt;='Çanta Gruplaması'!$C$3,D130&lt;='Çanta Gruplaması'!$D$3),'Çanta Gruplaması'!$B$3,IF(AND(D130&gt;='Çanta Gruplaması'!$C$4,D130&lt;='Çanta Gruplaması'!$D$4),'Çanta Gruplaması'!$B$4,IF(AND(D130&gt;='Çanta Gruplaması'!$C$5,D130&lt;='Çanta Gruplaması'!$D$5),'Çanta Gruplaması'!$B$5,"Belirtilen Aralıkta Değil"))),IF(K130="Küp",IF(AND(D130&gt;='Çanta Gruplaması'!$C$16,D130&lt;='Çanta Gruplaması'!$D$16),'Çanta Gruplaması'!$B$16,IF(AND(D130&gt;='Çanta Gruplaması'!$C$17,D130&lt;='Çanta Gruplaması'!$D$17),'Çanta Gruplaması'!$B$17,IF(AND(D130&gt;='Çanta Gruplaması'!$C$18,D130&lt;='Çanta Gruplaması'!$D$18),'Çanta Gruplaması'!$B$18,"Belirtilen Aralıkta Değil"))),"Değer Hatalı")))</f>
        <v>Yatay 2</v>
      </c>
      <c r="M130" s="7" t="str">
        <f>IF(AND(D130&gt;='Çanta Gruplaması'!$H$3,D130&lt;='Çanta Gruplaması'!$I$3,F130&gt;='Çanta Gruplaması'!$J$3,F130&lt;='Çanta Gruplaması'!$K$3),'Çanta Gruplaması'!$G$3,IF(AND(D130&gt;='Çanta Gruplaması'!$H$4,D130&lt;='Çanta Gruplaması'!$I$4,F130&gt;='Çanta Gruplaması'!$J$4,F130&lt;='Çanta Gruplaması'!$K$4),'Çanta Gruplaması'!$G$4,IF(AND(D130&gt;='Çanta Gruplaması'!$H$5,D130&lt;='Çanta Gruplaması'!$I$5,F130&gt;='Çanta Gruplaması'!$J$5,F130&lt;='Çanta Gruplaması'!$K$5),'Çanta Gruplaması'!$G$5,"Gruplanabilen Aralıkta Değildir")))</f>
        <v>Gruplanabilen Aralıkta Değildir</v>
      </c>
      <c r="N130" s="8" t="str">
        <f t="shared" si="4"/>
        <v>Geçer</v>
      </c>
      <c r="O130" s="9" t="str">
        <f t="shared" si="5"/>
        <v>Geçer</v>
      </c>
      <c r="P130" s="9" t="str">
        <f t="shared" si="6"/>
        <v>Geçer</v>
      </c>
      <c r="Q130" s="9" t="str">
        <f t="shared" si="7"/>
        <v>Geçer</v>
      </c>
      <c r="R130" s="9" t="str">
        <f t="shared" si="8"/>
        <v>Geçer</v>
      </c>
      <c r="S130" s="9" t="str">
        <f t="shared" si="9"/>
        <v>Geçer</v>
      </c>
      <c r="T130" s="9" t="str">
        <f t="shared" si="10"/>
        <v>Geçer</v>
      </c>
      <c r="U130" s="9" t="str">
        <f t="shared" si="11"/>
        <v>Geçer</v>
      </c>
      <c r="V130" s="9" t="str">
        <f t="shared" si="12"/>
        <v>Geçer</v>
      </c>
      <c r="W130" s="9" t="str">
        <f t="shared" si="13"/>
        <v>Geçer</v>
      </c>
      <c r="X130" s="8" t="str">
        <f t="shared" si="14"/>
        <v>Geçmez</v>
      </c>
      <c r="Y130" s="9" t="str">
        <f t="shared" si="15"/>
        <v>Geçmez</v>
      </c>
      <c r="Z130" s="9" t="str">
        <f t="shared" si="16"/>
        <v>Geçer</v>
      </c>
      <c r="AA130" s="9" t="str">
        <f t="shared" si="17"/>
        <v>Geçer</v>
      </c>
      <c r="AB130" s="9" t="str">
        <f t="shared" si="18"/>
        <v>Geçer</v>
      </c>
      <c r="AC130" s="9" t="str">
        <f t="shared" si="19"/>
        <v>Geçmez</v>
      </c>
      <c r="AD130" s="9" t="str">
        <f t="shared" si="20"/>
        <v>Geçer</v>
      </c>
      <c r="AE130" s="9" t="str">
        <f t="shared" si="21"/>
        <v>Geçmez</v>
      </c>
      <c r="AF130" s="9" t="str">
        <f t="shared" si="22"/>
        <v>Geçer</v>
      </c>
      <c r="AG130" s="9" t="str">
        <f t="shared" si="23"/>
        <v>Geçer</v>
      </c>
      <c r="AH130" s="8" t="str">
        <f t="shared" si="24"/>
        <v>Geçer</v>
      </c>
      <c r="AI130" s="9" t="str">
        <f t="shared" si="25"/>
        <v>Geçer</v>
      </c>
      <c r="AJ130" s="9" t="str">
        <f t="shared" si="26"/>
        <v>Geçer</v>
      </c>
      <c r="AK130" s="9" t="str">
        <f t="shared" si="27"/>
        <v>Geçer</v>
      </c>
      <c r="AL130" s="9" t="str">
        <f t="shared" si="28"/>
        <v>Geçer</v>
      </c>
      <c r="AM130" s="9" t="str">
        <f t="shared" si="29"/>
        <v>Geçer</v>
      </c>
      <c r="AN130" s="9" t="str">
        <f t="shared" si="30"/>
        <v>Geçer</v>
      </c>
      <c r="AO130" s="9" t="str">
        <f t="shared" si="31"/>
        <v>Geçer</v>
      </c>
      <c r="AP130" s="9" t="str">
        <f t="shared" si="32"/>
        <v>Geçer</v>
      </c>
      <c r="AQ130" s="8" t="str">
        <f t="shared" si="33"/>
        <v>Geçer</v>
      </c>
      <c r="AR130" s="9" t="str">
        <f t="shared" si="34"/>
        <v>Geçer</v>
      </c>
      <c r="AS130" s="9" t="str">
        <f t="shared" si="35"/>
        <v>Geçer</v>
      </c>
      <c r="AT130" s="9" t="str">
        <f t="shared" si="36"/>
        <v>Geçer</v>
      </c>
      <c r="AU130" s="9" t="str">
        <f t="shared" si="37"/>
        <v>Geçer</v>
      </c>
      <c r="AV130" s="9" t="str">
        <f t="shared" si="38"/>
        <v>Geçer</v>
      </c>
      <c r="AW130" s="9" t="str">
        <f t="shared" si="39"/>
        <v>Geçer</v>
      </c>
      <c r="AX130" s="9" t="str">
        <f t="shared" si="40"/>
        <v>Geçer</v>
      </c>
      <c r="AY130" s="9" t="str">
        <f t="shared" si="41"/>
        <v>Geçer</v>
      </c>
      <c r="AZ130" s="10" t="str">
        <f t="shared" si="42"/>
        <v>Evet</v>
      </c>
      <c r="BA130" s="10" t="str">
        <f t="shared" si="43"/>
        <v>Evet</v>
      </c>
      <c r="BB130" s="10" t="str">
        <f t="shared" si="44"/>
        <v>Evet</v>
      </c>
    </row>
    <row r="131" ht="42.0" customHeight="1">
      <c r="A131" s="7">
        <v>101.0</v>
      </c>
      <c r="B131" s="5" t="s">
        <v>68</v>
      </c>
      <c r="C131" s="7">
        <v>101.0</v>
      </c>
      <c r="D131" s="5">
        <v>31.0</v>
      </c>
      <c r="E131" s="5">
        <v>11.0</v>
      </c>
      <c r="F131" s="5">
        <v>42.0</v>
      </c>
      <c r="G131" s="5">
        <v>4.0</v>
      </c>
      <c r="H131" s="7">
        <v>190.0</v>
      </c>
      <c r="I131" s="6">
        <f t="shared" si="1"/>
        <v>53</v>
      </c>
      <c r="J131" s="6">
        <f t="shared" si="2"/>
        <v>86</v>
      </c>
      <c r="K131" s="7" t="str">
        <f t="shared" si="3"/>
        <v>Dikey</v>
      </c>
      <c r="L131" s="7" t="str">
        <f>IF(K131="Dikey",IF(AND(F131&gt;='Çanta Gruplaması'!$C$10,F131&lt;='Çanta Gruplaması'!$D$10),'Çanta Gruplaması'!$B$10,IF(AND(F131&gt;='Çanta Gruplaması'!$C$11,F131&lt;='Çanta Gruplaması'!$D$11),'Çanta Gruplaması'!$B$11,IF(AND(F131&gt;='Çanta Gruplaması'!$C$12,F131&lt;='Çanta Gruplaması'!$D$12),'Çanta Gruplaması'!$B$12,"Belirtilen Aralıkta Değil"))),IF(K131="Yatay",IF(AND(D131&gt;='Çanta Gruplaması'!$C$3,D131&lt;='Çanta Gruplaması'!$D$3),'Çanta Gruplaması'!$B$3,IF(AND(D131&gt;='Çanta Gruplaması'!$C$4,D131&lt;='Çanta Gruplaması'!$D$4),'Çanta Gruplaması'!$B$4,IF(AND(D131&gt;='Çanta Gruplaması'!$C$5,D131&lt;='Çanta Gruplaması'!$D$5),'Çanta Gruplaması'!$B$5,"Belirtilen Aralıkta Değil"))),IF(K131="Küp",IF(AND(D131&gt;='Çanta Gruplaması'!$C$16,D131&lt;='Çanta Gruplaması'!$D$16),'Çanta Gruplaması'!$B$16,IF(AND(D131&gt;='Çanta Gruplaması'!$C$17,D131&lt;='Çanta Gruplaması'!$D$17),'Çanta Gruplaması'!$B$17,IF(AND(D131&gt;='Çanta Gruplaması'!$C$18,D131&lt;='Çanta Gruplaması'!$D$18),'Çanta Gruplaması'!$B$18,"Belirtilen Aralıkta Değil"))),"Değer Hatalı")))</f>
        <v>Dikey 2</v>
      </c>
      <c r="M131" s="7" t="str">
        <f>IF(AND(D131&gt;='Çanta Gruplaması'!$H$3,D131&lt;='Çanta Gruplaması'!$I$3,F131&gt;='Çanta Gruplaması'!$J$3,F131&lt;='Çanta Gruplaması'!$K$3),'Çanta Gruplaması'!$G$3,IF(AND(D131&gt;='Çanta Gruplaması'!$H$4,D131&lt;='Çanta Gruplaması'!$I$4,F131&gt;='Çanta Gruplaması'!$J$4,F131&lt;='Çanta Gruplaması'!$K$4),'Çanta Gruplaması'!$G$4,IF(AND(D131&gt;='Çanta Gruplaması'!$H$5,D131&lt;='Çanta Gruplaması'!$I$5,F131&gt;='Çanta Gruplaması'!$J$5,F131&lt;='Çanta Gruplaması'!$K$5),'Çanta Gruplaması'!$G$5,"Gruplanabilen Aralıkta Değildir")))</f>
        <v>Orta</v>
      </c>
      <c r="N131" s="8" t="str">
        <f t="shared" si="4"/>
        <v>Geçer</v>
      </c>
      <c r="O131" s="9" t="str">
        <f t="shared" si="5"/>
        <v>Geçer</v>
      </c>
      <c r="P131" s="9" t="str">
        <f t="shared" si="6"/>
        <v>Geçer</v>
      </c>
      <c r="Q131" s="9" t="str">
        <f t="shared" si="7"/>
        <v>Geçer</v>
      </c>
      <c r="R131" s="9" t="str">
        <f t="shared" si="8"/>
        <v>Geçer</v>
      </c>
      <c r="S131" s="9" t="str">
        <f t="shared" si="9"/>
        <v>Geçer</v>
      </c>
      <c r="T131" s="9" t="str">
        <f t="shared" si="10"/>
        <v>Geçer</v>
      </c>
      <c r="U131" s="9" t="str">
        <f t="shared" si="11"/>
        <v>Geçer</v>
      </c>
      <c r="V131" s="9" t="str">
        <f t="shared" si="12"/>
        <v>Geçer</v>
      </c>
      <c r="W131" s="9" t="str">
        <f t="shared" si="13"/>
        <v>Geçer</v>
      </c>
      <c r="X131" s="8" t="str">
        <f t="shared" si="14"/>
        <v>Geçmez</v>
      </c>
      <c r="Y131" s="9" t="str">
        <f t="shared" si="15"/>
        <v>Geçmez</v>
      </c>
      <c r="Z131" s="9" t="str">
        <f t="shared" si="16"/>
        <v>Geçmez</v>
      </c>
      <c r="AA131" s="9" t="str">
        <f t="shared" si="17"/>
        <v>Geçer</v>
      </c>
      <c r="AB131" s="9" t="str">
        <f t="shared" si="18"/>
        <v>Geçer</v>
      </c>
      <c r="AC131" s="9" t="str">
        <f t="shared" si="19"/>
        <v>Geçmez</v>
      </c>
      <c r="AD131" s="9" t="str">
        <f t="shared" si="20"/>
        <v>Geçer</v>
      </c>
      <c r="AE131" s="9" t="str">
        <f t="shared" si="21"/>
        <v>Geçmez</v>
      </c>
      <c r="AF131" s="9" t="str">
        <f t="shared" si="22"/>
        <v>Geçer</v>
      </c>
      <c r="AG131" s="9" t="str">
        <f t="shared" si="23"/>
        <v>Geçmez</v>
      </c>
      <c r="AH131" s="8" t="str">
        <f t="shared" si="24"/>
        <v>Geçer</v>
      </c>
      <c r="AI131" s="9" t="str">
        <f t="shared" si="25"/>
        <v>Geçer</v>
      </c>
      <c r="AJ131" s="9" t="str">
        <f t="shared" si="26"/>
        <v>Geçer</v>
      </c>
      <c r="AK131" s="9" t="str">
        <f t="shared" si="27"/>
        <v>Geçer</v>
      </c>
      <c r="AL131" s="9" t="str">
        <f t="shared" si="28"/>
        <v>Geçer</v>
      </c>
      <c r="AM131" s="9" t="str">
        <f t="shared" si="29"/>
        <v>Geçer</v>
      </c>
      <c r="AN131" s="9" t="str">
        <f t="shared" si="30"/>
        <v>Geçer</v>
      </c>
      <c r="AO131" s="9" t="str">
        <f t="shared" si="31"/>
        <v>Geçer</v>
      </c>
      <c r="AP131" s="9" t="str">
        <f t="shared" si="32"/>
        <v>Geçer</v>
      </c>
      <c r="AQ131" s="8" t="str">
        <f t="shared" si="33"/>
        <v>Geçer</v>
      </c>
      <c r="AR131" s="9" t="str">
        <f t="shared" si="34"/>
        <v>Geçer</v>
      </c>
      <c r="AS131" s="9" t="str">
        <f t="shared" si="35"/>
        <v>Geçer</v>
      </c>
      <c r="AT131" s="9" t="str">
        <f t="shared" si="36"/>
        <v>Geçer</v>
      </c>
      <c r="AU131" s="9" t="str">
        <f t="shared" si="37"/>
        <v>Geçer</v>
      </c>
      <c r="AV131" s="9" t="str">
        <f t="shared" si="38"/>
        <v>Geçer</v>
      </c>
      <c r="AW131" s="9" t="str">
        <f t="shared" si="39"/>
        <v>Geçer</v>
      </c>
      <c r="AX131" s="9" t="str">
        <f t="shared" si="40"/>
        <v>Geçer</v>
      </c>
      <c r="AY131" s="9" t="str">
        <f t="shared" si="41"/>
        <v>Geçer</v>
      </c>
      <c r="AZ131" s="10" t="str">
        <f t="shared" si="42"/>
        <v>Evet</v>
      </c>
      <c r="BA131" s="10" t="str">
        <f t="shared" si="43"/>
        <v>Evet</v>
      </c>
      <c r="BB131" s="10" t="str">
        <f t="shared" si="44"/>
        <v>Evet</v>
      </c>
    </row>
    <row r="132" ht="42.0" customHeight="1">
      <c r="A132" s="7">
        <v>102.0</v>
      </c>
      <c r="B132" s="5" t="s">
        <v>57</v>
      </c>
      <c r="C132" s="7">
        <v>102.0</v>
      </c>
      <c r="D132" s="5">
        <v>27.0</v>
      </c>
      <c r="E132" s="5">
        <v>11.0</v>
      </c>
      <c r="F132" s="5">
        <v>32.0</v>
      </c>
      <c r="G132" s="5">
        <v>4.0</v>
      </c>
      <c r="H132" s="7">
        <v>190.0</v>
      </c>
      <c r="I132" s="6">
        <f t="shared" si="1"/>
        <v>43</v>
      </c>
      <c r="J132" s="6">
        <f t="shared" si="2"/>
        <v>78</v>
      </c>
      <c r="K132" s="7" t="str">
        <f t="shared" si="3"/>
        <v>Dikey</v>
      </c>
      <c r="L132" s="7" t="str">
        <f>IF(K132="Dikey",IF(AND(F132&gt;='Çanta Gruplaması'!$C$10,F132&lt;='Çanta Gruplaması'!$D$10),'Çanta Gruplaması'!$B$10,IF(AND(F132&gt;='Çanta Gruplaması'!$C$11,F132&lt;='Çanta Gruplaması'!$D$11),'Çanta Gruplaması'!$B$11,IF(AND(F132&gt;='Çanta Gruplaması'!$C$12,F132&lt;='Çanta Gruplaması'!$D$12),'Çanta Gruplaması'!$B$12,"Belirtilen Aralıkta Değil"))),IF(K132="Yatay",IF(AND(D132&gt;='Çanta Gruplaması'!$C$3,D132&lt;='Çanta Gruplaması'!$D$3),'Çanta Gruplaması'!$B$3,IF(AND(D132&gt;='Çanta Gruplaması'!$C$4,D132&lt;='Çanta Gruplaması'!$D$4),'Çanta Gruplaması'!$B$4,IF(AND(D132&gt;='Çanta Gruplaması'!$C$5,D132&lt;='Çanta Gruplaması'!$D$5),'Çanta Gruplaması'!$B$5,"Belirtilen Aralıkta Değil"))),IF(K132="Küp",IF(AND(D132&gt;='Çanta Gruplaması'!$C$16,D132&lt;='Çanta Gruplaması'!$D$16),'Çanta Gruplaması'!$B$16,IF(AND(D132&gt;='Çanta Gruplaması'!$C$17,D132&lt;='Çanta Gruplaması'!$D$17),'Çanta Gruplaması'!$B$17,IF(AND(D132&gt;='Çanta Gruplaması'!$C$18,D132&lt;='Çanta Gruplaması'!$D$18),'Çanta Gruplaması'!$B$18,"Belirtilen Aralıkta Değil"))),"Değer Hatalı")))</f>
        <v>Dikey 2</v>
      </c>
      <c r="M132" s="7" t="str">
        <f>IF(AND(D132&gt;='Çanta Gruplaması'!$H$3,D132&lt;='Çanta Gruplaması'!$I$3,F132&gt;='Çanta Gruplaması'!$J$3,F132&lt;='Çanta Gruplaması'!$K$3),'Çanta Gruplaması'!$G$3,IF(AND(D132&gt;='Çanta Gruplaması'!$H$4,D132&lt;='Çanta Gruplaması'!$I$4,F132&gt;='Çanta Gruplaması'!$J$4,F132&lt;='Çanta Gruplaması'!$K$4),'Çanta Gruplaması'!$G$4,IF(AND(D132&gt;='Çanta Gruplaması'!$H$5,D132&lt;='Çanta Gruplaması'!$I$5,F132&gt;='Çanta Gruplaması'!$J$5,F132&lt;='Çanta Gruplaması'!$K$5),'Çanta Gruplaması'!$G$5,"Gruplanabilen Aralıkta Değildir")))</f>
        <v>Orta</v>
      </c>
      <c r="N132" s="8" t="str">
        <f t="shared" si="4"/>
        <v>Geçer</v>
      </c>
      <c r="O132" s="9" t="str">
        <f t="shared" si="5"/>
        <v>Geçer</v>
      </c>
      <c r="P132" s="9" t="str">
        <f t="shared" si="6"/>
        <v>Geçer</v>
      </c>
      <c r="Q132" s="9" t="str">
        <f t="shared" si="7"/>
        <v>Geçer</v>
      </c>
      <c r="R132" s="9" t="str">
        <f t="shared" si="8"/>
        <v>Geçer</v>
      </c>
      <c r="S132" s="9" t="str">
        <f t="shared" si="9"/>
        <v>Geçer</v>
      </c>
      <c r="T132" s="9" t="str">
        <f t="shared" si="10"/>
        <v>Geçer</v>
      </c>
      <c r="U132" s="9" t="str">
        <f t="shared" si="11"/>
        <v>Geçer</v>
      </c>
      <c r="V132" s="9" t="str">
        <f t="shared" si="12"/>
        <v>Geçer</v>
      </c>
      <c r="W132" s="9" t="str">
        <f t="shared" si="13"/>
        <v>Geçer</v>
      </c>
      <c r="X132" s="8" t="str">
        <f t="shared" si="14"/>
        <v>Geçmez</v>
      </c>
      <c r="Y132" s="9" t="str">
        <f t="shared" si="15"/>
        <v>Geçmez</v>
      </c>
      <c r="Z132" s="9" t="str">
        <f t="shared" si="16"/>
        <v>Geçer</v>
      </c>
      <c r="AA132" s="9" t="str">
        <f t="shared" si="17"/>
        <v>Geçer</v>
      </c>
      <c r="AB132" s="9" t="str">
        <f t="shared" si="18"/>
        <v>Geçer</v>
      </c>
      <c r="AC132" s="9" t="str">
        <f t="shared" si="19"/>
        <v>Geçmez</v>
      </c>
      <c r="AD132" s="9" t="str">
        <f t="shared" si="20"/>
        <v>Geçer</v>
      </c>
      <c r="AE132" s="9" t="str">
        <f t="shared" si="21"/>
        <v>Geçmez</v>
      </c>
      <c r="AF132" s="9" t="str">
        <f t="shared" si="22"/>
        <v>Geçer</v>
      </c>
      <c r="AG132" s="9" t="str">
        <f t="shared" si="23"/>
        <v>Geçer</v>
      </c>
      <c r="AH132" s="8" t="str">
        <f t="shared" si="24"/>
        <v>Geçer</v>
      </c>
      <c r="AI132" s="9" t="str">
        <f t="shared" si="25"/>
        <v>Geçer</v>
      </c>
      <c r="AJ132" s="9" t="str">
        <f t="shared" si="26"/>
        <v>Geçer</v>
      </c>
      <c r="AK132" s="9" t="str">
        <f t="shared" si="27"/>
        <v>Geçer</v>
      </c>
      <c r="AL132" s="9" t="str">
        <f t="shared" si="28"/>
        <v>Geçer</v>
      </c>
      <c r="AM132" s="9" t="str">
        <f t="shared" si="29"/>
        <v>Geçer</v>
      </c>
      <c r="AN132" s="9" t="str">
        <f t="shared" si="30"/>
        <v>Geçer</v>
      </c>
      <c r="AO132" s="9" t="str">
        <f t="shared" si="31"/>
        <v>Geçer</v>
      </c>
      <c r="AP132" s="9" t="str">
        <f t="shared" si="32"/>
        <v>Geçer</v>
      </c>
      <c r="AQ132" s="8" t="str">
        <f t="shared" si="33"/>
        <v>Geçer</v>
      </c>
      <c r="AR132" s="9" t="str">
        <f t="shared" si="34"/>
        <v>Geçer</v>
      </c>
      <c r="AS132" s="9" t="str">
        <f t="shared" si="35"/>
        <v>Geçer</v>
      </c>
      <c r="AT132" s="9" t="str">
        <f t="shared" si="36"/>
        <v>Geçer</v>
      </c>
      <c r="AU132" s="9" t="str">
        <f t="shared" si="37"/>
        <v>Geçer</v>
      </c>
      <c r="AV132" s="9" t="str">
        <f t="shared" si="38"/>
        <v>Geçer</v>
      </c>
      <c r="AW132" s="9" t="str">
        <f t="shared" si="39"/>
        <v>Geçer</v>
      </c>
      <c r="AX132" s="9" t="str">
        <f t="shared" si="40"/>
        <v>Geçer</v>
      </c>
      <c r="AY132" s="9" t="str">
        <f t="shared" si="41"/>
        <v>Geçer</v>
      </c>
      <c r="AZ132" s="10" t="str">
        <f t="shared" si="42"/>
        <v>Evet</v>
      </c>
      <c r="BA132" s="10" t="str">
        <f t="shared" si="43"/>
        <v>Evet</v>
      </c>
      <c r="BB132" s="10" t="str">
        <f t="shared" si="44"/>
        <v>Evet</v>
      </c>
    </row>
    <row r="133" ht="42.0" customHeight="1">
      <c r="A133" s="7">
        <v>103.0</v>
      </c>
      <c r="B133" s="5" t="s">
        <v>68</v>
      </c>
      <c r="C133" s="7">
        <v>103.0</v>
      </c>
      <c r="D133" s="5">
        <v>26.0</v>
      </c>
      <c r="E133" s="5">
        <v>11.0</v>
      </c>
      <c r="F133" s="5">
        <v>35.0</v>
      </c>
      <c r="G133" s="5">
        <v>4.0</v>
      </c>
      <c r="H133" s="7">
        <v>190.0</v>
      </c>
      <c r="I133" s="6">
        <f t="shared" si="1"/>
        <v>46</v>
      </c>
      <c r="J133" s="6">
        <f t="shared" si="2"/>
        <v>76</v>
      </c>
      <c r="K133" s="7" t="str">
        <f t="shared" si="3"/>
        <v>Dikey</v>
      </c>
      <c r="L133" s="7" t="str">
        <f>IF(K133="Dikey",IF(AND(F133&gt;='Çanta Gruplaması'!$C$10,F133&lt;='Çanta Gruplaması'!$D$10),'Çanta Gruplaması'!$B$10,IF(AND(F133&gt;='Çanta Gruplaması'!$C$11,F133&lt;='Çanta Gruplaması'!$D$11),'Çanta Gruplaması'!$B$11,IF(AND(F133&gt;='Çanta Gruplaması'!$C$12,F133&lt;='Çanta Gruplaması'!$D$12),'Çanta Gruplaması'!$B$12,"Belirtilen Aralıkta Değil"))),IF(K133="Yatay",IF(AND(D133&gt;='Çanta Gruplaması'!$C$3,D133&lt;='Çanta Gruplaması'!$D$3),'Çanta Gruplaması'!$B$3,IF(AND(D133&gt;='Çanta Gruplaması'!$C$4,D133&lt;='Çanta Gruplaması'!$D$4),'Çanta Gruplaması'!$B$4,IF(AND(D133&gt;='Çanta Gruplaması'!$C$5,D133&lt;='Çanta Gruplaması'!$D$5),'Çanta Gruplaması'!$B$5,"Belirtilen Aralıkta Değil"))),IF(K133="Küp",IF(AND(D133&gt;='Çanta Gruplaması'!$C$16,D133&lt;='Çanta Gruplaması'!$D$16),'Çanta Gruplaması'!$B$16,IF(AND(D133&gt;='Çanta Gruplaması'!$C$17,D133&lt;='Çanta Gruplaması'!$D$17),'Çanta Gruplaması'!$B$17,IF(AND(D133&gt;='Çanta Gruplaması'!$C$18,D133&lt;='Çanta Gruplaması'!$D$18),'Çanta Gruplaması'!$B$18,"Belirtilen Aralıkta Değil"))),"Değer Hatalı")))</f>
        <v>Dikey 2</v>
      </c>
      <c r="M133" s="7" t="str">
        <f>IF(AND(D133&gt;='Çanta Gruplaması'!$H$3,D133&lt;='Çanta Gruplaması'!$I$3,F133&gt;='Çanta Gruplaması'!$J$3,F133&lt;='Çanta Gruplaması'!$K$3),'Çanta Gruplaması'!$G$3,IF(AND(D133&gt;='Çanta Gruplaması'!$H$4,D133&lt;='Çanta Gruplaması'!$I$4,F133&gt;='Çanta Gruplaması'!$J$4,F133&lt;='Çanta Gruplaması'!$K$4),'Çanta Gruplaması'!$G$4,IF(AND(D133&gt;='Çanta Gruplaması'!$H$5,D133&lt;='Çanta Gruplaması'!$I$5,F133&gt;='Çanta Gruplaması'!$J$5,F133&lt;='Çanta Gruplaması'!$K$5),'Çanta Gruplaması'!$G$5,"Gruplanabilen Aralıkta Değildir")))</f>
        <v>Orta</v>
      </c>
      <c r="N133" s="8" t="str">
        <f t="shared" si="4"/>
        <v>Geçer</v>
      </c>
      <c r="O133" s="9" t="str">
        <f t="shared" si="5"/>
        <v>Geçer</v>
      </c>
      <c r="P133" s="9" t="str">
        <f t="shared" si="6"/>
        <v>Geçer</v>
      </c>
      <c r="Q133" s="9" t="str">
        <f t="shared" si="7"/>
        <v>Geçer</v>
      </c>
      <c r="R133" s="9" t="str">
        <f t="shared" si="8"/>
        <v>Geçer</v>
      </c>
      <c r="S133" s="9" t="str">
        <f t="shared" si="9"/>
        <v>Geçer</v>
      </c>
      <c r="T133" s="9" t="str">
        <f t="shared" si="10"/>
        <v>Geçer</v>
      </c>
      <c r="U133" s="9" t="str">
        <f t="shared" si="11"/>
        <v>Geçer</v>
      </c>
      <c r="V133" s="9" t="str">
        <f t="shared" si="12"/>
        <v>Geçer</v>
      </c>
      <c r="W133" s="9" t="str">
        <f t="shared" si="13"/>
        <v>Geçer</v>
      </c>
      <c r="X133" s="8" t="str">
        <f t="shared" si="14"/>
        <v>Geçmez</v>
      </c>
      <c r="Y133" s="9" t="str">
        <f t="shared" si="15"/>
        <v>Geçmez</v>
      </c>
      <c r="Z133" s="9" t="str">
        <f t="shared" si="16"/>
        <v>Geçer</v>
      </c>
      <c r="AA133" s="9" t="str">
        <f t="shared" si="17"/>
        <v>Geçer</v>
      </c>
      <c r="AB133" s="9" t="str">
        <f t="shared" si="18"/>
        <v>Geçer</v>
      </c>
      <c r="AC133" s="9" t="str">
        <f t="shared" si="19"/>
        <v>Geçmez</v>
      </c>
      <c r="AD133" s="9" t="str">
        <f t="shared" si="20"/>
        <v>Geçer</v>
      </c>
      <c r="AE133" s="9" t="str">
        <f t="shared" si="21"/>
        <v>Geçmez</v>
      </c>
      <c r="AF133" s="9" t="str">
        <f t="shared" si="22"/>
        <v>Geçer</v>
      </c>
      <c r="AG133" s="9" t="str">
        <f t="shared" si="23"/>
        <v>Geçer</v>
      </c>
      <c r="AH133" s="8" t="str">
        <f t="shared" si="24"/>
        <v>Geçer</v>
      </c>
      <c r="AI133" s="9" t="str">
        <f t="shared" si="25"/>
        <v>Geçer</v>
      </c>
      <c r="AJ133" s="9" t="str">
        <f t="shared" si="26"/>
        <v>Geçer</v>
      </c>
      <c r="AK133" s="9" t="str">
        <f t="shared" si="27"/>
        <v>Geçer</v>
      </c>
      <c r="AL133" s="9" t="str">
        <f t="shared" si="28"/>
        <v>Geçer</v>
      </c>
      <c r="AM133" s="9" t="str">
        <f t="shared" si="29"/>
        <v>Geçer</v>
      </c>
      <c r="AN133" s="9" t="str">
        <f t="shared" si="30"/>
        <v>Geçer</v>
      </c>
      <c r="AO133" s="9" t="str">
        <f t="shared" si="31"/>
        <v>Geçer</v>
      </c>
      <c r="AP133" s="9" t="str">
        <f t="shared" si="32"/>
        <v>Geçer</v>
      </c>
      <c r="AQ133" s="8" t="str">
        <f t="shared" si="33"/>
        <v>Geçer</v>
      </c>
      <c r="AR133" s="9" t="str">
        <f t="shared" si="34"/>
        <v>Geçer</v>
      </c>
      <c r="AS133" s="9" t="str">
        <f t="shared" si="35"/>
        <v>Geçer</v>
      </c>
      <c r="AT133" s="9" t="str">
        <f t="shared" si="36"/>
        <v>Geçer</v>
      </c>
      <c r="AU133" s="9" t="str">
        <f t="shared" si="37"/>
        <v>Geçer</v>
      </c>
      <c r="AV133" s="9" t="str">
        <f t="shared" si="38"/>
        <v>Geçer</v>
      </c>
      <c r="AW133" s="9" t="str">
        <f t="shared" si="39"/>
        <v>Geçer</v>
      </c>
      <c r="AX133" s="9" t="str">
        <f t="shared" si="40"/>
        <v>Geçer</v>
      </c>
      <c r="AY133" s="9" t="str">
        <f t="shared" si="41"/>
        <v>Geçer</v>
      </c>
      <c r="AZ133" s="10" t="str">
        <f t="shared" si="42"/>
        <v>Evet</v>
      </c>
      <c r="BA133" s="10" t="str">
        <f t="shared" si="43"/>
        <v>Evet</v>
      </c>
      <c r="BB133" s="10" t="str">
        <f t="shared" si="44"/>
        <v>Evet</v>
      </c>
    </row>
    <row r="134" ht="42.0" customHeight="1">
      <c r="A134" s="7">
        <v>104.0</v>
      </c>
      <c r="B134" s="5" t="s">
        <v>67</v>
      </c>
      <c r="C134" s="7">
        <v>104.0</v>
      </c>
      <c r="D134" s="5">
        <v>25.0</v>
      </c>
      <c r="E134" s="5">
        <v>11.0</v>
      </c>
      <c r="F134" s="5">
        <v>36.0</v>
      </c>
      <c r="G134" s="5">
        <v>4.0</v>
      </c>
      <c r="H134" s="7">
        <v>190.0</v>
      </c>
      <c r="I134" s="6">
        <f t="shared" si="1"/>
        <v>47</v>
      </c>
      <c r="J134" s="6">
        <f t="shared" si="2"/>
        <v>74</v>
      </c>
      <c r="K134" s="7" t="str">
        <f t="shared" si="3"/>
        <v>Dikey</v>
      </c>
      <c r="L134" s="7" t="str">
        <f>IF(K134="Dikey",IF(AND(F134&gt;='Çanta Gruplaması'!$C$10,F134&lt;='Çanta Gruplaması'!$D$10),'Çanta Gruplaması'!$B$10,IF(AND(F134&gt;='Çanta Gruplaması'!$C$11,F134&lt;='Çanta Gruplaması'!$D$11),'Çanta Gruplaması'!$B$11,IF(AND(F134&gt;='Çanta Gruplaması'!$C$12,F134&lt;='Çanta Gruplaması'!$D$12),'Çanta Gruplaması'!$B$12,"Belirtilen Aralıkta Değil"))),IF(K134="Yatay",IF(AND(D134&gt;='Çanta Gruplaması'!$C$3,D134&lt;='Çanta Gruplaması'!$D$3),'Çanta Gruplaması'!$B$3,IF(AND(D134&gt;='Çanta Gruplaması'!$C$4,D134&lt;='Çanta Gruplaması'!$D$4),'Çanta Gruplaması'!$B$4,IF(AND(D134&gt;='Çanta Gruplaması'!$C$5,D134&lt;='Çanta Gruplaması'!$D$5),'Çanta Gruplaması'!$B$5,"Belirtilen Aralıkta Değil"))),IF(K134="Küp",IF(AND(D134&gt;='Çanta Gruplaması'!$C$16,D134&lt;='Çanta Gruplaması'!$D$16),'Çanta Gruplaması'!$B$16,IF(AND(D134&gt;='Çanta Gruplaması'!$C$17,D134&lt;='Çanta Gruplaması'!$D$17),'Çanta Gruplaması'!$B$17,IF(AND(D134&gt;='Çanta Gruplaması'!$C$18,D134&lt;='Çanta Gruplaması'!$D$18),'Çanta Gruplaması'!$B$18,"Belirtilen Aralıkta Değil"))),"Değer Hatalı")))</f>
        <v>Dikey 2</v>
      </c>
      <c r="M134" s="7" t="str">
        <f>IF(AND(D134&gt;='Çanta Gruplaması'!$H$3,D134&lt;='Çanta Gruplaması'!$I$3,F134&gt;='Çanta Gruplaması'!$J$3,F134&lt;='Çanta Gruplaması'!$K$3),'Çanta Gruplaması'!$G$3,IF(AND(D134&gt;='Çanta Gruplaması'!$H$4,D134&lt;='Çanta Gruplaması'!$I$4,F134&gt;='Çanta Gruplaması'!$J$4,F134&lt;='Çanta Gruplaması'!$K$4),'Çanta Gruplaması'!$G$4,IF(AND(D134&gt;='Çanta Gruplaması'!$H$5,D134&lt;='Çanta Gruplaması'!$I$5,F134&gt;='Çanta Gruplaması'!$J$5,F134&lt;='Çanta Gruplaması'!$K$5),'Çanta Gruplaması'!$G$5,"Gruplanabilen Aralıkta Değildir")))</f>
        <v>Orta</v>
      </c>
      <c r="N134" s="8" t="str">
        <f t="shared" si="4"/>
        <v>Geçer</v>
      </c>
      <c r="O134" s="9" t="str">
        <f t="shared" si="5"/>
        <v>Geçer</v>
      </c>
      <c r="P134" s="9" t="str">
        <f t="shared" si="6"/>
        <v>Geçer</v>
      </c>
      <c r="Q134" s="9" t="str">
        <f t="shared" si="7"/>
        <v>Geçer</v>
      </c>
      <c r="R134" s="9" t="str">
        <f t="shared" si="8"/>
        <v>Geçer</v>
      </c>
      <c r="S134" s="9" t="str">
        <f t="shared" si="9"/>
        <v>Geçer</v>
      </c>
      <c r="T134" s="9" t="str">
        <f t="shared" si="10"/>
        <v>Geçer</v>
      </c>
      <c r="U134" s="9" t="str">
        <f t="shared" si="11"/>
        <v>Geçer</v>
      </c>
      <c r="V134" s="9" t="str">
        <f t="shared" si="12"/>
        <v>Geçer</v>
      </c>
      <c r="W134" s="9" t="str">
        <f t="shared" si="13"/>
        <v>Geçer</v>
      </c>
      <c r="X134" s="8" t="str">
        <f t="shared" si="14"/>
        <v>Geçmez</v>
      </c>
      <c r="Y134" s="9" t="str">
        <f t="shared" si="15"/>
        <v>Geçmez</v>
      </c>
      <c r="Z134" s="9" t="str">
        <f t="shared" si="16"/>
        <v>Geçmez</v>
      </c>
      <c r="AA134" s="9" t="str">
        <f t="shared" si="17"/>
        <v>Geçer</v>
      </c>
      <c r="AB134" s="9" t="str">
        <f t="shared" si="18"/>
        <v>Geçer</v>
      </c>
      <c r="AC134" s="9" t="str">
        <f t="shared" si="19"/>
        <v>Geçmez</v>
      </c>
      <c r="AD134" s="9" t="str">
        <f t="shared" si="20"/>
        <v>Geçer</v>
      </c>
      <c r="AE134" s="9" t="str">
        <f t="shared" si="21"/>
        <v>Geçmez</v>
      </c>
      <c r="AF134" s="9" t="str">
        <f t="shared" si="22"/>
        <v>Geçer</v>
      </c>
      <c r="AG134" s="9" t="str">
        <f t="shared" si="23"/>
        <v>Geçer</v>
      </c>
      <c r="AH134" s="8" t="str">
        <f t="shared" si="24"/>
        <v>Geçer</v>
      </c>
      <c r="AI134" s="9" t="str">
        <f t="shared" si="25"/>
        <v>Geçer</v>
      </c>
      <c r="AJ134" s="9" t="str">
        <f t="shared" si="26"/>
        <v>Geçer</v>
      </c>
      <c r="AK134" s="9" t="str">
        <f t="shared" si="27"/>
        <v>Geçer</v>
      </c>
      <c r="AL134" s="9" t="str">
        <f t="shared" si="28"/>
        <v>Geçer</v>
      </c>
      <c r="AM134" s="9" t="str">
        <f t="shared" si="29"/>
        <v>Geçer</v>
      </c>
      <c r="AN134" s="9" t="str">
        <f t="shared" si="30"/>
        <v>Geçer</v>
      </c>
      <c r="AO134" s="9" t="str">
        <f t="shared" si="31"/>
        <v>Geçer</v>
      </c>
      <c r="AP134" s="9" t="str">
        <f t="shared" si="32"/>
        <v>Geçer</v>
      </c>
      <c r="AQ134" s="8" t="str">
        <f t="shared" si="33"/>
        <v>Geçer</v>
      </c>
      <c r="AR134" s="9" t="str">
        <f t="shared" si="34"/>
        <v>Geçer</v>
      </c>
      <c r="AS134" s="9" t="str">
        <f t="shared" si="35"/>
        <v>Geçer</v>
      </c>
      <c r="AT134" s="9" t="str">
        <f t="shared" si="36"/>
        <v>Geçer</v>
      </c>
      <c r="AU134" s="9" t="str">
        <f t="shared" si="37"/>
        <v>Geçer</v>
      </c>
      <c r="AV134" s="9" t="str">
        <f t="shared" si="38"/>
        <v>Geçer</v>
      </c>
      <c r="AW134" s="9" t="str">
        <f t="shared" si="39"/>
        <v>Geçer</v>
      </c>
      <c r="AX134" s="9" t="str">
        <f t="shared" si="40"/>
        <v>Geçer</v>
      </c>
      <c r="AY134" s="9" t="str">
        <f t="shared" si="41"/>
        <v>Geçer</v>
      </c>
      <c r="AZ134" s="10" t="str">
        <f t="shared" si="42"/>
        <v>Evet</v>
      </c>
      <c r="BA134" s="10" t="str">
        <f t="shared" si="43"/>
        <v>Evet</v>
      </c>
      <c r="BB134" s="10" t="str">
        <f t="shared" si="44"/>
        <v>Evet</v>
      </c>
    </row>
    <row r="135" ht="42.0" customHeight="1">
      <c r="A135" s="7">
        <v>105.0</v>
      </c>
      <c r="B135" s="5" t="s">
        <v>67</v>
      </c>
      <c r="C135" s="7">
        <v>105.0</v>
      </c>
      <c r="D135" s="5">
        <v>25.0</v>
      </c>
      <c r="E135" s="5">
        <v>11.0</v>
      </c>
      <c r="F135" s="5">
        <v>26.0</v>
      </c>
      <c r="G135" s="5">
        <v>4.0</v>
      </c>
      <c r="H135" s="7">
        <v>190.0</v>
      </c>
      <c r="I135" s="6">
        <f t="shared" si="1"/>
        <v>37</v>
      </c>
      <c r="J135" s="6">
        <f t="shared" si="2"/>
        <v>74</v>
      </c>
      <c r="K135" s="7" t="str">
        <f t="shared" si="3"/>
        <v>Dikey</v>
      </c>
      <c r="L135" s="7" t="str">
        <f>IF(K135="Dikey",IF(AND(F135&gt;='Çanta Gruplaması'!$C$10,F135&lt;='Çanta Gruplaması'!$D$10),'Çanta Gruplaması'!$B$10,IF(AND(F135&gt;='Çanta Gruplaması'!$C$11,F135&lt;='Çanta Gruplaması'!$D$11),'Çanta Gruplaması'!$B$11,IF(AND(F135&gt;='Çanta Gruplaması'!$C$12,F135&lt;='Çanta Gruplaması'!$D$12),'Çanta Gruplaması'!$B$12,"Belirtilen Aralıkta Değil"))),IF(K135="Yatay",IF(AND(D135&gt;='Çanta Gruplaması'!$C$3,D135&lt;='Çanta Gruplaması'!$D$3),'Çanta Gruplaması'!$B$3,IF(AND(D135&gt;='Çanta Gruplaması'!$C$4,D135&lt;='Çanta Gruplaması'!$D$4),'Çanta Gruplaması'!$B$4,IF(AND(D135&gt;='Çanta Gruplaması'!$C$5,D135&lt;='Çanta Gruplaması'!$D$5),'Çanta Gruplaması'!$B$5,"Belirtilen Aralıkta Değil"))),IF(K135="Küp",IF(AND(D135&gt;='Çanta Gruplaması'!$C$16,D135&lt;='Çanta Gruplaması'!$D$16),'Çanta Gruplaması'!$B$16,IF(AND(D135&gt;='Çanta Gruplaması'!$C$17,D135&lt;='Çanta Gruplaması'!$D$17),'Çanta Gruplaması'!$B$17,IF(AND(D135&gt;='Çanta Gruplaması'!$C$18,D135&lt;='Çanta Gruplaması'!$D$18),'Çanta Gruplaması'!$B$18,"Belirtilen Aralıkta Değil"))),"Değer Hatalı")))</f>
        <v>Dikey 1</v>
      </c>
      <c r="M135" s="7" t="str">
        <f>IF(AND(D135&gt;='Çanta Gruplaması'!$H$3,D135&lt;='Çanta Gruplaması'!$I$3,F135&gt;='Çanta Gruplaması'!$J$3,F135&lt;='Çanta Gruplaması'!$K$3),'Çanta Gruplaması'!$G$3,IF(AND(D135&gt;='Çanta Gruplaması'!$H$4,D135&lt;='Çanta Gruplaması'!$I$4,F135&gt;='Çanta Gruplaması'!$J$4,F135&lt;='Çanta Gruplaması'!$K$4),'Çanta Gruplaması'!$G$4,IF(AND(D135&gt;='Çanta Gruplaması'!$H$5,D135&lt;='Çanta Gruplaması'!$I$5,F135&gt;='Çanta Gruplaması'!$J$5,F135&lt;='Çanta Gruplaması'!$K$5),'Çanta Gruplaması'!$G$5,"Gruplanabilen Aralıkta Değildir")))</f>
        <v>Gruplanabilen Aralıkta Değildir</v>
      </c>
      <c r="N135" s="8" t="str">
        <f t="shared" si="4"/>
        <v>Geçer</v>
      </c>
      <c r="O135" s="9" t="str">
        <f t="shared" si="5"/>
        <v>Geçer</v>
      </c>
      <c r="P135" s="9" t="str">
        <f t="shared" si="6"/>
        <v>Geçer</v>
      </c>
      <c r="Q135" s="9" t="str">
        <f t="shared" si="7"/>
        <v>Geçer</v>
      </c>
      <c r="R135" s="9" t="str">
        <f t="shared" si="8"/>
        <v>Geçer</v>
      </c>
      <c r="S135" s="9" t="str">
        <f t="shared" si="9"/>
        <v>Geçer</v>
      </c>
      <c r="T135" s="9" t="str">
        <f t="shared" si="10"/>
        <v>Geçer</v>
      </c>
      <c r="U135" s="9" t="str">
        <f t="shared" si="11"/>
        <v>Geçer</v>
      </c>
      <c r="V135" s="9" t="str">
        <f t="shared" si="12"/>
        <v>Geçer</v>
      </c>
      <c r="W135" s="9" t="str">
        <f t="shared" si="13"/>
        <v>Geçer</v>
      </c>
      <c r="X135" s="8" t="str">
        <f t="shared" si="14"/>
        <v>Geçmez</v>
      </c>
      <c r="Y135" s="9" t="str">
        <f t="shared" si="15"/>
        <v>Geçmez</v>
      </c>
      <c r="Z135" s="9" t="str">
        <f t="shared" si="16"/>
        <v>Geçer</v>
      </c>
      <c r="AA135" s="9" t="str">
        <f t="shared" si="17"/>
        <v>Geçer</v>
      </c>
      <c r="AB135" s="9" t="str">
        <f t="shared" si="18"/>
        <v>Geçer</v>
      </c>
      <c r="AC135" s="9" t="str">
        <f t="shared" si="19"/>
        <v>Geçmez</v>
      </c>
      <c r="AD135" s="9" t="str">
        <f t="shared" si="20"/>
        <v>Geçer</v>
      </c>
      <c r="AE135" s="9" t="str">
        <f t="shared" si="21"/>
        <v>Geçmez</v>
      </c>
      <c r="AF135" s="9" t="str">
        <f t="shared" si="22"/>
        <v>Geçer</v>
      </c>
      <c r="AG135" s="9" t="str">
        <f t="shared" si="23"/>
        <v>Geçer</v>
      </c>
      <c r="AH135" s="8" t="str">
        <f t="shared" si="24"/>
        <v>Geçer</v>
      </c>
      <c r="AI135" s="9" t="str">
        <f t="shared" si="25"/>
        <v>Geçer</v>
      </c>
      <c r="AJ135" s="9" t="str">
        <f t="shared" si="26"/>
        <v>Geçer</v>
      </c>
      <c r="AK135" s="9" t="str">
        <f t="shared" si="27"/>
        <v>Geçer</v>
      </c>
      <c r="AL135" s="9" t="str">
        <f t="shared" si="28"/>
        <v>Geçer</v>
      </c>
      <c r="AM135" s="9" t="str">
        <f t="shared" si="29"/>
        <v>Geçer</v>
      </c>
      <c r="AN135" s="9" t="str">
        <f t="shared" si="30"/>
        <v>Geçer</v>
      </c>
      <c r="AO135" s="9" t="str">
        <f t="shared" si="31"/>
        <v>Geçer</v>
      </c>
      <c r="AP135" s="9" t="str">
        <f t="shared" si="32"/>
        <v>Geçer</v>
      </c>
      <c r="AQ135" s="8" t="str">
        <f t="shared" si="33"/>
        <v>Geçer</v>
      </c>
      <c r="AR135" s="9" t="str">
        <f t="shared" si="34"/>
        <v>Geçer</v>
      </c>
      <c r="AS135" s="9" t="str">
        <f t="shared" si="35"/>
        <v>Geçer</v>
      </c>
      <c r="AT135" s="9" t="str">
        <f t="shared" si="36"/>
        <v>Geçer</v>
      </c>
      <c r="AU135" s="9" t="str">
        <f t="shared" si="37"/>
        <v>Geçer</v>
      </c>
      <c r="AV135" s="9" t="str">
        <f t="shared" si="38"/>
        <v>Geçer</v>
      </c>
      <c r="AW135" s="9" t="str">
        <f t="shared" si="39"/>
        <v>Geçer</v>
      </c>
      <c r="AX135" s="9" t="str">
        <f t="shared" si="40"/>
        <v>Geçer</v>
      </c>
      <c r="AY135" s="9" t="str">
        <f t="shared" si="41"/>
        <v>Geçer</v>
      </c>
      <c r="AZ135" s="10" t="str">
        <f t="shared" si="42"/>
        <v>Evet</v>
      </c>
      <c r="BA135" s="10" t="str">
        <f t="shared" si="43"/>
        <v>Evet</v>
      </c>
      <c r="BB135" s="10" t="str">
        <f t="shared" si="44"/>
        <v>Evet</v>
      </c>
    </row>
    <row r="136" ht="42.0" customHeight="1">
      <c r="A136" s="7">
        <v>106.0</v>
      </c>
      <c r="B136" s="5" t="s">
        <v>64</v>
      </c>
      <c r="C136" s="7">
        <v>106.0</v>
      </c>
      <c r="D136" s="5">
        <v>23.0</v>
      </c>
      <c r="E136" s="5">
        <v>11.0</v>
      </c>
      <c r="F136" s="5">
        <v>32.0</v>
      </c>
      <c r="G136" s="5">
        <v>4.0</v>
      </c>
      <c r="H136" s="7">
        <v>190.0</v>
      </c>
      <c r="I136" s="6">
        <f t="shared" si="1"/>
        <v>43</v>
      </c>
      <c r="J136" s="6">
        <f t="shared" si="2"/>
        <v>70</v>
      </c>
      <c r="K136" s="7" t="str">
        <f t="shared" si="3"/>
        <v>Dikey</v>
      </c>
      <c r="L136" s="7" t="str">
        <f>IF(K136="Dikey",IF(AND(F136&gt;='Çanta Gruplaması'!$C$10,F136&lt;='Çanta Gruplaması'!$D$10),'Çanta Gruplaması'!$B$10,IF(AND(F136&gt;='Çanta Gruplaması'!$C$11,F136&lt;='Çanta Gruplaması'!$D$11),'Çanta Gruplaması'!$B$11,IF(AND(F136&gt;='Çanta Gruplaması'!$C$12,F136&lt;='Çanta Gruplaması'!$D$12),'Çanta Gruplaması'!$B$12,"Belirtilen Aralıkta Değil"))),IF(K136="Yatay",IF(AND(D136&gt;='Çanta Gruplaması'!$C$3,D136&lt;='Çanta Gruplaması'!$D$3),'Çanta Gruplaması'!$B$3,IF(AND(D136&gt;='Çanta Gruplaması'!$C$4,D136&lt;='Çanta Gruplaması'!$D$4),'Çanta Gruplaması'!$B$4,IF(AND(D136&gt;='Çanta Gruplaması'!$C$5,D136&lt;='Çanta Gruplaması'!$D$5),'Çanta Gruplaması'!$B$5,"Belirtilen Aralıkta Değil"))),IF(K136="Küp",IF(AND(D136&gt;='Çanta Gruplaması'!$C$16,D136&lt;='Çanta Gruplaması'!$D$16),'Çanta Gruplaması'!$B$16,IF(AND(D136&gt;='Çanta Gruplaması'!$C$17,D136&lt;='Çanta Gruplaması'!$D$17),'Çanta Gruplaması'!$B$17,IF(AND(D136&gt;='Çanta Gruplaması'!$C$18,D136&lt;='Çanta Gruplaması'!$D$18),'Çanta Gruplaması'!$B$18,"Belirtilen Aralıkta Değil"))),"Değer Hatalı")))</f>
        <v>Dikey 2</v>
      </c>
      <c r="M136" s="7" t="str">
        <f>IF(AND(D136&gt;='Çanta Gruplaması'!$H$3,D136&lt;='Çanta Gruplaması'!$I$3,F136&gt;='Çanta Gruplaması'!$J$3,F136&lt;='Çanta Gruplaması'!$K$3),'Çanta Gruplaması'!$G$3,IF(AND(D136&gt;='Çanta Gruplaması'!$H$4,D136&lt;='Çanta Gruplaması'!$I$4,F136&gt;='Çanta Gruplaması'!$J$4,F136&lt;='Çanta Gruplaması'!$K$4),'Çanta Gruplaması'!$G$4,IF(AND(D136&gt;='Çanta Gruplaması'!$H$5,D136&lt;='Çanta Gruplaması'!$I$5,F136&gt;='Çanta Gruplaması'!$J$5,F136&lt;='Çanta Gruplaması'!$K$5),'Çanta Gruplaması'!$G$5,"Gruplanabilen Aralıkta Değildir")))</f>
        <v>Orta</v>
      </c>
      <c r="N136" s="8" t="str">
        <f t="shared" si="4"/>
        <v>Geçer</v>
      </c>
      <c r="O136" s="9" t="str">
        <f t="shared" si="5"/>
        <v>Geçer</v>
      </c>
      <c r="P136" s="9" t="str">
        <f t="shared" si="6"/>
        <v>Geçer</v>
      </c>
      <c r="Q136" s="9" t="str">
        <f t="shared" si="7"/>
        <v>Geçer</v>
      </c>
      <c r="R136" s="9" t="str">
        <f t="shared" si="8"/>
        <v>Geçer</v>
      </c>
      <c r="S136" s="9" t="str">
        <f t="shared" si="9"/>
        <v>Geçer</v>
      </c>
      <c r="T136" s="9" t="str">
        <f t="shared" si="10"/>
        <v>Geçer</v>
      </c>
      <c r="U136" s="9" t="str">
        <f t="shared" si="11"/>
        <v>Geçer</v>
      </c>
      <c r="V136" s="9" t="str">
        <f t="shared" si="12"/>
        <v>Geçer</v>
      </c>
      <c r="W136" s="9" t="str">
        <f t="shared" si="13"/>
        <v>Geçer</v>
      </c>
      <c r="X136" s="8" t="str">
        <f t="shared" si="14"/>
        <v>Geçer</v>
      </c>
      <c r="Y136" s="9" t="str">
        <f t="shared" si="15"/>
        <v>Geçer</v>
      </c>
      <c r="Z136" s="9" t="str">
        <f t="shared" si="16"/>
        <v>Geçer</v>
      </c>
      <c r="AA136" s="9" t="str">
        <f t="shared" si="17"/>
        <v>Geçer</v>
      </c>
      <c r="AB136" s="9" t="str">
        <f t="shared" si="18"/>
        <v>Geçer</v>
      </c>
      <c r="AC136" s="9" t="str">
        <f t="shared" si="19"/>
        <v>Geçer</v>
      </c>
      <c r="AD136" s="9" t="str">
        <f t="shared" si="20"/>
        <v>Geçer</v>
      </c>
      <c r="AE136" s="9" t="str">
        <f t="shared" si="21"/>
        <v>Geçer</v>
      </c>
      <c r="AF136" s="9" t="str">
        <f t="shared" si="22"/>
        <v>Geçer</v>
      </c>
      <c r="AG136" s="9" t="str">
        <f t="shared" si="23"/>
        <v>Geçer</v>
      </c>
      <c r="AH136" s="8" t="str">
        <f t="shared" si="24"/>
        <v>Geçer</v>
      </c>
      <c r="AI136" s="9" t="str">
        <f t="shared" si="25"/>
        <v>Geçer</v>
      </c>
      <c r="AJ136" s="9" t="str">
        <f t="shared" si="26"/>
        <v>Geçer</v>
      </c>
      <c r="AK136" s="9" t="str">
        <f t="shared" si="27"/>
        <v>Geçer</v>
      </c>
      <c r="AL136" s="9" t="str">
        <f t="shared" si="28"/>
        <v>Geçer</v>
      </c>
      <c r="AM136" s="9" t="str">
        <f t="shared" si="29"/>
        <v>Geçer</v>
      </c>
      <c r="AN136" s="9" t="str">
        <f t="shared" si="30"/>
        <v>Geçer</v>
      </c>
      <c r="AO136" s="9" t="str">
        <f t="shared" si="31"/>
        <v>Geçer</v>
      </c>
      <c r="AP136" s="9" t="str">
        <f t="shared" si="32"/>
        <v>Geçer</v>
      </c>
      <c r="AQ136" s="8" t="str">
        <f t="shared" si="33"/>
        <v>Geçer</v>
      </c>
      <c r="AR136" s="9" t="str">
        <f t="shared" si="34"/>
        <v>Geçer</v>
      </c>
      <c r="AS136" s="9" t="str">
        <f t="shared" si="35"/>
        <v>Geçer</v>
      </c>
      <c r="AT136" s="9" t="str">
        <f t="shared" si="36"/>
        <v>Geçer</v>
      </c>
      <c r="AU136" s="9" t="str">
        <f t="shared" si="37"/>
        <v>Geçer</v>
      </c>
      <c r="AV136" s="9" t="str">
        <f t="shared" si="38"/>
        <v>Geçer</v>
      </c>
      <c r="AW136" s="9" t="str">
        <f t="shared" si="39"/>
        <v>Geçer</v>
      </c>
      <c r="AX136" s="9" t="str">
        <f t="shared" si="40"/>
        <v>Geçer</v>
      </c>
      <c r="AY136" s="9" t="str">
        <f t="shared" si="41"/>
        <v>Geçer</v>
      </c>
      <c r="AZ136" s="10" t="str">
        <f t="shared" si="42"/>
        <v>Evet</v>
      </c>
      <c r="BA136" s="10" t="str">
        <f t="shared" si="43"/>
        <v>Evet</v>
      </c>
      <c r="BB136" s="10" t="str">
        <f t="shared" si="44"/>
        <v>Evet</v>
      </c>
    </row>
    <row r="137" ht="42.0" customHeight="1">
      <c r="A137" s="7">
        <v>107.0</v>
      </c>
      <c r="B137" s="5" t="s">
        <v>63</v>
      </c>
      <c r="C137" s="7">
        <v>107.0</v>
      </c>
      <c r="D137" s="5">
        <v>23.0</v>
      </c>
      <c r="E137" s="5">
        <v>11.0</v>
      </c>
      <c r="F137" s="5">
        <v>31.0</v>
      </c>
      <c r="G137" s="5">
        <v>4.0</v>
      </c>
      <c r="H137" s="7">
        <v>190.0</v>
      </c>
      <c r="I137" s="6">
        <f t="shared" si="1"/>
        <v>42</v>
      </c>
      <c r="J137" s="6">
        <f t="shared" si="2"/>
        <v>70</v>
      </c>
      <c r="K137" s="7" t="str">
        <f t="shared" si="3"/>
        <v>Dikey</v>
      </c>
      <c r="L137" s="7" t="str">
        <f>IF(K137="Dikey",IF(AND(F137&gt;='Çanta Gruplaması'!$C$10,F137&lt;='Çanta Gruplaması'!$D$10),'Çanta Gruplaması'!$B$10,IF(AND(F137&gt;='Çanta Gruplaması'!$C$11,F137&lt;='Çanta Gruplaması'!$D$11),'Çanta Gruplaması'!$B$11,IF(AND(F137&gt;='Çanta Gruplaması'!$C$12,F137&lt;='Çanta Gruplaması'!$D$12),'Çanta Gruplaması'!$B$12,"Belirtilen Aralıkta Değil"))),IF(K137="Yatay",IF(AND(D137&gt;='Çanta Gruplaması'!$C$3,D137&lt;='Çanta Gruplaması'!$D$3),'Çanta Gruplaması'!$B$3,IF(AND(D137&gt;='Çanta Gruplaması'!$C$4,D137&lt;='Çanta Gruplaması'!$D$4),'Çanta Gruplaması'!$B$4,IF(AND(D137&gt;='Çanta Gruplaması'!$C$5,D137&lt;='Çanta Gruplaması'!$D$5),'Çanta Gruplaması'!$B$5,"Belirtilen Aralıkta Değil"))),IF(K137="Küp",IF(AND(D137&gt;='Çanta Gruplaması'!$C$16,D137&lt;='Çanta Gruplaması'!$D$16),'Çanta Gruplaması'!$B$16,IF(AND(D137&gt;='Çanta Gruplaması'!$C$17,D137&lt;='Çanta Gruplaması'!$D$17),'Çanta Gruplaması'!$B$17,IF(AND(D137&gt;='Çanta Gruplaması'!$C$18,D137&lt;='Çanta Gruplaması'!$D$18),'Çanta Gruplaması'!$B$18,"Belirtilen Aralıkta Değil"))),"Değer Hatalı")))</f>
        <v>Dikey 2</v>
      </c>
      <c r="M137" s="7" t="str">
        <f>IF(AND(D137&gt;='Çanta Gruplaması'!$H$3,D137&lt;='Çanta Gruplaması'!$I$3,F137&gt;='Çanta Gruplaması'!$J$3,F137&lt;='Çanta Gruplaması'!$K$3),'Çanta Gruplaması'!$G$3,IF(AND(D137&gt;='Çanta Gruplaması'!$H$4,D137&lt;='Çanta Gruplaması'!$I$4,F137&gt;='Çanta Gruplaması'!$J$4,F137&lt;='Çanta Gruplaması'!$K$4),'Çanta Gruplaması'!$G$4,IF(AND(D137&gt;='Çanta Gruplaması'!$H$5,D137&lt;='Çanta Gruplaması'!$I$5,F137&gt;='Çanta Gruplaması'!$J$5,F137&lt;='Çanta Gruplaması'!$K$5),'Çanta Gruplaması'!$G$5,"Gruplanabilen Aralıkta Değildir")))</f>
        <v>Orta</v>
      </c>
      <c r="N137" s="8" t="str">
        <f t="shared" si="4"/>
        <v>Geçer</v>
      </c>
      <c r="O137" s="9" t="str">
        <f t="shared" si="5"/>
        <v>Geçer</v>
      </c>
      <c r="P137" s="9" t="str">
        <f t="shared" si="6"/>
        <v>Geçer</v>
      </c>
      <c r="Q137" s="9" t="str">
        <f t="shared" si="7"/>
        <v>Geçer</v>
      </c>
      <c r="R137" s="9" t="str">
        <f t="shared" si="8"/>
        <v>Geçer</v>
      </c>
      <c r="S137" s="9" t="str">
        <f t="shared" si="9"/>
        <v>Geçer</v>
      </c>
      <c r="T137" s="9" t="str">
        <f t="shared" si="10"/>
        <v>Geçer</v>
      </c>
      <c r="U137" s="9" t="str">
        <f t="shared" si="11"/>
        <v>Geçer</v>
      </c>
      <c r="V137" s="9" t="str">
        <f t="shared" si="12"/>
        <v>Geçer</v>
      </c>
      <c r="W137" s="9" t="str">
        <f t="shared" si="13"/>
        <v>Geçer</v>
      </c>
      <c r="X137" s="8" t="str">
        <f t="shared" si="14"/>
        <v>Geçer</v>
      </c>
      <c r="Y137" s="9" t="str">
        <f t="shared" si="15"/>
        <v>Geçer</v>
      </c>
      <c r="Z137" s="9" t="str">
        <f t="shared" si="16"/>
        <v>Geçer</v>
      </c>
      <c r="AA137" s="9" t="str">
        <f t="shared" si="17"/>
        <v>Geçer</v>
      </c>
      <c r="AB137" s="9" t="str">
        <f t="shared" si="18"/>
        <v>Geçer</v>
      </c>
      <c r="AC137" s="9" t="str">
        <f t="shared" si="19"/>
        <v>Geçer</v>
      </c>
      <c r="AD137" s="9" t="str">
        <f t="shared" si="20"/>
        <v>Geçer</v>
      </c>
      <c r="AE137" s="9" t="str">
        <f t="shared" si="21"/>
        <v>Geçer</v>
      </c>
      <c r="AF137" s="9" t="str">
        <f t="shared" si="22"/>
        <v>Geçer</v>
      </c>
      <c r="AG137" s="9" t="str">
        <f t="shared" si="23"/>
        <v>Geçer</v>
      </c>
      <c r="AH137" s="8" t="str">
        <f t="shared" si="24"/>
        <v>Geçer</v>
      </c>
      <c r="AI137" s="9" t="str">
        <f t="shared" si="25"/>
        <v>Geçer</v>
      </c>
      <c r="AJ137" s="9" t="str">
        <f t="shared" si="26"/>
        <v>Geçer</v>
      </c>
      <c r="AK137" s="9" t="str">
        <f t="shared" si="27"/>
        <v>Geçer</v>
      </c>
      <c r="AL137" s="9" t="str">
        <f t="shared" si="28"/>
        <v>Geçer</v>
      </c>
      <c r="AM137" s="9" t="str">
        <f t="shared" si="29"/>
        <v>Geçer</v>
      </c>
      <c r="AN137" s="9" t="str">
        <f t="shared" si="30"/>
        <v>Geçer</v>
      </c>
      <c r="AO137" s="9" t="str">
        <f t="shared" si="31"/>
        <v>Geçer</v>
      </c>
      <c r="AP137" s="9" t="str">
        <f t="shared" si="32"/>
        <v>Geçer</v>
      </c>
      <c r="AQ137" s="8" t="str">
        <f t="shared" si="33"/>
        <v>Geçer</v>
      </c>
      <c r="AR137" s="9" t="str">
        <f t="shared" si="34"/>
        <v>Geçer</v>
      </c>
      <c r="AS137" s="9" t="str">
        <f t="shared" si="35"/>
        <v>Geçer</v>
      </c>
      <c r="AT137" s="9" t="str">
        <f t="shared" si="36"/>
        <v>Geçer</v>
      </c>
      <c r="AU137" s="9" t="str">
        <f t="shared" si="37"/>
        <v>Geçer</v>
      </c>
      <c r="AV137" s="9" t="str">
        <f t="shared" si="38"/>
        <v>Geçer</v>
      </c>
      <c r="AW137" s="9" t="str">
        <f t="shared" si="39"/>
        <v>Geçer</v>
      </c>
      <c r="AX137" s="9" t="str">
        <f t="shared" si="40"/>
        <v>Geçer</v>
      </c>
      <c r="AY137" s="9" t="str">
        <f t="shared" si="41"/>
        <v>Geçer</v>
      </c>
      <c r="AZ137" s="10" t="str">
        <f t="shared" si="42"/>
        <v>Evet</v>
      </c>
      <c r="BA137" s="10" t="str">
        <f t="shared" si="43"/>
        <v>Evet</v>
      </c>
      <c r="BB137" s="10" t="str">
        <f t="shared" si="44"/>
        <v>Evet</v>
      </c>
    </row>
    <row r="138" ht="42.0" customHeight="1">
      <c r="A138" s="7">
        <v>108.0</v>
      </c>
      <c r="B138" s="5" t="s">
        <v>65</v>
      </c>
      <c r="C138" s="7">
        <v>108.0</v>
      </c>
      <c r="D138" s="5">
        <v>22.0</v>
      </c>
      <c r="E138" s="5">
        <v>11.0</v>
      </c>
      <c r="F138" s="5">
        <v>32.0</v>
      </c>
      <c r="G138" s="5">
        <v>6.0</v>
      </c>
      <c r="H138" s="7">
        <v>190.0</v>
      </c>
      <c r="I138" s="6">
        <f t="shared" si="1"/>
        <v>45</v>
      </c>
      <c r="J138" s="6">
        <f t="shared" si="2"/>
        <v>68</v>
      </c>
      <c r="K138" s="7" t="str">
        <f t="shared" si="3"/>
        <v>Dikey</v>
      </c>
      <c r="L138" s="7" t="str">
        <f>IF(K138="Dikey",IF(AND(F138&gt;='Çanta Gruplaması'!$C$10,F138&lt;='Çanta Gruplaması'!$D$10),'Çanta Gruplaması'!$B$10,IF(AND(F138&gt;='Çanta Gruplaması'!$C$11,F138&lt;='Çanta Gruplaması'!$D$11),'Çanta Gruplaması'!$B$11,IF(AND(F138&gt;='Çanta Gruplaması'!$C$12,F138&lt;='Çanta Gruplaması'!$D$12),'Çanta Gruplaması'!$B$12,"Belirtilen Aralıkta Değil"))),IF(K138="Yatay",IF(AND(D138&gt;='Çanta Gruplaması'!$C$3,D138&lt;='Çanta Gruplaması'!$D$3),'Çanta Gruplaması'!$B$3,IF(AND(D138&gt;='Çanta Gruplaması'!$C$4,D138&lt;='Çanta Gruplaması'!$D$4),'Çanta Gruplaması'!$B$4,IF(AND(D138&gt;='Çanta Gruplaması'!$C$5,D138&lt;='Çanta Gruplaması'!$D$5),'Çanta Gruplaması'!$B$5,"Belirtilen Aralıkta Değil"))),IF(K138="Küp",IF(AND(D138&gt;='Çanta Gruplaması'!$C$16,D138&lt;='Çanta Gruplaması'!$D$16),'Çanta Gruplaması'!$B$16,IF(AND(D138&gt;='Çanta Gruplaması'!$C$17,D138&lt;='Çanta Gruplaması'!$D$17),'Çanta Gruplaması'!$B$17,IF(AND(D138&gt;='Çanta Gruplaması'!$C$18,D138&lt;='Çanta Gruplaması'!$D$18),'Çanta Gruplaması'!$B$18,"Belirtilen Aralıkta Değil"))),"Değer Hatalı")))</f>
        <v>Dikey 2</v>
      </c>
      <c r="M138" s="7" t="str">
        <f>IF(AND(D138&gt;='Çanta Gruplaması'!$H$3,D138&lt;='Çanta Gruplaması'!$I$3,F138&gt;='Çanta Gruplaması'!$J$3,F138&lt;='Çanta Gruplaması'!$K$3),'Çanta Gruplaması'!$G$3,IF(AND(D138&gt;='Çanta Gruplaması'!$H$4,D138&lt;='Çanta Gruplaması'!$I$4,F138&gt;='Çanta Gruplaması'!$J$4,F138&lt;='Çanta Gruplaması'!$K$4),'Çanta Gruplaması'!$G$4,IF(AND(D138&gt;='Çanta Gruplaması'!$H$5,D138&lt;='Çanta Gruplaması'!$I$5,F138&gt;='Çanta Gruplaması'!$J$5,F138&lt;='Çanta Gruplaması'!$K$5),'Çanta Gruplaması'!$G$5,"Gruplanabilen Aralıkta Değildir")))</f>
        <v>Gruplanabilen Aralıkta Değildir</v>
      </c>
      <c r="N138" s="8" t="str">
        <f t="shared" si="4"/>
        <v>Geçmez</v>
      </c>
      <c r="O138" s="9" t="str">
        <f t="shared" si="5"/>
        <v>Geçer</v>
      </c>
      <c r="P138" s="9" t="str">
        <f t="shared" si="6"/>
        <v>Geçer</v>
      </c>
      <c r="Q138" s="9" t="str">
        <f t="shared" si="7"/>
        <v>Geçer</v>
      </c>
      <c r="R138" s="9" t="str">
        <f t="shared" si="8"/>
        <v>Geçer</v>
      </c>
      <c r="S138" s="9" t="str">
        <f t="shared" si="9"/>
        <v>Geçer</v>
      </c>
      <c r="T138" s="9" t="str">
        <f t="shared" si="10"/>
        <v>Geçmez</v>
      </c>
      <c r="U138" s="9" t="str">
        <f t="shared" si="11"/>
        <v>Geçer</v>
      </c>
      <c r="V138" s="9" t="str">
        <f t="shared" si="12"/>
        <v>Geçer</v>
      </c>
      <c r="W138" s="9" t="str">
        <f t="shared" si="13"/>
        <v>Geçer</v>
      </c>
      <c r="X138" s="8" t="str">
        <f t="shared" si="14"/>
        <v>Geçmez</v>
      </c>
      <c r="Y138" s="9" t="str">
        <f t="shared" si="15"/>
        <v>Geçer</v>
      </c>
      <c r="Z138" s="9" t="str">
        <f t="shared" si="16"/>
        <v>Geçer</v>
      </c>
      <c r="AA138" s="9" t="str">
        <f t="shared" si="17"/>
        <v>Geçer</v>
      </c>
      <c r="AB138" s="9" t="str">
        <f t="shared" si="18"/>
        <v>Geçmez</v>
      </c>
      <c r="AC138" s="9" t="str">
        <f t="shared" si="19"/>
        <v>Geçer</v>
      </c>
      <c r="AD138" s="9" t="str">
        <f t="shared" si="20"/>
        <v>Geçmez</v>
      </c>
      <c r="AE138" s="9" t="str">
        <f t="shared" si="21"/>
        <v>Geçer</v>
      </c>
      <c r="AF138" s="9" t="str">
        <f t="shared" si="22"/>
        <v>Geçer</v>
      </c>
      <c r="AG138" s="9" t="str">
        <f t="shared" si="23"/>
        <v>Geçer</v>
      </c>
      <c r="AH138" s="8" t="str">
        <f t="shared" si="24"/>
        <v>Geçer</v>
      </c>
      <c r="AI138" s="9" t="str">
        <f t="shared" si="25"/>
        <v>Geçer</v>
      </c>
      <c r="AJ138" s="9" t="str">
        <f t="shared" si="26"/>
        <v>Geçer</v>
      </c>
      <c r="AK138" s="9" t="str">
        <f t="shared" si="27"/>
        <v>Geçer</v>
      </c>
      <c r="AL138" s="9" t="str">
        <f t="shared" si="28"/>
        <v>Geçer</v>
      </c>
      <c r="AM138" s="9" t="str">
        <f t="shared" si="29"/>
        <v>Geçer</v>
      </c>
      <c r="AN138" s="9" t="str">
        <f t="shared" si="30"/>
        <v>Geçer</v>
      </c>
      <c r="AO138" s="9" t="str">
        <f t="shared" si="31"/>
        <v>Geçer</v>
      </c>
      <c r="AP138" s="9" t="str">
        <f t="shared" si="32"/>
        <v>Geçer</v>
      </c>
      <c r="AQ138" s="8" t="str">
        <f t="shared" si="33"/>
        <v>Geçer</v>
      </c>
      <c r="AR138" s="9" t="str">
        <f t="shared" si="34"/>
        <v>Geçer</v>
      </c>
      <c r="AS138" s="9" t="str">
        <f t="shared" si="35"/>
        <v>Geçer</v>
      </c>
      <c r="AT138" s="9" t="str">
        <f t="shared" si="36"/>
        <v>Geçer</v>
      </c>
      <c r="AU138" s="9" t="str">
        <f t="shared" si="37"/>
        <v>Geçer</v>
      </c>
      <c r="AV138" s="9" t="str">
        <f t="shared" si="38"/>
        <v>Geçer</v>
      </c>
      <c r="AW138" s="9" t="str">
        <f t="shared" si="39"/>
        <v>Geçer</v>
      </c>
      <c r="AX138" s="9" t="str">
        <f t="shared" si="40"/>
        <v>Geçer</v>
      </c>
      <c r="AY138" s="9" t="str">
        <f t="shared" si="41"/>
        <v>Geçer</v>
      </c>
      <c r="AZ138" s="10" t="str">
        <f t="shared" si="42"/>
        <v>Hayır</v>
      </c>
      <c r="BA138" s="10" t="str">
        <f t="shared" si="43"/>
        <v>Evet</v>
      </c>
      <c r="BB138" s="10" t="str">
        <f t="shared" si="44"/>
        <v>Hayır</v>
      </c>
    </row>
    <row r="139" ht="42.0" customHeight="1">
      <c r="A139" s="7">
        <v>109.0</v>
      </c>
      <c r="B139" s="5" t="s">
        <v>68</v>
      </c>
      <c r="C139" s="7">
        <v>109.0</v>
      </c>
      <c r="D139" s="5">
        <v>21.0</v>
      </c>
      <c r="E139" s="5">
        <v>11.0</v>
      </c>
      <c r="F139" s="5">
        <v>29.0</v>
      </c>
      <c r="G139" s="5">
        <v>4.0</v>
      </c>
      <c r="H139" s="7">
        <v>190.0</v>
      </c>
      <c r="I139" s="6">
        <f t="shared" si="1"/>
        <v>40</v>
      </c>
      <c r="J139" s="6">
        <f t="shared" si="2"/>
        <v>66</v>
      </c>
      <c r="K139" s="7" t="str">
        <f t="shared" si="3"/>
        <v>Dikey</v>
      </c>
      <c r="L139" s="7" t="str">
        <f>IF(K139="Dikey",IF(AND(F139&gt;='Çanta Gruplaması'!$C$10,F139&lt;='Çanta Gruplaması'!$D$10),'Çanta Gruplaması'!$B$10,IF(AND(F139&gt;='Çanta Gruplaması'!$C$11,F139&lt;='Çanta Gruplaması'!$D$11),'Çanta Gruplaması'!$B$11,IF(AND(F139&gt;='Çanta Gruplaması'!$C$12,F139&lt;='Çanta Gruplaması'!$D$12),'Çanta Gruplaması'!$B$12,"Belirtilen Aralıkta Değil"))),IF(K139="Yatay",IF(AND(D139&gt;='Çanta Gruplaması'!$C$3,D139&lt;='Çanta Gruplaması'!$D$3),'Çanta Gruplaması'!$B$3,IF(AND(D139&gt;='Çanta Gruplaması'!$C$4,D139&lt;='Çanta Gruplaması'!$D$4),'Çanta Gruplaması'!$B$4,IF(AND(D139&gt;='Çanta Gruplaması'!$C$5,D139&lt;='Çanta Gruplaması'!$D$5),'Çanta Gruplaması'!$B$5,"Belirtilen Aralıkta Değil"))),IF(K139="Küp",IF(AND(D139&gt;='Çanta Gruplaması'!$C$16,D139&lt;='Çanta Gruplaması'!$D$16),'Çanta Gruplaması'!$B$16,IF(AND(D139&gt;='Çanta Gruplaması'!$C$17,D139&lt;='Çanta Gruplaması'!$D$17),'Çanta Gruplaması'!$B$17,IF(AND(D139&gt;='Çanta Gruplaması'!$C$18,D139&lt;='Çanta Gruplaması'!$D$18),'Çanta Gruplaması'!$B$18,"Belirtilen Aralıkta Değil"))),"Değer Hatalı")))</f>
        <v>Dikey 1</v>
      </c>
      <c r="M139" s="7" t="str">
        <f>IF(AND(D139&gt;='Çanta Gruplaması'!$H$3,D139&lt;='Çanta Gruplaması'!$I$3,F139&gt;='Çanta Gruplaması'!$J$3,F139&lt;='Çanta Gruplaması'!$K$3),'Çanta Gruplaması'!$G$3,IF(AND(D139&gt;='Çanta Gruplaması'!$H$4,D139&lt;='Çanta Gruplaması'!$I$4,F139&gt;='Çanta Gruplaması'!$J$4,F139&lt;='Çanta Gruplaması'!$K$4),'Çanta Gruplaması'!$G$4,IF(AND(D139&gt;='Çanta Gruplaması'!$H$5,D139&lt;='Çanta Gruplaması'!$I$5,F139&gt;='Çanta Gruplaması'!$J$5,F139&lt;='Çanta Gruplaması'!$K$5),'Çanta Gruplaması'!$G$5,"Gruplanabilen Aralıkta Değildir")))</f>
        <v>Küçük</v>
      </c>
      <c r="N139" s="8" t="str">
        <f t="shared" si="4"/>
        <v>Geçer</v>
      </c>
      <c r="O139" s="9" t="str">
        <f t="shared" si="5"/>
        <v>Geçer</v>
      </c>
      <c r="P139" s="9" t="str">
        <f t="shared" si="6"/>
        <v>Geçer</v>
      </c>
      <c r="Q139" s="9" t="str">
        <f t="shared" si="7"/>
        <v>Geçer</v>
      </c>
      <c r="R139" s="9" t="str">
        <f t="shared" si="8"/>
        <v>Geçer</v>
      </c>
      <c r="S139" s="9" t="str">
        <f t="shared" si="9"/>
        <v>Geçer</v>
      </c>
      <c r="T139" s="9" t="str">
        <f t="shared" si="10"/>
        <v>Geçer</v>
      </c>
      <c r="U139" s="9" t="str">
        <f t="shared" si="11"/>
        <v>Geçer</v>
      </c>
      <c r="V139" s="9" t="str">
        <f t="shared" si="12"/>
        <v>Geçer</v>
      </c>
      <c r="W139" s="9" t="str">
        <f t="shared" si="13"/>
        <v>Geçer</v>
      </c>
      <c r="X139" s="8" t="str">
        <f t="shared" si="14"/>
        <v>Geçer</v>
      </c>
      <c r="Y139" s="9" t="str">
        <f t="shared" si="15"/>
        <v>Geçer</v>
      </c>
      <c r="Z139" s="9" t="str">
        <f t="shared" si="16"/>
        <v>Geçer</v>
      </c>
      <c r="AA139" s="9" t="str">
        <f t="shared" si="17"/>
        <v>Geçer</v>
      </c>
      <c r="AB139" s="9" t="str">
        <f t="shared" si="18"/>
        <v>Geçer</v>
      </c>
      <c r="AC139" s="9" t="str">
        <f t="shared" si="19"/>
        <v>Geçer</v>
      </c>
      <c r="AD139" s="9" t="str">
        <f t="shared" si="20"/>
        <v>Geçer</v>
      </c>
      <c r="AE139" s="9" t="str">
        <f t="shared" si="21"/>
        <v>Geçer</v>
      </c>
      <c r="AF139" s="9" t="str">
        <f t="shared" si="22"/>
        <v>Geçer</v>
      </c>
      <c r="AG139" s="9" t="str">
        <f t="shared" si="23"/>
        <v>Geçer</v>
      </c>
      <c r="AH139" s="8" t="str">
        <f t="shared" si="24"/>
        <v>Geçer</v>
      </c>
      <c r="AI139" s="9" t="str">
        <f t="shared" si="25"/>
        <v>Geçer</v>
      </c>
      <c r="AJ139" s="9" t="str">
        <f t="shared" si="26"/>
        <v>Geçer</v>
      </c>
      <c r="AK139" s="9" t="str">
        <f t="shared" si="27"/>
        <v>Geçer</v>
      </c>
      <c r="AL139" s="9" t="str">
        <f t="shared" si="28"/>
        <v>Geçer</v>
      </c>
      <c r="AM139" s="9" t="str">
        <f t="shared" si="29"/>
        <v>Geçer</v>
      </c>
      <c r="AN139" s="9" t="str">
        <f t="shared" si="30"/>
        <v>Geçer</v>
      </c>
      <c r="AO139" s="9" t="str">
        <f t="shared" si="31"/>
        <v>Geçer</v>
      </c>
      <c r="AP139" s="9" t="str">
        <f t="shared" si="32"/>
        <v>Geçer</v>
      </c>
      <c r="AQ139" s="8" t="str">
        <f t="shared" si="33"/>
        <v>Geçer</v>
      </c>
      <c r="AR139" s="9" t="str">
        <f t="shared" si="34"/>
        <v>Geçer</v>
      </c>
      <c r="AS139" s="9" t="str">
        <f t="shared" si="35"/>
        <v>Geçer</v>
      </c>
      <c r="AT139" s="9" t="str">
        <f t="shared" si="36"/>
        <v>Geçer</v>
      </c>
      <c r="AU139" s="9" t="str">
        <f t="shared" si="37"/>
        <v>Geçer</v>
      </c>
      <c r="AV139" s="9" t="str">
        <f t="shared" si="38"/>
        <v>Geçer</v>
      </c>
      <c r="AW139" s="9" t="str">
        <f t="shared" si="39"/>
        <v>Geçer</v>
      </c>
      <c r="AX139" s="9" t="str">
        <f t="shared" si="40"/>
        <v>Geçer</v>
      </c>
      <c r="AY139" s="9" t="str">
        <f t="shared" si="41"/>
        <v>Geçer</v>
      </c>
      <c r="AZ139" s="10" t="str">
        <f t="shared" si="42"/>
        <v>Evet</v>
      </c>
      <c r="BA139" s="10" t="str">
        <f t="shared" si="43"/>
        <v>Evet</v>
      </c>
      <c r="BB139" s="10" t="str">
        <f t="shared" si="44"/>
        <v>Evet</v>
      </c>
    </row>
    <row r="140" ht="42.0" customHeight="1">
      <c r="A140" s="7">
        <v>110.0</v>
      </c>
      <c r="B140" s="5" t="s">
        <v>68</v>
      </c>
      <c r="C140" s="7">
        <v>110.0</v>
      </c>
      <c r="D140" s="5">
        <v>21.0</v>
      </c>
      <c r="E140" s="5">
        <v>11.0</v>
      </c>
      <c r="F140" s="5">
        <v>26.0</v>
      </c>
      <c r="G140" s="5">
        <v>4.0</v>
      </c>
      <c r="H140" s="7">
        <v>190.0</v>
      </c>
      <c r="I140" s="6">
        <f t="shared" si="1"/>
        <v>37</v>
      </c>
      <c r="J140" s="6">
        <f t="shared" si="2"/>
        <v>66</v>
      </c>
      <c r="K140" s="7" t="str">
        <f t="shared" si="3"/>
        <v>Dikey</v>
      </c>
      <c r="L140" s="7" t="str">
        <f>IF(K140="Dikey",IF(AND(F140&gt;='Çanta Gruplaması'!$C$10,F140&lt;='Çanta Gruplaması'!$D$10),'Çanta Gruplaması'!$B$10,IF(AND(F140&gt;='Çanta Gruplaması'!$C$11,F140&lt;='Çanta Gruplaması'!$D$11),'Çanta Gruplaması'!$B$11,IF(AND(F140&gt;='Çanta Gruplaması'!$C$12,F140&lt;='Çanta Gruplaması'!$D$12),'Çanta Gruplaması'!$B$12,"Belirtilen Aralıkta Değil"))),IF(K140="Yatay",IF(AND(D140&gt;='Çanta Gruplaması'!$C$3,D140&lt;='Çanta Gruplaması'!$D$3),'Çanta Gruplaması'!$B$3,IF(AND(D140&gt;='Çanta Gruplaması'!$C$4,D140&lt;='Çanta Gruplaması'!$D$4),'Çanta Gruplaması'!$B$4,IF(AND(D140&gt;='Çanta Gruplaması'!$C$5,D140&lt;='Çanta Gruplaması'!$D$5),'Çanta Gruplaması'!$B$5,"Belirtilen Aralıkta Değil"))),IF(K140="Küp",IF(AND(D140&gt;='Çanta Gruplaması'!$C$16,D140&lt;='Çanta Gruplaması'!$D$16),'Çanta Gruplaması'!$B$16,IF(AND(D140&gt;='Çanta Gruplaması'!$C$17,D140&lt;='Çanta Gruplaması'!$D$17),'Çanta Gruplaması'!$B$17,IF(AND(D140&gt;='Çanta Gruplaması'!$C$18,D140&lt;='Çanta Gruplaması'!$D$18),'Çanta Gruplaması'!$B$18,"Belirtilen Aralıkta Değil"))),"Değer Hatalı")))</f>
        <v>Dikey 1</v>
      </c>
      <c r="M140" s="7" t="str">
        <f>IF(AND(D140&gt;='Çanta Gruplaması'!$H$3,D140&lt;='Çanta Gruplaması'!$I$3,F140&gt;='Çanta Gruplaması'!$J$3,F140&lt;='Çanta Gruplaması'!$K$3),'Çanta Gruplaması'!$G$3,IF(AND(D140&gt;='Çanta Gruplaması'!$H$4,D140&lt;='Çanta Gruplaması'!$I$4,F140&gt;='Çanta Gruplaması'!$J$4,F140&lt;='Çanta Gruplaması'!$K$4),'Çanta Gruplaması'!$G$4,IF(AND(D140&gt;='Çanta Gruplaması'!$H$5,D140&lt;='Çanta Gruplaması'!$I$5,F140&gt;='Çanta Gruplaması'!$J$5,F140&lt;='Çanta Gruplaması'!$K$5),'Çanta Gruplaması'!$G$5,"Gruplanabilen Aralıkta Değildir")))</f>
        <v>Küçük</v>
      </c>
      <c r="N140" s="8" t="str">
        <f t="shared" si="4"/>
        <v>Geçer</v>
      </c>
      <c r="O140" s="9" t="str">
        <f t="shared" si="5"/>
        <v>Geçer</v>
      </c>
      <c r="P140" s="9" t="str">
        <f t="shared" si="6"/>
        <v>Geçer</v>
      </c>
      <c r="Q140" s="9" t="str">
        <f t="shared" si="7"/>
        <v>Geçer</v>
      </c>
      <c r="R140" s="9" t="str">
        <f t="shared" si="8"/>
        <v>Geçer</v>
      </c>
      <c r="S140" s="9" t="str">
        <f t="shared" si="9"/>
        <v>Geçer</v>
      </c>
      <c r="T140" s="9" t="str">
        <f t="shared" si="10"/>
        <v>Geçer</v>
      </c>
      <c r="U140" s="9" t="str">
        <f t="shared" si="11"/>
        <v>Geçer</v>
      </c>
      <c r="V140" s="9" t="str">
        <f t="shared" si="12"/>
        <v>Geçer</v>
      </c>
      <c r="W140" s="9" t="str">
        <f t="shared" si="13"/>
        <v>Geçer</v>
      </c>
      <c r="X140" s="8" t="str">
        <f t="shared" si="14"/>
        <v>Geçer</v>
      </c>
      <c r="Y140" s="9" t="str">
        <f t="shared" si="15"/>
        <v>Geçer</v>
      </c>
      <c r="Z140" s="9" t="str">
        <f t="shared" si="16"/>
        <v>Geçer</v>
      </c>
      <c r="AA140" s="9" t="str">
        <f t="shared" si="17"/>
        <v>Geçer</v>
      </c>
      <c r="AB140" s="9" t="str">
        <f t="shared" si="18"/>
        <v>Geçer</v>
      </c>
      <c r="AC140" s="9" t="str">
        <f t="shared" si="19"/>
        <v>Geçer</v>
      </c>
      <c r="AD140" s="9" t="str">
        <f t="shared" si="20"/>
        <v>Geçer</v>
      </c>
      <c r="AE140" s="9" t="str">
        <f t="shared" si="21"/>
        <v>Geçer</v>
      </c>
      <c r="AF140" s="9" t="str">
        <f t="shared" si="22"/>
        <v>Geçer</v>
      </c>
      <c r="AG140" s="9" t="str">
        <f t="shared" si="23"/>
        <v>Geçer</v>
      </c>
      <c r="AH140" s="8" t="str">
        <f t="shared" si="24"/>
        <v>Geçer</v>
      </c>
      <c r="AI140" s="9" t="str">
        <f t="shared" si="25"/>
        <v>Geçer</v>
      </c>
      <c r="AJ140" s="9" t="str">
        <f t="shared" si="26"/>
        <v>Geçer</v>
      </c>
      <c r="AK140" s="9" t="str">
        <f t="shared" si="27"/>
        <v>Geçer</v>
      </c>
      <c r="AL140" s="9" t="str">
        <f t="shared" si="28"/>
        <v>Geçer</v>
      </c>
      <c r="AM140" s="9" t="str">
        <f t="shared" si="29"/>
        <v>Geçer</v>
      </c>
      <c r="AN140" s="9" t="str">
        <f t="shared" si="30"/>
        <v>Geçer</v>
      </c>
      <c r="AO140" s="9" t="str">
        <f t="shared" si="31"/>
        <v>Geçer</v>
      </c>
      <c r="AP140" s="9" t="str">
        <f t="shared" si="32"/>
        <v>Geçer</v>
      </c>
      <c r="AQ140" s="8" t="str">
        <f t="shared" si="33"/>
        <v>Geçer</v>
      </c>
      <c r="AR140" s="9" t="str">
        <f t="shared" si="34"/>
        <v>Geçer</v>
      </c>
      <c r="AS140" s="9" t="str">
        <f t="shared" si="35"/>
        <v>Geçer</v>
      </c>
      <c r="AT140" s="9" t="str">
        <f t="shared" si="36"/>
        <v>Geçer</v>
      </c>
      <c r="AU140" s="9" t="str">
        <f t="shared" si="37"/>
        <v>Geçer</v>
      </c>
      <c r="AV140" s="9" t="str">
        <f t="shared" si="38"/>
        <v>Geçer</v>
      </c>
      <c r="AW140" s="9" t="str">
        <f t="shared" si="39"/>
        <v>Geçer</v>
      </c>
      <c r="AX140" s="9" t="str">
        <f t="shared" si="40"/>
        <v>Geçer</v>
      </c>
      <c r="AY140" s="9" t="str">
        <f t="shared" si="41"/>
        <v>Geçer</v>
      </c>
      <c r="AZ140" s="10" t="str">
        <f t="shared" si="42"/>
        <v>Evet</v>
      </c>
      <c r="BA140" s="10" t="str">
        <f t="shared" si="43"/>
        <v>Evet</v>
      </c>
      <c r="BB140" s="10" t="str">
        <f t="shared" si="44"/>
        <v>Evet</v>
      </c>
    </row>
    <row r="141" ht="42.0" customHeight="1">
      <c r="A141" s="7">
        <v>111.0</v>
      </c>
      <c r="B141" s="5" t="s">
        <v>64</v>
      </c>
      <c r="C141" s="7">
        <v>111.0</v>
      </c>
      <c r="D141" s="5">
        <v>19.0</v>
      </c>
      <c r="E141" s="5">
        <v>10.5</v>
      </c>
      <c r="F141" s="5">
        <v>23.0</v>
      </c>
      <c r="G141" s="5">
        <v>4.0</v>
      </c>
      <c r="H141" s="7">
        <v>190.0</v>
      </c>
      <c r="I141" s="6">
        <f t="shared" si="1"/>
        <v>33.75</v>
      </c>
      <c r="J141" s="6">
        <f t="shared" si="2"/>
        <v>61</v>
      </c>
      <c r="K141" s="7" t="str">
        <f t="shared" si="3"/>
        <v>Dikey</v>
      </c>
      <c r="L141" s="7" t="str">
        <f>IF(K141="Dikey",IF(AND(F141&gt;='Çanta Gruplaması'!$C$10,F141&lt;='Çanta Gruplaması'!$D$10),'Çanta Gruplaması'!$B$10,IF(AND(F141&gt;='Çanta Gruplaması'!$C$11,F141&lt;='Çanta Gruplaması'!$D$11),'Çanta Gruplaması'!$B$11,IF(AND(F141&gt;='Çanta Gruplaması'!$C$12,F141&lt;='Çanta Gruplaması'!$D$12),'Çanta Gruplaması'!$B$12,"Belirtilen Aralıkta Değil"))),IF(K141="Yatay",IF(AND(D141&gt;='Çanta Gruplaması'!$C$3,D141&lt;='Çanta Gruplaması'!$D$3),'Çanta Gruplaması'!$B$3,IF(AND(D141&gt;='Çanta Gruplaması'!$C$4,D141&lt;='Çanta Gruplaması'!$D$4),'Çanta Gruplaması'!$B$4,IF(AND(D141&gt;='Çanta Gruplaması'!$C$5,D141&lt;='Çanta Gruplaması'!$D$5),'Çanta Gruplaması'!$B$5,"Belirtilen Aralıkta Değil"))),IF(K141="Küp",IF(AND(D141&gt;='Çanta Gruplaması'!$C$16,D141&lt;='Çanta Gruplaması'!$D$16),'Çanta Gruplaması'!$B$16,IF(AND(D141&gt;='Çanta Gruplaması'!$C$17,D141&lt;='Çanta Gruplaması'!$D$17),'Çanta Gruplaması'!$B$17,IF(AND(D141&gt;='Çanta Gruplaması'!$C$18,D141&lt;='Çanta Gruplaması'!$D$18),'Çanta Gruplaması'!$B$18,"Belirtilen Aralıkta Değil"))),"Değer Hatalı")))</f>
        <v>Dikey 1</v>
      </c>
      <c r="M141" s="7" t="str">
        <f>IF(AND(D141&gt;='Çanta Gruplaması'!$H$3,D141&lt;='Çanta Gruplaması'!$I$3,F141&gt;='Çanta Gruplaması'!$J$3,F141&lt;='Çanta Gruplaması'!$K$3),'Çanta Gruplaması'!$G$3,IF(AND(D141&gt;='Çanta Gruplaması'!$H$4,D141&lt;='Çanta Gruplaması'!$I$4,F141&gt;='Çanta Gruplaması'!$J$4,F141&lt;='Çanta Gruplaması'!$K$4),'Çanta Gruplaması'!$G$4,IF(AND(D141&gt;='Çanta Gruplaması'!$H$5,D141&lt;='Çanta Gruplaması'!$I$5,F141&gt;='Çanta Gruplaması'!$J$5,F141&lt;='Çanta Gruplaması'!$K$5),'Çanta Gruplaması'!$G$5,"Gruplanabilen Aralıkta Değildir")))</f>
        <v>Küçük</v>
      </c>
      <c r="N141" s="8" t="str">
        <f t="shared" si="4"/>
        <v>Geçer</v>
      </c>
      <c r="O141" s="9" t="str">
        <f t="shared" si="5"/>
        <v>Geçer</v>
      </c>
      <c r="P141" s="9" t="str">
        <f t="shared" si="6"/>
        <v>Geçer</v>
      </c>
      <c r="Q141" s="9" t="str">
        <f t="shared" si="7"/>
        <v>Geçer</v>
      </c>
      <c r="R141" s="9" t="str">
        <f t="shared" si="8"/>
        <v>Geçer</v>
      </c>
      <c r="S141" s="9" t="str">
        <f t="shared" si="9"/>
        <v>Geçer</v>
      </c>
      <c r="T141" s="9" t="str">
        <f t="shared" si="10"/>
        <v>Geçer</v>
      </c>
      <c r="U141" s="9" t="str">
        <f t="shared" si="11"/>
        <v>Geçer</v>
      </c>
      <c r="V141" s="9" t="str">
        <f t="shared" si="12"/>
        <v>Geçer</v>
      </c>
      <c r="W141" s="9" t="str">
        <f t="shared" si="13"/>
        <v>Geçer</v>
      </c>
      <c r="X141" s="8" t="str">
        <f t="shared" si="14"/>
        <v>Geçer</v>
      </c>
      <c r="Y141" s="9" t="str">
        <f t="shared" si="15"/>
        <v>Geçer</v>
      </c>
      <c r="Z141" s="9" t="str">
        <f t="shared" si="16"/>
        <v>Geçer</v>
      </c>
      <c r="AA141" s="9" t="str">
        <f t="shared" si="17"/>
        <v>Geçer</v>
      </c>
      <c r="AB141" s="9" t="str">
        <f t="shared" si="18"/>
        <v>Geçer</v>
      </c>
      <c r="AC141" s="9" t="str">
        <f t="shared" si="19"/>
        <v>Geçer</v>
      </c>
      <c r="AD141" s="9" t="str">
        <f t="shared" si="20"/>
        <v>Geçer</v>
      </c>
      <c r="AE141" s="9" t="str">
        <f t="shared" si="21"/>
        <v>Geçer</v>
      </c>
      <c r="AF141" s="9" t="str">
        <f t="shared" si="22"/>
        <v>Geçer</v>
      </c>
      <c r="AG141" s="9" t="str">
        <f t="shared" si="23"/>
        <v>Geçer</v>
      </c>
      <c r="AH141" s="8" t="str">
        <f t="shared" si="24"/>
        <v>Geçer</v>
      </c>
      <c r="AI141" s="9" t="str">
        <f t="shared" si="25"/>
        <v>Geçer</v>
      </c>
      <c r="AJ141" s="9" t="str">
        <f t="shared" si="26"/>
        <v>Geçer</v>
      </c>
      <c r="AK141" s="9" t="str">
        <f t="shared" si="27"/>
        <v>Geçer</v>
      </c>
      <c r="AL141" s="9" t="str">
        <f t="shared" si="28"/>
        <v>Geçer</v>
      </c>
      <c r="AM141" s="9" t="str">
        <f t="shared" si="29"/>
        <v>Geçer</v>
      </c>
      <c r="AN141" s="9" t="str">
        <f t="shared" si="30"/>
        <v>Geçer</v>
      </c>
      <c r="AO141" s="9" t="str">
        <f t="shared" si="31"/>
        <v>Geçer</v>
      </c>
      <c r="AP141" s="9" t="str">
        <f t="shared" si="32"/>
        <v>Geçer</v>
      </c>
      <c r="AQ141" s="8" t="str">
        <f t="shared" si="33"/>
        <v>Geçer</v>
      </c>
      <c r="AR141" s="9" t="str">
        <f t="shared" si="34"/>
        <v>Geçer</v>
      </c>
      <c r="AS141" s="9" t="str">
        <f t="shared" si="35"/>
        <v>Geçer</v>
      </c>
      <c r="AT141" s="9" t="str">
        <f t="shared" si="36"/>
        <v>Geçer</v>
      </c>
      <c r="AU141" s="9" t="str">
        <f t="shared" si="37"/>
        <v>Geçer</v>
      </c>
      <c r="AV141" s="9" t="str">
        <f t="shared" si="38"/>
        <v>Geçer</v>
      </c>
      <c r="AW141" s="9" t="str">
        <f t="shared" si="39"/>
        <v>Geçer</v>
      </c>
      <c r="AX141" s="9" t="str">
        <f t="shared" si="40"/>
        <v>Geçer</v>
      </c>
      <c r="AY141" s="9" t="str">
        <f t="shared" si="41"/>
        <v>Geçer</v>
      </c>
      <c r="AZ141" s="10" t="str">
        <f t="shared" si="42"/>
        <v>Evet</v>
      </c>
      <c r="BA141" s="10" t="str">
        <f t="shared" si="43"/>
        <v>Evet</v>
      </c>
      <c r="BB141" s="10" t="str">
        <f t="shared" si="44"/>
        <v>Evet</v>
      </c>
    </row>
    <row r="142" ht="42.0" customHeight="1">
      <c r="A142" s="7">
        <v>112.0</v>
      </c>
      <c r="B142" s="5" t="s">
        <v>62</v>
      </c>
      <c r="C142" s="7">
        <v>112.0</v>
      </c>
      <c r="D142" s="5">
        <v>33.0</v>
      </c>
      <c r="E142" s="5">
        <v>10.2</v>
      </c>
      <c r="F142" s="5">
        <v>45.7</v>
      </c>
      <c r="G142" s="5">
        <v>4.0</v>
      </c>
      <c r="H142" s="7">
        <v>190.0</v>
      </c>
      <c r="I142" s="6">
        <f t="shared" si="1"/>
        <v>56.3</v>
      </c>
      <c r="J142" s="6">
        <f t="shared" si="2"/>
        <v>88.4</v>
      </c>
      <c r="K142" s="7" t="str">
        <f t="shared" si="3"/>
        <v>Dikey</v>
      </c>
      <c r="L142" s="7" t="str">
        <f>IF(K142="Dikey",IF(AND(F142&gt;='Çanta Gruplaması'!$C$10,F142&lt;='Çanta Gruplaması'!$D$10),'Çanta Gruplaması'!$B$10,IF(AND(F142&gt;='Çanta Gruplaması'!$C$11,F142&lt;='Çanta Gruplaması'!$D$11),'Çanta Gruplaması'!$B$11,IF(AND(F142&gt;='Çanta Gruplaması'!$C$12,F142&lt;='Çanta Gruplaması'!$D$12),'Çanta Gruplaması'!$B$12,"Belirtilen Aralıkta Değil"))),IF(K142="Yatay",IF(AND(D142&gt;='Çanta Gruplaması'!$C$3,D142&lt;='Çanta Gruplaması'!$D$3),'Çanta Gruplaması'!$B$3,IF(AND(D142&gt;='Çanta Gruplaması'!$C$4,D142&lt;='Çanta Gruplaması'!$D$4),'Çanta Gruplaması'!$B$4,IF(AND(D142&gt;='Çanta Gruplaması'!$C$5,D142&lt;='Çanta Gruplaması'!$D$5),'Çanta Gruplaması'!$B$5,"Belirtilen Aralıkta Değil"))),IF(K142="Küp",IF(AND(D142&gt;='Çanta Gruplaması'!$C$16,D142&lt;='Çanta Gruplaması'!$D$16),'Çanta Gruplaması'!$B$16,IF(AND(D142&gt;='Çanta Gruplaması'!$C$17,D142&lt;='Çanta Gruplaması'!$D$17),'Çanta Gruplaması'!$B$17,IF(AND(D142&gt;='Çanta Gruplaması'!$C$18,D142&lt;='Çanta Gruplaması'!$D$18),'Çanta Gruplaması'!$B$18,"Belirtilen Aralıkta Değil"))),"Değer Hatalı")))</f>
        <v>Dikey 2</v>
      </c>
      <c r="M142" s="7" t="str">
        <f>IF(AND(D142&gt;='Çanta Gruplaması'!$H$3,D142&lt;='Çanta Gruplaması'!$I$3,F142&gt;='Çanta Gruplaması'!$J$3,F142&lt;='Çanta Gruplaması'!$K$3),'Çanta Gruplaması'!$G$3,IF(AND(D142&gt;='Çanta Gruplaması'!$H$4,D142&lt;='Çanta Gruplaması'!$I$4,F142&gt;='Çanta Gruplaması'!$J$4,F142&lt;='Çanta Gruplaması'!$K$4),'Çanta Gruplaması'!$G$4,IF(AND(D142&gt;='Çanta Gruplaması'!$H$5,D142&lt;='Çanta Gruplaması'!$I$5,F142&gt;='Çanta Gruplaması'!$J$5,F142&lt;='Çanta Gruplaması'!$K$5),'Çanta Gruplaması'!$G$5,"Gruplanabilen Aralıkta Değildir")))</f>
        <v>Orta</v>
      </c>
      <c r="N142" s="8" t="str">
        <f t="shared" si="4"/>
        <v>Geçer</v>
      </c>
      <c r="O142" s="9" t="str">
        <f t="shared" si="5"/>
        <v>Geçer</v>
      </c>
      <c r="P142" s="9" t="str">
        <f t="shared" si="6"/>
        <v>Geçer</v>
      </c>
      <c r="Q142" s="9" t="str">
        <f t="shared" si="7"/>
        <v>Geçer</v>
      </c>
      <c r="R142" s="9" t="str">
        <f t="shared" si="8"/>
        <v>Geçer</v>
      </c>
      <c r="S142" s="9" t="str">
        <f t="shared" si="9"/>
        <v>Geçer</v>
      </c>
      <c r="T142" s="9" t="str">
        <f t="shared" si="10"/>
        <v>Geçer</v>
      </c>
      <c r="U142" s="9" t="str">
        <f t="shared" si="11"/>
        <v>Geçer</v>
      </c>
      <c r="V142" s="9" t="str">
        <f t="shared" si="12"/>
        <v>Geçer</v>
      </c>
      <c r="W142" s="9" t="str">
        <f t="shared" si="13"/>
        <v>Geçer</v>
      </c>
      <c r="X142" s="8" t="str">
        <f t="shared" si="14"/>
        <v>Geçmez</v>
      </c>
      <c r="Y142" s="9" t="str">
        <f t="shared" si="15"/>
        <v>Geçmez</v>
      </c>
      <c r="Z142" s="9" t="str">
        <f t="shared" si="16"/>
        <v>Geçmez</v>
      </c>
      <c r="AA142" s="9" t="str">
        <f t="shared" si="17"/>
        <v>Geçer</v>
      </c>
      <c r="AB142" s="9" t="str">
        <f t="shared" si="18"/>
        <v>Geçer</v>
      </c>
      <c r="AC142" s="9" t="str">
        <f t="shared" si="19"/>
        <v>Geçmez</v>
      </c>
      <c r="AD142" s="9" t="str">
        <f t="shared" si="20"/>
        <v>Geçer</v>
      </c>
      <c r="AE142" s="9" t="str">
        <f t="shared" si="21"/>
        <v>Geçmez</v>
      </c>
      <c r="AF142" s="9" t="str">
        <f t="shared" si="22"/>
        <v>Geçer</v>
      </c>
      <c r="AG142" s="9" t="str">
        <f t="shared" si="23"/>
        <v>Geçmez</v>
      </c>
      <c r="AH142" s="8" t="str">
        <f t="shared" si="24"/>
        <v>Geçmez</v>
      </c>
      <c r="AI142" s="9" t="str">
        <f t="shared" si="25"/>
        <v>Geçer</v>
      </c>
      <c r="AJ142" s="9" t="str">
        <f t="shared" si="26"/>
        <v>Geçer</v>
      </c>
      <c r="AK142" s="9" t="str">
        <f t="shared" si="27"/>
        <v>Geçmez</v>
      </c>
      <c r="AL142" s="9" t="str">
        <f t="shared" si="28"/>
        <v>Geçer</v>
      </c>
      <c r="AM142" s="9" t="str">
        <f t="shared" si="29"/>
        <v>Geçer</v>
      </c>
      <c r="AN142" s="9" t="str">
        <f t="shared" si="30"/>
        <v>Geçer</v>
      </c>
      <c r="AO142" s="9" t="str">
        <f t="shared" si="31"/>
        <v>Geçer</v>
      </c>
      <c r="AP142" s="9" t="str">
        <f t="shared" si="32"/>
        <v>Geçer</v>
      </c>
      <c r="AQ142" s="8" t="str">
        <f t="shared" si="33"/>
        <v>Geçer</v>
      </c>
      <c r="AR142" s="9" t="str">
        <f t="shared" si="34"/>
        <v>Geçer</v>
      </c>
      <c r="AS142" s="9" t="str">
        <f t="shared" si="35"/>
        <v>Geçer</v>
      </c>
      <c r="AT142" s="9" t="str">
        <f t="shared" si="36"/>
        <v>Geçer</v>
      </c>
      <c r="AU142" s="9" t="str">
        <f t="shared" si="37"/>
        <v>Geçer</v>
      </c>
      <c r="AV142" s="9" t="str">
        <f t="shared" si="38"/>
        <v>Geçer</v>
      </c>
      <c r="AW142" s="9" t="str">
        <f t="shared" si="39"/>
        <v>Geçer</v>
      </c>
      <c r="AX142" s="9" t="str">
        <f t="shared" si="40"/>
        <v>Geçer</v>
      </c>
      <c r="AY142" s="9" t="str">
        <f t="shared" si="41"/>
        <v>Geçer</v>
      </c>
      <c r="AZ142" s="10" t="str">
        <f t="shared" si="42"/>
        <v>Evet</v>
      </c>
      <c r="BA142" s="10" t="str">
        <f t="shared" si="43"/>
        <v>Evet</v>
      </c>
      <c r="BB142" s="10" t="str">
        <f t="shared" si="44"/>
        <v>Evet</v>
      </c>
    </row>
    <row r="143" ht="42.0" customHeight="1">
      <c r="A143" s="7">
        <v>113.0</v>
      </c>
      <c r="B143" s="5" t="s">
        <v>60</v>
      </c>
      <c r="C143" s="7">
        <v>113.0</v>
      </c>
      <c r="D143" s="5">
        <v>22.9</v>
      </c>
      <c r="E143" s="5">
        <v>10.2</v>
      </c>
      <c r="F143" s="5">
        <v>17.8</v>
      </c>
      <c r="G143" s="5">
        <v>4.0</v>
      </c>
      <c r="H143" s="7">
        <v>190.0</v>
      </c>
      <c r="I143" s="6">
        <f t="shared" si="1"/>
        <v>28.4</v>
      </c>
      <c r="J143" s="6">
        <f t="shared" si="2"/>
        <v>68.2</v>
      </c>
      <c r="K143" s="7" t="str">
        <f t="shared" si="3"/>
        <v>Yatay</v>
      </c>
      <c r="L143" s="7" t="str">
        <f>IF(K143="Dikey",IF(AND(F143&gt;='Çanta Gruplaması'!$C$10,F143&lt;='Çanta Gruplaması'!$D$10),'Çanta Gruplaması'!$B$10,IF(AND(F143&gt;='Çanta Gruplaması'!$C$11,F143&lt;='Çanta Gruplaması'!$D$11),'Çanta Gruplaması'!$B$11,IF(AND(F143&gt;='Çanta Gruplaması'!$C$12,F143&lt;='Çanta Gruplaması'!$D$12),'Çanta Gruplaması'!$B$12,"Belirtilen Aralıkta Değil"))),IF(K143="Yatay",IF(AND(D143&gt;='Çanta Gruplaması'!$C$3,D143&lt;='Çanta Gruplaması'!$D$3),'Çanta Gruplaması'!$B$3,IF(AND(D143&gt;='Çanta Gruplaması'!$C$4,D143&lt;='Çanta Gruplaması'!$D$4),'Çanta Gruplaması'!$B$4,IF(AND(D143&gt;='Çanta Gruplaması'!$C$5,D143&lt;='Çanta Gruplaması'!$D$5),'Çanta Gruplaması'!$B$5,"Belirtilen Aralıkta Değil"))),IF(K143="Küp",IF(AND(D143&gt;='Çanta Gruplaması'!$C$16,D143&lt;='Çanta Gruplaması'!$D$16),'Çanta Gruplaması'!$B$16,IF(AND(D143&gt;='Çanta Gruplaması'!$C$17,D143&lt;='Çanta Gruplaması'!$D$17),'Çanta Gruplaması'!$B$17,IF(AND(D143&gt;='Çanta Gruplaması'!$C$18,D143&lt;='Çanta Gruplaması'!$D$18),'Çanta Gruplaması'!$B$18,"Belirtilen Aralıkta Değil"))),"Değer Hatalı")))</f>
        <v>Yatay 2</v>
      </c>
      <c r="M143" s="7" t="str">
        <f>IF(AND(D143&gt;='Çanta Gruplaması'!$H$3,D143&lt;='Çanta Gruplaması'!$I$3,F143&gt;='Çanta Gruplaması'!$J$3,F143&lt;='Çanta Gruplaması'!$K$3),'Çanta Gruplaması'!$G$3,IF(AND(D143&gt;='Çanta Gruplaması'!$H$4,D143&lt;='Çanta Gruplaması'!$I$4,F143&gt;='Çanta Gruplaması'!$J$4,F143&lt;='Çanta Gruplaması'!$K$4),'Çanta Gruplaması'!$G$4,IF(AND(D143&gt;='Çanta Gruplaması'!$H$5,D143&lt;='Çanta Gruplaması'!$I$5,F143&gt;='Çanta Gruplaması'!$J$5,F143&lt;='Çanta Gruplaması'!$K$5),'Çanta Gruplaması'!$G$5,"Gruplanabilen Aralıkta Değildir")))</f>
        <v>Gruplanabilen Aralıkta Değildir</v>
      </c>
      <c r="N143" s="8" t="str">
        <f t="shared" si="4"/>
        <v>Geçmez</v>
      </c>
      <c r="O143" s="9" t="str">
        <f t="shared" si="5"/>
        <v>Geçer</v>
      </c>
      <c r="P143" s="9" t="str">
        <f t="shared" si="6"/>
        <v>Geçmez</v>
      </c>
      <c r="Q143" s="9" t="str">
        <f t="shared" si="7"/>
        <v>Geçer</v>
      </c>
      <c r="R143" s="9" t="str">
        <f t="shared" si="8"/>
        <v>Geçer</v>
      </c>
      <c r="S143" s="9" t="str">
        <f t="shared" si="9"/>
        <v>Geçer</v>
      </c>
      <c r="T143" s="9" t="str">
        <f t="shared" si="10"/>
        <v>Geçer</v>
      </c>
      <c r="U143" s="9" t="str">
        <f t="shared" si="11"/>
        <v>Geçer</v>
      </c>
      <c r="V143" s="9" t="str">
        <f t="shared" si="12"/>
        <v>Geçer</v>
      </c>
      <c r="W143" s="9" t="str">
        <f t="shared" si="13"/>
        <v>Geçmez</v>
      </c>
      <c r="X143" s="8" t="str">
        <f t="shared" si="14"/>
        <v>Geçer</v>
      </c>
      <c r="Y143" s="9" t="str">
        <f t="shared" si="15"/>
        <v>Geçer</v>
      </c>
      <c r="Z143" s="9" t="str">
        <f t="shared" si="16"/>
        <v>Geçer</v>
      </c>
      <c r="AA143" s="9" t="str">
        <f t="shared" si="17"/>
        <v>Geçer</v>
      </c>
      <c r="AB143" s="9" t="str">
        <f t="shared" si="18"/>
        <v>Geçer</v>
      </c>
      <c r="AC143" s="9" t="str">
        <f t="shared" si="19"/>
        <v>Geçer</v>
      </c>
      <c r="AD143" s="9" t="str">
        <f t="shared" si="20"/>
        <v>Geçer</v>
      </c>
      <c r="AE143" s="9" t="str">
        <f t="shared" si="21"/>
        <v>Geçer</v>
      </c>
      <c r="AF143" s="9" t="str">
        <f t="shared" si="22"/>
        <v>Geçer</v>
      </c>
      <c r="AG143" s="9" t="str">
        <f t="shared" si="23"/>
        <v>Geçer</v>
      </c>
      <c r="AH143" s="8" t="str">
        <f t="shared" si="24"/>
        <v>Geçmez</v>
      </c>
      <c r="AI143" s="9" t="str">
        <f t="shared" si="25"/>
        <v>Geçer</v>
      </c>
      <c r="AJ143" s="9" t="str">
        <f t="shared" si="26"/>
        <v>Geçer</v>
      </c>
      <c r="AK143" s="9" t="str">
        <f t="shared" si="27"/>
        <v>Geçer</v>
      </c>
      <c r="AL143" s="9" t="str">
        <f t="shared" si="28"/>
        <v>Geçer</v>
      </c>
      <c r="AM143" s="9" t="str">
        <f t="shared" si="29"/>
        <v>Geçer</v>
      </c>
      <c r="AN143" s="9" t="str">
        <f t="shared" si="30"/>
        <v>Geçer</v>
      </c>
      <c r="AO143" s="9" t="str">
        <f t="shared" si="31"/>
        <v>Geçmez</v>
      </c>
      <c r="AP143" s="9" t="str">
        <f t="shared" si="32"/>
        <v>Geçer</v>
      </c>
      <c r="AQ143" s="8" t="str">
        <f t="shared" si="33"/>
        <v>Geçmez</v>
      </c>
      <c r="AR143" s="9" t="str">
        <f t="shared" si="34"/>
        <v>Geçer</v>
      </c>
      <c r="AS143" s="9" t="str">
        <f t="shared" si="35"/>
        <v>Geçer</v>
      </c>
      <c r="AT143" s="9" t="str">
        <f t="shared" si="36"/>
        <v>Geçmez</v>
      </c>
      <c r="AU143" s="9" t="str">
        <f t="shared" si="37"/>
        <v>Geçer</v>
      </c>
      <c r="AV143" s="9" t="str">
        <f t="shared" si="38"/>
        <v>Geçer</v>
      </c>
      <c r="AW143" s="9" t="str">
        <f t="shared" si="39"/>
        <v>Geçer</v>
      </c>
      <c r="AX143" s="9" t="str">
        <f t="shared" si="40"/>
        <v>Geçmez</v>
      </c>
      <c r="AY143" s="9" t="str">
        <f t="shared" si="41"/>
        <v>Geçer</v>
      </c>
      <c r="AZ143" s="10" t="str">
        <f t="shared" si="42"/>
        <v>Evet</v>
      </c>
      <c r="BA143" s="10" t="str">
        <f t="shared" si="43"/>
        <v>Hayır</v>
      </c>
      <c r="BB143" s="10" t="str">
        <f t="shared" si="44"/>
        <v>Hayır</v>
      </c>
    </row>
    <row r="144" ht="42.0" customHeight="1">
      <c r="A144" s="7">
        <v>114.0</v>
      </c>
      <c r="B144" s="5" t="s">
        <v>60</v>
      </c>
      <c r="C144" s="7">
        <v>114.0</v>
      </c>
      <c r="D144" s="5">
        <v>17.8</v>
      </c>
      <c r="E144" s="5">
        <v>10.2</v>
      </c>
      <c r="F144" s="5">
        <v>22.9</v>
      </c>
      <c r="G144" s="5">
        <v>4.0</v>
      </c>
      <c r="H144" s="7">
        <v>190.0</v>
      </c>
      <c r="I144" s="6">
        <f t="shared" si="1"/>
        <v>33.5</v>
      </c>
      <c r="J144" s="6">
        <f t="shared" si="2"/>
        <v>58</v>
      </c>
      <c r="K144" s="7" t="str">
        <f t="shared" si="3"/>
        <v>Dikey</v>
      </c>
      <c r="L144" s="7" t="str">
        <f>IF(K144="Dikey",IF(AND(F144&gt;='Çanta Gruplaması'!$C$10,F144&lt;='Çanta Gruplaması'!$D$10),'Çanta Gruplaması'!$B$10,IF(AND(F144&gt;='Çanta Gruplaması'!$C$11,F144&lt;='Çanta Gruplaması'!$D$11),'Çanta Gruplaması'!$B$11,IF(AND(F144&gt;='Çanta Gruplaması'!$C$12,F144&lt;='Çanta Gruplaması'!$D$12),'Çanta Gruplaması'!$B$12,"Belirtilen Aralıkta Değil"))),IF(K144="Yatay",IF(AND(D144&gt;='Çanta Gruplaması'!$C$3,D144&lt;='Çanta Gruplaması'!$D$3),'Çanta Gruplaması'!$B$3,IF(AND(D144&gt;='Çanta Gruplaması'!$C$4,D144&lt;='Çanta Gruplaması'!$D$4),'Çanta Gruplaması'!$B$4,IF(AND(D144&gt;='Çanta Gruplaması'!$C$5,D144&lt;='Çanta Gruplaması'!$D$5),'Çanta Gruplaması'!$B$5,"Belirtilen Aralıkta Değil"))),IF(K144="Küp",IF(AND(D144&gt;='Çanta Gruplaması'!$C$16,D144&lt;='Çanta Gruplaması'!$D$16),'Çanta Gruplaması'!$B$16,IF(AND(D144&gt;='Çanta Gruplaması'!$C$17,D144&lt;='Çanta Gruplaması'!$D$17),'Çanta Gruplaması'!$B$17,IF(AND(D144&gt;='Çanta Gruplaması'!$C$18,D144&lt;='Çanta Gruplaması'!$D$18),'Çanta Gruplaması'!$B$18,"Belirtilen Aralıkta Değil"))),"Değer Hatalı")))</f>
        <v>Dikey 1</v>
      </c>
      <c r="M144" s="7" t="str">
        <f>IF(AND(D144&gt;='Çanta Gruplaması'!$H$3,D144&lt;='Çanta Gruplaması'!$I$3,F144&gt;='Çanta Gruplaması'!$J$3,F144&lt;='Çanta Gruplaması'!$K$3),'Çanta Gruplaması'!$G$3,IF(AND(D144&gt;='Çanta Gruplaması'!$H$4,D144&lt;='Çanta Gruplaması'!$I$4,F144&gt;='Çanta Gruplaması'!$J$4,F144&lt;='Çanta Gruplaması'!$K$4),'Çanta Gruplaması'!$G$4,IF(AND(D144&gt;='Çanta Gruplaması'!$H$5,D144&lt;='Çanta Gruplaması'!$I$5,F144&gt;='Çanta Gruplaması'!$J$5,F144&lt;='Çanta Gruplaması'!$K$5),'Çanta Gruplaması'!$G$5,"Gruplanabilen Aralıkta Değildir")))</f>
        <v>Küçük</v>
      </c>
      <c r="N144" s="8" t="str">
        <f t="shared" si="4"/>
        <v>Geçmez</v>
      </c>
      <c r="O144" s="9" t="str">
        <f t="shared" si="5"/>
        <v>Geçer</v>
      </c>
      <c r="P144" s="9" t="str">
        <f t="shared" si="6"/>
        <v>Geçer</v>
      </c>
      <c r="Q144" s="9" t="str">
        <f t="shared" si="7"/>
        <v>Geçer</v>
      </c>
      <c r="R144" s="9" t="str">
        <f t="shared" si="8"/>
        <v>Geçer</v>
      </c>
      <c r="S144" s="9" t="str">
        <f t="shared" si="9"/>
        <v>Geçer</v>
      </c>
      <c r="T144" s="9" t="str">
        <f t="shared" si="10"/>
        <v>Geçer</v>
      </c>
      <c r="U144" s="9" t="str">
        <f t="shared" si="11"/>
        <v>Geçmez</v>
      </c>
      <c r="V144" s="9" t="str">
        <f t="shared" si="12"/>
        <v>Geçer</v>
      </c>
      <c r="W144" s="9" t="str">
        <f t="shared" si="13"/>
        <v>Geçer</v>
      </c>
      <c r="X144" s="8" t="str">
        <f t="shared" si="14"/>
        <v>Geçer</v>
      </c>
      <c r="Y144" s="9" t="str">
        <f t="shared" si="15"/>
        <v>Geçer</v>
      </c>
      <c r="Z144" s="9" t="str">
        <f t="shared" si="16"/>
        <v>Geçer</v>
      </c>
      <c r="AA144" s="9" t="str">
        <f t="shared" si="17"/>
        <v>Geçer</v>
      </c>
      <c r="AB144" s="9" t="str">
        <f t="shared" si="18"/>
        <v>Geçer</v>
      </c>
      <c r="AC144" s="9" t="str">
        <f t="shared" si="19"/>
        <v>Geçer</v>
      </c>
      <c r="AD144" s="9" t="str">
        <f t="shared" si="20"/>
        <v>Geçer</v>
      </c>
      <c r="AE144" s="9" t="str">
        <f t="shared" si="21"/>
        <v>Geçer</v>
      </c>
      <c r="AF144" s="9" t="str">
        <f t="shared" si="22"/>
        <v>Geçer</v>
      </c>
      <c r="AG144" s="9" t="str">
        <f t="shared" si="23"/>
        <v>Geçer</v>
      </c>
      <c r="AH144" s="8" t="str">
        <f t="shared" si="24"/>
        <v>Geçmez</v>
      </c>
      <c r="AI144" s="9" t="str">
        <f t="shared" si="25"/>
        <v>Geçer</v>
      </c>
      <c r="AJ144" s="9" t="str">
        <f t="shared" si="26"/>
        <v>Geçmez</v>
      </c>
      <c r="AK144" s="9" t="str">
        <f t="shared" si="27"/>
        <v>Geçer</v>
      </c>
      <c r="AL144" s="9" t="str">
        <f t="shared" si="28"/>
        <v>Geçer</v>
      </c>
      <c r="AM144" s="9" t="str">
        <f t="shared" si="29"/>
        <v>Geçmez</v>
      </c>
      <c r="AN144" s="9" t="str">
        <f t="shared" si="30"/>
        <v>Geçer</v>
      </c>
      <c r="AO144" s="9" t="str">
        <f t="shared" si="31"/>
        <v>Geçer</v>
      </c>
      <c r="AP144" s="9" t="str">
        <f t="shared" si="32"/>
        <v>Geçmez</v>
      </c>
      <c r="AQ144" s="8" t="str">
        <f t="shared" si="33"/>
        <v>Geçmez</v>
      </c>
      <c r="AR144" s="9" t="str">
        <f t="shared" si="34"/>
        <v>Geçer</v>
      </c>
      <c r="AS144" s="9" t="str">
        <f t="shared" si="35"/>
        <v>Geçmez</v>
      </c>
      <c r="AT144" s="9" t="str">
        <f t="shared" si="36"/>
        <v>Geçmez</v>
      </c>
      <c r="AU144" s="9" t="str">
        <f t="shared" si="37"/>
        <v>Geçer</v>
      </c>
      <c r="AV144" s="9" t="str">
        <f t="shared" si="38"/>
        <v>Geçmez</v>
      </c>
      <c r="AW144" s="9" t="str">
        <f t="shared" si="39"/>
        <v>Geçer</v>
      </c>
      <c r="AX144" s="9" t="str">
        <f t="shared" si="40"/>
        <v>Geçer</v>
      </c>
      <c r="AY144" s="9" t="str">
        <f t="shared" si="41"/>
        <v>Geçmez</v>
      </c>
      <c r="AZ144" s="10" t="str">
        <f t="shared" si="42"/>
        <v>Evet</v>
      </c>
      <c r="BA144" s="10" t="str">
        <f t="shared" si="43"/>
        <v>Hayır</v>
      </c>
      <c r="BB144" s="10" t="str">
        <f t="shared" si="44"/>
        <v>Hayır</v>
      </c>
    </row>
    <row r="145" ht="42.0" customHeight="1">
      <c r="A145" s="7">
        <v>115.0</v>
      </c>
      <c r="B145" s="5" t="s">
        <v>62</v>
      </c>
      <c r="C145" s="7">
        <v>115.0</v>
      </c>
      <c r="D145" s="5">
        <v>17.8</v>
      </c>
      <c r="E145" s="5">
        <v>10.2</v>
      </c>
      <c r="F145" s="5">
        <v>22.8</v>
      </c>
      <c r="G145" s="5">
        <v>4.0</v>
      </c>
      <c r="H145" s="7">
        <v>190.0</v>
      </c>
      <c r="I145" s="6">
        <f t="shared" si="1"/>
        <v>33.4</v>
      </c>
      <c r="J145" s="6">
        <f t="shared" si="2"/>
        <v>58</v>
      </c>
      <c r="K145" s="7" t="str">
        <f t="shared" si="3"/>
        <v>Dikey</v>
      </c>
      <c r="L145" s="7" t="str">
        <f>IF(K145="Dikey",IF(AND(F145&gt;='Çanta Gruplaması'!$C$10,F145&lt;='Çanta Gruplaması'!$D$10),'Çanta Gruplaması'!$B$10,IF(AND(F145&gt;='Çanta Gruplaması'!$C$11,F145&lt;='Çanta Gruplaması'!$D$11),'Çanta Gruplaması'!$B$11,IF(AND(F145&gt;='Çanta Gruplaması'!$C$12,F145&lt;='Çanta Gruplaması'!$D$12),'Çanta Gruplaması'!$B$12,"Belirtilen Aralıkta Değil"))),IF(K145="Yatay",IF(AND(D145&gt;='Çanta Gruplaması'!$C$3,D145&lt;='Çanta Gruplaması'!$D$3),'Çanta Gruplaması'!$B$3,IF(AND(D145&gt;='Çanta Gruplaması'!$C$4,D145&lt;='Çanta Gruplaması'!$D$4),'Çanta Gruplaması'!$B$4,IF(AND(D145&gt;='Çanta Gruplaması'!$C$5,D145&lt;='Çanta Gruplaması'!$D$5),'Çanta Gruplaması'!$B$5,"Belirtilen Aralıkta Değil"))),IF(K145="Küp",IF(AND(D145&gt;='Çanta Gruplaması'!$C$16,D145&lt;='Çanta Gruplaması'!$D$16),'Çanta Gruplaması'!$B$16,IF(AND(D145&gt;='Çanta Gruplaması'!$C$17,D145&lt;='Çanta Gruplaması'!$D$17),'Çanta Gruplaması'!$B$17,IF(AND(D145&gt;='Çanta Gruplaması'!$C$18,D145&lt;='Çanta Gruplaması'!$D$18),'Çanta Gruplaması'!$B$18,"Belirtilen Aralıkta Değil"))),"Değer Hatalı")))</f>
        <v>Dikey 1</v>
      </c>
      <c r="M145" s="7" t="str">
        <f>IF(AND(D145&gt;='Çanta Gruplaması'!$H$3,D145&lt;='Çanta Gruplaması'!$I$3,F145&gt;='Çanta Gruplaması'!$J$3,F145&lt;='Çanta Gruplaması'!$K$3),'Çanta Gruplaması'!$G$3,IF(AND(D145&gt;='Çanta Gruplaması'!$H$4,D145&lt;='Çanta Gruplaması'!$I$4,F145&gt;='Çanta Gruplaması'!$J$4,F145&lt;='Çanta Gruplaması'!$K$4),'Çanta Gruplaması'!$G$4,IF(AND(D145&gt;='Çanta Gruplaması'!$H$5,D145&lt;='Çanta Gruplaması'!$I$5,F145&gt;='Çanta Gruplaması'!$J$5,F145&lt;='Çanta Gruplaması'!$K$5),'Çanta Gruplaması'!$G$5,"Gruplanabilen Aralıkta Değildir")))</f>
        <v>Küçük</v>
      </c>
      <c r="N145" s="8" t="str">
        <f t="shared" si="4"/>
        <v>Geçmez</v>
      </c>
      <c r="O145" s="9" t="str">
        <f t="shared" si="5"/>
        <v>Geçer</v>
      </c>
      <c r="P145" s="9" t="str">
        <f t="shared" si="6"/>
        <v>Geçer</v>
      </c>
      <c r="Q145" s="9" t="str">
        <f t="shared" si="7"/>
        <v>Geçer</v>
      </c>
      <c r="R145" s="9" t="str">
        <f t="shared" si="8"/>
        <v>Geçer</v>
      </c>
      <c r="S145" s="9" t="str">
        <f t="shared" si="9"/>
        <v>Geçer</v>
      </c>
      <c r="T145" s="9" t="str">
        <f t="shared" si="10"/>
        <v>Geçer</v>
      </c>
      <c r="U145" s="9" t="str">
        <f t="shared" si="11"/>
        <v>Geçmez</v>
      </c>
      <c r="V145" s="9" t="str">
        <f t="shared" si="12"/>
        <v>Geçer</v>
      </c>
      <c r="W145" s="9" t="str">
        <f t="shared" si="13"/>
        <v>Geçer</v>
      </c>
      <c r="X145" s="8" t="str">
        <f t="shared" si="14"/>
        <v>Geçer</v>
      </c>
      <c r="Y145" s="9" t="str">
        <f t="shared" si="15"/>
        <v>Geçer</v>
      </c>
      <c r="Z145" s="9" t="str">
        <f t="shared" si="16"/>
        <v>Geçer</v>
      </c>
      <c r="AA145" s="9" t="str">
        <f t="shared" si="17"/>
        <v>Geçer</v>
      </c>
      <c r="AB145" s="9" t="str">
        <f t="shared" si="18"/>
        <v>Geçer</v>
      </c>
      <c r="AC145" s="9" t="str">
        <f t="shared" si="19"/>
        <v>Geçer</v>
      </c>
      <c r="AD145" s="9" t="str">
        <f t="shared" si="20"/>
        <v>Geçer</v>
      </c>
      <c r="AE145" s="9" t="str">
        <f t="shared" si="21"/>
        <v>Geçer</v>
      </c>
      <c r="AF145" s="9" t="str">
        <f t="shared" si="22"/>
        <v>Geçer</v>
      </c>
      <c r="AG145" s="9" t="str">
        <f t="shared" si="23"/>
        <v>Geçer</v>
      </c>
      <c r="AH145" s="8" t="str">
        <f t="shared" si="24"/>
        <v>Geçmez</v>
      </c>
      <c r="AI145" s="9" t="str">
        <f t="shared" si="25"/>
        <v>Geçer</v>
      </c>
      <c r="AJ145" s="9" t="str">
        <f t="shared" si="26"/>
        <v>Geçmez</v>
      </c>
      <c r="AK145" s="9" t="str">
        <f t="shared" si="27"/>
        <v>Geçer</v>
      </c>
      <c r="AL145" s="9" t="str">
        <f t="shared" si="28"/>
        <v>Geçer</v>
      </c>
      <c r="AM145" s="9" t="str">
        <f t="shared" si="29"/>
        <v>Geçmez</v>
      </c>
      <c r="AN145" s="9" t="str">
        <f t="shared" si="30"/>
        <v>Geçer</v>
      </c>
      <c r="AO145" s="9" t="str">
        <f t="shared" si="31"/>
        <v>Geçer</v>
      </c>
      <c r="AP145" s="9" t="str">
        <f t="shared" si="32"/>
        <v>Geçmez</v>
      </c>
      <c r="AQ145" s="8" t="str">
        <f t="shared" si="33"/>
        <v>Geçmez</v>
      </c>
      <c r="AR145" s="9" t="str">
        <f t="shared" si="34"/>
        <v>Geçer</v>
      </c>
      <c r="AS145" s="9" t="str">
        <f t="shared" si="35"/>
        <v>Geçmez</v>
      </c>
      <c r="AT145" s="9" t="str">
        <f t="shared" si="36"/>
        <v>Geçmez</v>
      </c>
      <c r="AU145" s="9" t="str">
        <f t="shared" si="37"/>
        <v>Geçer</v>
      </c>
      <c r="AV145" s="9" t="str">
        <f t="shared" si="38"/>
        <v>Geçmez</v>
      </c>
      <c r="AW145" s="9" t="str">
        <f t="shared" si="39"/>
        <v>Geçer</v>
      </c>
      <c r="AX145" s="9" t="str">
        <f t="shared" si="40"/>
        <v>Geçer</v>
      </c>
      <c r="AY145" s="9" t="str">
        <f t="shared" si="41"/>
        <v>Geçmez</v>
      </c>
      <c r="AZ145" s="10" t="str">
        <f t="shared" si="42"/>
        <v>Evet</v>
      </c>
      <c r="BA145" s="10" t="str">
        <f t="shared" si="43"/>
        <v>Hayır</v>
      </c>
      <c r="BB145" s="10" t="str">
        <f t="shared" si="44"/>
        <v>Hayır</v>
      </c>
    </row>
    <row r="146" ht="42.0" customHeight="1">
      <c r="A146" s="7">
        <v>116.0</v>
      </c>
      <c r="B146" s="5" t="s">
        <v>65</v>
      </c>
      <c r="C146" s="7">
        <v>116.0</v>
      </c>
      <c r="D146" s="5">
        <v>40.0</v>
      </c>
      <c r="E146" s="5">
        <v>10.0</v>
      </c>
      <c r="F146" s="5">
        <v>40.0</v>
      </c>
      <c r="G146" s="5">
        <v>5.0</v>
      </c>
      <c r="H146" s="7">
        <v>190.0</v>
      </c>
      <c r="I146" s="6">
        <f t="shared" si="1"/>
        <v>51.5</v>
      </c>
      <c r="J146" s="6">
        <f t="shared" si="2"/>
        <v>102</v>
      </c>
      <c r="K146" s="7" t="str">
        <f t="shared" si="3"/>
        <v>Dikey</v>
      </c>
      <c r="L146" s="7" t="str">
        <f>IF(K146="Dikey",IF(AND(F146&gt;='Çanta Gruplaması'!$C$10,F146&lt;='Çanta Gruplaması'!$D$10),'Çanta Gruplaması'!$B$10,IF(AND(F146&gt;='Çanta Gruplaması'!$C$11,F146&lt;='Çanta Gruplaması'!$D$11),'Çanta Gruplaması'!$B$11,IF(AND(F146&gt;='Çanta Gruplaması'!$C$12,F146&lt;='Çanta Gruplaması'!$D$12),'Çanta Gruplaması'!$B$12,"Belirtilen Aralıkta Değil"))),IF(K146="Yatay",IF(AND(D146&gt;='Çanta Gruplaması'!$C$3,D146&lt;='Çanta Gruplaması'!$D$3),'Çanta Gruplaması'!$B$3,IF(AND(D146&gt;='Çanta Gruplaması'!$C$4,D146&lt;='Çanta Gruplaması'!$D$4),'Çanta Gruplaması'!$B$4,IF(AND(D146&gt;='Çanta Gruplaması'!$C$5,D146&lt;='Çanta Gruplaması'!$D$5),'Çanta Gruplaması'!$B$5,"Belirtilen Aralıkta Değil"))),IF(K146="Küp",IF(AND(D146&gt;='Çanta Gruplaması'!$C$16,D146&lt;='Çanta Gruplaması'!$D$16),'Çanta Gruplaması'!$B$16,IF(AND(D146&gt;='Çanta Gruplaması'!$C$17,D146&lt;='Çanta Gruplaması'!$D$17),'Çanta Gruplaması'!$B$17,IF(AND(D146&gt;='Çanta Gruplaması'!$C$18,D146&lt;='Çanta Gruplaması'!$D$18),'Çanta Gruplaması'!$B$18,"Belirtilen Aralıkta Değil"))),"Değer Hatalı")))</f>
        <v>Dikey 2</v>
      </c>
      <c r="M146" s="7" t="str">
        <f>IF(AND(D146&gt;='Çanta Gruplaması'!$H$3,D146&lt;='Çanta Gruplaması'!$I$3,F146&gt;='Çanta Gruplaması'!$J$3,F146&lt;='Çanta Gruplaması'!$K$3),'Çanta Gruplaması'!$G$3,IF(AND(D146&gt;='Çanta Gruplaması'!$H$4,D146&lt;='Çanta Gruplaması'!$I$4,F146&gt;='Çanta Gruplaması'!$J$4,F146&lt;='Çanta Gruplaması'!$K$4),'Çanta Gruplaması'!$G$4,IF(AND(D146&gt;='Çanta Gruplaması'!$H$5,D146&lt;='Çanta Gruplaması'!$I$5,F146&gt;='Çanta Gruplaması'!$J$5,F146&lt;='Çanta Gruplaması'!$K$5),'Çanta Gruplaması'!$G$5,"Gruplanabilen Aralıkta Değildir")))</f>
        <v>Büyük</v>
      </c>
      <c r="N146" s="8" t="str">
        <f t="shared" si="4"/>
        <v>Geçer</v>
      </c>
      <c r="O146" s="9" t="str">
        <f t="shared" si="5"/>
        <v>Geçer</v>
      </c>
      <c r="P146" s="9" t="str">
        <f t="shared" si="6"/>
        <v>Geçer</v>
      </c>
      <c r="Q146" s="9" t="str">
        <f t="shared" si="7"/>
        <v>Geçer</v>
      </c>
      <c r="R146" s="9" t="str">
        <f t="shared" si="8"/>
        <v>Geçer</v>
      </c>
      <c r="S146" s="9" t="str">
        <f t="shared" si="9"/>
        <v>Geçer</v>
      </c>
      <c r="T146" s="9" t="str">
        <f t="shared" si="10"/>
        <v>Geçer</v>
      </c>
      <c r="U146" s="9" t="str">
        <f t="shared" si="11"/>
        <v>Geçer</v>
      </c>
      <c r="V146" s="9" t="str">
        <f t="shared" si="12"/>
        <v>Geçer</v>
      </c>
      <c r="W146" s="9" t="str">
        <f t="shared" si="13"/>
        <v>Geçer</v>
      </c>
      <c r="X146" s="8" t="str">
        <f t="shared" si="14"/>
        <v>Geçmez</v>
      </c>
      <c r="Y146" s="9" t="str">
        <f t="shared" si="15"/>
        <v>Geçmez</v>
      </c>
      <c r="Z146" s="9" t="str">
        <f t="shared" si="16"/>
        <v>Geçmez</v>
      </c>
      <c r="AA146" s="9" t="str">
        <f t="shared" si="17"/>
        <v>Geçer</v>
      </c>
      <c r="AB146" s="9" t="str">
        <f t="shared" si="18"/>
        <v>Geçer</v>
      </c>
      <c r="AC146" s="9" t="str">
        <f t="shared" si="19"/>
        <v>Geçmez</v>
      </c>
      <c r="AD146" s="9" t="str">
        <f t="shared" si="20"/>
        <v>Geçmez</v>
      </c>
      <c r="AE146" s="9" t="str">
        <f t="shared" si="21"/>
        <v>Geçmez</v>
      </c>
      <c r="AF146" s="9" t="str">
        <f t="shared" si="22"/>
        <v>Geçer</v>
      </c>
      <c r="AG146" s="9" t="str">
        <f t="shared" si="23"/>
        <v>Geçmez</v>
      </c>
      <c r="AH146" s="8" t="str">
        <f t="shared" si="24"/>
        <v>Geçer</v>
      </c>
      <c r="AI146" s="9" t="str">
        <f t="shared" si="25"/>
        <v>Geçer</v>
      </c>
      <c r="AJ146" s="9" t="str">
        <f t="shared" si="26"/>
        <v>Geçer</v>
      </c>
      <c r="AK146" s="9" t="str">
        <f t="shared" si="27"/>
        <v>Geçer</v>
      </c>
      <c r="AL146" s="9" t="str">
        <f t="shared" si="28"/>
        <v>Geçer</v>
      </c>
      <c r="AM146" s="9" t="str">
        <f t="shared" si="29"/>
        <v>Geçer</v>
      </c>
      <c r="AN146" s="9" t="str">
        <f t="shared" si="30"/>
        <v>Geçer</v>
      </c>
      <c r="AO146" s="9" t="str">
        <f t="shared" si="31"/>
        <v>Geçer</v>
      </c>
      <c r="AP146" s="9" t="str">
        <f t="shared" si="32"/>
        <v>Geçer</v>
      </c>
      <c r="AQ146" s="8" t="str">
        <f t="shared" si="33"/>
        <v>Geçer</v>
      </c>
      <c r="AR146" s="9" t="str">
        <f t="shared" si="34"/>
        <v>Geçer</v>
      </c>
      <c r="AS146" s="9" t="str">
        <f t="shared" si="35"/>
        <v>Geçer</v>
      </c>
      <c r="AT146" s="9" t="str">
        <f t="shared" si="36"/>
        <v>Geçer</v>
      </c>
      <c r="AU146" s="9" t="str">
        <f t="shared" si="37"/>
        <v>Geçer</v>
      </c>
      <c r="AV146" s="9" t="str">
        <f t="shared" si="38"/>
        <v>Geçer</v>
      </c>
      <c r="AW146" s="9" t="str">
        <f t="shared" si="39"/>
        <v>Geçer</v>
      </c>
      <c r="AX146" s="9" t="str">
        <f t="shared" si="40"/>
        <v>Geçer</v>
      </c>
      <c r="AY146" s="9" t="str">
        <f t="shared" si="41"/>
        <v>Geçer</v>
      </c>
      <c r="AZ146" s="10" t="str">
        <f t="shared" si="42"/>
        <v>Evet</v>
      </c>
      <c r="BA146" s="10" t="str">
        <f t="shared" si="43"/>
        <v>Evet</v>
      </c>
      <c r="BB146" s="10" t="str">
        <f t="shared" si="44"/>
        <v>Evet</v>
      </c>
    </row>
    <row r="147" ht="42.0" customHeight="1">
      <c r="A147" s="7">
        <v>117.0</v>
      </c>
      <c r="B147" s="5" t="s">
        <v>64</v>
      </c>
      <c r="C147" s="7">
        <v>117.0</v>
      </c>
      <c r="D147" s="5">
        <v>38.0</v>
      </c>
      <c r="E147" s="5">
        <v>10.0</v>
      </c>
      <c r="F147" s="5">
        <v>29.0</v>
      </c>
      <c r="G147" s="5">
        <v>4.0</v>
      </c>
      <c r="H147" s="7">
        <v>190.0</v>
      </c>
      <c r="I147" s="6">
        <f t="shared" si="1"/>
        <v>39.5</v>
      </c>
      <c r="J147" s="6">
        <f t="shared" si="2"/>
        <v>98</v>
      </c>
      <c r="K147" s="7" t="str">
        <f t="shared" si="3"/>
        <v>Yatay</v>
      </c>
      <c r="L147" s="7" t="str">
        <f>IF(K147="Dikey",IF(AND(F147&gt;='Çanta Gruplaması'!$C$10,F147&lt;='Çanta Gruplaması'!$D$10),'Çanta Gruplaması'!$B$10,IF(AND(F147&gt;='Çanta Gruplaması'!$C$11,F147&lt;='Çanta Gruplaması'!$D$11),'Çanta Gruplaması'!$B$11,IF(AND(F147&gt;='Çanta Gruplaması'!$C$12,F147&lt;='Çanta Gruplaması'!$D$12),'Çanta Gruplaması'!$B$12,"Belirtilen Aralıkta Değil"))),IF(K147="Yatay",IF(AND(D147&gt;='Çanta Gruplaması'!$C$3,D147&lt;='Çanta Gruplaması'!$D$3),'Çanta Gruplaması'!$B$3,IF(AND(D147&gt;='Çanta Gruplaması'!$C$4,D147&lt;='Çanta Gruplaması'!$D$4),'Çanta Gruplaması'!$B$4,IF(AND(D147&gt;='Çanta Gruplaması'!$C$5,D147&lt;='Çanta Gruplaması'!$D$5),'Çanta Gruplaması'!$B$5,"Belirtilen Aralıkta Değil"))),IF(K147="Küp",IF(AND(D147&gt;='Çanta Gruplaması'!$C$16,D147&lt;='Çanta Gruplaması'!$D$16),'Çanta Gruplaması'!$B$16,IF(AND(D147&gt;='Çanta Gruplaması'!$C$17,D147&lt;='Çanta Gruplaması'!$D$17),'Çanta Gruplaması'!$B$17,IF(AND(D147&gt;='Çanta Gruplaması'!$C$18,D147&lt;='Çanta Gruplaması'!$D$18),'Çanta Gruplaması'!$B$18,"Belirtilen Aralıkta Değil"))),"Değer Hatalı")))</f>
        <v>Yatay 3</v>
      </c>
      <c r="M147" s="7" t="str">
        <f>IF(AND(D147&gt;='Çanta Gruplaması'!$H$3,D147&lt;='Çanta Gruplaması'!$I$3,F147&gt;='Çanta Gruplaması'!$J$3,F147&lt;='Çanta Gruplaması'!$K$3),'Çanta Gruplaması'!$G$3,IF(AND(D147&gt;='Çanta Gruplaması'!$H$4,D147&lt;='Çanta Gruplaması'!$I$4,F147&gt;='Çanta Gruplaması'!$J$4,F147&lt;='Çanta Gruplaması'!$K$4),'Çanta Gruplaması'!$G$4,IF(AND(D147&gt;='Çanta Gruplaması'!$H$5,D147&lt;='Çanta Gruplaması'!$I$5,F147&gt;='Çanta Gruplaması'!$J$5,F147&lt;='Çanta Gruplaması'!$K$5),'Çanta Gruplaması'!$G$5,"Gruplanabilen Aralıkta Değildir")))</f>
        <v>Gruplanabilen Aralıkta Değildir</v>
      </c>
      <c r="N147" s="8" t="str">
        <f t="shared" si="4"/>
        <v>Geçer</v>
      </c>
      <c r="O147" s="9" t="str">
        <f t="shared" si="5"/>
        <v>Geçer</v>
      </c>
      <c r="P147" s="9" t="str">
        <f t="shared" si="6"/>
        <v>Geçer</v>
      </c>
      <c r="Q147" s="9" t="str">
        <f t="shared" si="7"/>
        <v>Geçer</v>
      </c>
      <c r="R147" s="9" t="str">
        <f t="shared" si="8"/>
        <v>Geçer</v>
      </c>
      <c r="S147" s="9" t="str">
        <f t="shared" si="9"/>
        <v>Geçer</v>
      </c>
      <c r="T147" s="9" t="str">
        <f t="shared" si="10"/>
        <v>Geçer</v>
      </c>
      <c r="U147" s="9" t="str">
        <f t="shared" si="11"/>
        <v>Geçer</v>
      </c>
      <c r="V147" s="9" t="str">
        <f t="shared" si="12"/>
        <v>Geçer</v>
      </c>
      <c r="W147" s="9" t="str">
        <f t="shared" si="13"/>
        <v>Geçer</v>
      </c>
      <c r="X147" s="8" t="str">
        <f t="shared" si="14"/>
        <v>Geçmez</v>
      </c>
      <c r="Y147" s="9" t="str">
        <f t="shared" si="15"/>
        <v>Geçmez</v>
      </c>
      <c r="Z147" s="9" t="str">
        <f t="shared" si="16"/>
        <v>Geçer</v>
      </c>
      <c r="AA147" s="9" t="str">
        <f t="shared" si="17"/>
        <v>Geçer</v>
      </c>
      <c r="AB147" s="9" t="str">
        <f t="shared" si="18"/>
        <v>Geçer</v>
      </c>
      <c r="AC147" s="9" t="str">
        <f t="shared" si="19"/>
        <v>Geçmez</v>
      </c>
      <c r="AD147" s="9" t="str">
        <f t="shared" si="20"/>
        <v>Geçer</v>
      </c>
      <c r="AE147" s="9" t="str">
        <f t="shared" si="21"/>
        <v>Geçmez</v>
      </c>
      <c r="AF147" s="9" t="str">
        <f t="shared" si="22"/>
        <v>Geçer</v>
      </c>
      <c r="AG147" s="9" t="str">
        <f t="shared" si="23"/>
        <v>Geçer</v>
      </c>
      <c r="AH147" s="8" t="str">
        <f t="shared" si="24"/>
        <v>Geçer</v>
      </c>
      <c r="AI147" s="9" t="str">
        <f t="shared" si="25"/>
        <v>Geçer</v>
      </c>
      <c r="AJ147" s="9" t="str">
        <f t="shared" si="26"/>
        <v>Geçer</v>
      </c>
      <c r="AK147" s="9" t="str">
        <f t="shared" si="27"/>
        <v>Geçer</v>
      </c>
      <c r="AL147" s="9" t="str">
        <f t="shared" si="28"/>
        <v>Geçer</v>
      </c>
      <c r="AM147" s="9" t="str">
        <f t="shared" si="29"/>
        <v>Geçer</v>
      </c>
      <c r="AN147" s="9" t="str">
        <f t="shared" si="30"/>
        <v>Geçer</v>
      </c>
      <c r="AO147" s="9" t="str">
        <f t="shared" si="31"/>
        <v>Geçer</v>
      </c>
      <c r="AP147" s="9" t="str">
        <f t="shared" si="32"/>
        <v>Geçer</v>
      </c>
      <c r="AQ147" s="8" t="str">
        <f t="shared" si="33"/>
        <v>Geçer</v>
      </c>
      <c r="AR147" s="9" t="str">
        <f t="shared" si="34"/>
        <v>Geçer</v>
      </c>
      <c r="AS147" s="9" t="str">
        <f t="shared" si="35"/>
        <v>Geçer</v>
      </c>
      <c r="AT147" s="9" t="str">
        <f t="shared" si="36"/>
        <v>Geçer</v>
      </c>
      <c r="AU147" s="9" t="str">
        <f t="shared" si="37"/>
        <v>Geçer</v>
      </c>
      <c r="AV147" s="9" t="str">
        <f t="shared" si="38"/>
        <v>Geçer</v>
      </c>
      <c r="AW147" s="9" t="str">
        <f t="shared" si="39"/>
        <v>Geçer</v>
      </c>
      <c r="AX147" s="9" t="str">
        <f t="shared" si="40"/>
        <v>Geçer</v>
      </c>
      <c r="AY147" s="9" t="str">
        <f t="shared" si="41"/>
        <v>Geçer</v>
      </c>
      <c r="AZ147" s="10" t="str">
        <f t="shared" si="42"/>
        <v>Evet</v>
      </c>
      <c r="BA147" s="10" t="str">
        <f t="shared" si="43"/>
        <v>Evet</v>
      </c>
      <c r="BB147" s="10" t="str">
        <f t="shared" si="44"/>
        <v>Evet</v>
      </c>
    </row>
    <row r="148" ht="42.0" customHeight="1">
      <c r="A148" s="7">
        <v>118.0</v>
      </c>
      <c r="B148" s="5" t="s">
        <v>75</v>
      </c>
      <c r="C148" s="7">
        <v>118.0</v>
      </c>
      <c r="D148" s="5">
        <v>37.0</v>
      </c>
      <c r="E148" s="5">
        <v>10.0</v>
      </c>
      <c r="F148" s="5">
        <v>15.6</v>
      </c>
      <c r="G148" s="5">
        <v>4.0</v>
      </c>
      <c r="H148" s="7">
        <v>190.0</v>
      </c>
      <c r="I148" s="6">
        <f t="shared" si="1"/>
        <v>26.1</v>
      </c>
      <c r="J148" s="6">
        <f t="shared" si="2"/>
        <v>96</v>
      </c>
      <c r="K148" s="7" t="str">
        <f t="shared" si="3"/>
        <v>Yatay</v>
      </c>
      <c r="L148" s="7" t="str">
        <f>IF(K148="Dikey",IF(AND(F148&gt;='Çanta Gruplaması'!$C$10,F148&lt;='Çanta Gruplaması'!$D$10),'Çanta Gruplaması'!$B$10,IF(AND(F148&gt;='Çanta Gruplaması'!$C$11,F148&lt;='Çanta Gruplaması'!$D$11),'Çanta Gruplaması'!$B$11,IF(AND(F148&gt;='Çanta Gruplaması'!$C$12,F148&lt;='Çanta Gruplaması'!$D$12),'Çanta Gruplaması'!$B$12,"Belirtilen Aralıkta Değil"))),IF(K148="Yatay",IF(AND(D148&gt;='Çanta Gruplaması'!$C$3,D148&lt;='Çanta Gruplaması'!$D$3),'Çanta Gruplaması'!$B$3,IF(AND(D148&gt;='Çanta Gruplaması'!$C$4,D148&lt;='Çanta Gruplaması'!$D$4),'Çanta Gruplaması'!$B$4,IF(AND(D148&gt;='Çanta Gruplaması'!$C$5,D148&lt;='Çanta Gruplaması'!$D$5),'Çanta Gruplaması'!$B$5,"Belirtilen Aralıkta Değil"))),IF(K148="Küp",IF(AND(D148&gt;='Çanta Gruplaması'!$C$16,D148&lt;='Çanta Gruplaması'!$D$16),'Çanta Gruplaması'!$B$16,IF(AND(D148&gt;='Çanta Gruplaması'!$C$17,D148&lt;='Çanta Gruplaması'!$D$17),'Çanta Gruplaması'!$B$17,IF(AND(D148&gt;='Çanta Gruplaması'!$C$18,D148&lt;='Çanta Gruplaması'!$D$18),'Çanta Gruplaması'!$B$18,"Belirtilen Aralıkta Değil"))),"Değer Hatalı")))</f>
        <v>Yatay 3</v>
      </c>
      <c r="M148" s="7" t="str">
        <f>IF(AND(D148&gt;='Çanta Gruplaması'!$H$3,D148&lt;='Çanta Gruplaması'!$I$3,F148&gt;='Çanta Gruplaması'!$J$3,F148&lt;='Çanta Gruplaması'!$K$3),'Çanta Gruplaması'!$G$3,IF(AND(D148&gt;='Çanta Gruplaması'!$H$4,D148&lt;='Çanta Gruplaması'!$I$4,F148&gt;='Çanta Gruplaması'!$J$4,F148&lt;='Çanta Gruplaması'!$K$4),'Çanta Gruplaması'!$G$4,IF(AND(D148&gt;='Çanta Gruplaması'!$H$5,D148&lt;='Çanta Gruplaması'!$I$5,F148&gt;='Çanta Gruplaması'!$J$5,F148&lt;='Çanta Gruplaması'!$K$5),'Çanta Gruplaması'!$G$5,"Gruplanabilen Aralıkta Değildir")))</f>
        <v>Gruplanabilen Aralıkta Değildir</v>
      </c>
      <c r="N148" s="8" t="str">
        <f t="shared" si="4"/>
        <v>Geçmez</v>
      </c>
      <c r="O148" s="9" t="str">
        <f t="shared" si="5"/>
        <v>Geçer</v>
      </c>
      <c r="P148" s="9" t="str">
        <f t="shared" si="6"/>
        <v>Geçmez</v>
      </c>
      <c r="Q148" s="9" t="str">
        <f t="shared" si="7"/>
        <v>Geçer</v>
      </c>
      <c r="R148" s="9" t="str">
        <f t="shared" si="8"/>
        <v>Geçer</v>
      </c>
      <c r="S148" s="9" t="str">
        <f t="shared" si="9"/>
        <v>Geçer</v>
      </c>
      <c r="T148" s="9" t="str">
        <f t="shared" si="10"/>
        <v>Geçer</v>
      </c>
      <c r="U148" s="9" t="str">
        <f t="shared" si="11"/>
        <v>Geçer</v>
      </c>
      <c r="V148" s="9" t="str">
        <f t="shared" si="12"/>
        <v>Geçer</v>
      </c>
      <c r="W148" s="9" t="str">
        <f t="shared" si="13"/>
        <v>Geçmez</v>
      </c>
      <c r="X148" s="8" t="str">
        <f t="shared" si="14"/>
        <v>Geçmez</v>
      </c>
      <c r="Y148" s="9" t="str">
        <f t="shared" si="15"/>
        <v>Geçmez</v>
      </c>
      <c r="Z148" s="9" t="str">
        <f t="shared" si="16"/>
        <v>Geçer</v>
      </c>
      <c r="AA148" s="9" t="str">
        <f t="shared" si="17"/>
        <v>Geçer</v>
      </c>
      <c r="AB148" s="9" t="str">
        <f t="shared" si="18"/>
        <v>Geçer</v>
      </c>
      <c r="AC148" s="9" t="str">
        <f t="shared" si="19"/>
        <v>Geçmez</v>
      </c>
      <c r="AD148" s="9" t="str">
        <f t="shared" si="20"/>
        <v>Geçer</v>
      </c>
      <c r="AE148" s="9" t="str">
        <f t="shared" si="21"/>
        <v>Geçmez</v>
      </c>
      <c r="AF148" s="9" t="str">
        <f t="shared" si="22"/>
        <v>Geçer</v>
      </c>
      <c r="AG148" s="9" t="str">
        <f t="shared" si="23"/>
        <v>Geçer</v>
      </c>
      <c r="AH148" s="8" t="str">
        <f t="shared" si="24"/>
        <v>Geçmez</v>
      </c>
      <c r="AI148" s="9" t="str">
        <f t="shared" si="25"/>
        <v>Geçer</v>
      </c>
      <c r="AJ148" s="9" t="str">
        <f t="shared" si="26"/>
        <v>Geçer</v>
      </c>
      <c r="AK148" s="9" t="str">
        <f t="shared" si="27"/>
        <v>Geçmez</v>
      </c>
      <c r="AL148" s="9" t="str">
        <f t="shared" si="28"/>
        <v>Geçer</v>
      </c>
      <c r="AM148" s="9" t="str">
        <f t="shared" si="29"/>
        <v>Geçer</v>
      </c>
      <c r="AN148" s="9" t="str">
        <f t="shared" si="30"/>
        <v>Geçer</v>
      </c>
      <c r="AO148" s="9" t="str">
        <f t="shared" si="31"/>
        <v>Geçmez</v>
      </c>
      <c r="AP148" s="9" t="str">
        <f t="shared" si="32"/>
        <v>Geçer</v>
      </c>
      <c r="AQ148" s="8" t="str">
        <f t="shared" si="33"/>
        <v>Geçmez</v>
      </c>
      <c r="AR148" s="9" t="str">
        <f t="shared" si="34"/>
        <v>Geçer</v>
      </c>
      <c r="AS148" s="9" t="str">
        <f t="shared" si="35"/>
        <v>Geçer</v>
      </c>
      <c r="AT148" s="9" t="str">
        <f t="shared" si="36"/>
        <v>Geçmez</v>
      </c>
      <c r="AU148" s="9" t="str">
        <f t="shared" si="37"/>
        <v>Geçer</v>
      </c>
      <c r="AV148" s="9" t="str">
        <f t="shared" si="38"/>
        <v>Geçer</v>
      </c>
      <c r="AW148" s="9" t="str">
        <f t="shared" si="39"/>
        <v>Geçer</v>
      </c>
      <c r="AX148" s="9" t="str">
        <f t="shared" si="40"/>
        <v>Geçmez</v>
      </c>
      <c r="AY148" s="9" t="str">
        <f t="shared" si="41"/>
        <v>Geçer</v>
      </c>
      <c r="AZ148" s="10" t="str">
        <f t="shared" si="42"/>
        <v>Hayır</v>
      </c>
      <c r="BA148" s="10" t="str">
        <f t="shared" si="43"/>
        <v>Hayır</v>
      </c>
      <c r="BB148" s="10" t="str">
        <f t="shared" si="44"/>
        <v>Hayır</v>
      </c>
    </row>
    <row r="149" ht="42.0" customHeight="1">
      <c r="A149" s="7">
        <v>119.0</v>
      </c>
      <c r="B149" s="5" t="s">
        <v>65</v>
      </c>
      <c r="C149" s="7">
        <v>119.0</v>
      </c>
      <c r="D149" s="5">
        <v>34.0</v>
      </c>
      <c r="E149" s="5">
        <v>10.0</v>
      </c>
      <c r="F149" s="5">
        <v>20.0</v>
      </c>
      <c r="G149" s="5">
        <v>6.0</v>
      </c>
      <c r="H149" s="7">
        <v>190.0</v>
      </c>
      <c r="I149" s="6">
        <f t="shared" si="1"/>
        <v>32.5</v>
      </c>
      <c r="J149" s="6">
        <f t="shared" si="2"/>
        <v>90</v>
      </c>
      <c r="K149" s="7" t="str">
        <f t="shared" si="3"/>
        <v>Yatay</v>
      </c>
      <c r="L149" s="7" t="str">
        <f>IF(K149="Dikey",IF(AND(F149&gt;='Çanta Gruplaması'!$C$10,F149&lt;='Çanta Gruplaması'!$D$10),'Çanta Gruplaması'!$B$10,IF(AND(F149&gt;='Çanta Gruplaması'!$C$11,F149&lt;='Çanta Gruplaması'!$D$11),'Çanta Gruplaması'!$B$11,IF(AND(F149&gt;='Çanta Gruplaması'!$C$12,F149&lt;='Çanta Gruplaması'!$D$12),'Çanta Gruplaması'!$B$12,"Belirtilen Aralıkta Değil"))),IF(K149="Yatay",IF(AND(D149&gt;='Çanta Gruplaması'!$C$3,D149&lt;='Çanta Gruplaması'!$D$3),'Çanta Gruplaması'!$B$3,IF(AND(D149&gt;='Çanta Gruplaması'!$C$4,D149&lt;='Çanta Gruplaması'!$D$4),'Çanta Gruplaması'!$B$4,IF(AND(D149&gt;='Çanta Gruplaması'!$C$5,D149&lt;='Çanta Gruplaması'!$D$5),'Çanta Gruplaması'!$B$5,"Belirtilen Aralıkta Değil"))),IF(K149="Küp",IF(AND(D149&gt;='Çanta Gruplaması'!$C$16,D149&lt;='Çanta Gruplaması'!$D$16),'Çanta Gruplaması'!$B$16,IF(AND(D149&gt;='Çanta Gruplaması'!$C$17,D149&lt;='Çanta Gruplaması'!$D$17),'Çanta Gruplaması'!$B$17,IF(AND(D149&gt;='Çanta Gruplaması'!$C$18,D149&lt;='Çanta Gruplaması'!$D$18),'Çanta Gruplaması'!$B$18,"Belirtilen Aralıkta Değil"))),"Değer Hatalı")))</f>
        <v>Yatay 2</v>
      </c>
      <c r="M149" s="7" t="str">
        <f>IF(AND(D149&gt;='Çanta Gruplaması'!$H$3,D149&lt;='Çanta Gruplaması'!$I$3,F149&gt;='Çanta Gruplaması'!$J$3,F149&lt;='Çanta Gruplaması'!$K$3),'Çanta Gruplaması'!$G$3,IF(AND(D149&gt;='Çanta Gruplaması'!$H$4,D149&lt;='Çanta Gruplaması'!$I$4,F149&gt;='Çanta Gruplaması'!$J$4,F149&lt;='Çanta Gruplaması'!$K$4),'Çanta Gruplaması'!$G$4,IF(AND(D149&gt;='Çanta Gruplaması'!$H$5,D149&lt;='Çanta Gruplaması'!$I$5,F149&gt;='Çanta Gruplaması'!$J$5,F149&lt;='Çanta Gruplaması'!$K$5),'Çanta Gruplaması'!$G$5,"Gruplanabilen Aralıkta Değildir")))</f>
        <v>Gruplanabilen Aralıkta Değildir</v>
      </c>
      <c r="N149" s="8" t="str">
        <f t="shared" si="4"/>
        <v>Geçmez</v>
      </c>
      <c r="O149" s="9" t="str">
        <f t="shared" si="5"/>
        <v>Geçer</v>
      </c>
      <c r="P149" s="9" t="str">
        <f t="shared" si="6"/>
        <v>Geçer</v>
      </c>
      <c r="Q149" s="9" t="str">
        <f t="shared" si="7"/>
        <v>Geçer</v>
      </c>
      <c r="R149" s="9" t="str">
        <f t="shared" si="8"/>
        <v>Geçer</v>
      </c>
      <c r="S149" s="9" t="str">
        <f t="shared" si="9"/>
        <v>Geçer</v>
      </c>
      <c r="T149" s="9" t="str">
        <f t="shared" si="10"/>
        <v>Geçmez</v>
      </c>
      <c r="U149" s="9" t="str">
        <f t="shared" si="11"/>
        <v>Geçer</v>
      </c>
      <c r="V149" s="9" t="str">
        <f t="shared" si="12"/>
        <v>Geçer</v>
      </c>
      <c r="W149" s="9" t="str">
        <f t="shared" si="13"/>
        <v>Geçmez</v>
      </c>
      <c r="X149" s="8" t="str">
        <f t="shared" si="14"/>
        <v>Geçmez</v>
      </c>
      <c r="Y149" s="9" t="str">
        <f t="shared" si="15"/>
        <v>Geçmez</v>
      </c>
      <c r="Z149" s="9" t="str">
        <f t="shared" si="16"/>
        <v>Geçer</v>
      </c>
      <c r="AA149" s="9" t="str">
        <f t="shared" si="17"/>
        <v>Geçer</v>
      </c>
      <c r="AB149" s="9" t="str">
        <f t="shared" si="18"/>
        <v>Geçmez</v>
      </c>
      <c r="AC149" s="9" t="str">
        <f t="shared" si="19"/>
        <v>Geçmez</v>
      </c>
      <c r="AD149" s="9" t="str">
        <f t="shared" si="20"/>
        <v>Geçmez</v>
      </c>
      <c r="AE149" s="9" t="str">
        <f t="shared" si="21"/>
        <v>Geçmez</v>
      </c>
      <c r="AF149" s="9" t="str">
        <f t="shared" si="22"/>
        <v>Geçer</v>
      </c>
      <c r="AG149" s="9" t="str">
        <f t="shared" si="23"/>
        <v>Geçer</v>
      </c>
      <c r="AH149" s="8" t="str">
        <f t="shared" si="24"/>
        <v>Geçmez</v>
      </c>
      <c r="AI149" s="9" t="str">
        <f t="shared" si="25"/>
        <v>Geçer</v>
      </c>
      <c r="AJ149" s="9" t="str">
        <f t="shared" si="26"/>
        <v>Geçer</v>
      </c>
      <c r="AK149" s="9" t="str">
        <f t="shared" si="27"/>
        <v>Geçer</v>
      </c>
      <c r="AL149" s="9" t="str">
        <f t="shared" si="28"/>
        <v>Geçer</v>
      </c>
      <c r="AM149" s="9" t="str">
        <f t="shared" si="29"/>
        <v>Geçer</v>
      </c>
      <c r="AN149" s="9" t="str">
        <f t="shared" si="30"/>
        <v>Geçer</v>
      </c>
      <c r="AO149" s="9" t="str">
        <f t="shared" si="31"/>
        <v>Geçmez</v>
      </c>
      <c r="AP149" s="9" t="str">
        <f t="shared" si="32"/>
        <v>Geçer</v>
      </c>
      <c r="AQ149" s="8" t="str">
        <f t="shared" si="33"/>
        <v>Geçmez</v>
      </c>
      <c r="AR149" s="9" t="str">
        <f t="shared" si="34"/>
        <v>Geçer</v>
      </c>
      <c r="AS149" s="9" t="str">
        <f t="shared" si="35"/>
        <v>Geçer</v>
      </c>
      <c r="AT149" s="9" t="str">
        <f t="shared" si="36"/>
        <v>Geçmez</v>
      </c>
      <c r="AU149" s="9" t="str">
        <f t="shared" si="37"/>
        <v>Geçer</v>
      </c>
      <c r="AV149" s="9" t="str">
        <f t="shared" si="38"/>
        <v>Geçer</v>
      </c>
      <c r="AW149" s="9" t="str">
        <f t="shared" si="39"/>
        <v>Geçer</v>
      </c>
      <c r="AX149" s="9" t="str">
        <f t="shared" si="40"/>
        <v>Geçmez</v>
      </c>
      <c r="AY149" s="9" t="str">
        <f t="shared" si="41"/>
        <v>Geçer</v>
      </c>
      <c r="AZ149" s="10" t="str">
        <f t="shared" si="42"/>
        <v>Hayır</v>
      </c>
      <c r="BA149" s="10" t="str">
        <f t="shared" si="43"/>
        <v>Hayır</v>
      </c>
      <c r="BB149" s="10" t="str">
        <f t="shared" si="44"/>
        <v>Hayır</v>
      </c>
    </row>
    <row r="150" ht="42.0" customHeight="1">
      <c r="A150" s="7">
        <v>120.0</v>
      </c>
      <c r="B150" s="5" t="s">
        <v>61</v>
      </c>
      <c r="C150" s="7">
        <v>120.0</v>
      </c>
      <c r="D150" s="5">
        <v>33.0</v>
      </c>
      <c r="E150" s="5">
        <v>10.0</v>
      </c>
      <c r="F150" s="5">
        <v>45.5</v>
      </c>
      <c r="G150" s="5">
        <v>4.0</v>
      </c>
      <c r="H150" s="7">
        <v>190.0</v>
      </c>
      <c r="I150" s="6">
        <f t="shared" si="1"/>
        <v>56</v>
      </c>
      <c r="J150" s="6">
        <f t="shared" si="2"/>
        <v>88</v>
      </c>
      <c r="K150" s="7" t="str">
        <f t="shared" si="3"/>
        <v>Dikey</v>
      </c>
      <c r="L150" s="7" t="str">
        <f>IF(K150="Dikey",IF(AND(F150&gt;='Çanta Gruplaması'!$C$10,F150&lt;='Çanta Gruplaması'!$D$10),'Çanta Gruplaması'!$B$10,IF(AND(F150&gt;='Çanta Gruplaması'!$C$11,F150&lt;='Çanta Gruplaması'!$D$11),'Çanta Gruplaması'!$B$11,IF(AND(F150&gt;='Çanta Gruplaması'!$C$12,F150&lt;='Çanta Gruplaması'!$D$12),'Çanta Gruplaması'!$B$12,"Belirtilen Aralıkta Değil"))),IF(K150="Yatay",IF(AND(D150&gt;='Çanta Gruplaması'!$C$3,D150&lt;='Çanta Gruplaması'!$D$3),'Çanta Gruplaması'!$B$3,IF(AND(D150&gt;='Çanta Gruplaması'!$C$4,D150&lt;='Çanta Gruplaması'!$D$4),'Çanta Gruplaması'!$B$4,IF(AND(D150&gt;='Çanta Gruplaması'!$C$5,D150&lt;='Çanta Gruplaması'!$D$5),'Çanta Gruplaması'!$B$5,"Belirtilen Aralıkta Değil"))),IF(K150="Küp",IF(AND(D150&gt;='Çanta Gruplaması'!$C$16,D150&lt;='Çanta Gruplaması'!$D$16),'Çanta Gruplaması'!$B$16,IF(AND(D150&gt;='Çanta Gruplaması'!$C$17,D150&lt;='Çanta Gruplaması'!$D$17),'Çanta Gruplaması'!$B$17,IF(AND(D150&gt;='Çanta Gruplaması'!$C$18,D150&lt;='Çanta Gruplaması'!$D$18),'Çanta Gruplaması'!$B$18,"Belirtilen Aralıkta Değil"))),"Değer Hatalı")))</f>
        <v>Dikey 2</v>
      </c>
      <c r="M150" s="7" t="str">
        <f>IF(AND(D150&gt;='Çanta Gruplaması'!$H$3,D150&lt;='Çanta Gruplaması'!$I$3,F150&gt;='Çanta Gruplaması'!$J$3,F150&lt;='Çanta Gruplaması'!$K$3),'Çanta Gruplaması'!$G$3,IF(AND(D150&gt;='Çanta Gruplaması'!$H$4,D150&lt;='Çanta Gruplaması'!$I$4,F150&gt;='Çanta Gruplaması'!$J$4,F150&lt;='Çanta Gruplaması'!$K$4),'Çanta Gruplaması'!$G$4,IF(AND(D150&gt;='Çanta Gruplaması'!$H$5,D150&lt;='Çanta Gruplaması'!$I$5,F150&gt;='Çanta Gruplaması'!$J$5,F150&lt;='Çanta Gruplaması'!$K$5),'Çanta Gruplaması'!$G$5,"Gruplanabilen Aralıkta Değildir")))</f>
        <v>Orta</v>
      </c>
      <c r="N150" s="8" t="str">
        <f t="shared" si="4"/>
        <v>Geçer</v>
      </c>
      <c r="O150" s="9" t="str">
        <f t="shared" si="5"/>
        <v>Geçer</v>
      </c>
      <c r="P150" s="9" t="str">
        <f t="shared" si="6"/>
        <v>Geçer</v>
      </c>
      <c r="Q150" s="9" t="str">
        <f t="shared" si="7"/>
        <v>Geçer</v>
      </c>
      <c r="R150" s="9" t="str">
        <f t="shared" si="8"/>
        <v>Geçer</v>
      </c>
      <c r="S150" s="9" t="str">
        <f t="shared" si="9"/>
        <v>Geçer</v>
      </c>
      <c r="T150" s="9" t="str">
        <f t="shared" si="10"/>
        <v>Geçer</v>
      </c>
      <c r="U150" s="9" t="str">
        <f t="shared" si="11"/>
        <v>Geçer</v>
      </c>
      <c r="V150" s="9" t="str">
        <f t="shared" si="12"/>
        <v>Geçer</v>
      </c>
      <c r="W150" s="9" t="str">
        <f t="shared" si="13"/>
        <v>Geçer</v>
      </c>
      <c r="X150" s="8" t="str">
        <f t="shared" si="14"/>
        <v>Geçmez</v>
      </c>
      <c r="Y150" s="9" t="str">
        <f t="shared" si="15"/>
        <v>Geçmez</v>
      </c>
      <c r="Z150" s="9" t="str">
        <f t="shared" si="16"/>
        <v>Geçmez</v>
      </c>
      <c r="AA150" s="9" t="str">
        <f t="shared" si="17"/>
        <v>Geçer</v>
      </c>
      <c r="AB150" s="9" t="str">
        <f t="shared" si="18"/>
        <v>Geçer</v>
      </c>
      <c r="AC150" s="9" t="str">
        <f t="shared" si="19"/>
        <v>Geçmez</v>
      </c>
      <c r="AD150" s="9" t="str">
        <f t="shared" si="20"/>
        <v>Geçer</v>
      </c>
      <c r="AE150" s="9" t="str">
        <f t="shared" si="21"/>
        <v>Geçmez</v>
      </c>
      <c r="AF150" s="9" t="str">
        <f t="shared" si="22"/>
        <v>Geçer</v>
      </c>
      <c r="AG150" s="9" t="str">
        <f t="shared" si="23"/>
        <v>Geçmez</v>
      </c>
      <c r="AH150" s="8" t="str">
        <f t="shared" si="24"/>
        <v>Geçmez</v>
      </c>
      <c r="AI150" s="9" t="str">
        <f t="shared" si="25"/>
        <v>Geçer</v>
      </c>
      <c r="AJ150" s="9" t="str">
        <f t="shared" si="26"/>
        <v>Geçer</v>
      </c>
      <c r="AK150" s="9" t="str">
        <f t="shared" si="27"/>
        <v>Geçmez</v>
      </c>
      <c r="AL150" s="9" t="str">
        <f t="shared" si="28"/>
        <v>Geçer</v>
      </c>
      <c r="AM150" s="9" t="str">
        <f t="shared" si="29"/>
        <v>Geçer</v>
      </c>
      <c r="AN150" s="9" t="str">
        <f t="shared" si="30"/>
        <v>Geçer</v>
      </c>
      <c r="AO150" s="9" t="str">
        <f t="shared" si="31"/>
        <v>Geçer</v>
      </c>
      <c r="AP150" s="9" t="str">
        <f t="shared" si="32"/>
        <v>Geçer</v>
      </c>
      <c r="AQ150" s="8" t="str">
        <f t="shared" si="33"/>
        <v>Geçer</v>
      </c>
      <c r="AR150" s="9" t="str">
        <f t="shared" si="34"/>
        <v>Geçer</v>
      </c>
      <c r="AS150" s="9" t="str">
        <f t="shared" si="35"/>
        <v>Geçer</v>
      </c>
      <c r="AT150" s="9" t="str">
        <f t="shared" si="36"/>
        <v>Geçer</v>
      </c>
      <c r="AU150" s="9" t="str">
        <f t="shared" si="37"/>
        <v>Geçer</v>
      </c>
      <c r="AV150" s="9" t="str">
        <f t="shared" si="38"/>
        <v>Geçer</v>
      </c>
      <c r="AW150" s="9" t="str">
        <f t="shared" si="39"/>
        <v>Geçer</v>
      </c>
      <c r="AX150" s="9" t="str">
        <f t="shared" si="40"/>
        <v>Geçer</v>
      </c>
      <c r="AY150" s="9" t="str">
        <f t="shared" si="41"/>
        <v>Geçer</v>
      </c>
      <c r="AZ150" s="10" t="str">
        <f t="shared" si="42"/>
        <v>Evet</v>
      </c>
      <c r="BA150" s="10" t="str">
        <f t="shared" si="43"/>
        <v>Evet</v>
      </c>
      <c r="BB150" s="10" t="str">
        <f t="shared" si="44"/>
        <v>Evet</v>
      </c>
    </row>
    <row r="151" ht="42.0" customHeight="1">
      <c r="A151" s="7">
        <v>121.0</v>
      </c>
      <c r="B151" s="5" t="s">
        <v>66</v>
      </c>
      <c r="C151" s="7">
        <v>121.0</v>
      </c>
      <c r="D151" s="5">
        <v>33.0</v>
      </c>
      <c r="E151" s="5">
        <v>10.0</v>
      </c>
      <c r="F151" s="5">
        <v>45.0</v>
      </c>
      <c r="G151" s="5">
        <v>4.0</v>
      </c>
      <c r="H151" s="7">
        <v>190.0</v>
      </c>
      <c r="I151" s="6">
        <f t="shared" si="1"/>
        <v>55.5</v>
      </c>
      <c r="J151" s="6">
        <f t="shared" si="2"/>
        <v>88</v>
      </c>
      <c r="K151" s="7" t="str">
        <f t="shared" si="3"/>
        <v>Dikey</v>
      </c>
      <c r="L151" s="7" t="str">
        <f>IF(K151="Dikey",IF(AND(F151&gt;='Çanta Gruplaması'!$C$10,F151&lt;='Çanta Gruplaması'!$D$10),'Çanta Gruplaması'!$B$10,IF(AND(F151&gt;='Çanta Gruplaması'!$C$11,F151&lt;='Çanta Gruplaması'!$D$11),'Çanta Gruplaması'!$B$11,IF(AND(F151&gt;='Çanta Gruplaması'!$C$12,F151&lt;='Çanta Gruplaması'!$D$12),'Çanta Gruplaması'!$B$12,"Belirtilen Aralıkta Değil"))),IF(K151="Yatay",IF(AND(D151&gt;='Çanta Gruplaması'!$C$3,D151&lt;='Çanta Gruplaması'!$D$3),'Çanta Gruplaması'!$B$3,IF(AND(D151&gt;='Çanta Gruplaması'!$C$4,D151&lt;='Çanta Gruplaması'!$D$4),'Çanta Gruplaması'!$B$4,IF(AND(D151&gt;='Çanta Gruplaması'!$C$5,D151&lt;='Çanta Gruplaması'!$D$5),'Çanta Gruplaması'!$B$5,"Belirtilen Aralıkta Değil"))),IF(K151="Küp",IF(AND(D151&gt;='Çanta Gruplaması'!$C$16,D151&lt;='Çanta Gruplaması'!$D$16),'Çanta Gruplaması'!$B$16,IF(AND(D151&gt;='Çanta Gruplaması'!$C$17,D151&lt;='Çanta Gruplaması'!$D$17),'Çanta Gruplaması'!$B$17,IF(AND(D151&gt;='Çanta Gruplaması'!$C$18,D151&lt;='Çanta Gruplaması'!$D$18),'Çanta Gruplaması'!$B$18,"Belirtilen Aralıkta Değil"))),"Değer Hatalı")))</f>
        <v>Dikey 2</v>
      </c>
      <c r="M151" s="7" t="str">
        <f>IF(AND(D151&gt;='Çanta Gruplaması'!$H$3,D151&lt;='Çanta Gruplaması'!$I$3,F151&gt;='Çanta Gruplaması'!$J$3,F151&lt;='Çanta Gruplaması'!$K$3),'Çanta Gruplaması'!$G$3,IF(AND(D151&gt;='Çanta Gruplaması'!$H$4,D151&lt;='Çanta Gruplaması'!$I$4,F151&gt;='Çanta Gruplaması'!$J$4,F151&lt;='Çanta Gruplaması'!$K$4),'Çanta Gruplaması'!$G$4,IF(AND(D151&gt;='Çanta Gruplaması'!$H$5,D151&lt;='Çanta Gruplaması'!$I$5,F151&gt;='Çanta Gruplaması'!$J$5,F151&lt;='Çanta Gruplaması'!$K$5),'Çanta Gruplaması'!$G$5,"Gruplanabilen Aralıkta Değildir")))</f>
        <v>Orta</v>
      </c>
      <c r="N151" s="8" t="str">
        <f t="shared" si="4"/>
        <v>Geçer</v>
      </c>
      <c r="O151" s="9" t="str">
        <f t="shared" si="5"/>
        <v>Geçer</v>
      </c>
      <c r="P151" s="9" t="str">
        <f t="shared" si="6"/>
        <v>Geçer</v>
      </c>
      <c r="Q151" s="9" t="str">
        <f t="shared" si="7"/>
        <v>Geçer</v>
      </c>
      <c r="R151" s="9" t="str">
        <f t="shared" si="8"/>
        <v>Geçer</v>
      </c>
      <c r="S151" s="9" t="str">
        <f t="shared" si="9"/>
        <v>Geçer</v>
      </c>
      <c r="T151" s="9" t="str">
        <f t="shared" si="10"/>
        <v>Geçer</v>
      </c>
      <c r="U151" s="9" t="str">
        <f t="shared" si="11"/>
        <v>Geçer</v>
      </c>
      <c r="V151" s="9" t="str">
        <f t="shared" si="12"/>
        <v>Geçer</v>
      </c>
      <c r="W151" s="9" t="str">
        <f t="shared" si="13"/>
        <v>Geçer</v>
      </c>
      <c r="X151" s="8" t="str">
        <f t="shared" si="14"/>
        <v>Geçmez</v>
      </c>
      <c r="Y151" s="9" t="str">
        <f t="shared" si="15"/>
        <v>Geçmez</v>
      </c>
      <c r="Z151" s="9" t="str">
        <f t="shared" si="16"/>
        <v>Geçmez</v>
      </c>
      <c r="AA151" s="9" t="str">
        <f t="shared" si="17"/>
        <v>Geçer</v>
      </c>
      <c r="AB151" s="9" t="str">
        <f t="shared" si="18"/>
        <v>Geçer</v>
      </c>
      <c r="AC151" s="9" t="str">
        <f t="shared" si="19"/>
        <v>Geçmez</v>
      </c>
      <c r="AD151" s="9" t="str">
        <f t="shared" si="20"/>
        <v>Geçer</v>
      </c>
      <c r="AE151" s="9" t="str">
        <f t="shared" si="21"/>
        <v>Geçmez</v>
      </c>
      <c r="AF151" s="9" t="str">
        <f t="shared" si="22"/>
        <v>Geçer</v>
      </c>
      <c r="AG151" s="9" t="str">
        <f t="shared" si="23"/>
        <v>Geçmez</v>
      </c>
      <c r="AH151" s="8" t="str">
        <f t="shared" si="24"/>
        <v>Geçmez</v>
      </c>
      <c r="AI151" s="9" t="str">
        <f t="shared" si="25"/>
        <v>Geçer</v>
      </c>
      <c r="AJ151" s="9" t="str">
        <f t="shared" si="26"/>
        <v>Geçer</v>
      </c>
      <c r="AK151" s="9" t="str">
        <f t="shared" si="27"/>
        <v>Geçmez</v>
      </c>
      <c r="AL151" s="9" t="str">
        <f t="shared" si="28"/>
        <v>Geçer</v>
      </c>
      <c r="AM151" s="9" t="str">
        <f t="shared" si="29"/>
        <v>Geçer</v>
      </c>
      <c r="AN151" s="9" t="str">
        <f t="shared" si="30"/>
        <v>Geçer</v>
      </c>
      <c r="AO151" s="9" t="str">
        <f t="shared" si="31"/>
        <v>Geçer</v>
      </c>
      <c r="AP151" s="9" t="str">
        <f t="shared" si="32"/>
        <v>Geçer</v>
      </c>
      <c r="AQ151" s="8" t="str">
        <f t="shared" si="33"/>
        <v>Geçer</v>
      </c>
      <c r="AR151" s="9" t="str">
        <f t="shared" si="34"/>
        <v>Geçer</v>
      </c>
      <c r="AS151" s="9" t="str">
        <f t="shared" si="35"/>
        <v>Geçer</v>
      </c>
      <c r="AT151" s="9" t="str">
        <f t="shared" si="36"/>
        <v>Geçer</v>
      </c>
      <c r="AU151" s="9" t="str">
        <f t="shared" si="37"/>
        <v>Geçer</v>
      </c>
      <c r="AV151" s="9" t="str">
        <f t="shared" si="38"/>
        <v>Geçer</v>
      </c>
      <c r="AW151" s="9" t="str">
        <f t="shared" si="39"/>
        <v>Geçer</v>
      </c>
      <c r="AX151" s="9" t="str">
        <f t="shared" si="40"/>
        <v>Geçer</v>
      </c>
      <c r="AY151" s="9" t="str">
        <f t="shared" si="41"/>
        <v>Geçer</v>
      </c>
      <c r="AZ151" s="10" t="str">
        <f t="shared" si="42"/>
        <v>Evet</v>
      </c>
      <c r="BA151" s="10" t="str">
        <f t="shared" si="43"/>
        <v>Evet</v>
      </c>
      <c r="BB151" s="10" t="str">
        <f t="shared" si="44"/>
        <v>Evet</v>
      </c>
    </row>
    <row r="152" ht="42.0" customHeight="1">
      <c r="A152" s="7">
        <v>122.0</v>
      </c>
      <c r="B152" s="5" t="s">
        <v>68</v>
      </c>
      <c r="C152" s="7">
        <v>122.0</v>
      </c>
      <c r="D152" s="5">
        <v>33.0</v>
      </c>
      <c r="E152" s="5">
        <v>10.0</v>
      </c>
      <c r="F152" s="5">
        <v>27.0</v>
      </c>
      <c r="G152" s="5">
        <v>4.0</v>
      </c>
      <c r="H152" s="7">
        <v>190.0</v>
      </c>
      <c r="I152" s="6">
        <f t="shared" si="1"/>
        <v>37.5</v>
      </c>
      <c r="J152" s="6">
        <f t="shared" si="2"/>
        <v>88</v>
      </c>
      <c r="K152" s="7" t="str">
        <f t="shared" si="3"/>
        <v>Yatay</v>
      </c>
      <c r="L152" s="7" t="str">
        <f>IF(K152="Dikey",IF(AND(F152&gt;='Çanta Gruplaması'!$C$10,F152&lt;='Çanta Gruplaması'!$D$10),'Çanta Gruplaması'!$B$10,IF(AND(F152&gt;='Çanta Gruplaması'!$C$11,F152&lt;='Çanta Gruplaması'!$D$11),'Çanta Gruplaması'!$B$11,IF(AND(F152&gt;='Çanta Gruplaması'!$C$12,F152&lt;='Çanta Gruplaması'!$D$12),'Çanta Gruplaması'!$B$12,"Belirtilen Aralıkta Değil"))),IF(K152="Yatay",IF(AND(D152&gt;='Çanta Gruplaması'!$C$3,D152&lt;='Çanta Gruplaması'!$D$3),'Çanta Gruplaması'!$B$3,IF(AND(D152&gt;='Çanta Gruplaması'!$C$4,D152&lt;='Çanta Gruplaması'!$D$4),'Çanta Gruplaması'!$B$4,IF(AND(D152&gt;='Çanta Gruplaması'!$C$5,D152&lt;='Çanta Gruplaması'!$D$5),'Çanta Gruplaması'!$B$5,"Belirtilen Aralıkta Değil"))),IF(K152="Küp",IF(AND(D152&gt;='Çanta Gruplaması'!$C$16,D152&lt;='Çanta Gruplaması'!$D$16),'Çanta Gruplaması'!$B$16,IF(AND(D152&gt;='Çanta Gruplaması'!$C$17,D152&lt;='Çanta Gruplaması'!$D$17),'Çanta Gruplaması'!$B$17,IF(AND(D152&gt;='Çanta Gruplaması'!$C$18,D152&lt;='Çanta Gruplaması'!$D$18),'Çanta Gruplaması'!$B$18,"Belirtilen Aralıkta Değil"))),"Değer Hatalı")))</f>
        <v>Yatay 2</v>
      </c>
      <c r="M152" s="7" t="str">
        <f>IF(AND(D152&gt;='Çanta Gruplaması'!$H$3,D152&lt;='Çanta Gruplaması'!$I$3,F152&gt;='Çanta Gruplaması'!$J$3,F152&lt;='Çanta Gruplaması'!$K$3),'Çanta Gruplaması'!$G$3,IF(AND(D152&gt;='Çanta Gruplaması'!$H$4,D152&lt;='Çanta Gruplaması'!$I$4,F152&gt;='Çanta Gruplaması'!$J$4,F152&lt;='Çanta Gruplaması'!$K$4),'Çanta Gruplaması'!$G$4,IF(AND(D152&gt;='Çanta Gruplaması'!$H$5,D152&lt;='Çanta Gruplaması'!$I$5,F152&gt;='Çanta Gruplaması'!$J$5,F152&lt;='Çanta Gruplaması'!$K$5),'Çanta Gruplaması'!$G$5,"Gruplanabilen Aralıkta Değildir")))</f>
        <v>Gruplanabilen Aralıkta Değildir</v>
      </c>
      <c r="N152" s="8" t="str">
        <f t="shared" si="4"/>
        <v>Geçer</v>
      </c>
      <c r="O152" s="9" t="str">
        <f t="shared" si="5"/>
        <v>Geçer</v>
      </c>
      <c r="P152" s="9" t="str">
        <f t="shared" si="6"/>
        <v>Geçer</v>
      </c>
      <c r="Q152" s="9" t="str">
        <f t="shared" si="7"/>
        <v>Geçer</v>
      </c>
      <c r="R152" s="9" t="str">
        <f t="shared" si="8"/>
        <v>Geçer</v>
      </c>
      <c r="S152" s="9" t="str">
        <f t="shared" si="9"/>
        <v>Geçer</v>
      </c>
      <c r="T152" s="9" t="str">
        <f t="shared" si="10"/>
        <v>Geçer</v>
      </c>
      <c r="U152" s="9" t="str">
        <f t="shared" si="11"/>
        <v>Geçer</v>
      </c>
      <c r="V152" s="9" t="str">
        <f t="shared" si="12"/>
        <v>Geçer</v>
      </c>
      <c r="W152" s="9" t="str">
        <f t="shared" si="13"/>
        <v>Geçer</v>
      </c>
      <c r="X152" s="8" t="str">
        <f t="shared" si="14"/>
        <v>Geçmez</v>
      </c>
      <c r="Y152" s="9" t="str">
        <f t="shared" si="15"/>
        <v>Geçmez</v>
      </c>
      <c r="Z152" s="9" t="str">
        <f t="shared" si="16"/>
        <v>Geçer</v>
      </c>
      <c r="AA152" s="9" t="str">
        <f t="shared" si="17"/>
        <v>Geçer</v>
      </c>
      <c r="AB152" s="9" t="str">
        <f t="shared" si="18"/>
        <v>Geçer</v>
      </c>
      <c r="AC152" s="9" t="str">
        <f t="shared" si="19"/>
        <v>Geçmez</v>
      </c>
      <c r="AD152" s="9" t="str">
        <f t="shared" si="20"/>
        <v>Geçer</v>
      </c>
      <c r="AE152" s="9" t="str">
        <f t="shared" si="21"/>
        <v>Geçmez</v>
      </c>
      <c r="AF152" s="9" t="str">
        <f t="shared" si="22"/>
        <v>Geçer</v>
      </c>
      <c r="AG152" s="9" t="str">
        <f t="shared" si="23"/>
        <v>Geçer</v>
      </c>
      <c r="AH152" s="8" t="str">
        <f t="shared" si="24"/>
        <v>Geçer</v>
      </c>
      <c r="AI152" s="9" t="str">
        <f t="shared" si="25"/>
        <v>Geçer</v>
      </c>
      <c r="AJ152" s="9" t="str">
        <f t="shared" si="26"/>
        <v>Geçer</v>
      </c>
      <c r="AK152" s="9" t="str">
        <f t="shared" si="27"/>
        <v>Geçer</v>
      </c>
      <c r="AL152" s="9" t="str">
        <f t="shared" si="28"/>
        <v>Geçer</v>
      </c>
      <c r="AM152" s="9" t="str">
        <f t="shared" si="29"/>
        <v>Geçer</v>
      </c>
      <c r="AN152" s="9" t="str">
        <f t="shared" si="30"/>
        <v>Geçer</v>
      </c>
      <c r="AO152" s="9" t="str">
        <f t="shared" si="31"/>
        <v>Geçer</v>
      </c>
      <c r="AP152" s="9" t="str">
        <f t="shared" si="32"/>
        <v>Geçer</v>
      </c>
      <c r="AQ152" s="8" t="str">
        <f t="shared" si="33"/>
        <v>Geçer</v>
      </c>
      <c r="AR152" s="9" t="str">
        <f t="shared" si="34"/>
        <v>Geçer</v>
      </c>
      <c r="AS152" s="9" t="str">
        <f t="shared" si="35"/>
        <v>Geçer</v>
      </c>
      <c r="AT152" s="9" t="str">
        <f t="shared" si="36"/>
        <v>Geçer</v>
      </c>
      <c r="AU152" s="9" t="str">
        <f t="shared" si="37"/>
        <v>Geçer</v>
      </c>
      <c r="AV152" s="9" t="str">
        <f t="shared" si="38"/>
        <v>Geçer</v>
      </c>
      <c r="AW152" s="9" t="str">
        <f t="shared" si="39"/>
        <v>Geçer</v>
      </c>
      <c r="AX152" s="9" t="str">
        <f t="shared" si="40"/>
        <v>Geçer</v>
      </c>
      <c r="AY152" s="9" t="str">
        <f t="shared" si="41"/>
        <v>Geçer</v>
      </c>
      <c r="AZ152" s="10" t="str">
        <f t="shared" si="42"/>
        <v>Evet</v>
      </c>
      <c r="BA152" s="10" t="str">
        <f t="shared" si="43"/>
        <v>Evet</v>
      </c>
      <c r="BB152" s="10" t="str">
        <f t="shared" si="44"/>
        <v>Evet</v>
      </c>
    </row>
    <row r="153" ht="42.0" customHeight="1">
      <c r="A153" s="7">
        <v>123.0</v>
      </c>
      <c r="B153" s="5" t="s">
        <v>64</v>
      </c>
      <c r="C153" s="7">
        <v>123.0</v>
      </c>
      <c r="D153" s="5">
        <v>30.0</v>
      </c>
      <c r="E153" s="5">
        <v>10.0</v>
      </c>
      <c r="F153" s="5">
        <v>23.0</v>
      </c>
      <c r="G153" s="5">
        <v>4.0</v>
      </c>
      <c r="H153" s="7">
        <v>190.0</v>
      </c>
      <c r="I153" s="6">
        <f t="shared" si="1"/>
        <v>33.5</v>
      </c>
      <c r="J153" s="6">
        <f t="shared" si="2"/>
        <v>82</v>
      </c>
      <c r="K153" s="7" t="str">
        <f t="shared" si="3"/>
        <v>Yatay</v>
      </c>
      <c r="L153" s="7" t="str">
        <f>IF(K153="Dikey",IF(AND(F153&gt;='Çanta Gruplaması'!$C$10,F153&lt;='Çanta Gruplaması'!$D$10),'Çanta Gruplaması'!$B$10,IF(AND(F153&gt;='Çanta Gruplaması'!$C$11,F153&lt;='Çanta Gruplaması'!$D$11),'Çanta Gruplaması'!$B$11,IF(AND(F153&gt;='Çanta Gruplaması'!$C$12,F153&lt;='Çanta Gruplaması'!$D$12),'Çanta Gruplaması'!$B$12,"Belirtilen Aralıkta Değil"))),IF(K153="Yatay",IF(AND(D153&gt;='Çanta Gruplaması'!$C$3,D153&lt;='Çanta Gruplaması'!$D$3),'Çanta Gruplaması'!$B$3,IF(AND(D153&gt;='Çanta Gruplaması'!$C$4,D153&lt;='Çanta Gruplaması'!$D$4),'Çanta Gruplaması'!$B$4,IF(AND(D153&gt;='Çanta Gruplaması'!$C$5,D153&lt;='Çanta Gruplaması'!$D$5),'Çanta Gruplaması'!$B$5,"Belirtilen Aralıkta Değil"))),IF(K153="Küp",IF(AND(D153&gt;='Çanta Gruplaması'!$C$16,D153&lt;='Çanta Gruplaması'!$D$16),'Çanta Gruplaması'!$B$16,IF(AND(D153&gt;='Çanta Gruplaması'!$C$17,D153&lt;='Çanta Gruplaması'!$D$17),'Çanta Gruplaması'!$B$17,IF(AND(D153&gt;='Çanta Gruplaması'!$C$18,D153&lt;='Çanta Gruplaması'!$D$18),'Çanta Gruplaması'!$B$18,"Belirtilen Aralıkta Değil"))),"Değer Hatalı")))</f>
        <v>Yatay 2</v>
      </c>
      <c r="M153" s="7" t="str">
        <f>IF(AND(D153&gt;='Çanta Gruplaması'!$H$3,D153&lt;='Çanta Gruplaması'!$I$3,F153&gt;='Çanta Gruplaması'!$J$3,F153&lt;='Çanta Gruplaması'!$K$3),'Çanta Gruplaması'!$G$3,IF(AND(D153&gt;='Çanta Gruplaması'!$H$4,D153&lt;='Çanta Gruplaması'!$I$4,F153&gt;='Çanta Gruplaması'!$J$4,F153&lt;='Çanta Gruplaması'!$K$4),'Çanta Gruplaması'!$G$4,IF(AND(D153&gt;='Çanta Gruplaması'!$H$5,D153&lt;='Çanta Gruplaması'!$I$5,F153&gt;='Çanta Gruplaması'!$J$5,F153&lt;='Çanta Gruplaması'!$K$5),'Çanta Gruplaması'!$G$5,"Gruplanabilen Aralıkta Değildir")))</f>
        <v>Gruplanabilen Aralıkta Değildir</v>
      </c>
      <c r="N153" s="8" t="str">
        <f t="shared" si="4"/>
        <v>Geçer</v>
      </c>
      <c r="O153" s="9" t="str">
        <f t="shared" si="5"/>
        <v>Geçer</v>
      </c>
      <c r="P153" s="9" t="str">
        <f t="shared" si="6"/>
        <v>Geçer</v>
      </c>
      <c r="Q153" s="9" t="str">
        <f t="shared" si="7"/>
        <v>Geçer</v>
      </c>
      <c r="R153" s="9" t="str">
        <f t="shared" si="8"/>
        <v>Geçer</v>
      </c>
      <c r="S153" s="9" t="str">
        <f t="shared" si="9"/>
        <v>Geçer</v>
      </c>
      <c r="T153" s="9" t="str">
        <f t="shared" si="10"/>
        <v>Geçer</v>
      </c>
      <c r="U153" s="9" t="str">
        <f t="shared" si="11"/>
        <v>Geçer</v>
      </c>
      <c r="V153" s="9" t="str">
        <f t="shared" si="12"/>
        <v>Geçer</v>
      </c>
      <c r="W153" s="9" t="str">
        <f t="shared" si="13"/>
        <v>Geçer</v>
      </c>
      <c r="X153" s="8" t="str">
        <f t="shared" si="14"/>
        <v>Geçmez</v>
      </c>
      <c r="Y153" s="9" t="str">
        <f t="shared" si="15"/>
        <v>Geçmez</v>
      </c>
      <c r="Z153" s="9" t="str">
        <f t="shared" si="16"/>
        <v>Geçer</v>
      </c>
      <c r="AA153" s="9" t="str">
        <f t="shared" si="17"/>
        <v>Geçer</v>
      </c>
      <c r="AB153" s="9" t="str">
        <f t="shared" si="18"/>
        <v>Geçer</v>
      </c>
      <c r="AC153" s="9" t="str">
        <f t="shared" si="19"/>
        <v>Geçmez</v>
      </c>
      <c r="AD153" s="9" t="str">
        <f t="shared" si="20"/>
        <v>Geçer</v>
      </c>
      <c r="AE153" s="9" t="str">
        <f t="shared" si="21"/>
        <v>Geçmez</v>
      </c>
      <c r="AF153" s="9" t="str">
        <f t="shared" si="22"/>
        <v>Geçer</v>
      </c>
      <c r="AG153" s="9" t="str">
        <f t="shared" si="23"/>
        <v>Geçer</v>
      </c>
      <c r="AH153" s="8" t="str">
        <f t="shared" si="24"/>
        <v>Geçer</v>
      </c>
      <c r="AI153" s="9" t="str">
        <f t="shared" si="25"/>
        <v>Geçer</v>
      </c>
      <c r="AJ153" s="9" t="str">
        <f t="shared" si="26"/>
        <v>Geçer</v>
      </c>
      <c r="AK153" s="9" t="str">
        <f t="shared" si="27"/>
        <v>Geçer</v>
      </c>
      <c r="AL153" s="9" t="str">
        <f t="shared" si="28"/>
        <v>Geçer</v>
      </c>
      <c r="AM153" s="9" t="str">
        <f t="shared" si="29"/>
        <v>Geçer</v>
      </c>
      <c r="AN153" s="9" t="str">
        <f t="shared" si="30"/>
        <v>Geçer</v>
      </c>
      <c r="AO153" s="9" t="str">
        <f t="shared" si="31"/>
        <v>Geçer</v>
      </c>
      <c r="AP153" s="9" t="str">
        <f t="shared" si="32"/>
        <v>Geçer</v>
      </c>
      <c r="AQ153" s="8" t="str">
        <f t="shared" si="33"/>
        <v>Geçer</v>
      </c>
      <c r="AR153" s="9" t="str">
        <f t="shared" si="34"/>
        <v>Geçer</v>
      </c>
      <c r="AS153" s="9" t="str">
        <f t="shared" si="35"/>
        <v>Geçer</v>
      </c>
      <c r="AT153" s="9" t="str">
        <f t="shared" si="36"/>
        <v>Geçer</v>
      </c>
      <c r="AU153" s="9" t="str">
        <f t="shared" si="37"/>
        <v>Geçer</v>
      </c>
      <c r="AV153" s="9" t="str">
        <f t="shared" si="38"/>
        <v>Geçer</v>
      </c>
      <c r="AW153" s="9" t="str">
        <f t="shared" si="39"/>
        <v>Geçer</v>
      </c>
      <c r="AX153" s="9" t="str">
        <f t="shared" si="40"/>
        <v>Geçer</v>
      </c>
      <c r="AY153" s="9" t="str">
        <f t="shared" si="41"/>
        <v>Geçer</v>
      </c>
      <c r="AZ153" s="10" t="str">
        <f t="shared" si="42"/>
        <v>Evet</v>
      </c>
      <c r="BA153" s="10" t="str">
        <f t="shared" si="43"/>
        <v>Evet</v>
      </c>
      <c r="BB153" s="10" t="str">
        <f t="shared" si="44"/>
        <v>Evet</v>
      </c>
    </row>
    <row r="154" ht="42.0" customHeight="1">
      <c r="A154" s="7">
        <v>124.0</v>
      </c>
      <c r="B154" s="5" t="s">
        <v>73</v>
      </c>
      <c r="C154" s="7">
        <v>124.0</v>
      </c>
      <c r="D154" s="5">
        <v>28.0</v>
      </c>
      <c r="E154" s="5">
        <v>10.0</v>
      </c>
      <c r="F154" s="5">
        <v>28.0</v>
      </c>
      <c r="G154" s="5">
        <v>4.0</v>
      </c>
      <c r="H154" s="7">
        <v>190.0</v>
      </c>
      <c r="I154" s="6">
        <f t="shared" si="1"/>
        <v>38.5</v>
      </c>
      <c r="J154" s="6">
        <f t="shared" si="2"/>
        <v>78</v>
      </c>
      <c r="K154" s="7" t="str">
        <f t="shared" si="3"/>
        <v>Dikey</v>
      </c>
      <c r="L154" s="7" t="str">
        <f>IF(K154="Dikey",IF(AND(F154&gt;='Çanta Gruplaması'!$C$10,F154&lt;='Çanta Gruplaması'!$D$10),'Çanta Gruplaması'!$B$10,IF(AND(F154&gt;='Çanta Gruplaması'!$C$11,F154&lt;='Çanta Gruplaması'!$D$11),'Çanta Gruplaması'!$B$11,IF(AND(F154&gt;='Çanta Gruplaması'!$C$12,F154&lt;='Çanta Gruplaması'!$D$12),'Çanta Gruplaması'!$B$12,"Belirtilen Aralıkta Değil"))),IF(K154="Yatay",IF(AND(D154&gt;='Çanta Gruplaması'!$C$3,D154&lt;='Çanta Gruplaması'!$D$3),'Çanta Gruplaması'!$B$3,IF(AND(D154&gt;='Çanta Gruplaması'!$C$4,D154&lt;='Çanta Gruplaması'!$D$4),'Çanta Gruplaması'!$B$4,IF(AND(D154&gt;='Çanta Gruplaması'!$C$5,D154&lt;='Çanta Gruplaması'!$D$5),'Çanta Gruplaması'!$B$5,"Belirtilen Aralıkta Değil"))),IF(K154="Küp",IF(AND(D154&gt;='Çanta Gruplaması'!$C$16,D154&lt;='Çanta Gruplaması'!$D$16),'Çanta Gruplaması'!$B$16,IF(AND(D154&gt;='Çanta Gruplaması'!$C$17,D154&lt;='Çanta Gruplaması'!$D$17),'Çanta Gruplaması'!$B$17,IF(AND(D154&gt;='Çanta Gruplaması'!$C$18,D154&lt;='Çanta Gruplaması'!$D$18),'Çanta Gruplaması'!$B$18,"Belirtilen Aralıkta Değil"))),"Değer Hatalı")))</f>
        <v>Dikey 1</v>
      </c>
      <c r="M154" s="7" t="str">
        <f>IF(AND(D154&gt;='Çanta Gruplaması'!$H$3,D154&lt;='Çanta Gruplaması'!$I$3,F154&gt;='Çanta Gruplaması'!$J$3,F154&lt;='Çanta Gruplaması'!$K$3),'Çanta Gruplaması'!$G$3,IF(AND(D154&gt;='Çanta Gruplaması'!$H$4,D154&lt;='Çanta Gruplaması'!$I$4,F154&gt;='Çanta Gruplaması'!$J$4,F154&lt;='Çanta Gruplaması'!$K$4),'Çanta Gruplaması'!$G$4,IF(AND(D154&gt;='Çanta Gruplaması'!$H$5,D154&lt;='Çanta Gruplaması'!$I$5,F154&gt;='Çanta Gruplaması'!$J$5,F154&lt;='Çanta Gruplaması'!$K$5),'Çanta Gruplaması'!$G$5,"Gruplanabilen Aralıkta Değildir")))</f>
        <v>Gruplanabilen Aralıkta Değildir</v>
      </c>
      <c r="N154" s="8" t="str">
        <f t="shared" si="4"/>
        <v>Geçer</v>
      </c>
      <c r="O154" s="9" t="str">
        <f t="shared" si="5"/>
        <v>Geçer</v>
      </c>
      <c r="P154" s="9" t="str">
        <f t="shared" si="6"/>
        <v>Geçer</v>
      </c>
      <c r="Q154" s="9" t="str">
        <f t="shared" si="7"/>
        <v>Geçer</v>
      </c>
      <c r="R154" s="9" t="str">
        <f t="shared" si="8"/>
        <v>Geçer</v>
      </c>
      <c r="S154" s="9" t="str">
        <f t="shared" si="9"/>
        <v>Geçer</v>
      </c>
      <c r="T154" s="9" t="str">
        <f t="shared" si="10"/>
        <v>Geçer</v>
      </c>
      <c r="U154" s="9" t="str">
        <f t="shared" si="11"/>
        <v>Geçer</v>
      </c>
      <c r="V154" s="9" t="str">
        <f t="shared" si="12"/>
        <v>Geçer</v>
      </c>
      <c r="W154" s="9" t="str">
        <f t="shared" si="13"/>
        <v>Geçer</v>
      </c>
      <c r="X154" s="8" t="str">
        <f t="shared" si="14"/>
        <v>Geçmez</v>
      </c>
      <c r="Y154" s="9" t="str">
        <f t="shared" si="15"/>
        <v>Geçmez</v>
      </c>
      <c r="Z154" s="9" t="str">
        <f t="shared" si="16"/>
        <v>Geçer</v>
      </c>
      <c r="AA154" s="9" t="str">
        <f t="shared" si="17"/>
        <v>Geçer</v>
      </c>
      <c r="AB154" s="9" t="str">
        <f t="shared" si="18"/>
        <v>Geçer</v>
      </c>
      <c r="AC154" s="9" t="str">
        <f t="shared" si="19"/>
        <v>Geçmez</v>
      </c>
      <c r="AD154" s="9" t="str">
        <f t="shared" si="20"/>
        <v>Geçer</v>
      </c>
      <c r="AE154" s="9" t="str">
        <f t="shared" si="21"/>
        <v>Geçmez</v>
      </c>
      <c r="AF154" s="9" t="str">
        <f t="shared" si="22"/>
        <v>Geçer</v>
      </c>
      <c r="AG154" s="9" t="str">
        <f t="shared" si="23"/>
        <v>Geçer</v>
      </c>
      <c r="AH154" s="8" t="str">
        <f t="shared" si="24"/>
        <v>Geçer</v>
      </c>
      <c r="AI154" s="9" t="str">
        <f t="shared" si="25"/>
        <v>Geçer</v>
      </c>
      <c r="AJ154" s="9" t="str">
        <f t="shared" si="26"/>
        <v>Geçer</v>
      </c>
      <c r="AK154" s="9" t="str">
        <f t="shared" si="27"/>
        <v>Geçer</v>
      </c>
      <c r="AL154" s="9" t="str">
        <f t="shared" si="28"/>
        <v>Geçer</v>
      </c>
      <c r="AM154" s="9" t="str">
        <f t="shared" si="29"/>
        <v>Geçer</v>
      </c>
      <c r="AN154" s="9" t="str">
        <f t="shared" si="30"/>
        <v>Geçer</v>
      </c>
      <c r="AO154" s="9" t="str">
        <f t="shared" si="31"/>
        <v>Geçer</v>
      </c>
      <c r="AP154" s="9" t="str">
        <f t="shared" si="32"/>
        <v>Geçer</v>
      </c>
      <c r="AQ154" s="8" t="str">
        <f t="shared" si="33"/>
        <v>Geçer</v>
      </c>
      <c r="AR154" s="9" t="str">
        <f t="shared" si="34"/>
        <v>Geçer</v>
      </c>
      <c r="AS154" s="9" t="str">
        <f t="shared" si="35"/>
        <v>Geçer</v>
      </c>
      <c r="AT154" s="9" t="str">
        <f t="shared" si="36"/>
        <v>Geçer</v>
      </c>
      <c r="AU154" s="9" t="str">
        <f t="shared" si="37"/>
        <v>Geçer</v>
      </c>
      <c r="AV154" s="9" t="str">
        <f t="shared" si="38"/>
        <v>Geçer</v>
      </c>
      <c r="AW154" s="9" t="str">
        <f t="shared" si="39"/>
        <v>Geçer</v>
      </c>
      <c r="AX154" s="9" t="str">
        <f t="shared" si="40"/>
        <v>Geçer</v>
      </c>
      <c r="AY154" s="9" t="str">
        <f t="shared" si="41"/>
        <v>Geçer</v>
      </c>
      <c r="AZ154" s="10" t="str">
        <f t="shared" si="42"/>
        <v>Evet</v>
      </c>
      <c r="BA154" s="10" t="str">
        <f t="shared" si="43"/>
        <v>Evet</v>
      </c>
      <c r="BB154" s="10" t="str">
        <f t="shared" si="44"/>
        <v>Evet</v>
      </c>
    </row>
    <row r="155" ht="42.0" customHeight="1">
      <c r="A155" s="7">
        <v>125.0</v>
      </c>
      <c r="B155" s="5" t="s">
        <v>70</v>
      </c>
      <c r="C155" s="7">
        <v>125.0</v>
      </c>
      <c r="D155" s="5">
        <v>27.0</v>
      </c>
      <c r="E155" s="5">
        <v>10.0</v>
      </c>
      <c r="F155" s="5">
        <v>38.0</v>
      </c>
      <c r="G155" s="5">
        <v>4.0</v>
      </c>
      <c r="H155" s="7">
        <v>190.0</v>
      </c>
      <c r="I155" s="6">
        <f t="shared" si="1"/>
        <v>48.5</v>
      </c>
      <c r="J155" s="6">
        <f t="shared" si="2"/>
        <v>76</v>
      </c>
      <c r="K155" s="7" t="str">
        <f t="shared" si="3"/>
        <v>Dikey</v>
      </c>
      <c r="L155" s="7" t="str">
        <f>IF(K155="Dikey",IF(AND(F155&gt;='Çanta Gruplaması'!$C$10,F155&lt;='Çanta Gruplaması'!$D$10),'Çanta Gruplaması'!$B$10,IF(AND(F155&gt;='Çanta Gruplaması'!$C$11,F155&lt;='Çanta Gruplaması'!$D$11),'Çanta Gruplaması'!$B$11,IF(AND(F155&gt;='Çanta Gruplaması'!$C$12,F155&lt;='Çanta Gruplaması'!$D$12),'Çanta Gruplaması'!$B$12,"Belirtilen Aralıkta Değil"))),IF(K155="Yatay",IF(AND(D155&gt;='Çanta Gruplaması'!$C$3,D155&lt;='Çanta Gruplaması'!$D$3),'Çanta Gruplaması'!$B$3,IF(AND(D155&gt;='Çanta Gruplaması'!$C$4,D155&lt;='Çanta Gruplaması'!$D$4),'Çanta Gruplaması'!$B$4,IF(AND(D155&gt;='Çanta Gruplaması'!$C$5,D155&lt;='Çanta Gruplaması'!$D$5),'Çanta Gruplaması'!$B$5,"Belirtilen Aralıkta Değil"))),IF(K155="Küp",IF(AND(D155&gt;='Çanta Gruplaması'!$C$16,D155&lt;='Çanta Gruplaması'!$D$16),'Çanta Gruplaması'!$B$16,IF(AND(D155&gt;='Çanta Gruplaması'!$C$17,D155&lt;='Çanta Gruplaması'!$D$17),'Çanta Gruplaması'!$B$17,IF(AND(D155&gt;='Çanta Gruplaması'!$C$18,D155&lt;='Çanta Gruplaması'!$D$18),'Çanta Gruplaması'!$B$18,"Belirtilen Aralıkta Değil"))),"Değer Hatalı")))</f>
        <v>Dikey 2</v>
      </c>
      <c r="M155" s="7" t="str">
        <f>IF(AND(D155&gt;='Çanta Gruplaması'!$H$3,D155&lt;='Çanta Gruplaması'!$I$3,F155&gt;='Çanta Gruplaması'!$J$3,F155&lt;='Çanta Gruplaması'!$K$3),'Çanta Gruplaması'!$G$3,IF(AND(D155&gt;='Çanta Gruplaması'!$H$4,D155&lt;='Çanta Gruplaması'!$I$4,F155&gt;='Çanta Gruplaması'!$J$4,F155&lt;='Çanta Gruplaması'!$K$4),'Çanta Gruplaması'!$G$4,IF(AND(D155&gt;='Çanta Gruplaması'!$H$5,D155&lt;='Çanta Gruplaması'!$I$5,F155&gt;='Çanta Gruplaması'!$J$5,F155&lt;='Çanta Gruplaması'!$K$5),'Çanta Gruplaması'!$G$5,"Gruplanabilen Aralıkta Değildir")))</f>
        <v>Orta</v>
      </c>
      <c r="N155" s="8" t="str">
        <f t="shared" si="4"/>
        <v>Geçer</v>
      </c>
      <c r="O155" s="9" t="str">
        <f t="shared" si="5"/>
        <v>Geçer</v>
      </c>
      <c r="P155" s="9" t="str">
        <f t="shared" si="6"/>
        <v>Geçer</v>
      </c>
      <c r="Q155" s="9" t="str">
        <f t="shared" si="7"/>
        <v>Geçer</v>
      </c>
      <c r="R155" s="9" t="str">
        <f t="shared" si="8"/>
        <v>Geçer</v>
      </c>
      <c r="S155" s="9" t="str">
        <f t="shared" si="9"/>
        <v>Geçer</v>
      </c>
      <c r="T155" s="9" t="str">
        <f t="shared" si="10"/>
        <v>Geçer</v>
      </c>
      <c r="U155" s="9" t="str">
        <f t="shared" si="11"/>
        <v>Geçer</v>
      </c>
      <c r="V155" s="9" t="str">
        <f t="shared" si="12"/>
        <v>Geçer</v>
      </c>
      <c r="W155" s="9" t="str">
        <f t="shared" si="13"/>
        <v>Geçer</v>
      </c>
      <c r="X155" s="8" t="str">
        <f t="shared" si="14"/>
        <v>Geçmez</v>
      </c>
      <c r="Y155" s="9" t="str">
        <f t="shared" si="15"/>
        <v>Geçmez</v>
      </c>
      <c r="Z155" s="9" t="str">
        <f t="shared" si="16"/>
        <v>Geçmez</v>
      </c>
      <c r="AA155" s="9" t="str">
        <f t="shared" si="17"/>
        <v>Geçer</v>
      </c>
      <c r="AB155" s="9" t="str">
        <f t="shared" si="18"/>
        <v>Geçer</v>
      </c>
      <c r="AC155" s="9" t="str">
        <f t="shared" si="19"/>
        <v>Geçmez</v>
      </c>
      <c r="AD155" s="9" t="str">
        <f t="shared" si="20"/>
        <v>Geçer</v>
      </c>
      <c r="AE155" s="9" t="str">
        <f t="shared" si="21"/>
        <v>Geçmez</v>
      </c>
      <c r="AF155" s="9" t="str">
        <f t="shared" si="22"/>
        <v>Geçer</v>
      </c>
      <c r="AG155" s="9" t="str">
        <f t="shared" si="23"/>
        <v>Geçmez</v>
      </c>
      <c r="AH155" s="8" t="str">
        <f t="shared" si="24"/>
        <v>Geçer</v>
      </c>
      <c r="AI155" s="9" t="str">
        <f t="shared" si="25"/>
        <v>Geçer</v>
      </c>
      <c r="AJ155" s="9" t="str">
        <f t="shared" si="26"/>
        <v>Geçer</v>
      </c>
      <c r="AK155" s="9" t="str">
        <f t="shared" si="27"/>
        <v>Geçer</v>
      </c>
      <c r="AL155" s="9" t="str">
        <f t="shared" si="28"/>
        <v>Geçer</v>
      </c>
      <c r="AM155" s="9" t="str">
        <f t="shared" si="29"/>
        <v>Geçer</v>
      </c>
      <c r="AN155" s="9" t="str">
        <f t="shared" si="30"/>
        <v>Geçer</v>
      </c>
      <c r="AO155" s="9" t="str">
        <f t="shared" si="31"/>
        <v>Geçer</v>
      </c>
      <c r="AP155" s="9" t="str">
        <f t="shared" si="32"/>
        <v>Geçer</v>
      </c>
      <c r="AQ155" s="8" t="str">
        <f t="shared" si="33"/>
        <v>Geçer</v>
      </c>
      <c r="AR155" s="9" t="str">
        <f t="shared" si="34"/>
        <v>Geçer</v>
      </c>
      <c r="AS155" s="9" t="str">
        <f t="shared" si="35"/>
        <v>Geçer</v>
      </c>
      <c r="AT155" s="9" t="str">
        <f t="shared" si="36"/>
        <v>Geçer</v>
      </c>
      <c r="AU155" s="9" t="str">
        <f t="shared" si="37"/>
        <v>Geçer</v>
      </c>
      <c r="AV155" s="9" t="str">
        <f t="shared" si="38"/>
        <v>Geçer</v>
      </c>
      <c r="AW155" s="9" t="str">
        <f t="shared" si="39"/>
        <v>Geçer</v>
      </c>
      <c r="AX155" s="9" t="str">
        <f t="shared" si="40"/>
        <v>Geçer</v>
      </c>
      <c r="AY155" s="9" t="str">
        <f t="shared" si="41"/>
        <v>Geçer</v>
      </c>
      <c r="AZ155" s="10" t="str">
        <f t="shared" si="42"/>
        <v>Evet</v>
      </c>
      <c r="BA155" s="10" t="str">
        <f t="shared" si="43"/>
        <v>Evet</v>
      </c>
      <c r="BB155" s="10" t="str">
        <f t="shared" si="44"/>
        <v>Evet</v>
      </c>
    </row>
    <row r="156" ht="42.0" customHeight="1">
      <c r="A156" s="7">
        <v>126.0</v>
      </c>
      <c r="B156" s="5" t="s">
        <v>68</v>
      </c>
      <c r="C156" s="7">
        <v>126.0</v>
      </c>
      <c r="D156" s="5">
        <v>26.0</v>
      </c>
      <c r="E156" s="5">
        <v>10.0</v>
      </c>
      <c r="F156" s="5">
        <v>35.0</v>
      </c>
      <c r="G156" s="5">
        <v>4.0</v>
      </c>
      <c r="H156" s="7">
        <v>190.0</v>
      </c>
      <c r="I156" s="6">
        <f t="shared" si="1"/>
        <v>45.5</v>
      </c>
      <c r="J156" s="6">
        <f t="shared" si="2"/>
        <v>74</v>
      </c>
      <c r="K156" s="7" t="str">
        <f t="shared" si="3"/>
        <v>Dikey</v>
      </c>
      <c r="L156" s="7" t="str">
        <f>IF(K156="Dikey",IF(AND(F156&gt;='Çanta Gruplaması'!$C$10,F156&lt;='Çanta Gruplaması'!$D$10),'Çanta Gruplaması'!$B$10,IF(AND(F156&gt;='Çanta Gruplaması'!$C$11,F156&lt;='Çanta Gruplaması'!$D$11),'Çanta Gruplaması'!$B$11,IF(AND(F156&gt;='Çanta Gruplaması'!$C$12,F156&lt;='Çanta Gruplaması'!$D$12),'Çanta Gruplaması'!$B$12,"Belirtilen Aralıkta Değil"))),IF(K156="Yatay",IF(AND(D156&gt;='Çanta Gruplaması'!$C$3,D156&lt;='Çanta Gruplaması'!$D$3),'Çanta Gruplaması'!$B$3,IF(AND(D156&gt;='Çanta Gruplaması'!$C$4,D156&lt;='Çanta Gruplaması'!$D$4),'Çanta Gruplaması'!$B$4,IF(AND(D156&gt;='Çanta Gruplaması'!$C$5,D156&lt;='Çanta Gruplaması'!$D$5),'Çanta Gruplaması'!$B$5,"Belirtilen Aralıkta Değil"))),IF(K156="Küp",IF(AND(D156&gt;='Çanta Gruplaması'!$C$16,D156&lt;='Çanta Gruplaması'!$D$16),'Çanta Gruplaması'!$B$16,IF(AND(D156&gt;='Çanta Gruplaması'!$C$17,D156&lt;='Çanta Gruplaması'!$D$17),'Çanta Gruplaması'!$B$17,IF(AND(D156&gt;='Çanta Gruplaması'!$C$18,D156&lt;='Çanta Gruplaması'!$D$18),'Çanta Gruplaması'!$B$18,"Belirtilen Aralıkta Değil"))),"Değer Hatalı")))</f>
        <v>Dikey 2</v>
      </c>
      <c r="M156" s="7" t="str">
        <f>IF(AND(D156&gt;='Çanta Gruplaması'!$H$3,D156&lt;='Çanta Gruplaması'!$I$3,F156&gt;='Çanta Gruplaması'!$J$3,F156&lt;='Çanta Gruplaması'!$K$3),'Çanta Gruplaması'!$G$3,IF(AND(D156&gt;='Çanta Gruplaması'!$H$4,D156&lt;='Çanta Gruplaması'!$I$4,F156&gt;='Çanta Gruplaması'!$J$4,F156&lt;='Çanta Gruplaması'!$K$4),'Çanta Gruplaması'!$G$4,IF(AND(D156&gt;='Çanta Gruplaması'!$H$5,D156&lt;='Çanta Gruplaması'!$I$5,F156&gt;='Çanta Gruplaması'!$J$5,F156&lt;='Çanta Gruplaması'!$K$5),'Çanta Gruplaması'!$G$5,"Gruplanabilen Aralıkta Değildir")))</f>
        <v>Orta</v>
      </c>
      <c r="N156" s="8" t="str">
        <f t="shared" si="4"/>
        <v>Geçer</v>
      </c>
      <c r="O156" s="9" t="str">
        <f t="shared" si="5"/>
        <v>Geçer</v>
      </c>
      <c r="P156" s="9" t="str">
        <f t="shared" si="6"/>
        <v>Geçer</v>
      </c>
      <c r="Q156" s="9" t="str">
        <f t="shared" si="7"/>
        <v>Geçer</v>
      </c>
      <c r="R156" s="9" t="str">
        <f t="shared" si="8"/>
        <v>Geçer</v>
      </c>
      <c r="S156" s="9" t="str">
        <f t="shared" si="9"/>
        <v>Geçer</v>
      </c>
      <c r="T156" s="9" t="str">
        <f t="shared" si="10"/>
        <v>Geçer</v>
      </c>
      <c r="U156" s="9" t="str">
        <f t="shared" si="11"/>
        <v>Geçer</v>
      </c>
      <c r="V156" s="9" t="str">
        <f t="shared" si="12"/>
        <v>Geçer</v>
      </c>
      <c r="W156" s="9" t="str">
        <f t="shared" si="13"/>
        <v>Geçer</v>
      </c>
      <c r="X156" s="8" t="str">
        <f t="shared" si="14"/>
        <v>Geçmez</v>
      </c>
      <c r="Y156" s="9" t="str">
        <f t="shared" si="15"/>
        <v>Geçmez</v>
      </c>
      <c r="Z156" s="9" t="str">
        <f t="shared" si="16"/>
        <v>Geçer</v>
      </c>
      <c r="AA156" s="9" t="str">
        <f t="shared" si="17"/>
        <v>Geçer</v>
      </c>
      <c r="AB156" s="9" t="str">
        <f t="shared" si="18"/>
        <v>Geçer</v>
      </c>
      <c r="AC156" s="9" t="str">
        <f t="shared" si="19"/>
        <v>Geçmez</v>
      </c>
      <c r="AD156" s="9" t="str">
        <f t="shared" si="20"/>
        <v>Geçer</v>
      </c>
      <c r="AE156" s="9" t="str">
        <f t="shared" si="21"/>
        <v>Geçmez</v>
      </c>
      <c r="AF156" s="9" t="str">
        <f t="shared" si="22"/>
        <v>Geçer</v>
      </c>
      <c r="AG156" s="9" t="str">
        <f t="shared" si="23"/>
        <v>Geçer</v>
      </c>
      <c r="AH156" s="8" t="str">
        <f t="shared" si="24"/>
        <v>Geçer</v>
      </c>
      <c r="AI156" s="9" t="str">
        <f t="shared" si="25"/>
        <v>Geçer</v>
      </c>
      <c r="AJ156" s="9" t="str">
        <f t="shared" si="26"/>
        <v>Geçer</v>
      </c>
      <c r="AK156" s="9" t="str">
        <f t="shared" si="27"/>
        <v>Geçer</v>
      </c>
      <c r="AL156" s="9" t="str">
        <f t="shared" si="28"/>
        <v>Geçer</v>
      </c>
      <c r="AM156" s="9" t="str">
        <f t="shared" si="29"/>
        <v>Geçer</v>
      </c>
      <c r="AN156" s="9" t="str">
        <f t="shared" si="30"/>
        <v>Geçer</v>
      </c>
      <c r="AO156" s="9" t="str">
        <f t="shared" si="31"/>
        <v>Geçer</v>
      </c>
      <c r="AP156" s="9" t="str">
        <f t="shared" si="32"/>
        <v>Geçer</v>
      </c>
      <c r="AQ156" s="8" t="str">
        <f t="shared" si="33"/>
        <v>Geçer</v>
      </c>
      <c r="AR156" s="9" t="str">
        <f t="shared" si="34"/>
        <v>Geçer</v>
      </c>
      <c r="AS156" s="9" t="str">
        <f t="shared" si="35"/>
        <v>Geçer</v>
      </c>
      <c r="AT156" s="9" t="str">
        <f t="shared" si="36"/>
        <v>Geçer</v>
      </c>
      <c r="AU156" s="9" t="str">
        <f t="shared" si="37"/>
        <v>Geçer</v>
      </c>
      <c r="AV156" s="9" t="str">
        <f t="shared" si="38"/>
        <v>Geçer</v>
      </c>
      <c r="AW156" s="9" t="str">
        <f t="shared" si="39"/>
        <v>Geçer</v>
      </c>
      <c r="AX156" s="9" t="str">
        <f t="shared" si="40"/>
        <v>Geçer</v>
      </c>
      <c r="AY156" s="9" t="str">
        <f t="shared" si="41"/>
        <v>Geçer</v>
      </c>
      <c r="AZ156" s="10" t="str">
        <f t="shared" si="42"/>
        <v>Evet</v>
      </c>
      <c r="BA156" s="10" t="str">
        <f t="shared" si="43"/>
        <v>Evet</v>
      </c>
      <c r="BB156" s="10" t="str">
        <f t="shared" si="44"/>
        <v>Evet</v>
      </c>
    </row>
    <row r="157" ht="42.0" customHeight="1">
      <c r="A157" s="7">
        <v>127.0</v>
      </c>
      <c r="B157" s="5" t="s">
        <v>76</v>
      </c>
      <c r="C157" s="7">
        <v>127.0</v>
      </c>
      <c r="D157" s="5">
        <v>26.0</v>
      </c>
      <c r="E157" s="5">
        <v>10.0</v>
      </c>
      <c r="F157" s="5">
        <v>32.0</v>
      </c>
      <c r="G157" s="5">
        <v>4.0</v>
      </c>
      <c r="H157" s="7">
        <v>190.0</v>
      </c>
      <c r="I157" s="6">
        <f t="shared" si="1"/>
        <v>42.5</v>
      </c>
      <c r="J157" s="6">
        <f t="shared" si="2"/>
        <v>74</v>
      </c>
      <c r="K157" s="7" t="str">
        <f t="shared" si="3"/>
        <v>Dikey</v>
      </c>
      <c r="L157" s="7" t="str">
        <f>IF(K157="Dikey",IF(AND(F157&gt;='Çanta Gruplaması'!$C$10,F157&lt;='Çanta Gruplaması'!$D$10),'Çanta Gruplaması'!$B$10,IF(AND(F157&gt;='Çanta Gruplaması'!$C$11,F157&lt;='Çanta Gruplaması'!$D$11),'Çanta Gruplaması'!$B$11,IF(AND(F157&gt;='Çanta Gruplaması'!$C$12,F157&lt;='Çanta Gruplaması'!$D$12),'Çanta Gruplaması'!$B$12,"Belirtilen Aralıkta Değil"))),IF(K157="Yatay",IF(AND(D157&gt;='Çanta Gruplaması'!$C$3,D157&lt;='Çanta Gruplaması'!$D$3),'Çanta Gruplaması'!$B$3,IF(AND(D157&gt;='Çanta Gruplaması'!$C$4,D157&lt;='Çanta Gruplaması'!$D$4),'Çanta Gruplaması'!$B$4,IF(AND(D157&gt;='Çanta Gruplaması'!$C$5,D157&lt;='Çanta Gruplaması'!$D$5),'Çanta Gruplaması'!$B$5,"Belirtilen Aralıkta Değil"))),IF(K157="Küp",IF(AND(D157&gt;='Çanta Gruplaması'!$C$16,D157&lt;='Çanta Gruplaması'!$D$16),'Çanta Gruplaması'!$B$16,IF(AND(D157&gt;='Çanta Gruplaması'!$C$17,D157&lt;='Çanta Gruplaması'!$D$17),'Çanta Gruplaması'!$B$17,IF(AND(D157&gt;='Çanta Gruplaması'!$C$18,D157&lt;='Çanta Gruplaması'!$D$18),'Çanta Gruplaması'!$B$18,"Belirtilen Aralıkta Değil"))),"Değer Hatalı")))</f>
        <v>Dikey 2</v>
      </c>
      <c r="M157" s="7" t="str">
        <f>IF(AND(D157&gt;='Çanta Gruplaması'!$H$3,D157&lt;='Çanta Gruplaması'!$I$3,F157&gt;='Çanta Gruplaması'!$J$3,F157&lt;='Çanta Gruplaması'!$K$3),'Çanta Gruplaması'!$G$3,IF(AND(D157&gt;='Çanta Gruplaması'!$H$4,D157&lt;='Çanta Gruplaması'!$I$4,F157&gt;='Çanta Gruplaması'!$J$4,F157&lt;='Çanta Gruplaması'!$K$4),'Çanta Gruplaması'!$G$4,IF(AND(D157&gt;='Çanta Gruplaması'!$H$5,D157&lt;='Çanta Gruplaması'!$I$5,F157&gt;='Çanta Gruplaması'!$J$5,F157&lt;='Çanta Gruplaması'!$K$5),'Çanta Gruplaması'!$G$5,"Gruplanabilen Aralıkta Değildir")))</f>
        <v>Orta</v>
      </c>
      <c r="N157" s="8" t="str">
        <f t="shared" si="4"/>
        <v>Geçer</v>
      </c>
      <c r="O157" s="9" t="str">
        <f t="shared" si="5"/>
        <v>Geçer</v>
      </c>
      <c r="P157" s="9" t="str">
        <f t="shared" si="6"/>
        <v>Geçer</v>
      </c>
      <c r="Q157" s="9" t="str">
        <f t="shared" si="7"/>
        <v>Geçer</v>
      </c>
      <c r="R157" s="9" t="str">
        <f t="shared" si="8"/>
        <v>Geçer</v>
      </c>
      <c r="S157" s="9" t="str">
        <f t="shared" si="9"/>
        <v>Geçer</v>
      </c>
      <c r="T157" s="9" t="str">
        <f t="shared" si="10"/>
        <v>Geçer</v>
      </c>
      <c r="U157" s="9" t="str">
        <f t="shared" si="11"/>
        <v>Geçer</v>
      </c>
      <c r="V157" s="9" t="str">
        <f t="shared" si="12"/>
        <v>Geçer</v>
      </c>
      <c r="W157" s="9" t="str">
        <f t="shared" si="13"/>
        <v>Geçer</v>
      </c>
      <c r="X157" s="8" t="str">
        <f t="shared" si="14"/>
        <v>Geçmez</v>
      </c>
      <c r="Y157" s="9" t="str">
        <f t="shared" si="15"/>
        <v>Geçmez</v>
      </c>
      <c r="Z157" s="9" t="str">
        <f t="shared" si="16"/>
        <v>Geçer</v>
      </c>
      <c r="AA157" s="9" t="str">
        <f t="shared" si="17"/>
        <v>Geçer</v>
      </c>
      <c r="AB157" s="9" t="str">
        <f t="shared" si="18"/>
        <v>Geçer</v>
      </c>
      <c r="AC157" s="9" t="str">
        <f t="shared" si="19"/>
        <v>Geçmez</v>
      </c>
      <c r="AD157" s="9" t="str">
        <f t="shared" si="20"/>
        <v>Geçer</v>
      </c>
      <c r="AE157" s="9" t="str">
        <f t="shared" si="21"/>
        <v>Geçmez</v>
      </c>
      <c r="AF157" s="9" t="str">
        <f t="shared" si="22"/>
        <v>Geçer</v>
      </c>
      <c r="AG157" s="9" t="str">
        <f t="shared" si="23"/>
        <v>Geçer</v>
      </c>
      <c r="AH157" s="8" t="str">
        <f t="shared" si="24"/>
        <v>Geçer</v>
      </c>
      <c r="AI157" s="9" t="str">
        <f t="shared" si="25"/>
        <v>Geçer</v>
      </c>
      <c r="AJ157" s="9" t="str">
        <f t="shared" si="26"/>
        <v>Geçer</v>
      </c>
      <c r="AK157" s="9" t="str">
        <f t="shared" si="27"/>
        <v>Geçer</v>
      </c>
      <c r="AL157" s="9" t="str">
        <f t="shared" si="28"/>
        <v>Geçer</v>
      </c>
      <c r="AM157" s="9" t="str">
        <f t="shared" si="29"/>
        <v>Geçer</v>
      </c>
      <c r="AN157" s="9" t="str">
        <f t="shared" si="30"/>
        <v>Geçer</v>
      </c>
      <c r="AO157" s="9" t="str">
        <f t="shared" si="31"/>
        <v>Geçer</v>
      </c>
      <c r="AP157" s="9" t="str">
        <f t="shared" si="32"/>
        <v>Geçer</v>
      </c>
      <c r="AQ157" s="8" t="str">
        <f t="shared" si="33"/>
        <v>Geçer</v>
      </c>
      <c r="AR157" s="9" t="str">
        <f t="shared" si="34"/>
        <v>Geçer</v>
      </c>
      <c r="AS157" s="9" t="str">
        <f t="shared" si="35"/>
        <v>Geçer</v>
      </c>
      <c r="AT157" s="9" t="str">
        <f t="shared" si="36"/>
        <v>Geçer</v>
      </c>
      <c r="AU157" s="9" t="str">
        <f t="shared" si="37"/>
        <v>Geçer</v>
      </c>
      <c r="AV157" s="9" t="str">
        <f t="shared" si="38"/>
        <v>Geçer</v>
      </c>
      <c r="AW157" s="9" t="str">
        <f t="shared" si="39"/>
        <v>Geçer</v>
      </c>
      <c r="AX157" s="9" t="str">
        <f t="shared" si="40"/>
        <v>Geçer</v>
      </c>
      <c r="AY157" s="9" t="str">
        <f t="shared" si="41"/>
        <v>Geçer</v>
      </c>
      <c r="AZ157" s="10" t="str">
        <f t="shared" si="42"/>
        <v>Evet</v>
      </c>
      <c r="BA157" s="10" t="str">
        <f t="shared" si="43"/>
        <v>Evet</v>
      </c>
      <c r="BB157" s="10" t="str">
        <f t="shared" si="44"/>
        <v>Evet</v>
      </c>
    </row>
    <row r="158" ht="42.0" customHeight="1">
      <c r="A158" s="7">
        <v>128.0</v>
      </c>
      <c r="B158" s="5" t="s">
        <v>65</v>
      </c>
      <c r="C158" s="7">
        <v>128.0</v>
      </c>
      <c r="D158" s="5">
        <v>24.0</v>
      </c>
      <c r="E158" s="5">
        <v>10.0</v>
      </c>
      <c r="F158" s="5">
        <v>30.0</v>
      </c>
      <c r="G158" s="5">
        <v>5.0</v>
      </c>
      <c r="H158" s="7">
        <v>190.0</v>
      </c>
      <c r="I158" s="6">
        <f t="shared" si="1"/>
        <v>41.5</v>
      </c>
      <c r="J158" s="6">
        <f t="shared" si="2"/>
        <v>70</v>
      </c>
      <c r="K158" s="7" t="str">
        <f t="shared" si="3"/>
        <v>Dikey</v>
      </c>
      <c r="L158" s="7" t="str">
        <f>IF(K158="Dikey",IF(AND(F158&gt;='Çanta Gruplaması'!$C$10,F158&lt;='Çanta Gruplaması'!$D$10),'Çanta Gruplaması'!$B$10,IF(AND(F158&gt;='Çanta Gruplaması'!$C$11,F158&lt;='Çanta Gruplaması'!$D$11),'Çanta Gruplaması'!$B$11,IF(AND(F158&gt;='Çanta Gruplaması'!$C$12,F158&lt;='Çanta Gruplaması'!$D$12),'Çanta Gruplaması'!$B$12,"Belirtilen Aralıkta Değil"))),IF(K158="Yatay",IF(AND(D158&gt;='Çanta Gruplaması'!$C$3,D158&lt;='Çanta Gruplaması'!$D$3),'Çanta Gruplaması'!$B$3,IF(AND(D158&gt;='Çanta Gruplaması'!$C$4,D158&lt;='Çanta Gruplaması'!$D$4),'Çanta Gruplaması'!$B$4,IF(AND(D158&gt;='Çanta Gruplaması'!$C$5,D158&lt;='Çanta Gruplaması'!$D$5),'Çanta Gruplaması'!$B$5,"Belirtilen Aralıkta Değil"))),IF(K158="Küp",IF(AND(D158&gt;='Çanta Gruplaması'!$C$16,D158&lt;='Çanta Gruplaması'!$D$16),'Çanta Gruplaması'!$B$16,IF(AND(D158&gt;='Çanta Gruplaması'!$C$17,D158&lt;='Çanta Gruplaması'!$D$17),'Çanta Gruplaması'!$B$17,IF(AND(D158&gt;='Çanta Gruplaması'!$C$18,D158&lt;='Çanta Gruplaması'!$D$18),'Çanta Gruplaması'!$B$18,"Belirtilen Aralıkta Değil"))),"Değer Hatalı")))</f>
        <v>Dikey 1</v>
      </c>
      <c r="M158" s="7" t="str">
        <f>IF(AND(D158&gt;='Çanta Gruplaması'!$H$3,D158&lt;='Çanta Gruplaması'!$I$3,F158&gt;='Çanta Gruplaması'!$J$3,F158&lt;='Çanta Gruplaması'!$K$3),'Çanta Gruplaması'!$G$3,IF(AND(D158&gt;='Çanta Gruplaması'!$H$4,D158&lt;='Çanta Gruplaması'!$I$4,F158&gt;='Çanta Gruplaması'!$J$4,F158&lt;='Çanta Gruplaması'!$K$4),'Çanta Gruplaması'!$G$4,IF(AND(D158&gt;='Çanta Gruplaması'!$H$5,D158&lt;='Çanta Gruplaması'!$I$5,F158&gt;='Çanta Gruplaması'!$J$5,F158&lt;='Çanta Gruplaması'!$K$5),'Çanta Gruplaması'!$G$5,"Gruplanabilen Aralıkta Değildir")))</f>
        <v>Gruplanabilen Aralıkta Değildir</v>
      </c>
      <c r="N158" s="8" t="str">
        <f t="shared" si="4"/>
        <v>Geçer</v>
      </c>
      <c r="O158" s="9" t="str">
        <f t="shared" si="5"/>
        <v>Geçer</v>
      </c>
      <c r="P158" s="9" t="str">
        <f t="shared" si="6"/>
        <v>Geçer</v>
      </c>
      <c r="Q158" s="9" t="str">
        <f t="shared" si="7"/>
        <v>Geçer</v>
      </c>
      <c r="R158" s="9" t="str">
        <f t="shared" si="8"/>
        <v>Geçer</v>
      </c>
      <c r="S158" s="9" t="str">
        <f t="shared" si="9"/>
        <v>Geçer</v>
      </c>
      <c r="T158" s="9" t="str">
        <f t="shared" si="10"/>
        <v>Geçer</v>
      </c>
      <c r="U158" s="9" t="str">
        <f t="shared" si="11"/>
        <v>Geçer</v>
      </c>
      <c r="V158" s="9" t="str">
        <f t="shared" si="12"/>
        <v>Geçer</v>
      </c>
      <c r="W158" s="9" t="str">
        <f t="shared" si="13"/>
        <v>Geçer</v>
      </c>
      <c r="X158" s="8" t="str">
        <f t="shared" si="14"/>
        <v>Geçmez</v>
      </c>
      <c r="Y158" s="9" t="str">
        <f t="shared" si="15"/>
        <v>Geçer</v>
      </c>
      <c r="Z158" s="9" t="str">
        <f t="shared" si="16"/>
        <v>Geçer</v>
      </c>
      <c r="AA158" s="9" t="str">
        <f t="shared" si="17"/>
        <v>Geçer</v>
      </c>
      <c r="AB158" s="9" t="str">
        <f t="shared" si="18"/>
        <v>Geçer</v>
      </c>
      <c r="AC158" s="9" t="str">
        <f t="shared" si="19"/>
        <v>Geçmez</v>
      </c>
      <c r="AD158" s="9" t="str">
        <f t="shared" si="20"/>
        <v>Geçmez</v>
      </c>
      <c r="AE158" s="9" t="str">
        <f t="shared" si="21"/>
        <v>Geçer</v>
      </c>
      <c r="AF158" s="9" t="str">
        <f t="shared" si="22"/>
        <v>Geçer</v>
      </c>
      <c r="AG158" s="9" t="str">
        <f t="shared" si="23"/>
        <v>Geçer</v>
      </c>
      <c r="AH158" s="8" t="str">
        <f t="shared" si="24"/>
        <v>Geçer</v>
      </c>
      <c r="AI158" s="9" t="str">
        <f t="shared" si="25"/>
        <v>Geçer</v>
      </c>
      <c r="AJ158" s="9" t="str">
        <f t="shared" si="26"/>
        <v>Geçer</v>
      </c>
      <c r="AK158" s="9" t="str">
        <f t="shared" si="27"/>
        <v>Geçer</v>
      </c>
      <c r="AL158" s="9" t="str">
        <f t="shared" si="28"/>
        <v>Geçer</v>
      </c>
      <c r="AM158" s="9" t="str">
        <f t="shared" si="29"/>
        <v>Geçer</v>
      </c>
      <c r="AN158" s="9" t="str">
        <f t="shared" si="30"/>
        <v>Geçer</v>
      </c>
      <c r="AO158" s="9" t="str">
        <f t="shared" si="31"/>
        <v>Geçer</v>
      </c>
      <c r="AP158" s="9" t="str">
        <f t="shared" si="32"/>
        <v>Geçer</v>
      </c>
      <c r="AQ158" s="8" t="str">
        <f t="shared" si="33"/>
        <v>Geçer</v>
      </c>
      <c r="AR158" s="9" t="str">
        <f t="shared" si="34"/>
        <v>Geçer</v>
      </c>
      <c r="AS158" s="9" t="str">
        <f t="shared" si="35"/>
        <v>Geçer</v>
      </c>
      <c r="AT158" s="9" t="str">
        <f t="shared" si="36"/>
        <v>Geçer</v>
      </c>
      <c r="AU158" s="9" t="str">
        <f t="shared" si="37"/>
        <v>Geçer</v>
      </c>
      <c r="AV158" s="9" t="str">
        <f t="shared" si="38"/>
        <v>Geçer</v>
      </c>
      <c r="AW158" s="9" t="str">
        <f t="shared" si="39"/>
        <v>Geçer</v>
      </c>
      <c r="AX158" s="9" t="str">
        <f t="shared" si="40"/>
        <v>Geçer</v>
      </c>
      <c r="AY158" s="9" t="str">
        <f t="shared" si="41"/>
        <v>Geçer</v>
      </c>
      <c r="AZ158" s="10" t="str">
        <f t="shared" si="42"/>
        <v>Evet</v>
      </c>
      <c r="BA158" s="10" t="str">
        <f t="shared" si="43"/>
        <v>Evet</v>
      </c>
      <c r="BB158" s="10" t="str">
        <f t="shared" si="44"/>
        <v>Evet</v>
      </c>
    </row>
    <row r="159" ht="42.0" customHeight="1">
      <c r="A159" s="7">
        <v>129.0</v>
      </c>
      <c r="B159" s="5" t="s">
        <v>77</v>
      </c>
      <c r="C159" s="7">
        <v>129.0</v>
      </c>
      <c r="D159" s="5">
        <v>23.0</v>
      </c>
      <c r="E159" s="5">
        <v>10.0</v>
      </c>
      <c r="F159" s="5">
        <v>18.0</v>
      </c>
      <c r="G159" s="5">
        <v>4.0</v>
      </c>
      <c r="H159" s="7">
        <v>190.0</v>
      </c>
      <c r="I159" s="6">
        <f t="shared" si="1"/>
        <v>28.5</v>
      </c>
      <c r="J159" s="6">
        <f t="shared" si="2"/>
        <v>68</v>
      </c>
      <c r="K159" s="7" t="str">
        <f t="shared" si="3"/>
        <v>Yatay</v>
      </c>
      <c r="L159" s="7" t="str">
        <f>IF(K159="Dikey",IF(AND(F159&gt;='Çanta Gruplaması'!$C$10,F159&lt;='Çanta Gruplaması'!$D$10),'Çanta Gruplaması'!$B$10,IF(AND(F159&gt;='Çanta Gruplaması'!$C$11,F159&lt;='Çanta Gruplaması'!$D$11),'Çanta Gruplaması'!$B$11,IF(AND(F159&gt;='Çanta Gruplaması'!$C$12,F159&lt;='Çanta Gruplaması'!$D$12),'Çanta Gruplaması'!$B$12,"Belirtilen Aralıkta Değil"))),IF(K159="Yatay",IF(AND(D159&gt;='Çanta Gruplaması'!$C$3,D159&lt;='Çanta Gruplaması'!$D$3),'Çanta Gruplaması'!$B$3,IF(AND(D159&gt;='Çanta Gruplaması'!$C$4,D159&lt;='Çanta Gruplaması'!$D$4),'Çanta Gruplaması'!$B$4,IF(AND(D159&gt;='Çanta Gruplaması'!$C$5,D159&lt;='Çanta Gruplaması'!$D$5),'Çanta Gruplaması'!$B$5,"Belirtilen Aralıkta Değil"))),IF(K159="Küp",IF(AND(D159&gt;='Çanta Gruplaması'!$C$16,D159&lt;='Çanta Gruplaması'!$D$16),'Çanta Gruplaması'!$B$16,IF(AND(D159&gt;='Çanta Gruplaması'!$C$17,D159&lt;='Çanta Gruplaması'!$D$17),'Çanta Gruplaması'!$B$17,IF(AND(D159&gt;='Çanta Gruplaması'!$C$18,D159&lt;='Çanta Gruplaması'!$D$18),'Çanta Gruplaması'!$B$18,"Belirtilen Aralıkta Değil"))),"Değer Hatalı")))</f>
        <v>Yatay 2</v>
      </c>
      <c r="M159" s="7" t="str">
        <f>IF(AND(D159&gt;='Çanta Gruplaması'!$H$3,D159&lt;='Çanta Gruplaması'!$I$3,F159&gt;='Çanta Gruplaması'!$J$3,F159&lt;='Çanta Gruplaması'!$K$3),'Çanta Gruplaması'!$G$3,IF(AND(D159&gt;='Çanta Gruplaması'!$H$4,D159&lt;='Çanta Gruplaması'!$I$4,F159&gt;='Çanta Gruplaması'!$J$4,F159&lt;='Çanta Gruplaması'!$K$4),'Çanta Gruplaması'!$G$4,IF(AND(D159&gt;='Çanta Gruplaması'!$H$5,D159&lt;='Çanta Gruplaması'!$I$5,F159&gt;='Çanta Gruplaması'!$J$5,F159&lt;='Çanta Gruplaması'!$K$5),'Çanta Gruplaması'!$G$5,"Gruplanabilen Aralıkta Değildir")))</f>
        <v>Gruplanabilen Aralıkta Değildir</v>
      </c>
      <c r="N159" s="8" t="str">
        <f t="shared" si="4"/>
        <v>Geçmez</v>
      </c>
      <c r="O159" s="9" t="str">
        <f t="shared" si="5"/>
        <v>Geçer</v>
      </c>
      <c r="P159" s="9" t="str">
        <f t="shared" si="6"/>
        <v>Geçmez</v>
      </c>
      <c r="Q159" s="9" t="str">
        <f t="shared" si="7"/>
        <v>Geçer</v>
      </c>
      <c r="R159" s="9" t="str">
        <f t="shared" si="8"/>
        <v>Geçer</v>
      </c>
      <c r="S159" s="9" t="str">
        <f t="shared" si="9"/>
        <v>Geçer</v>
      </c>
      <c r="T159" s="9" t="str">
        <f t="shared" si="10"/>
        <v>Geçer</v>
      </c>
      <c r="U159" s="9" t="str">
        <f t="shared" si="11"/>
        <v>Geçer</v>
      </c>
      <c r="V159" s="9" t="str">
        <f t="shared" si="12"/>
        <v>Geçer</v>
      </c>
      <c r="W159" s="9" t="str">
        <f t="shared" si="13"/>
        <v>Geçmez</v>
      </c>
      <c r="X159" s="8" t="str">
        <f t="shared" si="14"/>
        <v>Geçer</v>
      </c>
      <c r="Y159" s="9" t="str">
        <f t="shared" si="15"/>
        <v>Geçer</v>
      </c>
      <c r="Z159" s="9" t="str">
        <f t="shared" si="16"/>
        <v>Geçer</v>
      </c>
      <c r="AA159" s="9" t="str">
        <f t="shared" si="17"/>
        <v>Geçer</v>
      </c>
      <c r="AB159" s="9" t="str">
        <f t="shared" si="18"/>
        <v>Geçer</v>
      </c>
      <c r="AC159" s="9" t="str">
        <f t="shared" si="19"/>
        <v>Geçer</v>
      </c>
      <c r="AD159" s="9" t="str">
        <f t="shared" si="20"/>
        <v>Geçer</v>
      </c>
      <c r="AE159" s="9" t="str">
        <f t="shared" si="21"/>
        <v>Geçer</v>
      </c>
      <c r="AF159" s="9" t="str">
        <f t="shared" si="22"/>
        <v>Geçer</v>
      </c>
      <c r="AG159" s="9" t="str">
        <f t="shared" si="23"/>
        <v>Geçer</v>
      </c>
      <c r="AH159" s="8" t="str">
        <f t="shared" si="24"/>
        <v>Geçmez</v>
      </c>
      <c r="AI159" s="9" t="str">
        <f t="shared" si="25"/>
        <v>Geçer</v>
      </c>
      <c r="AJ159" s="9" t="str">
        <f t="shared" si="26"/>
        <v>Geçer</v>
      </c>
      <c r="AK159" s="9" t="str">
        <f t="shared" si="27"/>
        <v>Geçer</v>
      </c>
      <c r="AL159" s="9" t="str">
        <f t="shared" si="28"/>
        <v>Geçer</v>
      </c>
      <c r="AM159" s="9" t="str">
        <f t="shared" si="29"/>
        <v>Geçer</v>
      </c>
      <c r="AN159" s="9" t="str">
        <f t="shared" si="30"/>
        <v>Geçer</v>
      </c>
      <c r="AO159" s="9" t="str">
        <f t="shared" si="31"/>
        <v>Geçmez</v>
      </c>
      <c r="AP159" s="9" t="str">
        <f t="shared" si="32"/>
        <v>Geçer</v>
      </c>
      <c r="AQ159" s="8" t="str">
        <f t="shared" si="33"/>
        <v>Geçmez</v>
      </c>
      <c r="AR159" s="9" t="str">
        <f t="shared" si="34"/>
        <v>Geçer</v>
      </c>
      <c r="AS159" s="9" t="str">
        <f t="shared" si="35"/>
        <v>Geçer</v>
      </c>
      <c r="AT159" s="9" t="str">
        <f t="shared" si="36"/>
        <v>Geçmez</v>
      </c>
      <c r="AU159" s="9" t="str">
        <f t="shared" si="37"/>
        <v>Geçer</v>
      </c>
      <c r="AV159" s="9" t="str">
        <f t="shared" si="38"/>
        <v>Geçer</v>
      </c>
      <c r="AW159" s="9" t="str">
        <f t="shared" si="39"/>
        <v>Geçer</v>
      </c>
      <c r="AX159" s="9" t="str">
        <f t="shared" si="40"/>
        <v>Geçmez</v>
      </c>
      <c r="AY159" s="9" t="str">
        <f t="shared" si="41"/>
        <v>Geçer</v>
      </c>
      <c r="AZ159" s="10" t="str">
        <f t="shared" si="42"/>
        <v>Evet</v>
      </c>
      <c r="BA159" s="10" t="str">
        <f t="shared" si="43"/>
        <v>Hayır</v>
      </c>
      <c r="BB159" s="10" t="str">
        <f t="shared" si="44"/>
        <v>Hayır</v>
      </c>
    </row>
    <row r="160" ht="42.0" customHeight="1">
      <c r="A160" s="7">
        <v>130.0</v>
      </c>
      <c r="B160" s="5" t="s">
        <v>75</v>
      </c>
      <c r="C160" s="7">
        <v>130.0</v>
      </c>
      <c r="D160" s="5">
        <v>22.5</v>
      </c>
      <c r="E160" s="5">
        <v>10.0</v>
      </c>
      <c r="F160" s="5">
        <v>37.0</v>
      </c>
      <c r="G160" s="5">
        <v>4.0</v>
      </c>
      <c r="H160" s="7">
        <v>190.0</v>
      </c>
      <c r="I160" s="6">
        <f t="shared" si="1"/>
        <v>47.5</v>
      </c>
      <c r="J160" s="6">
        <f t="shared" si="2"/>
        <v>67</v>
      </c>
      <c r="K160" s="7" t="str">
        <f t="shared" si="3"/>
        <v>Dikey</v>
      </c>
      <c r="L160" s="7" t="str">
        <f>IF(K160="Dikey",IF(AND(F160&gt;='Çanta Gruplaması'!$C$10,F160&lt;='Çanta Gruplaması'!$D$10),'Çanta Gruplaması'!$B$10,IF(AND(F160&gt;='Çanta Gruplaması'!$C$11,F160&lt;='Çanta Gruplaması'!$D$11),'Çanta Gruplaması'!$B$11,IF(AND(F160&gt;='Çanta Gruplaması'!$C$12,F160&lt;='Çanta Gruplaması'!$D$12),'Çanta Gruplaması'!$B$12,"Belirtilen Aralıkta Değil"))),IF(K160="Yatay",IF(AND(D160&gt;='Çanta Gruplaması'!$C$3,D160&lt;='Çanta Gruplaması'!$D$3),'Çanta Gruplaması'!$B$3,IF(AND(D160&gt;='Çanta Gruplaması'!$C$4,D160&lt;='Çanta Gruplaması'!$D$4),'Çanta Gruplaması'!$B$4,IF(AND(D160&gt;='Çanta Gruplaması'!$C$5,D160&lt;='Çanta Gruplaması'!$D$5),'Çanta Gruplaması'!$B$5,"Belirtilen Aralıkta Değil"))),IF(K160="Küp",IF(AND(D160&gt;='Çanta Gruplaması'!$C$16,D160&lt;='Çanta Gruplaması'!$D$16),'Çanta Gruplaması'!$B$16,IF(AND(D160&gt;='Çanta Gruplaması'!$C$17,D160&lt;='Çanta Gruplaması'!$D$17),'Çanta Gruplaması'!$B$17,IF(AND(D160&gt;='Çanta Gruplaması'!$C$18,D160&lt;='Çanta Gruplaması'!$D$18),'Çanta Gruplaması'!$B$18,"Belirtilen Aralıkta Değil"))),"Değer Hatalı")))</f>
        <v>Dikey 2</v>
      </c>
      <c r="M160" s="7" t="str">
        <f>IF(AND(D160&gt;='Çanta Gruplaması'!$H$3,D160&lt;='Çanta Gruplaması'!$I$3,F160&gt;='Çanta Gruplaması'!$J$3,F160&lt;='Çanta Gruplaması'!$K$3),'Çanta Gruplaması'!$G$3,IF(AND(D160&gt;='Çanta Gruplaması'!$H$4,D160&lt;='Çanta Gruplaması'!$I$4,F160&gt;='Çanta Gruplaması'!$J$4,F160&lt;='Çanta Gruplaması'!$K$4),'Çanta Gruplaması'!$G$4,IF(AND(D160&gt;='Çanta Gruplaması'!$H$5,D160&lt;='Çanta Gruplaması'!$I$5,F160&gt;='Çanta Gruplaması'!$J$5,F160&lt;='Çanta Gruplaması'!$K$5),'Çanta Gruplaması'!$G$5,"Gruplanabilen Aralıkta Değildir")))</f>
        <v>Orta</v>
      </c>
      <c r="N160" s="8" t="str">
        <f t="shared" si="4"/>
        <v>Geçer</v>
      </c>
      <c r="O160" s="9" t="str">
        <f t="shared" si="5"/>
        <v>Geçer</v>
      </c>
      <c r="P160" s="9" t="str">
        <f t="shared" si="6"/>
        <v>Geçer</v>
      </c>
      <c r="Q160" s="9" t="str">
        <f t="shared" si="7"/>
        <v>Geçer</v>
      </c>
      <c r="R160" s="9" t="str">
        <f t="shared" si="8"/>
        <v>Geçer</v>
      </c>
      <c r="S160" s="9" t="str">
        <f t="shared" si="9"/>
        <v>Geçer</v>
      </c>
      <c r="T160" s="9" t="str">
        <f t="shared" si="10"/>
        <v>Geçer</v>
      </c>
      <c r="U160" s="9" t="str">
        <f t="shared" si="11"/>
        <v>Geçer</v>
      </c>
      <c r="V160" s="9" t="str">
        <f t="shared" si="12"/>
        <v>Geçer</v>
      </c>
      <c r="W160" s="9" t="str">
        <f t="shared" si="13"/>
        <v>Geçer</v>
      </c>
      <c r="X160" s="8" t="str">
        <f t="shared" si="14"/>
        <v>Geçmez</v>
      </c>
      <c r="Y160" s="9" t="str">
        <f t="shared" si="15"/>
        <v>Geçer</v>
      </c>
      <c r="Z160" s="9" t="str">
        <f t="shared" si="16"/>
        <v>Geçmez</v>
      </c>
      <c r="AA160" s="9" t="str">
        <f t="shared" si="17"/>
        <v>Geçer</v>
      </c>
      <c r="AB160" s="9" t="str">
        <f t="shared" si="18"/>
        <v>Geçer</v>
      </c>
      <c r="AC160" s="9" t="str">
        <f t="shared" si="19"/>
        <v>Geçer</v>
      </c>
      <c r="AD160" s="9" t="str">
        <f t="shared" si="20"/>
        <v>Geçer</v>
      </c>
      <c r="AE160" s="9" t="str">
        <f t="shared" si="21"/>
        <v>Geçer</v>
      </c>
      <c r="AF160" s="9" t="str">
        <f t="shared" si="22"/>
        <v>Geçer</v>
      </c>
      <c r="AG160" s="9" t="str">
        <f t="shared" si="23"/>
        <v>Geçmez</v>
      </c>
      <c r="AH160" s="8" t="str">
        <f t="shared" si="24"/>
        <v>Geçer</v>
      </c>
      <c r="AI160" s="9" t="str">
        <f t="shared" si="25"/>
        <v>Geçer</v>
      </c>
      <c r="AJ160" s="9" t="str">
        <f t="shared" si="26"/>
        <v>Geçer</v>
      </c>
      <c r="AK160" s="9" t="str">
        <f t="shared" si="27"/>
        <v>Geçer</v>
      </c>
      <c r="AL160" s="9" t="str">
        <f t="shared" si="28"/>
        <v>Geçer</v>
      </c>
      <c r="AM160" s="9" t="str">
        <f t="shared" si="29"/>
        <v>Geçer</v>
      </c>
      <c r="AN160" s="9" t="str">
        <f t="shared" si="30"/>
        <v>Geçer</v>
      </c>
      <c r="AO160" s="9" t="str">
        <f t="shared" si="31"/>
        <v>Geçer</v>
      </c>
      <c r="AP160" s="9" t="str">
        <f t="shared" si="32"/>
        <v>Geçer</v>
      </c>
      <c r="AQ160" s="8" t="str">
        <f t="shared" si="33"/>
        <v>Geçer</v>
      </c>
      <c r="AR160" s="9" t="str">
        <f t="shared" si="34"/>
        <v>Geçer</v>
      </c>
      <c r="AS160" s="9" t="str">
        <f t="shared" si="35"/>
        <v>Geçer</v>
      </c>
      <c r="AT160" s="9" t="str">
        <f t="shared" si="36"/>
        <v>Geçer</v>
      </c>
      <c r="AU160" s="9" t="str">
        <f t="shared" si="37"/>
        <v>Geçer</v>
      </c>
      <c r="AV160" s="9" t="str">
        <f t="shared" si="38"/>
        <v>Geçer</v>
      </c>
      <c r="AW160" s="9" t="str">
        <f t="shared" si="39"/>
        <v>Geçer</v>
      </c>
      <c r="AX160" s="9" t="str">
        <f t="shared" si="40"/>
        <v>Geçer</v>
      </c>
      <c r="AY160" s="9" t="str">
        <f t="shared" si="41"/>
        <v>Geçer</v>
      </c>
      <c r="AZ160" s="10" t="str">
        <f t="shared" si="42"/>
        <v>Evet</v>
      </c>
      <c r="BA160" s="10" t="str">
        <f t="shared" si="43"/>
        <v>Evet</v>
      </c>
      <c r="BB160" s="10" t="str">
        <f t="shared" si="44"/>
        <v>Evet</v>
      </c>
    </row>
    <row r="161" ht="42.0" customHeight="1">
      <c r="A161" s="7">
        <v>131.0</v>
      </c>
      <c r="B161" s="5" t="s">
        <v>75</v>
      </c>
      <c r="C161" s="7">
        <v>131.0</v>
      </c>
      <c r="D161" s="5">
        <v>22.5</v>
      </c>
      <c r="E161" s="5">
        <v>10.0</v>
      </c>
      <c r="F161" s="5">
        <v>24.5</v>
      </c>
      <c r="G161" s="5">
        <v>4.0</v>
      </c>
      <c r="H161" s="7">
        <v>190.0</v>
      </c>
      <c r="I161" s="6">
        <f t="shared" si="1"/>
        <v>35</v>
      </c>
      <c r="J161" s="6">
        <f t="shared" si="2"/>
        <v>67</v>
      </c>
      <c r="K161" s="7" t="str">
        <f t="shared" si="3"/>
        <v>Dikey</v>
      </c>
      <c r="L161" s="7" t="str">
        <f>IF(K161="Dikey",IF(AND(F161&gt;='Çanta Gruplaması'!$C$10,F161&lt;='Çanta Gruplaması'!$D$10),'Çanta Gruplaması'!$B$10,IF(AND(F161&gt;='Çanta Gruplaması'!$C$11,F161&lt;='Çanta Gruplaması'!$D$11),'Çanta Gruplaması'!$B$11,IF(AND(F161&gt;='Çanta Gruplaması'!$C$12,F161&lt;='Çanta Gruplaması'!$D$12),'Çanta Gruplaması'!$B$12,"Belirtilen Aralıkta Değil"))),IF(K161="Yatay",IF(AND(D161&gt;='Çanta Gruplaması'!$C$3,D161&lt;='Çanta Gruplaması'!$D$3),'Çanta Gruplaması'!$B$3,IF(AND(D161&gt;='Çanta Gruplaması'!$C$4,D161&lt;='Çanta Gruplaması'!$D$4),'Çanta Gruplaması'!$B$4,IF(AND(D161&gt;='Çanta Gruplaması'!$C$5,D161&lt;='Çanta Gruplaması'!$D$5),'Çanta Gruplaması'!$B$5,"Belirtilen Aralıkta Değil"))),IF(K161="Küp",IF(AND(D161&gt;='Çanta Gruplaması'!$C$16,D161&lt;='Çanta Gruplaması'!$D$16),'Çanta Gruplaması'!$B$16,IF(AND(D161&gt;='Çanta Gruplaması'!$C$17,D161&lt;='Çanta Gruplaması'!$D$17),'Çanta Gruplaması'!$B$17,IF(AND(D161&gt;='Çanta Gruplaması'!$C$18,D161&lt;='Çanta Gruplaması'!$D$18),'Çanta Gruplaması'!$B$18,"Belirtilen Aralıkta Değil"))),"Değer Hatalı")))</f>
        <v>Dikey 1</v>
      </c>
      <c r="M161" s="7" t="str">
        <f>IF(AND(D161&gt;='Çanta Gruplaması'!$H$3,D161&lt;='Çanta Gruplaması'!$I$3,F161&gt;='Çanta Gruplaması'!$J$3,F161&lt;='Çanta Gruplaması'!$K$3),'Çanta Gruplaması'!$G$3,IF(AND(D161&gt;='Çanta Gruplaması'!$H$4,D161&lt;='Çanta Gruplaması'!$I$4,F161&gt;='Çanta Gruplaması'!$J$4,F161&lt;='Çanta Gruplaması'!$K$4),'Çanta Gruplaması'!$G$4,IF(AND(D161&gt;='Çanta Gruplaması'!$H$5,D161&lt;='Çanta Gruplaması'!$I$5,F161&gt;='Çanta Gruplaması'!$J$5,F161&lt;='Çanta Gruplaması'!$K$5),'Çanta Gruplaması'!$G$5,"Gruplanabilen Aralıkta Değildir")))</f>
        <v>Gruplanabilen Aralıkta Değildir</v>
      </c>
      <c r="N161" s="8" t="str">
        <f t="shared" si="4"/>
        <v>Geçer</v>
      </c>
      <c r="O161" s="9" t="str">
        <f t="shared" si="5"/>
        <v>Geçer</v>
      </c>
      <c r="P161" s="9" t="str">
        <f t="shared" si="6"/>
        <v>Geçer</v>
      </c>
      <c r="Q161" s="9" t="str">
        <f t="shared" si="7"/>
        <v>Geçer</v>
      </c>
      <c r="R161" s="9" t="str">
        <f t="shared" si="8"/>
        <v>Geçer</v>
      </c>
      <c r="S161" s="9" t="str">
        <f t="shared" si="9"/>
        <v>Geçer</v>
      </c>
      <c r="T161" s="9" t="str">
        <f t="shared" si="10"/>
        <v>Geçer</v>
      </c>
      <c r="U161" s="9" t="str">
        <f t="shared" si="11"/>
        <v>Geçer</v>
      </c>
      <c r="V161" s="9" t="str">
        <f t="shared" si="12"/>
        <v>Geçer</v>
      </c>
      <c r="W161" s="9" t="str">
        <f t="shared" si="13"/>
        <v>Geçer</v>
      </c>
      <c r="X161" s="8" t="str">
        <f t="shared" si="14"/>
        <v>Geçer</v>
      </c>
      <c r="Y161" s="9" t="str">
        <f t="shared" si="15"/>
        <v>Geçer</v>
      </c>
      <c r="Z161" s="9" t="str">
        <f t="shared" si="16"/>
        <v>Geçer</v>
      </c>
      <c r="AA161" s="9" t="str">
        <f t="shared" si="17"/>
        <v>Geçer</v>
      </c>
      <c r="AB161" s="9" t="str">
        <f t="shared" si="18"/>
        <v>Geçer</v>
      </c>
      <c r="AC161" s="9" t="str">
        <f t="shared" si="19"/>
        <v>Geçer</v>
      </c>
      <c r="AD161" s="9" t="str">
        <f t="shared" si="20"/>
        <v>Geçer</v>
      </c>
      <c r="AE161" s="9" t="str">
        <f t="shared" si="21"/>
        <v>Geçer</v>
      </c>
      <c r="AF161" s="9" t="str">
        <f t="shared" si="22"/>
        <v>Geçer</v>
      </c>
      <c r="AG161" s="9" t="str">
        <f t="shared" si="23"/>
        <v>Geçer</v>
      </c>
      <c r="AH161" s="8" t="str">
        <f t="shared" si="24"/>
        <v>Geçer</v>
      </c>
      <c r="AI161" s="9" t="str">
        <f t="shared" si="25"/>
        <v>Geçer</v>
      </c>
      <c r="AJ161" s="9" t="str">
        <f t="shared" si="26"/>
        <v>Geçer</v>
      </c>
      <c r="AK161" s="9" t="str">
        <f t="shared" si="27"/>
        <v>Geçer</v>
      </c>
      <c r="AL161" s="9" t="str">
        <f t="shared" si="28"/>
        <v>Geçer</v>
      </c>
      <c r="AM161" s="9" t="str">
        <f t="shared" si="29"/>
        <v>Geçer</v>
      </c>
      <c r="AN161" s="9" t="str">
        <f t="shared" si="30"/>
        <v>Geçer</v>
      </c>
      <c r="AO161" s="9" t="str">
        <f t="shared" si="31"/>
        <v>Geçer</v>
      </c>
      <c r="AP161" s="9" t="str">
        <f t="shared" si="32"/>
        <v>Geçer</v>
      </c>
      <c r="AQ161" s="8" t="str">
        <f t="shared" si="33"/>
        <v>Geçer</v>
      </c>
      <c r="AR161" s="9" t="str">
        <f t="shared" si="34"/>
        <v>Geçer</v>
      </c>
      <c r="AS161" s="9" t="str">
        <f t="shared" si="35"/>
        <v>Geçer</v>
      </c>
      <c r="AT161" s="9" t="str">
        <f t="shared" si="36"/>
        <v>Geçer</v>
      </c>
      <c r="AU161" s="9" t="str">
        <f t="shared" si="37"/>
        <v>Geçer</v>
      </c>
      <c r="AV161" s="9" t="str">
        <f t="shared" si="38"/>
        <v>Geçer</v>
      </c>
      <c r="AW161" s="9" t="str">
        <f t="shared" si="39"/>
        <v>Geçer</v>
      </c>
      <c r="AX161" s="9" t="str">
        <f t="shared" si="40"/>
        <v>Geçer</v>
      </c>
      <c r="AY161" s="9" t="str">
        <f t="shared" si="41"/>
        <v>Geçer</v>
      </c>
      <c r="AZ161" s="10" t="str">
        <f t="shared" si="42"/>
        <v>Evet</v>
      </c>
      <c r="BA161" s="10" t="str">
        <f t="shared" si="43"/>
        <v>Evet</v>
      </c>
      <c r="BB161" s="10" t="str">
        <f t="shared" si="44"/>
        <v>Evet</v>
      </c>
    </row>
    <row r="162" ht="42.0" customHeight="1">
      <c r="A162" s="7">
        <v>132.0</v>
      </c>
      <c r="B162" s="5" t="s">
        <v>75</v>
      </c>
      <c r="C162" s="7">
        <v>132.0</v>
      </c>
      <c r="D162" s="5">
        <v>22.4</v>
      </c>
      <c r="E162" s="5">
        <v>10.0</v>
      </c>
      <c r="F162" s="5">
        <v>24.5</v>
      </c>
      <c r="G162" s="5">
        <v>4.0</v>
      </c>
      <c r="H162" s="7">
        <v>190.0</v>
      </c>
      <c r="I162" s="6">
        <f t="shared" si="1"/>
        <v>35</v>
      </c>
      <c r="J162" s="6">
        <f t="shared" si="2"/>
        <v>66.8</v>
      </c>
      <c r="K162" s="7" t="str">
        <f t="shared" si="3"/>
        <v>Dikey</v>
      </c>
      <c r="L162" s="7" t="str">
        <f>IF(K162="Dikey",IF(AND(F162&gt;='Çanta Gruplaması'!$C$10,F162&lt;='Çanta Gruplaması'!$D$10),'Çanta Gruplaması'!$B$10,IF(AND(F162&gt;='Çanta Gruplaması'!$C$11,F162&lt;='Çanta Gruplaması'!$D$11),'Çanta Gruplaması'!$B$11,IF(AND(F162&gt;='Çanta Gruplaması'!$C$12,F162&lt;='Çanta Gruplaması'!$D$12),'Çanta Gruplaması'!$B$12,"Belirtilen Aralıkta Değil"))),IF(K162="Yatay",IF(AND(D162&gt;='Çanta Gruplaması'!$C$3,D162&lt;='Çanta Gruplaması'!$D$3),'Çanta Gruplaması'!$B$3,IF(AND(D162&gt;='Çanta Gruplaması'!$C$4,D162&lt;='Çanta Gruplaması'!$D$4),'Çanta Gruplaması'!$B$4,IF(AND(D162&gt;='Çanta Gruplaması'!$C$5,D162&lt;='Çanta Gruplaması'!$D$5),'Çanta Gruplaması'!$B$5,"Belirtilen Aralıkta Değil"))),IF(K162="Küp",IF(AND(D162&gt;='Çanta Gruplaması'!$C$16,D162&lt;='Çanta Gruplaması'!$D$16),'Çanta Gruplaması'!$B$16,IF(AND(D162&gt;='Çanta Gruplaması'!$C$17,D162&lt;='Çanta Gruplaması'!$D$17),'Çanta Gruplaması'!$B$17,IF(AND(D162&gt;='Çanta Gruplaması'!$C$18,D162&lt;='Çanta Gruplaması'!$D$18),'Çanta Gruplaması'!$B$18,"Belirtilen Aralıkta Değil"))),"Değer Hatalı")))</f>
        <v>Dikey 1</v>
      </c>
      <c r="M162" s="7" t="str">
        <f>IF(AND(D162&gt;='Çanta Gruplaması'!$H$3,D162&lt;='Çanta Gruplaması'!$I$3,F162&gt;='Çanta Gruplaması'!$J$3,F162&lt;='Çanta Gruplaması'!$K$3),'Çanta Gruplaması'!$G$3,IF(AND(D162&gt;='Çanta Gruplaması'!$H$4,D162&lt;='Çanta Gruplaması'!$I$4,F162&gt;='Çanta Gruplaması'!$J$4,F162&lt;='Çanta Gruplaması'!$K$4),'Çanta Gruplaması'!$G$4,IF(AND(D162&gt;='Çanta Gruplaması'!$H$5,D162&lt;='Çanta Gruplaması'!$I$5,F162&gt;='Çanta Gruplaması'!$J$5,F162&lt;='Çanta Gruplaması'!$K$5),'Çanta Gruplaması'!$G$5,"Gruplanabilen Aralıkta Değildir")))</f>
        <v>Gruplanabilen Aralıkta Değildir</v>
      </c>
      <c r="N162" s="8" t="str">
        <f t="shared" si="4"/>
        <v>Geçer</v>
      </c>
      <c r="O162" s="9" t="str">
        <f t="shared" si="5"/>
        <v>Geçer</v>
      </c>
      <c r="P162" s="9" t="str">
        <f t="shared" si="6"/>
        <v>Geçer</v>
      </c>
      <c r="Q162" s="9" t="str">
        <f t="shared" si="7"/>
        <v>Geçer</v>
      </c>
      <c r="R162" s="9" t="str">
        <f t="shared" si="8"/>
        <v>Geçer</v>
      </c>
      <c r="S162" s="9" t="str">
        <f t="shared" si="9"/>
        <v>Geçer</v>
      </c>
      <c r="T162" s="9" t="str">
        <f t="shared" si="10"/>
        <v>Geçer</v>
      </c>
      <c r="U162" s="9" t="str">
        <f t="shared" si="11"/>
        <v>Geçer</v>
      </c>
      <c r="V162" s="9" t="str">
        <f t="shared" si="12"/>
        <v>Geçer</v>
      </c>
      <c r="W162" s="9" t="str">
        <f t="shared" si="13"/>
        <v>Geçer</v>
      </c>
      <c r="X162" s="8" t="str">
        <f t="shared" si="14"/>
        <v>Geçer</v>
      </c>
      <c r="Y162" s="9" t="str">
        <f t="shared" si="15"/>
        <v>Geçer</v>
      </c>
      <c r="Z162" s="9" t="str">
        <f t="shared" si="16"/>
        <v>Geçer</v>
      </c>
      <c r="AA162" s="9" t="str">
        <f t="shared" si="17"/>
        <v>Geçer</v>
      </c>
      <c r="AB162" s="9" t="str">
        <f t="shared" si="18"/>
        <v>Geçer</v>
      </c>
      <c r="AC162" s="9" t="str">
        <f t="shared" si="19"/>
        <v>Geçer</v>
      </c>
      <c r="AD162" s="9" t="str">
        <f t="shared" si="20"/>
        <v>Geçer</v>
      </c>
      <c r="AE162" s="9" t="str">
        <f t="shared" si="21"/>
        <v>Geçer</v>
      </c>
      <c r="AF162" s="9" t="str">
        <f t="shared" si="22"/>
        <v>Geçer</v>
      </c>
      <c r="AG162" s="9" t="str">
        <f t="shared" si="23"/>
        <v>Geçer</v>
      </c>
      <c r="AH162" s="8" t="str">
        <f t="shared" si="24"/>
        <v>Geçer</v>
      </c>
      <c r="AI162" s="9" t="str">
        <f t="shared" si="25"/>
        <v>Geçer</v>
      </c>
      <c r="AJ162" s="9" t="str">
        <f t="shared" si="26"/>
        <v>Geçer</v>
      </c>
      <c r="AK162" s="9" t="str">
        <f t="shared" si="27"/>
        <v>Geçer</v>
      </c>
      <c r="AL162" s="9" t="str">
        <f t="shared" si="28"/>
        <v>Geçer</v>
      </c>
      <c r="AM162" s="9" t="str">
        <f t="shared" si="29"/>
        <v>Geçer</v>
      </c>
      <c r="AN162" s="9" t="str">
        <f t="shared" si="30"/>
        <v>Geçer</v>
      </c>
      <c r="AO162" s="9" t="str">
        <f t="shared" si="31"/>
        <v>Geçer</v>
      </c>
      <c r="AP162" s="9" t="str">
        <f t="shared" si="32"/>
        <v>Geçer</v>
      </c>
      <c r="AQ162" s="8" t="str">
        <f t="shared" si="33"/>
        <v>Geçer</v>
      </c>
      <c r="AR162" s="9" t="str">
        <f t="shared" si="34"/>
        <v>Geçer</v>
      </c>
      <c r="AS162" s="9" t="str">
        <f t="shared" si="35"/>
        <v>Geçer</v>
      </c>
      <c r="AT162" s="9" t="str">
        <f t="shared" si="36"/>
        <v>Geçer</v>
      </c>
      <c r="AU162" s="9" t="str">
        <f t="shared" si="37"/>
        <v>Geçer</v>
      </c>
      <c r="AV162" s="9" t="str">
        <f t="shared" si="38"/>
        <v>Geçer</v>
      </c>
      <c r="AW162" s="9" t="str">
        <f t="shared" si="39"/>
        <v>Geçer</v>
      </c>
      <c r="AX162" s="9" t="str">
        <f t="shared" si="40"/>
        <v>Geçer</v>
      </c>
      <c r="AY162" s="9" t="str">
        <f t="shared" si="41"/>
        <v>Geçer</v>
      </c>
      <c r="AZ162" s="10" t="str">
        <f t="shared" si="42"/>
        <v>Evet</v>
      </c>
      <c r="BA162" s="10" t="str">
        <f t="shared" si="43"/>
        <v>Evet</v>
      </c>
      <c r="BB162" s="10" t="str">
        <f t="shared" si="44"/>
        <v>Evet</v>
      </c>
    </row>
    <row r="163" ht="42.0" customHeight="1">
      <c r="A163" s="7">
        <v>133.0</v>
      </c>
      <c r="B163" s="5" t="s">
        <v>57</v>
      </c>
      <c r="C163" s="7">
        <v>133.0</v>
      </c>
      <c r="D163" s="5">
        <v>22.0</v>
      </c>
      <c r="E163" s="5">
        <v>10.0</v>
      </c>
      <c r="F163" s="5">
        <v>18.0</v>
      </c>
      <c r="G163" s="5">
        <v>4.0</v>
      </c>
      <c r="H163" s="7">
        <v>190.0</v>
      </c>
      <c r="I163" s="6">
        <f t="shared" si="1"/>
        <v>28.5</v>
      </c>
      <c r="J163" s="6">
        <f t="shared" si="2"/>
        <v>66</v>
      </c>
      <c r="K163" s="7" t="str">
        <f t="shared" si="3"/>
        <v>Yatay</v>
      </c>
      <c r="L163" s="7" t="str">
        <f>IF(K163="Dikey",IF(AND(F163&gt;='Çanta Gruplaması'!$C$10,F163&lt;='Çanta Gruplaması'!$D$10),'Çanta Gruplaması'!$B$10,IF(AND(F163&gt;='Çanta Gruplaması'!$C$11,F163&lt;='Çanta Gruplaması'!$D$11),'Çanta Gruplaması'!$B$11,IF(AND(F163&gt;='Çanta Gruplaması'!$C$12,F163&lt;='Çanta Gruplaması'!$D$12),'Çanta Gruplaması'!$B$12,"Belirtilen Aralıkta Değil"))),IF(K163="Yatay",IF(AND(D163&gt;='Çanta Gruplaması'!$C$3,D163&lt;='Çanta Gruplaması'!$D$3),'Çanta Gruplaması'!$B$3,IF(AND(D163&gt;='Çanta Gruplaması'!$C$4,D163&lt;='Çanta Gruplaması'!$D$4),'Çanta Gruplaması'!$B$4,IF(AND(D163&gt;='Çanta Gruplaması'!$C$5,D163&lt;='Çanta Gruplaması'!$D$5),'Çanta Gruplaması'!$B$5,"Belirtilen Aralıkta Değil"))),IF(K163="Küp",IF(AND(D163&gt;='Çanta Gruplaması'!$C$16,D163&lt;='Çanta Gruplaması'!$D$16),'Çanta Gruplaması'!$B$16,IF(AND(D163&gt;='Çanta Gruplaması'!$C$17,D163&lt;='Çanta Gruplaması'!$D$17),'Çanta Gruplaması'!$B$17,IF(AND(D163&gt;='Çanta Gruplaması'!$C$18,D163&lt;='Çanta Gruplaması'!$D$18),'Çanta Gruplaması'!$B$18,"Belirtilen Aralıkta Değil"))),"Değer Hatalı")))</f>
        <v>Yatay 1 </v>
      </c>
      <c r="M163" s="7" t="str">
        <f>IF(AND(D163&gt;='Çanta Gruplaması'!$H$3,D163&lt;='Çanta Gruplaması'!$I$3,F163&gt;='Çanta Gruplaması'!$J$3,F163&lt;='Çanta Gruplaması'!$K$3),'Çanta Gruplaması'!$G$3,IF(AND(D163&gt;='Çanta Gruplaması'!$H$4,D163&lt;='Çanta Gruplaması'!$I$4,F163&gt;='Çanta Gruplaması'!$J$4,F163&lt;='Çanta Gruplaması'!$K$4),'Çanta Gruplaması'!$G$4,IF(AND(D163&gt;='Çanta Gruplaması'!$H$5,D163&lt;='Çanta Gruplaması'!$I$5,F163&gt;='Çanta Gruplaması'!$J$5,F163&lt;='Çanta Gruplaması'!$K$5),'Çanta Gruplaması'!$G$5,"Gruplanabilen Aralıkta Değildir")))</f>
        <v>Küçük</v>
      </c>
      <c r="N163" s="8" t="str">
        <f t="shared" si="4"/>
        <v>Geçmez</v>
      </c>
      <c r="O163" s="9" t="str">
        <f t="shared" si="5"/>
        <v>Geçer</v>
      </c>
      <c r="P163" s="9" t="str">
        <f t="shared" si="6"/>
        <v>Geçmez</v>
      </c>
      <c r="Q163" s="9" t="str">
        <f t="shared" si="7"/>
        <v>Geçer</v>
      </c>
      <c r="R163" s="9" t="str">
        <f t="shared" si="8"/>
        <v>Geçer</v>
      </c>
      <c r="S163" s="9" t="str">
        <f t="shared" si="9"/>
        <v>Geçer</v>
      </c>
      <c r="T163" s="9" t="str">
        <f t="shared" si="10"/>
        <v>Geçer</v>
      </c>
      <c r="U163" s="9" t="str">
        <f t="shared" si="11"/>
        <v>Geçer</v>
      </c>
      <c r="V163" s="9" t="str">
        <f t="shared" si="12"/>
        <v>Geçer</v>
      </c>
      <c r="W163" s="9" t="str">
        <f t="shared" si="13"/>
        <v>Geçmez</v>
      </c>
      <c r="X163" s="8" t="str">
        <f t="shared" si="14"/>
        <v>Geçer</v>
      </c>
      <c r="Y163" s="9" t="str">
        <f t="shared" si="15"/>
        <v>Geçer</v>
      </c>
      <c r="Z163" s="9" t="str">
        <f t="shared" si="16"/>
        <v>Geçer</v>
      </c>
      <c r="AA163" s="9" t="str">
        <f t="shared" si="17"/>
        <v>Geçer</v>
      </c>
      <c r="AB163" s="9" t="str">
        <f t="shared" si="18"/>
        <v>Geçer</v>
      </c>
      <c r="AC163" s="9" t="str">
        <f t="shared" si="19"/>
        <v>Geçer</v>
      </c>
      <c r="AD163" s="9" t="str">
        <f t="shared" si="20"/>
        <v>Geçer</v>
      </c>
      <c r="AE163" s="9" t="str">
        <f t="shared" si="21"/>
        <v>Geçer</v>
      </c>
      <c r="AF163" s="9" t="str">
        <f t="shared" si="22"/>
        <v>Geçer</v>
      </c>
      <c r="AG163" s="9" t="str">
        <f t="shared" si="23"/>
        <v>Geçer</v>
      </c>
      <c r="AH163" s="8" t="str">
        <f t="shared" si="24"/>
        <v>Geçmez</v>
      </c>
      <c r="AI163" s="9" t="str">
        <f t="shared" si="25"/>
        <v>Geçer</v>
      </c>
      <c r="AJ163" s="9" t="str">
        <f t="shared" si="26"/>
        <v>Geçer</v>
      </c>
      <c r="AK163" s="9" t="str">
        <f t="shared" si="27"/>
        <v>Geçer</v>
      </c>
      <c r="AL163" s="9" t="str">
        <f t="shared" si="28"/>
        <v>Geçer</v>
      </c>
      <c r="AM163" s="9" t="str">
        <f t="shared" si="29"/>
        <v>Geçer</v>
      </c>
      <c r="AN163" s="9" t="str">
        <f t="shared" si="30"/>
        <v>Geçer</v>
      </c>
      <c r="AO163" s="9" t="str">
        <f t="shared" si="31"/>
        <v>Geçmez</v>
      </c>
      <c r="AP163" s="9" t="str">
        <f t="shared" si="32"/>
        <v>Geçer</v>
      </c>
      <c r="AQ163" s="8" t="str">
        <f t="shared" si="33"/>
        <v>Geçmez</v>
      </c>
      <c r="AR163" s="9" t="str">
        <f t="shared" si="34"/>
        <v>Geçer</v>
      </c>
      <c r="AS163" s="9" t="str">
        <f t="shared" si="35"/>
        <v>Geçer</v>
      </c>
      <c r="AT163" s="9" t="str">
        <f t="shared" si="36"/>
        <v>Geçmez</v>
      </c>
      <c r="AU163" s="9" t="str">
        <f t="shared" si="37"/>
        <v>Geçer</v>
      </c>
      <c r="AV163" s="9" t="str">
        <f t="shared" si="38"/>
        <v>Geçer</v>
      </c>
      <c r="AW163" s="9" t="str">
        <f t="shared" si="39"/>
        <v>Geçer</v>
      </c>
      <c r="AX163" s="9" t="str">
        <f t="shared" si="40"/>
        <v>Geçmez</v>
      </c>
      <c r="AY163" s="9" t="str">
        <f t="shared" si="41"/>
        <v>Geçer</v>
      </c>
      <c r="AZ163" s="10" t="str">
        <f t="shared" si="42"/>
        <v>Evet</v>
      </c>
      <c r="BA163" s="10" t="str">
        <f t="shared" si="43"/>
        <v>Hayır</v>
      </c>
      <c r="BB163" s="10" t="str">
        <f t="shared" si="44"/>
        <v>Hayır</v>
      </c>
    </row>
    <row r="164" ht="42.0" customHeight="1">
      <c r="A164" s="7">
        <v>134.0</v>
      </c>
      <c r="B164" s="5" t="s">
        <v>75</v>
      </c>
      <c r="C164" s="7">
        <v>134.0</v>
      </c>
      <c r="D164" s="5">
        <v>20.0</v>
      </c>
      <c r="E164" s="5">
        <v>10.0</v>
      </c>
      <c r="F164" s="5">
        <v>37.0</v>
      </c>
      <c r="G164" s="5">
        <v>4.0</v>
      </c>
      <c r="H164" s="7">
        <v>190.0</v>
      </c>
      <c r="I164" s="6">
        <f t="shared" si="1"/>
        <v>47.5</v>
      </c>
      <c r="J164" s="6">
        <f t="shared" si="2"/>
        <v>62</v>
      </c>
      <c r="K164" s="7" t="str">
        <f t="shared" si="3"/>
        <v>Dikey</v>
      </c>
      <c r="L164" s="7" t="str">
        <f>IF(K164="Dikey",IF(AND(F164&gt;='Çanta Gruplaması'!$C$10,F164&lt;='Çanta Gruplaması'!$D$10),'Çanta Gruplaması'!$B$10,IF(AND(F164&gt;='Çanta Gruplaması'!$C$11,F164&lt;='Çanta Gruplaması'!$D$11),'Çanta Gruplaması'!$B$11,IF(AND(F164&gt;='Çanta Gruplaması'!$C$12,F164&lt;='Çanta Gruplaması'!$D$12),'Çanta Gruplaması'!$B$12,"Belirtilen Aralıkta Değil"))),IF(K164="Yatay",IF(AND(D164&gt;='Çanta Gruplaması'!$C$3,D164&lt;='Çanta Gruplaması'!$D$3),'Çanta Gruplaması'!$B$3,IF(AND(D164&gt;='Çanta Gruplaması'!$C$4,D164&lt;='Çanta Gruplaması'!$D$4),'Çanta Gruplaması'!$B$4,IF(AND(D164&gt;='Çanta Gruplaması'!$C$5,D164&lt;='Çanta Gruplaması'!$D$5),'Çanta Gruplaması'!$B$5,"Belirtilen Aralıkta Değil"))),IF(K164="Küp",IF(AND(D164&gt;='Çanta Gruplaması'!$C$16,D164&lt;='Çanta Gruplaması'!$D$16),'Çanta Gruplaması'!$B$16,IF(AND(D164&gt;='Çanta Gruplaması'!$C$17,D164&lt;='Çanta Gruplaması'!$D$17),'Çanta Gruplaması'!$B$17,IF(AND(D164&gt;='Çanta Gruplaması'!$C$18,D164&lt;='Çanta Gruplaması'!$D$18),'Çanta Gruplaması'!$B$18,"Belirtilen Aralıkta Değil"))),"Değer Hatalı")))</f>
        <v>Dikey 2</v>
      </c>
      <c r="M164" s="7" t="str">
        <f>IF(AND(D164&gt;='Çanta Gruplaması'!$H$3,D164&lt;='Çanta Gruplaması'!$I$3,F164&gt;='Çanta Gruplaması'!$J$3,F164&lt;='Çanta Gruplaması'!$K$3),'Çanta Gruplaması'!$G$3,IF(AND(D164&gt;='Çanta Gruplaması'!$H$4,D164&lt;='Çanta Gruplaması'!$I$4,F164&gt;='Çanta Gruplaması'!$J$4,F164&lt;='Çanta Gruplaması'!$K$4),'Çanta Gruplaması'!$G$4,IF(AND(D164&gt;='Çanta Gruplaması'!$H$5,D164&lt;='Çanta Gruplaması'!$I$5,F164&gt;='Çanta Gruplaması'!$J$5,F164&lt;='Çanta Gruplaması'!$K$5),'Çanta Gruplaması'!$G$5,"Gruplanabilen Aralıkta Değildir")))</f>
        <v>Gruplanabilen Aralıkta Değildir</v>
      </c>
      <c r="N164" s="8" t="str">
        <f t="shared" si="4"/>
        <v>Geçer</v>
      </c>
      <c r="O164" s="9" t="str">
        <f t="shared" si="5"/>
        <v>Geçer</v>
      </c>
      <c r="P164" s="9" t="str">
        <f t="shared" si="6"/>
        <v>Geçer</v>
      </c>
      <c r="Q164" s="9" t="str">
        <f t="shared" si="7"/>
        <v>Geçer</v>
      </c>
      <c r="R164" s="9" t="str">
        <f t="shared" si="8"/>
        <v>Geçer</v>
      </c>
      <c r="S164" s="9" t="str">
        <f t="shared" si="9"/>
        <v>Geçer</v>
      </c>
      <c r="T164" s="9" t="str">
        <f t="shared" si="10"/>
        <v>Geçer</v>
      </c>
      <c r="U164" s="9" t="str">
        <f t="shared" si="11"/>
        <v>Geçer</v>
      </c>
      <c r="V164" s="9" t="str">
        <f t="shared" si="12"/>
        <v>Geçer</v>
      </c>
      <c r="W164" s="9" t="str">
        <f t="shared" si="13"/>
        <v>Geçer</v>
      </c>
      <c r="X164" s="8" t="str">
        <f t="shared" si="14"/>
        <v>Geçmez</v>
      </c>
      <c r="Y164" s="9" t="str">
        <f t="shared" si="15"/>
        <v>Geçer</v>
      </c>
      <c r="Z164" s="9" t="str">
        <f t="shared" si="16"/>
        <v>Geçmez</v>
      </c>
      <c r="AA164" s="9" t="str">
        <f t="shared" si="17"/>
        <v>Geçer</v>
      </c>
      <c r="AB164" s="9" t="str">
        <f t="shared" si="18"/>
        <v>Geçer</v>
      </c>
      <c r="AC164" s="9" t="str">
        <f t="shared" si="19"/>
        <v>Geçer</v>
      </c>
      <c r="AD164" s="9" t="str">
        <f t="shared" si="20"/>
        <v>Geçer</v>
      </c>
      <c r="AE164" s="9" t="str">
        <f t="shared" si="21"/>
        <v>Geçer</v>
      </c>
      <c r="AF164" s="9" t="str">
        <f t="shared" si="22"/>
        <v>Geçer</v>
      </c>
      <c r="AG164" s="9" t="str">
        <f t="shared" si="23"/>
        <v>Geçmez</v>
      </c>
      <c r="AH164" s="8" t="str">
        <f t="shared" si="24"/>
        <v>Geçer</v>
      </c>
      <c r="AI164" s="9" t="str">
        <f t="shared" si="25"/>
        <v>Geçer</v>
      </c>
      <c r="AJ164" s="9" t="str">
        <f t="shared" si="26"/>
        <v>Geçer</v>
      </c>
      <c r="AK164" s="9" t="str">
        <f t="shared" si="27"/>
        <v>Geçer</v>
      </c>
      <c r="AL164" s="9" t="str">
        <f t="shared" si="28"/>
        <v>Geçer</v>
      </c>
      <c r="AM164" s="9" t="str">
        <f t="shared" si="29"/>
        <v>Geçer</v>
      </c>
      <c r="AN164" s="9" t="str">
        <f t="shared" si="30"/>
        <v>Geçer</v>
      </c>
      <c r="AO164" s="9" t="str">
        <f t="shared" si="31"/>
        <v>Geçer</v>
      </c>
      <c r="AP164" s="9" t="str">
        <f t="shared" si="32"/>
        <v>Geçer</v>
      </c>
      <c r="AQ164" s="8" t="str">
        <f t="shared" si="33"/>
        <v>Geçer</v>
      </c>
      <c r="AR164" s="9" t="str">
        <f t="shared" si="34"/>
        <v>Geçer</v>
      </c>
      <c r="AS164" s="9" t="str">
        <f t="shared" si="35"/>
        <v>Geçer</v>
      </c>
      <c r="AT164" s="9" t="str">
        <f t="shared" si="36"/>
        <v>Geçer</v>
      </c>
      <c r="AU164" s="9" t="str">
        <f t="shared" si="37"/>
        <v>Geçer</v>
      </c>
      <c r="AV164" s="9" t="str">
        <f t="shared" si="38"/>
        <v>Geçer</v>
      </c>
      <c r="AW164" s="9" t="str">
        <f t="shared" si="39"/>
        <v>Geçer</v>
      </c>
      <c r="AX164" s="9" t="str">
        <f t="shared" si="40"/>
        <v>Geçer</v>
      </c>
      <c r="AY164" s="9" t="str">
        <f t="shared" si="41"/>
        <v>Geçer</v>
      </c>
      <c r="AZ164" s="10" t="str">
        <f t="shared" si="42"/>
        <v>Evet</v>
      </c>
      <c r="BA164" s="10" t="str">
        <f t="shared" si="43"/>
        <v>Evet</v>
      </c>
      <c r="BB164" s="10" t="str">
        <f t="shared" si="44"/>
        <v>Evet</v>
      </c>
    </row>
    <row r="165" ht="42.0" customHeight="1">
      <c r="A165" s="7">
        <v>135.0</v>
      </c>
      <c r="B165" s="5" t="s">
        <v>65</v>
      </c>
      <c r="C165" s="7">
        <v>135.0</v>
      </c>
      <c r="D165" s="5">
        <v>20.0</v>
      </c>
      <c r="E165" s="5">
        <v>10.0</v>
      </c>
      <c r="F165" s="5">
        <v>28.0</v>
      </c>
      <c r="G165" s="5">
        <v>5.0</v>
      </c>
      <c r="H165" s="7">
        <v>190.0</v>
      </c>
      <c r="I165" s="6">
        <f t="shared" si="1"/>
        <v>39.5</v>
      </c>
      <c r="J165" s="6">
        <f t="shared" si="2"/>
        <v>62</v>
      </c>
      <c r="K165" s="7" t="str">
        <f t="shared" si="3"/>
        <v>Dikey</v>
      </c>
      <c r="L165" s="7" t="str">
        <f>IF(K165="Dikey",IF(AND(F165&gt;='Çanta Gruplaması'!$C$10,F165&lt;='Çanta Gruplaması'!$D$10),'Çanta Gruplaması'!$B$10,IF(AND(F165&gt;='Çanta Gruplaması'!$C$11,F165&lt;='Çanta Gruplaması'!$D$11),'Çanta Gruplaması'!$B$11,IF(AND(F165&gt;='Çanta Gruplaması'!$C$12,F165&lt;='Çanta Gruplaması'!$D$12),'Çanta Gruplaması'!$B$12,"Belirtilen Aralıkta Değil"))),IF(K165="Yatay",IF(AND(D165&gt;='Çanta Gruplaması'!$C$3,D165&lt;='Çanta Gruplaması'!$D$3),'Çanta Gruplaması'!$B$3,IF(AND(D165&gt;='Çanta Gruplaması'!$C$4,D165&lt;='Çanta Gruplaması'!$D$4),'Çanta Gruplaması'!$B$4,IF(AND(D165&gt;='Çanta Gruplaması'!$C$5,D165&lt;='Çanta Gruplaması'!$D$5),'Çanta Gruplaması'!$B$5,"Belirtilen Aralıkta Değil"))),IF(K165="Küp",IF(AND(D165&gt;='Çanta Gruplaması'!$C$16,D165&lt;='Çanta Gruplaması'!$D$16),'Çanta Gruplaması'!$B$16,IF(AND(D165&gt;='Çanta Gruplaması'!$C$17,D165&lt;='Çanta Gruplaması'!$D$17),'Çanta Gruplaması'!$B$17,IF(AND(D165&gt;='Çanta Gruplaması'!$C$18,D165&lt;='Çanta Gruplaması'!$D$18),'Çanta Gruplaması'!$B$18,"Belirtilen Aralıkta Değil"))),"Değer Hatalı")))</f>
        <v>Dikey 1</v>
      </c>
      <c r="M165" s="7" t="str">
        <f>IF(AND(D165&gt;='Çanta Gruplaması'!$H$3,D165&lt;='Çanta Gruplaması'!$I$3,F165&gt;='Çanta Gruplaması'!$J$3,F165&lt;='Çanta Gruplaması'!$K$3),'Çanta Gruplaması'!$G$3,IF(AND(D165&gt;='Çanta Gruplaması'!$H$4,D165&lt;='Çanta Gruplaması'!$I$4,F165&gt;='Çanta Gruplaması'!$J$4,F165&lt;='Çanta Gruplaması'!$K$4),'Çanta Gruplaması'!$G$4,IF(AND(D165&gt;='Çanta Gruplaması'!$H$5,D165&lt;='Çanta Gruplaması'!$I$5,F165&gt;='Çanta Gruplaması'!$J$5,F165&lt;='Çanta Gruplaması'!$K$5),'Çanta Gruplaması'!$G$5,"Gruplanabilen Aralıkta Değildir")))</f>
        <v>Küçük</v>
      </c>
      <c r="N165" s="8" t="str">
        <f t="shared" si="4"/>
        <v>Geçer</v>
      </c>
      <c r="O165" s="9" t="str">
        <f t="shared" si="5"/>
        <v>Geçer</v>
      </c>
      <c r="P165" s="9" t="str">
        <f t="shared" si="6"/>
        <v>Geçer</v>
      </c>
      <c r="Q165" s="9" t="str">
        <f t="shared" si="7"/>
        <v>Geçer</v>
      </c>
      <c r="R165" s="9" t="str">
        <f t="shared" si="8"/>
        <v>Geçer</v>
      </c>
      <c r="S165" s="9" t="str">
        <f t="shared" si="9"/>
        <v>Geçer</v>
      </c>
      <c r="T165" s="9" t="str">
        <f t="shared" si="10"/>
        <v>Geçer</v>
      </c>
      <c r="U165" s="9" t="str">
        <f t="shared" si="11"/>
        <v>Geçer</v>
      </c>
      <c r="V165" s="9" t="str">
        <f t="shared" si="12"/>
        <v>Geçer</v>
      </c>
      <c r="W165" s="9" t="str">
        <f t="shared" si="13"/>
        <v>Geçer</v>
      </c>
      <c r="X165" s="8" t="str">
        <f t="shared" si="14"/>
        <v>Geçmez</v>
      </c>
      <c r="Y165" s="9" t="str">
        <f t="shared" si="15"/>
        <v>Geçer</v>
      </c>
      <c r="Z165" s="9" t="str">
        <f t="shared" si="16"/>
        <v>Geçer</v>
      </c>
      <c r="AA165" s="9" t="str">
        <f t="shared" si="17"/>
        <v>Geçer</v>
      </c>
      <c r="AB165" s="9" t="str">
        <f t="shared" si="18"/>
        <v>Geçer</v>
      </c>
      <c r="AC165" s="9" t="str">
        <f t="shared" si="19"/>
        <v>Geçer</v>
      </c>
      <c r="AD165" s="9" t="str">
        <f t="shared" si="20"/>
        <v>Geçmez</v>
      </c>
      <c r="AE165" s="9" t="str">
        <f t="shared" si="21"/>
        <v>Geçer</v>
      </c>
      <c r="AF165" s="9" t="str">
        <f t="shared" si="22"/>
        <v>Geçer</v>
      </c>
      <c r="AG165" s="9" t="str">
        <f t="shared" si="23"/>
        <v>Geçer</v>
      </c>
      <c r="AH165" s="8" t="str">
        <f t="shared" si="24"/>
        <v>Geçer</v>
      </c>
      <c r="AI165" s="9" t="str">
        <f t="shared" si="25"/>
        <v>Geçer</v>
      </c>
      <c r="AJ165" s="9" t="str">
        <f t="shared" si="26"/>
        <v>Geçer</v>
      </c>
      <c r="AK165" s="9" t="str">
        <f t="shared" si="27"/>
        <v>Geçer</v>
      </c>
      <c r="AL165" s="9" t="str">
        <f t="shared" si="28"/>
        <v>Geçer</v>
      </c>
      <c r="AM165" s="9" t="str">
        <f t="shared" si="29"/>
        <v>Geçer</v>
      </c>
      <c r="AN165" s="9" t="str">
        <f t="shared" si="30"/>
        <v>Geçer</v>
      </c>
      <c r="AO165" s="9" t="str">
        <f t="shared" si="31"/>
        <v>Geçer</v>
      </c>
      <c r="AP165" s="9" t="str">
        <f t="shared" si="32"/>
        <v>Geçer</v>
      </c>
      <c r="AQ165" s="8" t="str">
        <f t="shared" si="33"/>
        <v>Geçer</v>
      </c>
      <c r="AR165" s="9" t="str">
        <f t="shared" si="34"/>
        <v>Geçer</v>
      </c>
      <c r="AS165" s="9" t="str">
        <f t="shared" si="35"/>
        <v>Geçer</v>
      </c>
      <c r="AT165" s="9" t="str">
        <f t="shared" si="36"/>
        <v>Geçer</v>
      </c>
      <c r="AU165" s="9" t="str">
        <f t="shared" si="37"/>
        <v>Geçer</v>
      </c>
      <c r="AV165" s="9" t="str">
        <f t="shared" si="38"/>
        <v>Geçer</v>
      </c>
      <c r="AW165" s="9" t="str">
        <f t="shared" si="39"/>
        <v>Geçer</v>
      </c>
      <c r="AX165" s="9" t="str">
        <f t="shared" si="40"/>
        <v>Geçer</v>
      </c>
      <c r="AY165" s="9" t="str">
        <f t="shared" si="41"/>
        <v>Geçer</v>
      </c>
      <c r="AZ165" s="10" t="str">
        <f t="shared" si="42"/>
        <v>Evet</v>
      </c>
      <c r="BA165" s="10" t="str">
        <f t="shared" si="43"/>
        <v>Evet</v>
      </c>
      <c r="BB165" s="10" t="str">
        <f t="shared" si="44"/>
        <v>Evet</v>
      </c>
    </row>
    <row r="166" ht="42.0" customHeight="1">
      <c r="A166" s="7">
        <v>136.0</v>
      </c>
      <c r="B166" s="5" t="s">
        <v>65</v>
      </c>
      <c r="C166" s="7">
        <v>136.0</v>
      </c>
      <c r="D166" s="5">
        <v>18.0</v>
      </c>
      <c r="E166" s="5">
        <v>10.0</v>
      </c>
      <c r="F166" s="5">
        <v>23.0</v>
      </c>
      <c r="G166" s="5">
        <v>4.5</v>
      </c>
      <c r="H166" s="7">
        <v>190.0</v>
      </c>
      <c r="I166" s="6">
        <f t="shared" si="1"/>
        <v>34</v>
      </c>
      <c r="J166" s="6">
        <f t="shared" si="2"/>
        <v>58</v>
      </c>
      <c r="K166" s="7" t="str">
        <f t="shared" si="3"/>
        <v>Dikey</v>
      </c>
      <c r="L166" s="7" t="str">
        <f>IF(K166="Dikey",IF(AND(F166&gt;='Çanta Gruplaması'!$C$10,F166&lt;='Çanta Gruplaması'!$D$10),'Çanta Gruplaması'!$B$10,IF(AND(F166&gt;='Çanta Gruplaması'!$C$11,F166&lt;='Çanta Gruplaması'!$D$11),'Çanta Gruplaması'!$B$11,IF(AND(F166&gt;='Çanta Gruplaması'!$C$12,F166&lt;='Çanta Gruplaması'!$D$12),'Çanta Gruplaması'!$B$12,"Belirtilen Aralıkta Değil"))),IF(K166="Yatay",IF(AND(D166&gt;='Çanta Gruplaması'!$C$3,D166&lt;='Çanta Gruplaması'!$D$3),'Çanta Gruplaması'!$B$3,IF(AND(D166&gt;='Çanta Gruplaması'!$C$4,D166&lt;='Çanta Gruplaması'!$D$4),'Çanta Gruplaması'!$B$4,IF(AND(D166&gt;='Çanta Gruplaması'!$C$5,D166&lt;='Çanta Gruplaması'!$D$5),'Çanta Gruplaması'!$B$5,"Belirtilen Aralıkta Değil"))),IF(K166="Küp",IF(AND(D166&gt;='Çanta Gruplaması'!$C$16,D166&lt;='Çanta Gruplaması'!$D$16),'Çanta Gruplaması'!$B$16,IF(AND(D166&gt;='Çanta Gruplaması'!$C$17,D166&lt;='Çanta Gruplaması'!$D$17),'Çanta Gruplaması'!$B$17,IF(AND(D166&gt;='Çanta Gruplaması'!$C$18,D166&lt;='Çanta Gruplaması'!$D$18),'Çanta Gruplaması'!$B$18,"Belirtilen Aralıkta Değil"))),"Değer Hatalı")))</f>
        <v>Dikey 1</v>
      </c>
      <c r="M166" s="7" t="str">
        <f>IF(AND(D166&gt;='Çanta Gruplaması'!$H$3,D166&lt;='Çanta Gruplaması'!$I$3,F166&gt;='Çanta Gruplaması'!$J$3,F166&lt;='Çanta Gruplaması'!$K$3),'Çanta Gruplaması'!$G$3,IF(AND(D166&gt;='Çanta Gruplaması'!$H$4,D166&lt;='Çanta Gruplaması'!$I$4,F166&gt;='Çanta Gruplaması'!$J$4,F166&lt;='Çanta Gruplaması'!$K$4),'Çanta Gruplaması'!$G$4,IF(AND(D166&gt;='Çanta Gruplaması'!$H$5,D166&lt;='Çanta Gruplaması'!$I$5,F166&gt;='Çanta Gruplaması'!$J$5,F166&lt;='Çanta Gruplaması'!$K$5),'Çanta Gruplaması'!$G$5,"Gruplanabilen Aralıkta Değildir")))</f>
        <v>Küçük</v>
      </c>
      <c r="N166" s="8" t="str">
        <f t="shared" si="4"/>
        <v>Geçer</v>
      </c>
      <c r="O166" s="9" t="str">
        <f t="shared" si="5"/>
        <v>Geçer</v>
      </c>
      <c r="P166" s="9" t="str">
        <f t="shared" si="6"/>
        <v>Geçer</v>
      </c>
      <c r="Q166" s="9" t="str">
        <f t="shared" si="7"/>
        <v>Geçer</v>
      </c>
      <c r="R166" s="9" t="str">
        <f t="shared" si="8"/>
        <v>Geçer</v>
      </c>
      <c r="S166" s="9" t="str">
        <f t="shared" si="9"/>
        <v>Geçer</v>
      </c>
      <c r="T166" s="9" t="str">
        <f t="shared" si="10"/>
        <v>Geçer</v>
      </c>
      <c r="U166" s="9" t="str">
        <f t="shared" si="11"/>
        <v>Geçer</v>
      </c>
      <c r="V166" s="9" t="str">
        <f t="shared" si="12"/>
        <v>Geçer</v>
      </c>
      <c r="W166" s="9" t="str">
        <f t="shared" si="13"/>
        <v>Geçer</v>
      </c>
      <c r="X166" s="8" t="str">
        <f t="shared" si="14"/>
        <v>Geçer</v>
      </c>
      <c r="Y166" s="9" t="str">
        <f t="shared" si="15"/>
        <v>Geçer</v>
      </c>
      <c r="Z166" s="9" t="str">
        <f t="shared" si="16"/>
        <v>Geçer</v>
      </c>
      <c r="AA166" s="9" t="str">
        <f t="shared" si="17"/>
        <v>Geçer</v>
      </c>
      <c r="AB166" s="9" t="str">
        <f t="shared" si="18"/>
        <v>Geçer</v>
      </c>
      <c r="AC166" s="9" t="str">
        <f t="shared" si="19"/>
        <v>Geçer</v>
      </c>
      <c r="AD166" s="9" t="str">
        <f t="shared" si="20"/>
        <v>Geçer</v>
      </c>
      <c r="AE166" s="9" t="str">
        <f t="shared" si="21"/>
        <v>Geçer</v>
      </c>
      <c r="AF166" s="9" t="str">
        <f t="shared" si="22"/>
        <v>Geçer</v>
      </c>
      <c r="AG166" s="9" t="str">
        <f t="shared" si="23"/>
        <v>Geçer</v>
      </c>
      <c r="AH166" s="8" t="str">
        <f t="shared" si="24"/>
        <v>Geçer</v>
      </c>
      <c r="AI166" s="9" t="str">
        <f t="shared" si="25"/>
        <v>Geçer</v>
      </c>
      <c r="AJ166" s="9" t="str">
        <f t="shared" si="26"/>
        <v>Geçer</v>
      </c>
      <c r="AK166" s="9" t="str">
        <f t="shared" si="27"/>
        <v>Geçer</v>
      </c>
      <c r="AL166" s="9" t="str">
        <f t="shared" si="28"/>
        <v>Geçer</v>
      </c>
      <c r="AM166" s="9" t="str">
        <f t="shared" si="29"/>
        <v>Geçer</v>
      </c>
      <c r="AN166" s="9" t="str">
        <f t="shared" si="30"/>
        <v>Geçer</v>
      </c>
      <c r="AO166" s="9" t="str">
        <f t="shared" si="31"/>
        <v>Geçer</v>
      </c>
      <c r="AP166" s="9" t="str">
        <f t="shared" si="32"/>
        <v>Geçer</v>
      </c>
      <c r="AQ166" s="8" t="str">
        <f t="shared" si="33"/>
        <v>Geçer</v>
      </c>
      <c r="AR166" s="9" t="str">
        <f t="shared" si="34"/>
        <v>Geçer</v>
      </c>
      <c r="AS166" s="9" t="str">
        <f t="shared" si="35"/>
        <v>Geçer</v>
      </c>
      <c r="AT166" s="9" t="str">
        <f t="shared" si="36"/>
        <v>Geçer</v>
      </c>
      <c r="AU166" s="9" t="str">
        <f t="shared" si="37"/>
        <v>Geçer</v>
      </c>
      <c r="AV166" s="9" t="str">
        <f t="shared" si="38"/>
        <v>Geçer</v>
      </c>
      <c r="AW166" s="9" t="str">
        <f t="shared" si="39"/>
        <v>Geçer</v>
      </c>
      <c r="AX166" s="9" t="str">
        <f t="shared" si="40"/>
        <v>Geçer</v>
      </c>
      <c r="AY166" s="9" t="str">
        <f t="shared" si="41"/>
        <v>Geçer</v>
      </c>
      <c r="AZ166" s="10" t="str">
        <f t="shared" si="42"/>
        <v>Evet</v>
      </c>
      <c r="BA166" s="10" t="str">
        <f t="shared" si="43"/>
        <v>Evet</v>
      </c>
      <c r="BB166" s="10" t="str">
        <f t="shared" si="44"/>
        <v>Evet</v>
      </c>
    </row>
    <row r="167" ht="42.0" customHeight="1">
      <c r="A167" s="7">
        <v>137.0</v>
      </c>
      <c r="B167" s="5" t="s">
        <v>78</v>
      </c>
      <c r="C167" s="7">
        <v>137.0</v>
      </c>
      <c r="D167" s="5">
        <v>18.0</v>
      </c>
      <c r="E167" s="5">
        <v>10.0</v>
      </c>
      <c r="F167" s="5">
        <v>23.0</v>
      </c>
      <c r="G167" s="5">
        <v>4.0</v>
      </c>
      <c r="H167" s="7">
        <v>190.0</v>
      </c>
      <c r="I167" s="6">
        <f t="shared" si="1"/>
        <v>33.5</v>
      </c>
      <c r="J167" s="6">
        <f t="shared" si="2"/>
        <v>58</v>
      </c>
      <c r="K167" s="7" t="str">
        <f t="shared" si="3"/>
        <v>Dikey</v>
      </c>
      <c r="L167" s="7" t="str">
        <f>IF(K167="Dikey",IF(AND(F167&gt;='Çanta Gruplaması'!$C$10,F167&lt;='Çanta Gruplaması'!$D$10),'Çanta Gruplaması'!$B$10,IF(AND(F167&gt;='Çanta Gruplaması'!$C$11,F167&lt;='Çanta Gruplaması'!$D$11),'Çanta Gruplaması'!$B$11,IF(AND(F167&gt;='Çanta Gruplaması'!$C$12,F167&lt;='Çanta Gruplaması'!$D$12),'Çanta Gruplaması'!$B$12,"Belirtilen Aralıkta Değil"))),IF(K167="Yatay",IF(AND(D167&gt;='Çanta Gruplaması'!$C$3,D167&lt;='Çanta Gruplaması'!$D$3),'Çanta Gruplaması'!$B$3,IF(AND(D167&gt;='Çanta Gruplaması'!$C$4,D167&lt;='Çanta Gruplaması'!$D$4),'Çanta Gruplaması'!$B$4,IF(AND(D167&gt;='Çanta Gruplaması'!$C$5,D167&lt;='Çanta Gruplaması'!$D$5),'Çanta Gruplaması'!$B$5,"Belirtilen Aralıkta Değil"))),IF(K167="Küp",IF(AND(D167&gt;='Çanta Gruplaması'!$C$16,D167&lt;='Çanta Gruplaması'!$D$16),'Çanta Gruplaması'!$B$16,IF(AND(D167&gt;='Çanta Gruplaması'!$C$17,D167&lt;='Çanta Gruplaması'!$D$17),'Çanta Gruplaması'!$B$17,IF(AND(D167&gt;='Çanta Gruplaması'!$C$18,D167&lt;='Çanta Gruplaması'!$D$18),'Çanta Gruplaması'!$B$18,"Belirtilen Aralıkta Değil"))),"Değer Hatalı")))</f>
        <v>Dikey 1</v>
      </c>
      <c r="M167" s="7" t="str">
        <f>IF(AND(D167&gt;='Çanta Gruplaması'!$H$3,D167&lt;='Çanta Gruplaması'!$I$3,F167&gt;='Çanta Gruplaması'!$J$3,F167&lt;='Çanta Gruplaması'!$K$3),'Çanta Gruplaması'!$G$3,IF(AND(D167&gt;='Çanta Gruplaması'!$H$4,D167&lt;='Çanta Gruplaması'!$I$4,F167&gt;='Çanta Gruplaması'!$J$4,F167&lt;='Çanta Gruplaması'!$K$4),'Çanta Gruplaması'!$G$4,IF(AND(D167&gt;='Çanta Gruplaması'!$H$5,D167&lt;='Çanta Gruplaması'!$I$5,F167&gt;='Çanta Gruplaması'!$J$5,F167&lt;='Çanta Gruplaması'!$K$5),'Çanta Gruplaması'!$G$5,"Gruplanabilen Aralıkta Değildir")))</f>
        <v>Küçük</v>
      </c>
      <c r="N167" s="8" t="str">
        <f t="shared" si="4"/>
        <v>Geçer</v>
      </c>
      <c r="O167" s="9" t="str">
        <f t="shared" si="5"/>
        <v>Geçer</v>
      </c>
      <c r="P167" s="9" t="str">
        <f t="shared" si="6"/>
        <v>Geçer</v>
      </c>
      <c r="Q167" s="9" t="str">
        <f t="shared" si="7"/>
        <v>Geçer</v>
      </c>
      <c r="R167" s="9" t="str">
        <f t="shared" si="8"/>
        <v>Geçer</v>
      </c>
      <c r="S167" s="9" t="str">
        <f t="shared" si="9"/>
        <v>Geçer</v>
      </c>
      <c r="T167" s="9" t="str">
        <f t="shared" si="10"/>
        <v>Geçer</v>
      </c>
      <c r="U167" s="9" t="str">
        <f t="shared" si="11"/>
        <v>Geçer</v>
      </c>
      <c r="V167" s="9" t="str">
        <f t="shared" si="12"/>
        <v>Geçer</v>
      </c>
      <c r="W167" s="9" t="str">
        <f t="shared" si="13"/>
        <v>Geçer</v>
      </c>
      <c r="X167" s="8" t="str">
        <f t="shared" si="14"/>
        <v>Geçer</v>
      </c>
      <c r="Y167" s="9" t="str">
        <f t="shared" si="15"/>
        <v>Geçer</v>
      </c>
      <c r="Z167" s="9" t="str">
        <f t="shared" si="16"/>
        <v>Geçer</v>
      </c>
      <c r="AA167" s="9" t="str">
        <f t="shared" si="17"/>
        <v>Geçer</v>
      </c>
      <c r="AB167" s="9" t="str">
        <f t="shared" si="18"/>
        <v>Geçer</v>
      </c>
      <c r="AC167" s="9" t="str">
        <f t="shared" si="19"/>
        <v>Geçer</v>
      </c>
      <c r="AD167" s="9" t="str">
        <f t="shared" si="20"/>
        <v>Geçer</v>
      </c>
      <c r="AE167" s="9" t="str">
        <f t="shared" si="21"/>
        <v>Geçer</v>
      </c>
      <c r="AF167" s="9" t="str">
        <f t="shared" si="22"/>
        <v>Geçer</v>
      </c>
      <c r="AG167" s="9" t="str">
        <f t="shared" si="23"/>
        <v>Geçer</v>
      </c>
      <c r="AH167" s="8" t="str">
        <f t="shared" si="24"/>
        <v>Geçer</v>
      </c>
      <c r="AI167" s="9" t="str">
        <f t="shared" si="25"/>
        <v>Geçer</v>
      </c>
      <c r="AJ167" s="9" t="str">
        <f t="shared" si="26"/>
        <v>Geçer</v>
      </c>
      <c r="AK167" s="9" t="str">
        <f t="shared" si="27"/>
        <v>Geçer</v>
      </c>
      <c r="AL167" s="9" t="str">
        <f t="shared" si="28"/>
        <v>Geçer</v>
      </c>
      <c r="AM167" s="9" t="str">
        <f t="shared" si="29"/>
        <v>Geçer</v>
      </c>
      <c r="AN167" s="9" t="str">
        <f t="shared" si="30"/>
        <v>Geçer</v>
      </c>
      <c r="AO167" s="9" t="str">
        <f t="shared" si="31"/>
        <v>Geçer</v>
      </c>
      <c r="AP167" s="9" t="str">
        <f t="shared" si="32"/>
        <v>Geçer</v>
      </c>
      <c r="AQ167" s="8" t="str">
        <f t="shared" si="33"/>
        <v>Geçer</v>
      </c>
      <c r="AR167" s="9" t="str">
        <f t="shared" si="34"/>
        <v>Geçer</v>
      </c>
      <c r="AS167" s="9" t="str">
        <f t="shared" si="35"/>
        <v>Geçer</v>
      </c>
      <c r="AT167" s="9" t="str">
        <f t="shared" si="36"/>
        <v>Geçer</v>
      </c>
      <c r="AU167" s="9" t="str">
        <f t="shared" si="37"/>
        <v>Geçer</v>
      </c>
      <c r="AV167" s="9" t="str">
        <f t="shared" si="38"/>
        <v>Geçer</v>
      </c>
      <c r="AW167" s="9" t="str">
        <f t="shared" si="39"/>
        <v>Geçer</v>
      </c>
      <c r="AX167" s="9" t="str">
        <f t="shared" si="40"/>
        <v>Geçer</v>
      </c>
      <c r="AY167" s="9" t="str">
        <f t="shared" si="41"/>
        <v>Geçer</v>
      </c>
      <c r="AZ167" s="10" t="str">
        <f t="shared" si="42"/>
        <v>Evet</v>
      </c>
      <c r="BA167" s="10" t="str">
        <f t="shared" si="43"/>
        <v>Evet</v>
      </c>
      <c r="BB167" s="10" t="str">
        <f t="shared" si="44"/>
        <v>Evet</v>
      </c>
    </row>
    <row r="168" ht="42.0" customHeight="1">
      <c r="A168" s="7">
        <v>138.0</v>
      </c>
      <c r="B168" s="5" t="s">
        <v>71</v>
      </c>
      <c r="C168" s="7">
        <v>138.0</v>
      </c>
      <c r="D168" s="5">
        <v>18.0</v>
      </c>
      <c r="E168" s="5">
        <v>10.0</v>
      </c>
      <c r="F168" s="5">
        <v>22.7</v>
      </c>
      <c r="G168" s="5">
        <v>4.0</v>
      </c>
      <c r="H168" s="7">
        <v>190.0</v>
      </c>
      <c r="I168" s="6">
        <f t="shared" si="1"/>
        <v>33.2</v>
      </c>
      <c r="J168" s="6">
        <f t="shared" si="2"/>
        <v>58</v>
      </c>
      <c r="K168" s="7" t="str">
        <f t="shared" si="3"/>
        <v>Dikey</v>
      </c>
      <c r="L168" s="7" t="str">
        <f>IF(K168="Dikey",IF(AND(F168&gt;='Çanta Gruplaması'!$C$10,F168&lt;='Çanta Gruplaması'!$D$10),'Çanta Gruplaması'!$B$10,IF(AND(F168&gt;='Çanta Gruplaması'!$C$11,F168&lt;='Çanta Gruplaması'!$D$11),'Çanta Gruplaması'!$B$11,IF(AND(F168&gt;='Çanta Gruplaması'!$C$12,F168&lt;='Çanta Gruplaması'!$D$12),'Çanta Gruplaması'!$B$12,"Belirtilen Aralıkta Değil"))),IF(K168="Yatay",IF(AND(D168&gt;='Çanta Gruplaması'!$C$3,D168&lt;='Çanta Gruplaması'!$D$3),'Çanta Gruplaması'!$B$3,IF(AND(D168&gt;='Çanta Gruplaması'!$C$4,D168&lt;='Çanta Gruplaması'!$D$4),'Çanta Gruplaması'!$B$4,IF(AND(D168&gt;='Çanta Gruplaması'!$C$5,D168&lt;='Çanta Gruplaması'!$D$5),'Çanta Gruplaması'!$B$5,"Belirtilen Aralıkta Değil"))),IF(K168="Küp",IF(AND(D168&gt;='Çanta Gruplaması'!$C$16,D168&lt;='Çanta Gruplaması'!$D$16),'Çanta Gruplaması'!$B$16,IF(AND(D168&gt;='Çanta Gruplaması'!$C$17,D168&lt;='Çanta Gruplaması'!$D$17),'Çanta Gruplaması'!$B$17,IF(AND(D168&gt;='Çanta Gruplaması'!$C$18,D168&lt;='Çanta Gruplaması'!$D$18),'Çanta Gruplaması'!$B$18,"Belirtilen Aralıkta Değil"))),"Değer Hatalı")))</f>
        <v>Dikey 1</v>
      </c>
      <c r="M168" s="7" t="str">
        <f>IF(AND(D168&gt;='Çanta Gruplaması'!$H$3,D168&lt;='Çanta Gruplaması'!$I$3,F168&gt;='Çanta Gruplaması'!$J$3,F168&lt;='Çanta Gruplaması'!$K$3),'Çanta Gruplaması'!$G$3,IF(AND(D168&gt;='Çanta Gruplaması'!$H$4,D168&lt;='Çanta Gruplaması'!$I$4,F168&gt;='Çanta Gruplaması'!$J$4,F168&lt;='Çanta Gruplaması'!$K$4),'Çanta Gruplaması'!$G$4,IF(AND(D168&gt;='Çanta Gruplaması'!$H$5,D168&lt;='Çanta Gruplaması'!$I$5,F168&gt;='Çanta Gruplaması'!$J$5,F168&lt;='Çanta Gruplaması'!$K$5),'Çanta Gruplaması'!$G$5,"Gruplanabilen Aralıkta Değildir")))</f>
        <v>Küçük</v>
      </c>
      <c r="N168" s="8" t="str">
        <f t="shared" si="4"/>
        <v>Geçer</v>
      </c>
      <c r="O168" s="9" t="str">
        <f t="shared" si="5"/>
        <v>Geçer</v>
      </c>
      <c r="P168" s="9" t="str">
        <f t="shared" si="6"/>
        <v>Geçer</v>
      </c>
      <c r="Q168" s="9" t="str">
        <f t="shared" si="7"/>
        <v>Geçer</v>
      </c>
      <c r="R168" s="9" t="str">
        <f t="shared" si="8"/>
        <v>Geçer</v>
      </c>
      <c r="S168" s="9" t="str">
        <f t="shared" si="9"/>
        <v>Geçer</v>
      </c>
      <c r="T168" s="9" t="str">
        <f t="shared" si="10"/>
        <v>Geçer</v>
      </c>
      <c r="U168" s="9" t="str">
        <f t="shared" si="11"/>
        <v>Geçer</v>
      </c>
      <c r="V168" s="9" t="str">
        <f t="shared" si="12"/>
        <v>Geçer</v>
      </c>
      <c r="W168" s="9" t="str">
        <f t="shared" si="13"/>
        <v>Geçer</v>
      </c>
      <c r="X168" s="8" t="str">
        <f t="shared" si="14"/>
        <v>Geçer</v>
      </c>
      <c r="Y168" s="9" t="str">
        <f t="shared" si="15"/>
        <v>Geçer</v>
      </c>
      <c r="Z168" s="9" t="str">
        <f t="shared" si="16"/>
        <v>Geçer</v>
      </c>
      <c r="AA168" s="9" t="str">
        <f t="shared" si="17"/>
        <v>Geçer</v>
      </c>
      <c r="AB168" s="9" t="str">
        <f t="shared" si="18"/>
        <v>Geçer</v>
      </c>
      <c r="AC168" s="9" t="str">
        <f t="shared" si="19"/>
        <v>Geçer</v>
      </c>
      <c r="AD168" s="9" t="str">
        <f t="shared" si="20"/>
        <v>Geçer</v>
      </c>
      <c r="AE168" s="9" t="str">
        <f t="shared" si="21"/>
        <v>Geçer</v>
      </c>
      <c r="AF168" s="9" t="str">
        <f t="shared" si="22"/>
        <v>Geçer</v>
      </c>
      <c r="AG168" s="9" t="str">
        <f t="shared" si="23"/>
        <v>Geçer</v>
      </c>
      <c r="AH168" s="8" t="str">
        <f t="shared" si="24"/>
        <v>Geçer</v>
      </c>
      <c r="AI168" s="9" t="str">
        <f t="shared" si="25"/>
        <v>Geçer</v>
      </c>
      <c r="AJ168" s="9" t="str">
        <f t="shared" si="26"/>
        <v>Geçer</v>
      </c>
      <c r="AK168" s="9" t="str">
        <f t="shared" si="27"/>
        <v>Geçer</v>
      </c>
      <c r="AL168" s="9" t="str">
        <f t="shared" si="28"/>
        <v>Geçer</v>
      </c>
      <c r="AM168" s="9" t="str">
        <f t="shared" si="29"/>
        <v>Geçer</v>
      </c>
      <c r="AN168" s="9" t="str">
        <f t="shared" si="30"/>
        <v>Geçer</v>
      </c>
      <c r="AO168" s="9" t="str">
        <f t="shared" si="31"/>
        <v>Geçer</v>
      </c>
      <c r="AP168" s="9" t="str">
        <f t="shared" si="32"/>
        <v>Geçer</v>
      </c>
      <c r="AQ168" s="8" t="str">
        <f t="shared" si="33"/>
        <v>Geçmez</v>
      </c>
      <c r="AR168" s="9" t="str">
        <f t="shared" si="34"/>
        <v>Geçer</v>
      </c>
      <c r="AS168" s="9" t="str">
        <f t="shared" si="35"/>
        <v>Geçer</v>
      </c>
      <c r="AT168" s="9" t="str">
        <f t="shared" si="36"/>
        <v>Geçmez</v>
      </c>
      <c r="AU168" s="9" t="str">
        <f t="shared" si="37"/>
        <v>Geçer</v>
      </c>
      <c r="AV168" s="9" t="str">
        <f t="shared" si="38"/>
        <v>Geçer</v>
      </c>
      <c r="AW168" s="9" t="str">
        <f t="shared" si="39"/>
        <v>Geçer</v>
      </c>
      <c r="AX168" s="9" t="str">
        <f t="shared" si="40"/>
        <v>Geçer</v>
      </c>
      <c r="AY168" s="9" t="str">
        <f t="shared" si="41"/>
        <v>Geçer</v>
      </c>
      <c r="AZ168" s="10" t="str">
        <f t="shared" si="42"/>
        <v>Evet</v>
      </c>
      <c r="BA168" s="10" t="str">
        <f t="shared" si="43"/>
        <v>Evet</v>
      </c>
      <c r="BB168" s="10" t="str">
        <f t="shared" si="44"/>
        <v>Evet</v>
      </c>
    </row>
    <row r="169" ht="42.0" customHeight="1">
      <c r="A169" s="7">
        <v>139.0</v>
      </c>
      <c r="B169" s="5" t="s">
        <v>79</v>
      </c>
      <c r="C169" s="7">
        <v>139.0</v>
      </c>
      <c r="D169" s="5">
        <v>18.0</v>
      </c>
      <c r="E169" s="5">
        <v>10.0</v>
      </c>
      <c r="F169" s="5">
        <v>22.0</v>
      </c>
      <c r="G169" s="5">
        <v>4.0</v>
      </c>
      <c r="H169" s="7">
        <v>190.0</v>
      </c>
      <c r="I169" s="6">
        <f t="shared" si="1"/>
        <v>32.5</v>
      </c>
      <c r="J169" s="6">
        <f t="shared" si="2"/>
        <v>58</v>
      </c>
      <c r="K169" s="7" t="str">
        <f t="shared" si="3"/>
        <v>Dikey</v>
      </c>
      <c r="L169" s="7" t="str">
        <f>IF(K169="Dikey",IF(AND(F169&gt;='Çanta Gruplaması'!$C$10,F169&lt;='Çanta Gruplaması'!$D$10),'Çanta Gruplaması'!$B$10,IF(AND(F169&gt;='Çanta Gruplaması'!$C$11,F169&lt;='Çanta Gruplaması'!$D$11),'Çanta Gruplaması'!$B$11,IF(AND(F169&gt;='Çanta Gruplaması'!$C$12,F169&lt;='Çanta Gruplaması'!$D$12),'Çanta Gruplaması'!$B$12,"Belirtilen Aralıkta Değil"))),IF(K169="Yatay",IF(AND(D169&gt;='Çanta Gruplaması'!$C$3,D169&lt;='Çanta Gruplaması'!$D$3),'Çanta Gruplaması'!$B$3,IF(AND(D169&gt;='Çanta Gruplaması'!$C$4,D169&lt;='Çanta Gruplaması'!$D$4),'Çanta Gruplaması'!$B$4,IF(AND(D169&gt;='Çanta Gruplaması'!$C$5,D169&lt;='Çanta Gruplaması'!$D$5),'Çanta Gruplaması'!$B$5,"Belirtilen Aralıkta Değil"))),IF(K169="Küp",IF(AND(D169&gt;='Çanta Gruplaması'!$C$16,D169&lt;='Çanta Gruplaması'!$D$16),'Çanta Gruplaması'!$B$16,IF(AND(D169&gt;='Çanta Gruplaması'!$C$17,D169&lt;='Çanta Gruplaması'!$D$17),'Çanta Gruplaması'!$B$17,IF(AND(D169&gt;='Çanta Gruplaması'!$C$18,D169&lt;='Çanta Gruplaması'!$D$18),'Çanta Gruplaması'!$B$18,"Belirtilen Aralıkta Değil"))),"Değer Hatalı")))</f>
        <v>Dikey 1</v>
      </c>
      <c r="M169" s="7" t="str">
        <f>IF(AND(D169&gt;='Çanta Gruplaması'!$H$3,D169&lt;='Çanta Gruplaması'!$I$3,F169&gt;='Çanta Gruplaması'!$J$3,F169&lt;='Çanta Gruplaması'!$K$3),'Çanta Gruplaması'!$G$3,IF(AND(D169&gt;='Çanta Gruplaması'!$H$4,D169&lt;='Çanta Gruplaması'!$I$4,F169&gt;='Çanta Gruplaması'!$J$4,F169&lt;='Çanta Gruplaması'!$K$4),'Çanta Gruplaması'!$G$4,IF(AND(D169&gt;='Çanta Gruplaması'!$H$5,D169&lt;='Çanta Gruplaması'!$I$5,F169&gt;='Çanta Gruplaması'!$J$5,F169&lt;='Çanta Gruplaması'!$K$5),'Çanta Gruplaması'!$G$5,"Gruplanabilen Aralıkta Değildir")))</f>
        <v>Küçük</v>
      </c>
      <c r="N169" s="8" t="str">
        <f t="shared" si="4"/>
        <v>Geçer</v>
      </c>
      <c r="O169" s="9" t="str">
        <f t="shared" si="5"/>
        <v>Geçer</v>
      </c>
      <c r="P169" s="9" t="str">
        <f t="shared" si="6"/>
        <v>Geçer</v>
      </c>
      <c r="Q169" s="9" t="str">
        <f t="shared" si="7"/>
        <v>Geçer</v>
      </c>
      <c r="R169" s="9" t="str">
        <f t="shared" si="8"/>
        <v>Geçer</v>
      </c>
      <c r="S169" s="9" t="str">
        <f t="shared" si="9"/>
        <v>Geçer</v>
      </c>
      <c r="T169" s="9" t="str">
        <f t="shared" si="10"/>
        <v>Geçer</v>
      </c>
      <c r="U169" s="9" t="str">
        <f t="shared" si="11"/>
        <v>Geçer</v>
      </c>
      <c r="V169" s="9" t="str">
        <f t="shared" si="12"/>
        <v>Geçer</v>
      </c>
      <c r="W169" s="9" t="str">
        <f t="shared" si="13"/>
        <v>Geçer</v>
      </c>
      <c r="X169" s="8" t="str">
        <f t="shared" si="14"/>
        <v>Geçer</v>
      </c>
      <c r="Y169" s="9" t="str">
        <f t="shared" si="15"/>
        <v>Geçer</v>
      </c>
      <c r="Z169" s="9" t="str">
        <f t="shared" si="16"/>
        <v>Geçer</v>
      </c>
      <c r="AA169" s="9" t="str">
        <f t="shared" si="17"/>
        <v>Geçer</v>
      </c>
      <c r="AB169" s="9" t="str">
        <f t="shared" si="18"/>
        <v>Geçer</v>
      </c>
      <c r="AC169" s="9" t="str">
        <f t="shared" si="19"/>
        <v>Geçer</v>
      </c>
      <c r="AD169" s="9" t="str">
        <f t="shared" si="20"/>
        <v>Geçer</v>
      </c>
      <c r="AE169" s="9" t="str">
        <f t="shared" si="21"/>
        <v>Geçer</v>
      </c>
      <c r="AF169" s="9" t="str">
        <f t="shared" si="22"/>
        <v>Geçer</v>
      </c>
      <c r="AG169" s="9" t="str">
        <f t="shared" si="23"/>
        <v>Geçer</v>
      </c>
      <c r="AH169" s="8" t="str">
        <f t="shared" si="24"/>
        <v>Geçer</v>
      </c>
      <c r="AI169" s="9" t="str">
        <f t="shared" si="25"/>
        <v>Geçer</v>
      </c>
      <c r="AJ169" s="9" t="str">
        <f t="shared" si="26"/>
        <v>Geçer</v>
      </c>
      <c r="AK169" s="9" t="str">
        <f t="shared" si="27"/>
        <v>Geçer</v>
      </c>
      <c r="AL169" s="9" t="str">
        <f t="shared" si="28"/>
        <v>Geçer</v>
      </c>
      <c r="AM169" s="9" t="str">
        <f t="shared" si="29"/>
        <v>Geçer</v>
      </c>
      <c r="AN169" s="9" t="str">
        <f t="shared" si="30"/>
        <v>Geçer</v>
      </c>
      <c r="AO169" s="9" t="str">
        <f t="shared" si="31"/>
        <v>Geçer</v>
      </c>
      <c r="AP169" s="9" t="str">
        <f t="shared" si="32"/>
        <v>Geçer</v>
      </c>
      <c r="AQ169" s="8" t="str">
        <f t="shared" si="33"/>
        <v>Geçmez</v>
      </c>
      <c r="AR169" s="9" t="str">
        <f t="shared" si="34"/>
        <v>Geçer</v>
      </c>
      <c r="AS169" s="9" t="str">
        <f t="shared" si="35"/>
        <v>Geçer</v>
      </c>
      <c r="AT169" s="9" t="str">
        <f t="shared" si="36"/>
        <v>Geçmez</v>
      </c>
      <c r="AU169" s="9" t="str">
        <f t="shared" si="37"/>
        <v>Geçer</v>
      </c>
      <c r="AV169" s="9" t="str">
        <f t="shared" si="38"/>
        <v>Geçer</v>
      </c>
      <c r="AW169" s="9" t="str">
        <f t="shared" si="39"/>
        <v>Geçer</v>
      </c>
      <c r="AX169" s="9" t="str">
        <f t="shared" si="40"/>
        <v>Geçer</v>
      </c>
      <c r="AY169" s="9" t="str">
        <f t="shared" si="41"/>
        <v>Geçer</v>
      </c>
      <c r="AZ169" s="10" t="str">
        <f t="shared" si="42"/>
        <v>Evet</v>
      </c>
      <c r="BA169" s="10" t="str">
        <f t="shared" si="43"/>
        <v>Evet</v>
      </c>
      <c r="BB169" s="10" t="str">
        <f t="shared" si="44"/>
        <v>Evet</v>
      </c>
    </row>
    <row r="170" ht="42.0" customHeight="1">
      <c r="A170" s="7">
        <v>140.0</v>
      </c>
      <c r="B170" s="5" t="s">
        <v>75</v>
      </c>
      <c r="C170" s="7">
        <v>140.0</v>
      </c>
      <c r="D170" s="5">
        <v>16.0</v>
      </c>
      <c r="E170" s="5">
        <v>10.0</v>
      </c>
      <c r="F170" s="5">
        <v>23.0</v>
      </c>
      <c r="G170" s="5">
        <v>4.0</v>
      </c>
      <c r="H170" s="7">
        <v>190.0</v>
      </c>
      <c r="I170" s="6">
        <f t="shared" si="1"/>
        <v>33.5</v>
      </c>
      <c r="J170" s="6">
        <f t="shared" si="2"/>
        <v>54</v>
      </c>
      <c r="K170" s="7" t="str">
        <f t="shared" si="3"/>
        <v>Dikey</v>
      </c>
      <c r="L170" s="7" t="str">
        <f>IF(K170="Dikey",IF(AND(F170&gt;='Çanta Gruplaması'!$C$10,F170&lt;='Çanta Gruplaması'!$D$10),'Çanta Gruplaması'!$B$10,IF(AND(F170&gt;='Çanta Gruplaması'!$C$11,F170&lt;='Çanta Gruplaması'!$D$11),'Çanta Gruplaması'!$B$11,IF(AND(F170&gt;='Çanta Gruplaması'!$C$12,F170&lt;='Çanta Gruplaması'!$D$12),'Çanta Gruplaması'!$B$12,"Belirtilen Aralıkta Değil"))),IF(K170="Yatay",IF(AND(D170&gt;='Çanta Gruplaması'!$C$3,D170&lt;='Çanta Gruplaması'!$D$3),'Çanta Gruplaması'!$B$3,IF(AND(D170&gt;='Çanta Gruplaması'!$C$4,D170&lt;='Çanta Gruplaması'!$D$4),'Çanta Gruplaması'!$B$4,IF(AND(D170&gt;='Çanta Gruplaması'!$C$5,D170&lt;='Çanta Gruplaması'!$D$5),'Çanta Gruplaması'!$B$5,"Belirtilen Aralıkta Değil"))),IF(K170="Küp",IF(AND(D170&gt;='Çanta Gruplaması'!$C$16,D170&lt;='Çanta Gruplaması'!$D$16),'Çanta Gruplaması'!$B$16,IF(AND(D170&gt;='Çanta Gruplaması'!$C$17,D170&lt;='Çanta Gruplaması'!$D$17),'Çanta Gruplaması'!$B$17,IF(AND(D170&gt;='Çanta Gruplaması'!$C$18,D170&lt;='Çanta Gruplaması'!$D$18),'Çanta Gruplaması'!$B$18,"Belirtilen Aralıkta Değil"))),"Değer Hatalı")))</f>
        <v>Dikey 1</v>
      </c>
      <c r="M170" s="7" t="str">
        <f>IF(AND(D170&gt;='Çanta Gruplaması'!$H$3,D170&lt;='Çanta Gruplaması'!$I$3,F170&gt;='Çanta Gruplaması'!$J$3,F170&lt;='Çanta Gruplaması'!$K$3),'Çanta Gruplaması'!$G$3,IF(AND(D170&gt;='Çanta Gruplaması'!$H$4,D170&lt;='Çanta Gruplaması'!$I$4,F170&gt;='Çanta Gruplaması'!$J$4,F170&lt;='Çanta Gruplaması'!$K$4),'Çanta Gruplaması'!$G$4,IF(AND(D170&gt;='Çanta Gruplaması'!$H$5,D170&lt;='Çanta Gruplaması'!$I$5,F170&gt;='Çanta Gruplaması'!$J$5,F170&lt;='Çanta Gruplaması'!$K$5),'Çanta Gruplaması'!$G$5,"Gruplanabilen Aralıkta Değildir")))</f>
        <v>Küçük</v>
      </c>
      <c r="N170" s="8" t="str">
        <f t="shared" si="4"/>
        <v>Geçmez</v>
      </c>
      <c r="O170" s="9" t="str">
        <f t="shared" si="5"/>
        <v>Geçer</v>
      </c>
      <c r="P170" s="9" t="str">
        <f t="shared" si="6"/>
        <v>Geçer</v>
      </c>
      <c r="Q170" s="9" t="str">
        <f t="shared" si="7"/>
        <v>Geçer</v>
      </c>
      <c r="R170" s="9" t="str">
        <f t="shared" si="8"/>
        <v>Geçer</v>
      </c>
      <c r="S170" s="9" t="str">
        <f t="shared" si="9"/>
        <v>Geçmez</v>
      </c>
      <c r="T170" s="9" t="str">
        <f t="shared" si="10"/>
        <v>Geçer</v>
      </c>
      <c r="U170" s="9" t="str">
        <f t="shared" si="11"/>
        <v>Geçmez</v>
      </c>
      <c r="V170" s="9" t="str">
        <f t="shared" si="12"/>
        <v>Geçer</v>
      </c>
      <c r="W170" s="9" t="str">
        <f t="shared" si="13"/>
        <v>Geçer</v>
      </c>
      <c r="X170" s="8" t="str">
        <f t="shared" si="14"/>
        <v>Geçer</v>
      </c>
      <c r="Y170" s="9" t="str">
        <f t="shared" si="15"/>
        <v>Geçer</v>
      </c>
      <c r="Z170" s="9" t="str">
        <f t="shared" si="16"/>
        <v>Geçer</v>
      </c>
      <c r="AA170" s="9" t="str">
        <f t="shared" si="17"/>
        <v>Geçer</v>
      </c>
      <c r="AB170" s="9" t="str">
        <f t="shared" si="18"/>
        <v>Geçer</v>
      </c>
      <c r="AC170" s="9" t="str">
        <f t="shared" si="19"/>
        <v>Geçer</v>
      </c>
      <c r="AD170" s="9" t="str">
        <f t="shared" si="20"/>
        <v>Geçer</v>
      </c>
      <c r="AE170" s="9" t="str">
        <f t="shared" si="21"/>
        <v>Geçer</v>
      </c>
      <c r="AF170" s="9" t="str">
        <f t="shared" si="22"/>
        <v>Geçer</v>
      </c>
      <c r="AG170" s="9" t="str">
        <f t="shared" si="23"/>
        <v>Geçer</v>
      </c>
      <c r="AH170" s="8" t="str">
        <f t="shared" si="24"/>
        <v>Geçmez</v>
      </c>
      <c r="AI170" s="9" t="str">
        <f t="shared" si="25"/>
        <v>Geçer</v>
      </c>
      <c r="AJ170" s="9" t="str">
        <f t="shared" si="26"/>
        <v>Geçmez</v>
      </c>
      <c r="AK170" s="9" t="str">
        <f t="shared" si="27"/>
        <v>Geçer</v>
      </c>
      <c r="AL170" s="9" t="str">
        <f t="shared" si="28"/>
        <v>Geçer</v>
      </c>
      <c r="AM170" s="9" t="str">
        <f t="shared" si="29"/>
        <v>Geçmez</v>
      </c>
      <c r="AN170" s="9" t="str">
        <f t="shared" si="30"/>
        <v>Geçer</v>
      </c>
      <c r="AO170" s="9" t="str">
        <f t="shared" si="31"/>
        <v>Geçer</v>
      </c>
      <c r="AP170" s="9" t="str">
        <f t="shared" si="32"/>
        <v>Geçmez</v>
      </c>
      <c r="AQ170" s="8" t="str">
        <f t="shared" si="33"/>
        <v>Geçmez</v>
      </c>
      <c r="AR170" s="9" t="str">
        <f t="shared" si="34"/>
        <v>Geçer</v>
      </c>
      <c r="AS170" s="9" t="str">
        <f t="shared" si="35"/>
        <v>Geçmez</v>
      </c>
      <c r="AT170" s="9" t="str">
        <f t="shared" si="36"/>
        <v>Geçer</v>
      </c>
      <c r="AU170" s="9" t="str">
        <f t="shared" si="37"/>
        <v>Geçer</v>
      </c>
      <c r="AV170" s="9" t="str">
        <f t="shared" si="38"/>
        <v>Geçmez</v>
      </c>
      <c r="AW170" s="9" t="str">
        <f t="shared" si="39"/>
        <v>Geçer</v>
      </c>
      <c r="AX170" s="9" t="str">
        <f t="shared" si="40"/>
        <v>Geçer</v>
      </c>
      <c r="AY170" s="9" t="str">
        <f t="shared" si="41"/>
        <v>Geçmez</v>
      </c>
      <c r="AZ170" s="10" t="str">
        <f t="shared" si="42"/>
        <v>Evet</v>
      </c>
      <c r="BA170" s="10" t="str">
        <f t="shared" si="43"/>
        <v>Hayır</v>
      </c>
      <c r="BB170" s="10" t="str">
        <f t="shared" si="44"/>
        <v>Hayır</v>
      </c>
    </row>
    <row r="171" ht="42.0" customHeight="1">
      <c r="A171" s="7">
        <v>141.0</v>
      </c>
      <c r="B171" s="5" t="s">
        <v>71</v>
      </c>
      <c r="C171" s="7">
        <v>141.0</v>
      </c>
      <c r="D171" s="5">
        <v>22.5</v>
      </c>
      <c r="E171" s="5">
        <v>9.2</v>
      </c>
      <c r="F171" s="5">
        <v>17.0</v>
      </c>
      <c r="G171" s="5">
        <v>4.0</v>
      </c>
      <c r="H171" s="7">
        <v>190.0</v>
      </c>
      <c r="I171" s="6">
        <f t="shared" si="1"/>
        <v>27.1</v>
      </c>
      <c r="J171" s="6">
        <f t="shared" si="2"/>
        <v>65.4</v>
      </c>
      <c r="K171" s="7" t="str">
        <f t="shared" si="3"/>
        <v>Yatay</v>
      </c>
      <c r="L171" s="7" t="str">
        <f>IF(K171="Dikey",IF(AND(F171&gt;='Çanta Gruplaması'!$C$10,F171&lt;='Çanta Gruplaması'!$D$10),'Çanta Gruplaması'!$B$10,IF(AND(F171&gt;='Çanta Gruplaması'!$C$11,F171&lt;='Çanta Gruplaması'!$D$11),'Çanta Gruplaması'!$B$11,IF(AND(F171&gt;='Çanta Gruplaması'!$C$12,F171&lt;='Çanta Gruplaması'!$D$12),'Çanta Gruplaması'!$B$12,"Belirtilen Aralıkta Değil"))),IF(K171="Yatay",IF(AND(D171&gt;='Çanta Gruplaması'!$C$3,D171&lt;='Çanta Gruplaması'!$D$3),'Çanta Gruplaması'!$B$3,IF(AND(D171&gt;='Çanta Gruplaması'!$C$4,D171&lt;='Çanta Gruplaması'!$D$4),'Çanta Gruplaması'!$B$4,IF(AND(D171&gt;='Çanta Gruplaması'!$C$5,D171&lt;='Çanta Gruplaması'!$D$5),'Çanta Gruplaması'!$B$5,"Belirtilen Aralıkta Değil"))),IF(K171="Küp",IF(AND(D171&gt;='Çanta Gruplaması'!$C$16,D171&lt;='Çanta Gruplaması'!$D$16),'Çanta Gruplaması'!$B$16,IF(AND(D171&gt;='Çanta Gruplaması'!$C$17,D171&lt;='Çanta Gruplaması'!$D$17),'Çanta Gruplaması'!$B$17,IF(AND(D171&gt;='Çanta Gruplaması'!$C$18,D171&lt;='Çanta Gruplaması'!$D$18),'Çanta Gruplaması'!$B$18,"Belirtilen Aralıkta Değil"))),"Değer Hatalı")))</f>
        <v>Yatay 2</v>
      </c>
      <c r="M171" s="7" t="str">
        <f>IF(AND(D171&gt;='Çanta Gruplaması'!$H$3,D171&lt;='Çanta Gruplaması'!$I$3,F171&gt;='Çanta Gruplaması'!$J$3,F171&lt;='Çanta Gruplaması'!$K$3),'Çanta Gruplaması'!$G$3,IF(AND(D171&gt;='Çanta Gruplaması'!$H$4,D171&lt;='Çanta Gruplaması'!$I$4,F171&gt;='Çanta Gruplaması'!$J$4,F171&lt;='Çanta Gruplaması'!$K$4),'Çanta Gruplaması'!$G$4,IF(AND(D171&gt;='Çanta Gruplaması'!$H$5,D171&lt;='Çanta Gruplaması'!$I$5,F171&gt;='Çanta Gruplaması'!$J$5,F171&lt;='Çanta Gruplaması'!$K$5),'Çanta Gruplaması'!$G$5,"Gruplanabilen Aralıkta Değildir")))</f>
        <v>Gruplanabilen Aralıkta Değildir</v>
      </c>
      <c r="N171" s="8" t="str">
        <f t="shared" si="4"/>
        <v>Geçmez</v>
      </c>
      <c r="O171" s="9" t="str">
        <f t="shared" si="5"/>
        <v>Geçer</v>
      </c>
      <c r="P171" s="9" t="str">
        <f t="shared" si="6"/>
        <v>Geçmez</v>
      </c>
      <c r="Q171" s="9" t="str">
        <f t="shared" si="7"/>
        <v>Geçer</v>
      </c>
      <c r="R171" s="9" t="str">
        <f t="shared" si="8"/>
        <v>Geçer</v>
      </c>
      <c r="S171" s="9" t="str">
        <f t="shared" si="9"/>
        <v>Geçer</v>
      </c>
      <c r="T171" s="9" t="str">
        <f t="shared" si="10"/>
        <v>Geçer</v>
      </c>
      <c r="U171" s="9" t="str">
        <f t="shared" si="11"/>
        <v>Geçer</v>
      </c>
      <c r="V171" s="9" t="str">
        <f t="shared" si="12"/>
        <v>Geçer</v>
      </c>
      <c r="W171" s="9" t="str">
        <f t="shared" si="13"/>
        <v>Geçmez</v>
      </c>
      <c r="X171" s="8" t="str">
        <f t="shared" si="14"/>
        <v>Geçer</v>
      </c>
      <c r="Y171" s="9" t="str">
        <f t="shared" si="15"/>
        <v>Geçer</v>
      </c>
      <c r="Z171" s="9" t="str">
        <f t="shared" si="16"/>
        <v>Geçer</v>
      </c>
      <c r="AA171" s="9" t="str">
        <f t="shared" si="17"/>
        <v>Geçer</v>
      </c>
      <c r="AB171" s="9" t="str">
        <f t="shared" si="18"/>
        <v>Geçer</v>
      </c>
      <c r="AC171" s="9" t="str">
        <f t="shared" si="19"/>
        <v>Geçer</v>
      </c>
      <c r="AD171" s="9" t="str">
        <f t="shared" si="20"/>
        <v>Geçer</v>
      </c>
      <c r="AE171" s="9" t="str">
        <f t="shared" si="21"/>
        <v>Geçer</v>
      </c>
      <c r="AF171" s="9" t="str">
        <f t="shared" si="22"/>
        <v>Geçer</v>
      </c>
      <c r="AG171" s="9" t="str">
        <f t="shared" si="23"/>
        <v>Geçer</v>
      </c>
      <c r="AH171" s="8" t="str">
        <f t="shared" si="24"/>
        <v>Geçmez</v>
      </c>
      <c r="AI171" s="9" t="str">
        <f t="shared" si="25"/>
        <v>Geçer</v>
      </c>
      <c r="AJ171" s="9" t="str">
        <f t="shared" si="26"/>
        <v>Geçer</v>
      </c>
      <c r="AK171" s="9" t="str">
        <f t="shared" si="27"/>
        <v>Geçer</v>
      </c>
      <c r="AL171" s="9" t="str">
        <f t="shared" si="28"/>
        <v>Geçer</v>
      </c>
      <c r="AM171" s="9" t="str">
        <f t="shared" si="29"/>
        <v>Geçer</v>
      </c>
      <c r="AN171" s="9" t="str">
        <f t="shared" si="30"/>
        <v>Geçer</v>
      </c>
      <c r="AO171" s="9" t="str">
        <f t="shared" si="31"/>
        <v>Geçmez</v>
      </c>
      <c r="AP171" s="9" t="str">
        <f t="shared" si="32"/>
        <v>Geçer</v>
      </c>
      <c r="AQ171" s="8" t="str">
        <f t="shared" si="33"/>
        <v>Geçmez</v>
      </c>
      <c r="AR171" s="9" t="str">
        <f t="shared" si="34"/>
        <v>Geçer</v>
      </c>
      <c r="AS171" s="9" t="str">
        <f t="shared" si="35"/>
        <v>Geçer</v>
      </c>
      <c r="AT171" s="9" t="str">
        <f t="shared" si="36"/>
        <v>Geçmez</v>
      </c>
      <c r="AU171" s="9" t="str">
        <f t="shared" si="37"/>
        <v>Geçer</v>
      </c>
      <c r="AV171" s="9" t="str">
        <f t="shared" si="38"/>
        <v>Geçer</v>
      </c>
      <c r="AW171" s="9" t="str">
        <f t="shared" si="39"/>
        <v>Geçer</v>
      </c>
      <c r="AX171" s="9" t="str">
        <f t="shared" si="40"/>
        <v>Geçmez</v>
      </c>
      <c r="AY171" s="9" t="str">
        <f t="shared" si="41"/>
        <v>Geçer</v>
      </c>
      <c r="AZ171" s="10" t="str">
        <f t="shared" si="42"/>
        <v>Evet</v>
      </c>
      <c r="BA171" s="10" t="str">
        <f t="shared" si="43"/>
        <v>Hayır</v>
      </c>
      <c r="BB171" s="10" t="str">
        <f t="shared" si="44"/>
        <v>Hayır</v>
      </c>
    </row>
    <row r="172" ht="42.0" customHeight="1">
      <c r="A172" s="7">
        <v>142.0</v>
      </c>
      <c r="B172" s="5" t="s">
        <v>71</v>
      </c>
      <c r="C172" s="7">
        <v>142.0</v>
      </c>
      <c r="D172" s="5">
        <v>17.0</v>
      </c>
      <c r="E172" s="5">
        <v>9.2</v>
      </c>
      <c r="F172" s="5">
        <v>22.5</v>
      </c>
      <c r="G172" s="5">
        <v>4.0</v>
      </c>
      <c r="H172" s="7">
        <v>190.0</v>
      </c>
      <c r="I172" s="6">
        <f t="shared" si="1"/>
        <v>32.6</v>
      </c>
      <c r="J172" s="6">
        <f t="shared" si="2"/>
        <v>54.4</v>
      </c>
      <c r="K172" s="7" t="str">
        <f t="shared" si="3"/>
        <v>Dikey</v>
      </c>
      <c r="L172" s="7" t="str">
        <f>IF(K172="Dikey",IF(AND(F172&gt;='Çanta Gruplaması'!$C$10,F172&lt;='Çanta Gruplaması'!$D$10),'Çanta Gruplaması'!$B$10,IF(AND(F172&gt;='Çanta Gruplaması'!$C$11,F172&lt;='Çanta Gruplaması'!$D$11),'Çanta Gruplaması'!$B$11,IF(AND(F172&gt;='Çanta Gruplaması'!$C$12,F172&lt;='Çanta Gruplaması'!$D$12),'Çanta Gruplaması'!$B$12,"Belirtilen Aralıkta Değil"))),IF(K172="Yatay",IF(AND(D172&gt;='Çanta Gruplaması'!$C$3,D172&lt;='Çanta Gruplaması'!$D$3),'Çanta Gruplaması'!$B$3,IF(AND(D172&gt;='Çanta Gruplaması'!$C$4,D172&lt;='Çanta Gruplaması'!$D$4),'Çanta Gruplaması'!$B$4,IF(AND(D172&gt;='Çanta Gruplaması'!$C$5,D172&lt;='Çanta Gruplaması'!$D$5),'Çanta Gruplaması'!$B$5,"Belirtilen Aralıkta Değil"))),IF(K172="Küp",IF(AND(D172&gt;='Çanta Gruplaması'!$C$16,D172&lt;='Çanta Gruplaması'!$D$16),'Çanta Gruplaması'!$B$16,IF(AND(D172&gt;='Çanta Gruplaması'!$C$17,D172&lt;='Çanta Gruplaması'!$D$17),'Çanta Gruplaması'!$B$17,IF(AND(D172&gt;='Çanta Gruplaması'!$C$18,D172&lt;='Çanta Gruplaması'!$D$18),'Çanta Gruplaması'!$B$18,"Belirtilen Aralıkta Değil"))),"Değer Hatalı")))</f>
        <v>Dikey 1</v>
      </c>
      <c r="M172" s="7" t="str">
        <f>IF(AND(D172&gt;='Çanta Gruplaması'!$H$3,D172&lt;='Çanta Gruplaması'!$I$3,F172&gt;='Çanta Gruplaması'!$J$3,F172&lt;='Çanta Gruplaması'!$K$3),'Çanta Gruplaması'!$G$3,IF(AND(D172&gt;='Çanta Gruplaması'!$H$4,D172&lt;='Çanta Gruplaması'!$I$4,F172&gt;='Çanta Gruplaması'!$J$4,F172&lt;='Çanta Gruplaması'!$K$4),'Çanta Gruplaması'!$G$4,IF(AND(D172&gt;='Çanta Gruplaması'!$H$5,D172&lt;='Çanta Gruplaması'!$I$5,F172&gt;='Çanta Gruplaması'!$J$5,F172&lt;='Çanta Gruplaması'!$K$5),'Çanta Gruplaması'!$G$5,"Gruplanabilen Aralıkta Değildir")))</f>
        <v>Küçük</v>
      </c>
      <c r="N172" s="8" t="str">
        <f t="shared" si="4"/>
        <v>Geçmez</v>
      </c>
      <c r="O172" s="9" t="str">
        <f t="shared" si="5"/>
        <v>Geçer</v>
      </c>
      <c r="P172" s="9" t="str">
        <f t="shared" si="6"/>
        <v>Geçer</v>
      </c>
      <c r="Q172" s="9" t="str">
        <f t="shared" si="7"/>
        <v>Geçer</v>
      </c>
      <c r="R172" s="9" t="str">
        <f t="shared" si="8"/>
        <v>Geçer</v>
      </c>
      <c r="S172" s="9" t="str">
        <f t="shared" si="9"/>
        <v>Geçmez</v>
      </c>
      <c r="T172" s="9" t="str">
        <f t="shared" si="10"/>
        <v>Geçer</v>
      </c>
      <c r="U172" s="9" t="str">
        <f t="shared" si="11"/>
        <v>Geçmez</v>
      </c>
      <c r="V172" s="9" t="str">
        <f t="shared" si="12"/>
        <v>Geçer</v>
      </c>
      <c r="W172" s="9" t="str">
        <f t="shared" si="13"/>
        <v>Geçer</v>
      </c>
      <c r="X172" s="8" t="str">
        <f t="shared" si="14"/>
        <v>Geçer</v>
      </c>
      <c r="Y172" s="9" t="str">
        <f t="shared" si="15"/>
        <v>Geçer</v>
      </c>
      <c r="Z172" s="9" t="str">
        <f t="shared" si="16"/>
        <v>Geçer</v>
      </c>
      <c r="AA172" s="9" t="str">
        <f t="shared" si="17"/>
        <v>Geçer</v>
      </c>
      <c r="AB172" s="9" t="str">
        <f t="shared" si="18"/>
        <v>Geçer</v>
      </c>
      <c r="AC172" s="9" t="str">
        <f t="shared" si="19"/>
        <v>Geçer</v>
      </c>
      <c r="AD172" s="9" t="str">
        <f t="shared" si="20"/>
        <v>Geçer</v>
      </c>
      <c r="AE172" s="9" t="str">
        <f t="shared" si="21"/>
        <v>Geçer</v>
      </c>
      <c r="AF172" s="9" t="str">
        <f t="shared" si="22"/>
        <v>Geçer</v>
      </c>
      <c r="AG172" s="9" t="str">
        <f t="shared" si="23"/>
        <v>Geçer</v>
      </c>
      <c r="AH172" s="8" t="str">
        <f t="shared" si="24"/>
        <v>Geçmez</v>
      </c>
      <c r="AI172" s="9" t="str">
        <f t="shared" si="25"/>
        <v>Geçer</v>
      </c>
      <c r="AJ172" s="9" t="str">
        <f t="shared" si="26"/>
        <v>Geçmez</v>
      </c>
      <c r="AK172" s="9" t="str">
        <f t="shared" si="27"/>
        <v>Geçer</v>
      </c>
      <c r="AL172" s="9" t="str">
        <f t="shared" si="28"/>
        <v>Geçer</v>
      </c>
      <c r="AM172" s="9" t="str">
        <f t="shared" si="29"/>
        <v>Geçmez</v>
      </c>
      <c r="AN172" s="9" t="str">
        <f t="shared" si="30"/>
        <v>Geçer</v>
      </c>
      <c r="AO172" s="9" t="str">
        <f t="shared" si="31"/>
        <v>Geçer</v>
      </c>
      <c r="AP172" s="9" t="str">
        <f t="shared" si="32"/>
        <v>Geçmez</v>
      </c>
      <c r="AQ172" s="8" t="str">
        <f t="shared" si="33"/>
        <v>Geçmez</v>
      </c>
      <c r="AR172" s="9" t="str">
        <f t="shared" si="34"/>
        <v>Geçer</v>
      </c>
      <c r="AS172" s="9" t="str">
        <f t="shared" si="35"/>
        <v>Geçmez</v>
      </c>
      <c r="AT172" s="9" t="str">
        <f t="shared" si="36"/>
        <v>Geçmez</v>
      </c>
      <c r="AU172" s="9" t="str">
        <f t="shared" si="37"/>
        <v>Geçer</v>
      </c>
      <c r="AV172" s="9" t="str">
        <f t="shared" si="38"/>
        <v>Geçmez</v>
      </c>
      <c r="AW172" s="9" t="str">
        <f t="shared" si="39"/>
        <v>Geçer</v>
      </c>
      <c r="AX172" s="9" t="str">
        <f t="shared" si="40"/>
        <v>Geçer</v>
      </c>
      <c r="AY172" s="9" t="str">
        <f t="shared" si="41"/>
        <v>Geçmez</v>
      </c>
      <c r="AZ172" s="10" t="str">
        <f t="shared" si="42"/>
        <v>Evet</v>
      </c>
      <c r="BA172" s="10" t="str">
        <f t="shared" si="43"/>
        <v>Hayır</v>
      </c>
      <c r="BB172" s="10" t="str">
        <f t="shared" si="44"/>
        <v>Hayır</v>
      </c>
    </row>
    <row r="173" ht="42.0" customHeight="1">
      <c r="A173" s="7">
        <v>143.0</v>
      </c>
      <c r="B173" s="5" t="s">
        <v>68</v>
      </c>
      <c r="C173" s="7">
        <v>143.0</v>
      </c>
      <c r="D173" s="5">
        <v>26.0</v>
      </c>
      <c r="E173" s="5">
        <v>9.0</v>
      </c>
      <c r="F173" s="5">
        <v>23.0</v>
      </c>
      <c r="G173" s="5">
        <v>4.0</v>
      </c>
      <c r="H173" s="7">
        <v>190.0</v>
      </c>
      <c r="I173" s="6">
        <f t="shared" si="1"/>
        <v>33</v>
      </c>
      <c r="J173" s="6">
        <f t="shared" si="2"/>
        <v>72</v>
      </c>
      <c r="K173" s="7" t="str">
        <f t="shared" si="3"/>
        <v>Yatay</v>
      </c>
      <c r="L173" s="7" t="str">
        <f>IF(K173="Dikey",IF(AND(F173&gt;='Çanta Gruplaması'!$C$10,F173&lt;='Çanta Gruplaması'!$D$10),'Çanta Gruplaması'!$B$10,IF(AND(F173&gt;='Çanta Gruplaması'!$C$11,F173&lt;='Çanta Gruplaması'!$D$11),'Çanta Gruplaması'!$B$11,IF(AND(F173&gt;='Çanta Gruplaması'!$C$12,F173&lt;='Çanta Gruplaması'!$D$12),'Çanta Gruplaması'!$B$12,"Belirtilen Aralıkta Değil"))),IF(K173="Yatay",IF(AND(D173&gt;='Çanta Gruplaması'!$C$3,D173&lt;='Çanta Gruplaması'!$D$3),'Çanta Gruplaması'!$B$3,IF(AND(D173&gt;='Çanta Gruplaması'!$C$4,D173&lt;='Çanta Gruplaması'!$D$4),'Çanta Gruplaması'!$B$4,IF(AND(D173&gt;='Çanta Gruplaması'!$C$5,D173&lt;='Çanta Gruplaması'!$D$5),'Çanta Gruplaması'!$B$5,"Belirtilen Aralıkta Değil"))),IF(K173="Küp",IF(AND(D173&gt;='Çanta Gruplaması'!$C$16,D173&lt;='Çanta Gruplaması'!$D$16),'Çanta Gruplaması'!$B$16,IF(AND(D173&gt;='Çanta Gruplaması'!$C$17,D173&lt;='Çanta Gruplaması'!$D$17),'Çanta Gruplaması'!$B$17,IF(AND(D173&gt;='Çanta Gruplaması'!$C$18,D173&lt;='Çanta Gruplaması'!$D$18),'Çanta Gruplaması'!$B$18,"Belirtilen Aralıkta Değil"))),"Değer Hatalı")))</f>
        <v>Yatay 2</v>
      </c>
      <c r="M173" s="7" t="str">
        <f>IF(AND(D173&gt;='Çanta Gruplaması'!$H$3,D173&lt;='Çanta Gruplaması'!$I$3,F173&gt;='Çanta Gruplaması'!$J$3,F173&lt;='Çanta Gruplaması'!$K$3),'Çanta Gruplaması'!$G$3,IF(AND(D173&gt;='Çanta Gruplaması'!$H$4,D173&lt;='Çanta Gruplaması'!$I$4,F173&gt;='Çanta Gruplaması'!$J$4,F173&lt;='Çanta Gruplaması'!$K$4),'Çanta Gruplaması'!$G$4,IF(AND(D173&gt;='Çanta Gruplaması'!$H$5,D173&lt;='Çanta Gruplaması'!$I$5,F173&gt;='Çanta Gruplaması'!$J$5,F173&lt;='Çanta Gruplaması'!$K$5),'Çanta Gruplaması'!$G$5,"Gruplanabilen Aralıkta Değildir")))</f>
        <v>Gruplanabilen Aralıkta Değildir</v>
      </c>
      <c r="N173" s="8" t="str">
        <f t="shared" si="4"/>
        <v>Geçer</v>
      </c>
      <c r="O173" s="9" t="str">
        <f t="shared" si="5"/>
        <v>Geçer</v>
      </c>
      <c r="P173" s="9" t="str">
        <f t="shared" si="6"/>
        <v>Geçer</v>
      </c>
      <c r="Q173" s="9" t="str">
        <f t="shared" si="7"/>
        <v>Geçer</v>
      </c>
      <c r="R173" s="9" t="str">
        <f t="shared" si="8"/>
        <v>Geçer</v>
      </c>
      <c r="S173" s="9" t="str">
        <f t="shared" si="9"/>
        <v>Geçer</v>
      </c>
      <c r="T173" s="9" t="str">
        <f t="shared" si="10"/>
        <v>Geçer</v>
      </c>
      <c r="U173" s="9" t="str">
        <f t="shared" si="11"/>
        <v>Geçer</v>
      </c>
      <c r="V173" s="9" t="str">
        <f t="shared" si="12"/>
        <v>Geçer</v>
      </c>
      <c r="W173" s="9" t="str">
        <f t="shared" si="13"/>
        <v>Geçer</v>
      </c>
      <c r="X173" s="8" t="str">
        <f t="shared" si="14"/>
        <v>Geçmez</v>
      </c>
      <c r="Y173" s="9" t="str">
        <f t="shared" si="15"/>
        <v>Geçer</v>
      </c>
      <c r="Z173" s="9" t="str">
        <f t="shared" si="16"/>
        <v>Geçer</v>
      </c>
      <c r="AA173" s="9" t="str">
        <f t="shared" si="17"/>
        <v>Geçer</v>
      </c>
      <c r="AB173" s="9" t="str">
        <f t="shared" si="18"/>
        <v>Geçer</v>
      </c>
      <c r="AC173" s="9" t="str">
        <f t="shared" si="19"/>
        <v>Geçmez</v>
      </c>
      <c r="AD173" s="9" t="str">
        <f t="shared" si="20"/>
        <v>Geçer</v>
      </c>
      <c r="AE173" s="9" t="str">
        <f t="shared" si="21"/>
        <v>Geçmez</v>
      </c>
      <c r="AF173" s="9" t="str">
        <f t="shared" si="22"/>
        <v>Geçer</v>
      </c>
      <c r="AG173" s="9" t="str">
        <f t="shared" si="23"/>
        <v>Geçer</v>
      </c>
      <c r="AH173" s="8" t="str">
        <f t="shared" si="24"/>
        <v>Geçer</v>
      </c>
      <c r="AI173" s="9" t="str">
        <f t="shared" si="25"/>
        <v>Geçer</v>
      </c>
      <c r="AJ173" s="9" t="str">
        <f t="shared" si="26"/>
        <v>Geçer</v>
      </c>
      <c r="AK173" s="9" t="str">
        <f t="shared" si="27"/>
        <v>Geçer</v>
      </c>
      <c r="AL173" s="9" t="str">
        <f t="shared" si="28"/>
        <v>Geçer</v>
      </c>
      <c r="AM173" s="9" t="str">
        <f t="shared" si="29"/>
        <v>Geçer</v>
      </c>
      <c r="AN173" s="9" t="str">
        <f t="shared" si="30"/>
        <v>Geçer</v>
      </c>
      <c r="AO173" s="9" t="str">
        <f t="shared" si="31"/>
        <v>Geçer</v>
      </c>
      <c r="AP173" s="9" t="str">
        <f t="shared" si="32"/>
        <v>Geçer</v>
      </c>
      <c r="AQ173" s="8" t="str">
        <f t="shared" si="33"/>
        <v>Geçer</v>
      </c>
      <c r="AR173" s="9" t="str">
        <f t="shared" si="34"/>
        <v>Geçer</v>
      </c>
      <c r="AS173" s="9" t="str">
        <f t="shared" si="35"/>
        <v>Geçer</v>
      </c>
      <c r="AT173" s="9" t="str">
        <f t="shared" si="36"/>
        <v>Geçer</v>
      </c>
      <c r="AU173" s="9" t="str">
        <f t="shared" si="37"/>
        <v>Geçer</v>
      </c>
      <c r="AV173" s="9" t="str">
        <f t="shared" si="38"/>
        <v>Geçer</v>
      </c>
      <c r="AW173" s="9" t="str">
        <f t="shared" si="39"/>
        <v>Geçer</v>
      </c>
      <c r="AX173" s="9" t="str">
        <f t="shared" si="40"/>
        <v>Geçer</v>
      </c>
      <c r="AY173" s="9" t="str">
        <f t="shared" si="41"/>
        <v>Geçer</v>
      </c>
      <c r="AZ173" s="10" t="str">
        <f t="shared" si="42"/>
        <v>Evet</v>
      </c>
      <c r="BA173" s="10" t="str">
        <f t="shared" si="43"/>
        <v>Evet</v>
      </c>
      <c r="BB173" s="10" t="str">
        <f t="shared" si="44"/>
        <v>Evet</v>
      </c>
    </row>
    <row r="174" ht="42.0" customHeight="1">
      <c r="A174" s="7">
        <v>144.0</v>
      </c>
      <c r="B174" s="5" t="s">
        <v>80</v>
      </c>
      <c r="C174" s="7">
        <v>144.0</v>
      </c>
      <c r="D174" s="5">
        <v>24.0</v>
      </c>
      <c r="E174" s="5">
        <v>9.0</v>
      </c>
      <c r="F174" s="5">
        <v>36.0</v>
      </c>
      <c r="G174" s="5">
        <v>4.0</v>
      </c>
      <c r="H174" s="7">
        <v>190.0</v>
      </c>
      <c r="I174" s="6">
        <f t="shared" si="1"/>
        <v>46</v>
      </c>
      <c r="J174" s="6">
        <f t="shared" si="2"/>
        <v>68</v>
      </c>
      <c r="K174" s="7" t="str">
        <f t="shared" si="3"/>
        <v>Dikey</v>
      </c>
      <c r="L174" s="7" t="str">
        <f>IF(K174="Dikey",IF(AND(F174&gt;='Çanta Gruplaması'!$C$10,F174&lt;='Çanta Gruplaması'!$D$10),'Çanta Gruplaması'!$B$10,IF(AND(F174&gt;='Çanta Gruplaması'!$C$11,F174&lt;='Çanta Gruplaması'!$D$11),'Çanta Gruplaması'!$B$11,IF(AND(F174&gt;='Çanta Gruplaması'!$C$12,F174&lt;='Çanta Gruplaması'!$D$12),'Çanta Gruplaması'!$B$12,"Belirtilen Aralıkta Değil"))),IF(K174="Yatay",IF(AND(D174&gt;='Çanta Gruplaması'!$C$3,D174&lt;='Çanta Gruplaması'!$D$3),'Çanta Gruplaması'!$B$3,IF(AND(D174&gt;='Çanta Gruplaması'!$C$4,D174&lt;='Çanta Gruplaması'!$D$4),'Çanta Gruplaması'!$B$4,IF(AND(D174&gt;='Çanta Gruplaması'!$C$5,D174&lt;='Çanta Gruplaması'!$D$5),'Çanta Gruplaması'!$B$5,"Belirtilen Aralıkta Değil"))),IF(K174="Küp",IF(AND(D174&gt;='Çanta Gruplaması'!$C$16,D174&lt;='Çanta Gruplaması'!$D$16),'Çanta Gruplaması'!$B$16,IF(AND(D174&gt;='Çanta Gruplaması'!$C$17,D174&lt;='Çanta Gruplaması'!$D$17),'Çanta Gruplaması'!$B$17,IF(AND(D174&gt;='Çanta Gruplaması'!$C$18,D174&lt;='Çanta Gruplaması'!$D$18),'Çanta Gruplaması'!$B$18,"Belirtilen Aralıkta Değil"))),"Değer Hatalı")))</f>
        <v>Dikey 2</v>
      </c>
      <c r="M174" s="7" t="str">
        <f>IF(AND(D174&gt;='Çanta Gruplaması'!$H$3,D174&lt;='Çanta Gruplaması'!$I$3,F174&gt;='Çanta Gruplaması'!$J$3,F174&lt;='Çanta Gruplaması'!$K$3),'Çanta Gruplaması'!$G$3,IF(AND(D174&gt;='Çanta Gruplaması'!$H$4,D174&lt;='Çanta Gruplaması'!$I$4,F174&gt;='Çanta Gruplaması'!$J$4,F174&lt;='Çanta Gruplaması'!$K$4),'Çanta Gruplaması'!$G$4,IF(AND(D174&gt;='Çanta Gruplaması'!$H$5,D174&lt;='Çanta Gruplaması'!$I$5,F174&gt;='Çanta Gruplaması'!$J$5,F174&lt;='Çanta Gruplaması'!$K$5),'Çanta Gruplaması'!$G$5,"Gruplanabilen Aralıkta Değildir")))</f>
        <v>Orta</v>
      </c>
      <c r="N174" s="8" t="str">
        <f t="shared" si="4"/>
        <v>Geçer</v>
      </c>
      <c r="O174" s="9" t="str">
        <f t="shared" si="5"/>
        <v>Geçer</v>
      </c>
      <c r="P174" s="9" t="str">
        <f t="shared" si="6"/>
        <v>Geçer</v>
      </c>
      <c r="Q174" s="9" t="str">
        <f t="shared" si="7"/>
        <v>Geçer</v>
      </c>
      <c r="R174" s="9" t="str">
        <f t="shared" si="8"/>
        <v>Geçer</v>
      </c>
      <c r="S174" s="9" t="str">
        <f t="shared" si="9"/>
        <v>Geçer</v>
      </c>
      <c r="T174" s="9" t="str">
        <f t="shared" si="10"/>
        <v>Geçer</v>
      </c>
      <c r="U174" s="9" t="str">
        <f t="shared" si="11"/>
        <v>Geçer</v>
      </c>
      <c r="V174" s="9" t="str">
        <f t="shared" si="12"/>
        <v>Geçer</v>
      </c>
      <c r="W174" s="9" t="str">
        <f t="shared" si="13"/>
        <v>Geçer</v>
      </c>
      <c r="X174" s="8" t="str">
        <f t="shared" si="14"/>
        <v>Geçmez</v>
      </c>
      <c r="Y174" s="9" t="str">
        <f t="shared" si="15"/>
        <v>Geçer</v>
      </c>
      <c r="Z174" s="9" t="str">
        <f t="shared" si="16"/>
        <v>Geçer</v>
      </c>
      <c r="AA174" s="9" t="str">
        <f t="shared" si="17"/>
        <v>Geçer</v>
      </c>
      <c r="AB174" s="9" t="str">
        <f t="shared" si="18"/>
        <v>Geçer</v>
      </c>
      <c r="AC174" s="9" t="str">
        <f t="shared" si="19"/>
        <v>Geçmez</v>
      </c>
      <c r="AD174" s="9" t="str">
        <f t="shared" si="20"/>
        <v>Geçer</v>
      </c>
      <c r="AE174" s="9" t="str">
        <f t="shared" si="21"/>
        <v>Geçer</v>
      </c>
      <c r="AF174" s="9" t="str">
        <f t="shared" si="22"/>
        <v>Geçer</v>
      </c>
      <c r="AG174" s="9" t="str">
        <f t="shared" si="23"/>
        <v>Geçer</v>
      </c>
      <c r="AH174" s="8" t="str">
        <f t="shared" si="24"/>
        <v>Geçer</v>
      </c>
      <c r="AI174" s="9" t="str">
        <f t="shared" si="25"/>
        <v>Geçer</v>
      </c>
      <c r="AJ174" s="9" t="str">
        <f t="shared" si="26"/>
        <v>Geçer</v>
      </c>
      <c r="AK174" s="9" t="str">
        <f t="shared" si="27"/>
        <v>Geçer</v>
      </c>
      <c r="AL174" s="9" t="str">
        <f t="shared" si="28"/>
        <v>Geçer</v>
      </c>
      <c r="AM174" s="9" t="str">
        <f t="shared" si="29"/>
        <v>Geçer</v>
      </c>
      <c r="AN174" s="9" t="str">
        <f t="shared" si="30"/>
        <v>Geçer</v>
      </c>
      <c r="AO174" s="9" t="str">
        <f t="shared" si="31"/>
        <v>Geçer</v>
      </c>
      <c r="AP174" s="9" t="str">
        <f t="shared" si="32"/>
        <v>Geçer</v>
      </c>
      <c r="AQ174" s="8" t="str">
        <f t="shared" si="33"/>
        <v>Geçer</v>
      </c>
      <c r="AR174" s="9" t="str">
        <f t="shared" si="34"/>
        <v>Geçer</v>
      </c>
      <c r="AS174" s="9" t="str">
        <f t="shared" si="35"/>
        <v>Geçer</v>
      </c>
      <c r="AT174" s="9" t="str">
        <f t="shared" si="36"/>
        <v>Geçer</v>
      </c>
      <c r="AU174" s="9" t="str">
        <f t="shared" si="37"/>
        <v>Geçer</v>
      </c>
      <c r="AV174" s="9" t="str">
        <f t="shared" si="38"/>
        <v>Geçer</v>
      </c>
      <c r="AW174" s="9" t="str">
        <f t="shared" si="39"/>
        <v>Geçer</v>
      </c>
      <c r="AX174" s="9" t="str">
        <f t="shared" si="40"/>
        <v>Geçer</v>
      </c>
      <c r="AY174" s="9" t="str">
        <f t="shared" si="41"/>
        <v>Geçer</v>
      </c>
      <c r="AZ174" s="10" t="str">
        <f t="shared" si="42"/>
        <v>Evet</v>
      </c>
      <c r="BA174" s="10" t="str">
        <f t="shared" si="43"/>
        <v>Evet</v>
      </c>
      <c r="BB174" s="10" t="str">
        <f t="shared" si="44"/>
        <v>Evet</v>
      </c>
    </row>
    <row r="175" ht="42.0" customHeight="1">
      <c r="A175" s="7">
        <v>145.0</v>
      </c>
      <c r="B175" s="5" t="s">
        <v>68</v>
      </c>
      <c r="C175" s="7">
        <v>145.0</v>
      </c>
      <c r="D175" s="5">
        <v>20.0</v>
      </c>
      <c r="E175" s="5">
        <v>9.0</v>
      </c>
      <c r="F175" s="5">
        <v>18.0</v>
      </c>
      <c r="G175" s="5">
        <v>4.0</v>
      </c>
      <c r="H175" s="7">
        <v>190.0</v>
      </c>
      <c r="I175" s="6">
        <f t="shared" si="1"/>
        <v>28</v>
      </c>
      <c r="J175" s="6">
        <f t="shared" si="2"/>
        <v>60</v>
      </c>
      <c r="K175" s="7" t="str">
        <f t="shared" si="3"/>
        <v>Yatay</v>
      </c>
      <c r="L175" s="7" t="str">
        <f>IF(K175="Dikey",IF(AND(F175&gt;='Çanta Gruplaması'!$C$10,F175&lt;='Çanta Gruplaması'!$D$10),'Çanta Gruplaması'!$B$10,IF(AND(F175&gt;='Çanta Gruplaması'!$C$11,F175&lt;='Çanta Gruplaması'!$D$11),'Çanta Gruplaması'!$B$11,IF(AND(F175&gt;='Çanta Gruplaması'!$C$12,F175&lt;='Çanta Gruplaması'!$D$12),'Çanta Gruplaması'!$B$12,"Belirtilen Aralıkta Değil"))),IF(K175="Yatay",IF(AND(D175&gt;='Çanta Gruplaması'!$C$3,D175&lt;='Çanta Gruplaması'!$D$3),'Çanta Gruplaması'!$B$3,IF(AND(D175&gt;='Çanta Gruplaması'!$C$4,D175&lt;='Çanta Gruplaması'!$D$4),'Çanta Gruplaması'!$B$4,IF(AND(D175&gt;='Çanta Gruplaması'!$C$5,D175&lt;='Çanta Gruplaması'!$D$5),'Çanta Gruplaması'!$B$5,"Belirtilen Aralıkta Değil"))),IF(K175="Küp",IF(AND(D175&gt;='Çanta Gruplaması'!$C$16,D175&lt;='Çanta Gruplaması'!$D$16),'Çanta Gruplaması'!$B$16,IF(AND(D175&gt;='Çanta Gruplaması'!$C$17,D175&lt;='Çanta Gruplaması'!$D$17),'Çanta Gruplaması'!$B$17,IF(AND(D175&gt;='Çanta Gruplaması'!$C$18,D175&lt;='Çanta Gruplaması'!$D$18),'Çanta Gruplaması'!$B$18,"Belirtilen Aralıkta Değil"))),"Değer Hatalı")))</f>
        <v>Yatay 1 </v>
      </c>
      <c r="M175" s="7" t="str">
        <f>IF(AND(D175&gt;='Çanta Gruplaması'!$H$3,D175&lt;='Çanta Gruplaması'!$I$3,F175&gt;='Çanta Gruplaması'!$J$3,F175&lt;='Çanta Gruplaması'!$K$3),'Çanta Gruplaması'!$G$3,IF(AND(D175&gt;='Çanta Gruplaması'!$H$4,D175&lt;='Çanta Gruplaması'!$I$4,F175&gt;='Çanta Gruplaması'!$J$4,F175&lt;='Çanta Gruplaması'!$K$4),'Çanta Gruplaması'!$G$4,IF(AND(D175&gt;='Çanta Gruplaması'!$H$5,D175&lt;='Çanta Gruplaması'!$I$5,F175&gt;='Çanta Gruplaması'!$J$5,F175&lt;='Çanta Gruplaması'!$K$5),'Çanta Gruplaması'!$G$5,"Gruplanabilen Aralıkta Değildir")))</f>
        <v>Küçük</v>
      </c>
      <c r="N175" s="8" t="str">
        <f t="shared" si="4"/>
        <v>Geçmez</v>
      </c>
      <c r="O175" s="9" t="str">
        <f t="shared" si="5"/>
        <v>Geçer</v>
      </c>
      <c r="P175" s="9" t="str">
        <f t="shared" si="6"/>
        <v>Geçmez</v>
      </c>
      <c r="Q175" s="9" t="str">
        <f t="shared" si="7"/>
        <v>Geçer</v>
      </c>
      <c r="R175" s="9" t="str">
        <f t="shared" si="8"/>
        <v>Geçer</v>
      </c>
      <c r="S175" s="9" t="str">
        <f t="shared" si="9"/>
        <v>Geçer</v>
      </c>
      <c r="T175" s="9" t="str">
        <f t="shared" si="10"/>
        <v>Geçer</v>
      </c>
      <c r="U175" s="9" t="str">
        <f t="shared" si="11"/>
        <v>Geçer</v>
      </c>
      <c r="V175" s="9" t="str">
        <f t="shared" si="12"/>
        <v>Geçer</v>
      </c>
      <c r="W175" s="9" t="str">
        <f t="shared" si="13"/>
        <v>Geçmez</v>
      </c>
      <c r="X175" s="8" t="str">
        <f t="shared" si="14"/>
        <v>Geçer</v>
      </c>
      <c r="Y175" s="9" t="str">
        <f t="shared" si="15"/>
        <v>Geçer</v>
      </c>
      <c r="Z175" s="9" t="str">
        <f t="shared" si="16"/>
        <v>Geçer</v>
      </c>
      <c r="AA175" s="9" t="str">
        <f t="shared" si="17"/>
        <v>Geçer</v>
      </c>
      <c r="AB175" s="9" t="str">
        <f t="shared" si="18"/>
        <v>Geçer</v>
      </c>
      <c r="AC175" s="9" t="str">
        <f t="shared" si="19"/>
        <v>Geçer</v>
      </c>
      <c r="AD175" s="9" t="str">
        <f t="shared" si="20"/>
        <v>Geçer</v>
      </c>
      <c r="AE175" s="9" t="str">
        <f t="shared" si="21"/>
        <v>Geçer</v>
      </c>
      <c r="AF175" s="9" t="str">
        <f t="shared" si="22"/>
        <v>Geçer</v>
      </c>
      <c r="AG175" s="9" t="str">
        <f t="shared" si="23"/>
        <v>Geçer</v>
      </c>
      <c r="AH175" s="8" t="str">
        <f t="shared" si="24"/>
        <v>Geçmez</v>
      </c>
      <c r="AI175" s="9" t="str">
        <f t="shared" si="25"/>
        <v>Geçer</v>
      </c>
      <c r="AJ175" s="9" t="str">
        <f t="shared" si="26"/>
        <v>Geçer</v>
      </c>
      <c r="AK175" s="9" t="str">
        <f t="shared" si="27"/>
        <v>Geçer</v>
      </c>
      <c r="AL175" s="9" t="str">
        <f t="shared" si="28"/>
        <v>Geçer</v>
      </c>
      <c r="AM175" s="9" t="str">
        <f t="shared" si="29"/>
        <v>Geçer</v>
      </c>
      <c r="AN175" s="9" t="str">
        <f t="shared" si="30"/>
        <v>Geçer</v>
      </c>
      <c r="AO175" s="9" t="str">
        <f t="shared" si="31"/>
        <v>Geçmez</v>
      </c>
      <c r="AP175" s="9" t="str">
        <f t="shared" si="32"/>
        <v>Geçer</v>
      </c>
      <c r="AQ175" s="8" t="str">
        <f t="shared" si="33"/>
        <v>Geçmez</v>
      </c>
      <c r="AR175" s="9" t="str">
        <f t="shared" si="34"/>
        <v>Geçer</v>
      </c>
      <c r="AS175" s="9" t="str">
        <f t="shared" si="35"/>
        <v>Geçer</v>
      </c>
      <c r="AT175" s="9" t="str">
        <f t="shared" si="36"/>
        <v>Geçmez</v>
      </c>
      <c r="AU175" s="9" t="str">
        <f t="shared" si="37"/>
        <v>Geçer</v>
      </c>
      <c r="AV175" s="9" t="str">
        <f t="shared" si="38"/>
        <v>Geçer</v>
      </c>
      <c r="AW175" s="9" t="str">
        <f t="shared" si="39"/>
        <v>Geçer</v>
      </c>
      <c r="AX175" s="9" t="str">
        <f t="shared" si="40"/>
        <v>Geçmez</v>
      </c>
      <c r="AY175" s="9" t="str">
        <f t="shared" si="41"/>
        <v>Geçer</v>
      </c>
      <c r="AZ175" s="10" t="str">
        <f t="shared" si="42"/>
        <v>Evet</v>
      </c>
      <c r="BA175" s="10" t="str">
        <f t="shared" si="43"/>
        <v>Hayır</v>
      </c>
      <c r="BB175" s="10" t="str">
        <f t="shared" si="44"/>
        <v>Hayır</v>
      </c>
    </row>
    <row r="176" ht="42.0" customHeight="1">
      <c r="A176" s="7">
        <v>146.0</v>
      </c>
      <c r="B176" s="5" t="s">
        <v>70</v>
      </c>
      <c r="C176" s="7">
        <v>146.0</v>
      </c>
      <c r="D176" s="5">
        <v>19.0</v>
      </c>
      <c r="E176" s="5">
        <v>9.0</v>
      </c>
      <c r="F176" s="5">
        <v>23.0</v>
      </c>
      <c r="G176" s="5">
        <v>4.0</v>
      </c>
      <c r="H176" s="7">
        <v>190.0</v>
      </c>
      <c r="I176" s="6">
        <f t="shared" si="1"/>
        <v>33</v>
      </c>
      <c r="J176" s="6">
        <f t="shared" si="2"/>
        <v>58</v>
      </c>
      <c r="K176" s="7" t="str">
        <f t="shared" si="3"/>
        <v>Dikey</v>
      </c>
      <c r="L176" s="7" t="str">
        <f>IF(K176="Dikey",IF(AND(F176&gt;='Çanta Gruplaması'!$C$10,F176&lt;='Çanta Gruplaması'!$D$10),'Çanta Gruplaması'!$B$10,IF(AND(F176&gt;='Çanta Gruplaması'!$C$11,F176&lt;='Çanta Gruplaması'!$D$11),'Çanta Gruplaması'!$B$11,IF(AND(F176&gt;='Çanta Gruplaması'!$C$12,F176&lt;='Çanta Gruplaması'!$D$12),'Çanta Gruplaması'!$B$12,"Belirtilen Aralıkta Değil"))),IF(K176="Yatay",IF(AND(D176&gt;='Çanta Gruplaması'!$C$3,D176&lt;='Çanta Gruplaması'!$D$3),'Çanta Gruplaması'!$B$3,IF(AND(D176&gt;='Çanta Gruplaması'!$C$4,D176&lt;='Çanta Gruplaması'!$D$4),'Çanta Gruplaması'!$B$4,IF(AND(D176&gt;='Çanta Gruplaması'!$C$5,D176&lt;='Çanta Gruplaması'!$D$5),'Çanta Gruplaması'!$B$5,"Belirtilen Aralıkta Değil"))),IF(K176="Küp",IF(AND(D176&gt;='Çanta Gruplaması'!$C$16,D176&lt;='Çanta Gruplaması'!$D$16),'Çanta Gruplaması'!$B$16,IF(AND(D176&gt;='Çanta Gruplaması'!$C$17,D176&lt;='Çanta Gruplaması'!$D$17),'Çanta Gruplaması'!$B$17,IF(AND(D176&gt;='Çanta Gruplaması'!$C$18,D176&lt;='Çanta Gruplaması'!$D$18),'Çanta Gruplaması'!$B$18,"Belirtilen Aralıkta Değil"))),"Değer Hatalı")))</f>
        <v>Dikey 1</v>
      </c>
      <c r="M176" s="7" t="str">
        <f>IF(AND(D176&gt;='Çanta Gruplaması'!$H$3,D176&lt;='Çanta Gruplaması'!$I$3,F176&gt;='Çanta Gruplaması'!$J$3,F176&lt;='Çanta Gruplaması'!$K$3),'Çanta Gruplaması'!$G$3,IF(AND(D176&gt;='Çanta Gruplaması'!$H$4,D176&lt;='Çanta Gruplaması'!$I$4,F176&gt;='Çanta Gruplaması'!$J$4,F176&lt;='Çanta Gruplaması'!$K$4),'Çanta Gruplaması'!$G$4,IF(AND(D176&gt;='Çanta Gruplaması'!$H$5,D176&lt;='Çanta Gruplaması'!$I$5,F176&gt;='Çanta Gruplaması'!$J$5,F176&lt;='Çanta Gruplaması'!$K$5),'Çanta Gruplaması'!$G$5,"Gruplanabilen Aralıkta Değildir")))</f>
        <v>Küçük</v>
      </c>
      <c r="N176" s="8" t="str">
        <f t="shared" si="4"/>
        <v>Geçer</v>
      </c>
      <c r="O176" s="9" t="str">
        <f t="shared" si="5"/>
        <v>Geçer</v>
      </c>
      <c r="P176" s="9" t="str">
        <f t="shared" si="6"/>
        <v>Geçer</v>
      </c>
      <c r="Q176" s="9" t="str">
        <f t="shared" si="7"/>
        <v>Geçer</v>
      </c>
      <c r="R176" s="9" t="str">
        <f t="shared" si="8"/>
        <v>Geçer</v>
      </c>
      <c r="S176" s="9" t="str">
        <f t="shared" si="9"/>
        <v>Geçer</v>
      </c>
      <c r="T176" s="9" t="str">
        <f t="shared" si="10"/>
        <v>Geçer</v>
      </c>
      <c r="U176" s="9" t="str">
        <f t="shared" si="11"/>
        <v>Geçer</v>
      </c>
      <c r="V176" s="9" t="str">
        <f t="shared" si="12"/>
        <v>Geçer</v>
      </c>
      <c r="W176" s="9" t="str">
        <f t="shared" si="13"/>
        <v>Geçer</v>
      </c>
      <c r="X176" s="8" t="str">
        <f t="shared" si="14"/>
        <v>Geçer</v>
      </c>
      <c r="Y176" s="9" t="str">
        <f t="shared" si="15"/>
        <v>Geçer</v>
      </c>
      <c r="Z176" s="9" t="str">
        <f t="shared" si="16"/>
        <v>Geçer</v>
      </c>
      <c r="AA176" s="9" t="str">
        <f t="shared" si="17"/>
        <v>Geçer</v>
      </c>
      <c r="AB176" s="9" t="str">
        <f t="shared" si="18"/>
        <v>Geçer</v>
      </c>
      <c r="AC176" s="9" t="str">
        <f t="shared" si="19"/>
        <v>Geçer</v>
      </c>
      <c r="AD176" s="9" t="str">
        <f t="shared" si="20"/>
        <v>Geçer</v>
      </c>
      <c r="AE176" s="9" t="str">
        <f t="shared" si="21"/>
        <v>Geçer</v>
      </c>
      <c r="AF176" s="9" t="str">
        <f t="shared" si="22"/>
        <v>Geçer</v>
      </c>
      <c r="AG176" s="9" t="str">
        <f t="shared" si="23"/>
        <v>Geçer</v>
      </c>
      <c r="AH176" s="8" t="str">
        <f t="shared" si="24"/>
        <v>Geçer</v>
      </c>
      <c r="AI176" s="9" t="str">
        <f t="shared" si="25"/>
        <v>Geçer</v>
      </c>
      <c r="AJ176" s="9" t="str">
        <f t="shared" si="26"/>
        <v>Geçer</v>
      </c>
      <c r="AK176" s="9" t="str">
        <f t="shared" si="27"/>
        <v>Geçer</v>
      </c>
      <c r="AL176" s="9" t="str">
        <f t="shared" si="28"/>
        <v>Geçer</v>
      </c>
      <c r="AM176" s="9" t="str">
        <f t="shared" si="29"/>
        <v>Geçer</v>
      </c>
      <c r="AN176" s="9" t="str">
        <f t="shared" si="30"/>
        <v>Geçer</v>
      </c>
      <c r="AO176" s="9" t="str">
        <f t="shared" si="31"/>
        <v>Geçer</v>
      </c>
      <c r="AP176" s="9" t="str">
        <f t="shared" si="32"/>
        <v>Geçer</v>
      </c>
      <c r="AQ176" s="8" t="str">
        <f t="shared" si="33"/>
        <v>Geçer</v>
      </c>
      <c r="AR176" s="9" t="str">
        <f t="shared" si="34"/>
        <v>Geçer</v>
      </c>
      <c r="AS176" s="9" t="str">
        <f t="shared" si="35"/>
        <v>Geçer</v>
      </c>
      <c r="AT176" s="9" t="str">
        <f t="shared" si="36"/>
        <v>Geçer</v>
      </c>
      <c r="AU176" s="9" t="str">
        <f t="shared" si="37"/>
        <v>Geçer</v>
      </c>
      <c r="AV176" s="9" t="str">
        <f t="shared" si="38"/>
        <v>Geçer</v>
      </c>
      <c r="AW176" s="9" t="str">
        <f t="shared" si="39"/>
        <v>Geçer</v>
      </c>
      <c r="AX176" s="9" t="str">
        <f t="shared" si="40"/>
        <v>Geçer</v>
      </c>
      <c r="AY176" s="9" t="str">
        <f t="shared" si="41"/>
        <v>Geçer</v>
      </c>
      <c r="AZ176" s="10" t="str">
        <f t="shared" si="42"/>
        <v>Evet</v>
      </c>
      <c r="BA176" s="10" t="str">
        <f t="shared" si="43"/>
        <v>Evet</v>
      </c>
      <c r="BB176" s="10" t="str">
        <f t="shared" si="44"/>
        <v>Evet</v>
      </c>
    </row>
    <row r="177" ht="42.0" customHeight="1">
      <c r="A177" s="7">
        <v>147.0</v>
      </c>
      <c r="B177" s="5" t="s">
        <v>65</v>
      </c>
      <c r="C177" s="7">
        <v>147.0</v>
      </c>
      <c r="D177" s="5">
        <v>18.0</v>
      </c>
      <c r="E177" s="5">
        <v>9.0</v>
      </c>
      <c r="F177" s="5">
        <v>28.0</v>
      </c>
      <c r="G177" s="5">
        <v>5.0</v>
      </c>
      <c r="H177" s="7">
        <v>190.0</v>
      </c>
      <c r="I177" s="6">
        <f t="shared" si="1"/>
        <v>39</v>
      </c>
      <c r="J177" s="6">
        <f t="shared" si="2"/>
        <v>56</v>
      </c>
      <c r="K177" s="7" t="str">
        <f t="shared" si="3"/>
        <v>Dikey</v>
      </c>
      <c r="L177" s="7" t="str">
        <f>IF(K177="Dikey",IF(AND(F177&gt;='Çanta Gruplaması'!$C$10,F177&lt;='Çanta Gruplaması'!$D$10),'Çanta Gruplaması'!$B$10,IF(AND(F177&gt;='Çanta Gruplaması'!$C$11,F177&lt;='Çanta Gruplaması'!$D$11),'Çanta Gruplaması'!$B$11,IF(AND(F177&gt;='Çanta Gruplaması'!$C$12,F177&lt;='Çanta Gruplaması'!$D$12),'Çanta Gruplaması'!$B$12,"Belirtilen Aralıkta Değil"))),IF(K177="Yatay",IF(AND(D177&gt;='Çanta Gruplaması'!$C$3,D177&lt;='Çanta Gruplaması'!$D$3),'Çanta Gruplaması'!$B$3,IF(AND(D177&gt;='Çanta Gruplaması'!$C$4,D177&lt;='Çanta Gruplaması'!$D$4),'Çanta Gruplaması'!$B$4,IF(AND(D177&gt;='Çanta Gruplaması'!$C$5,D177&lt;='Çanta Gruplaması'!$D$5),'Çanta Gruplaması'!$B$5,"Belirtilen Aralıkta Değil"))),IF(K177="Küp",IF(AND(D177&gt;='Çanta Gruplaması'!$C$16,D177&lt;='Çanta Gruplaması'!$D$16),'Çanta Gruplaması'!$B$16,IF(AND(D177&gt;='Çanta Gruplaması'!$C$17,D177&lt;='Çanta Gruplaması'!$D$17),'Çanta Gruplaması'!$B$17,IF(AND(D177&gt;='Çanta Gruplaması'!$C$18,D177&lt;='Çanta Gruplaması'!$D$18),'Çanta Gruplaması'!$B$18,"Belirtilen Aralıkta Değil"))),"Değer Hatalı")))</f>
        <v>Dikey 1</v>
      </c>
      <c r="M177" s="7" t="str">
        <f>IF(AND(D177&gt;='Çanta Gruplaması'!$H$3,D177&lt;='Çanta Gruplaması'!$I$3,F177&gt;='Çanta Gruplaması'!$J$3,F177&lt;='Çanta Gruplaması'!$K$3),'Çanta Gruplaması'!$G$3,IF(AND(D177&gt;='Çanta Gruplaması'!$H$4,D177&lt;='Çanta Gruplaması'!$I$4,F177&gt;='Çanta Gruplaması'!$J$4,F177&lt;='Çanta Gruplaması'!$K$4),'Çanta Gruplaması'!$G$4,IF(AND(D177&gt;='Çanta Gruplaması'!$H$5,D177&lt;='Çanta Gruplaması'!$I$5,F177&gt;='Çanta Gruplaması'!$J$5,F177&lt;='Çanta Gruplaması'!$K$5),'Çanta Gruplaması'!$G$5,"Gruplanabilen Aralıkta Değildir")))</f>
        <v>Küçük</v>
      </c>
      <c r="N177" s="8" t="str">
        <f t="shared" si="4"/>
        <v>Geçer</v>
      </c>
      <c r="O177" s="9" t="str">
        <f t="shared" si="5"/>
        <v>Geçer</v>
      </c>
      <c r="P177" s="9" t="str">
        <f t="shared" si="6"/>
        <v>Geçer</v>
      </c>
      <c r="Q177" s="9" t="str">
        <f t="shared" si="7"/>
        <v>Geçer</v>
      </c>
      <c r="R177" s="9" t="str">
        <f t="shared" si="8"/>
        <v>Geçer</v>
      </c>
      <c r="S177" s="9" t="str">
        <f t="shared" si="9"/>
        <v>Geçer</v>
      </c>
      <c r="T177" s="9" t="str">
        <f t="shared" si="10"/>
        <v>Geçer</v>
      </c>
      <c r="U177" s="9" t="str">
        <f t="shared" si="11"/>
        <v>Geçer</v>
      </c>
      <c r="V177" s="9" t="str">
        <f t="shared" si="12"/>
        <v>Geçer</v>
      </c>
      <c r="W177" s="9" t="str">
        <f t="shared" si="13"/>
        <v>Geçer</v>
      </c>
      <c r="X177" s="8" t="str">
        <f t="shared" si="14"/>
        <v>Geçmez</v>
      </c>
      <c r="Y177" s="9" t="str">
        <f t="shared" si="15"/>
        <v>Geçer</v>
      </c>
      <c r="Z177" s="9" t="str">
        <f t="shared" si="16"/>
        <v>Geçer</v>
      </c>
      <c r="AA177" s="9" t="str">
        <f t="shared" si="17"/>
        <v>Geçer</v>
      </c>
      <c r="AB177" s="9" t="str">
        <f t="shared" si="18"/>
        <v>Geçer</v>
      </c>
      <c r="AC177" s="9" t="str">
        <f t="shared" si="19"/>
        <v>Geçer</v>
      </c>
      <c r="AD177" s="9" t="str">
        <f t="shared" si="20"/>
        <v>Geçmez</v>
      </c>
      <c r="AE177" s="9" t="str">
        <f t="shared" si="21"/>
        <v>Geçer</v>
      </c>
      <c r="AF177" s="9" t="str">
        <f t="shared" si="22"/>
        <v>Geçer</v>
      </c>
      <c r="AG177" s="9" t="str">
        <f t="shared" si="23"/>
        <v>Geçer</v>
      </c>
      <c r="AH177" s="8" t="str">
        <f t="shared" si="24"/>
        <v>Geçer</v>
      </c>
      <c r="AI177" s="9" t="str">
        <f t="shared" si="25"/>
        <v>Geçer</v>
      </c>
      <c r="AJ177" s="9" t="str">
        <f t="shared" si="26"/>
        <v>Geçer</v>
      </c>
      <c r="AK177" s="9" t="str">
        <f t="shared" si="27"/>
        <v>Geçer</v>
      </c>
      <c r="AL177" s="9" t="str">
        <f t="shared" si="28"/>
        <v>Geçer</v>
      </c>
      <c r="AM177" s="9" t="str">
        <f t="shared" si="29"/>
        <v>Geçer</v>
      </c>
      <c r="AN177" s="9" t="str">
        <f t="shared" si="30"/>
        <v>Geçer</v>
      </c>
      <c r="AO177" s="9" t="str">
        <f t="shared" si="31"/>
        <v>Geçer</v>
      </c>
      <c r="AP177" s="9" t="str">
        <f t="shared" si="32"/>
        <v>Geçer</v>
      </c>
      <c r="AQ177" s="8" t="str">
        <f t="shared" si="33"/>
        <v>Geçer</v>
      </c>
      <c r="AR177" s="9" t="str">
        <f t="shared" si="34"/>
        <v>Geçer</v>
      </c>
      <c r="AS177" s="9" t="str">
        <f t="shared" si="35"/>
        <v>Geçer</v>
      </c>
      <c r="AT177" s="9" t="str">
        <f t="shared" si="36"/>
        <v>Geçer</v>
      </c>
      <c r="AU177" s="9" t="str">
        <f t="shared" si="37"/>
        <v>Geçer</v>
      </c>
      <c r="AV177" s="9" t="str">
        <f t="shared" si="38"/>
        <v>Geçer</v>
      </c>
      <c r="AW177" s="9" t="str">
        <f t="shared" si="39"/>
        <v>Geçer</v>
      </c>
      <c r="AX177" s="9" t="str">
        <f t="shared" si="40"/>
        <v>Geçer</v>
      </c>
      <c r="AY177" s="9" t="str">
        <f t="shared" si="41"/>
        <v>Geçer</v>
      </c>
      <c r="AZ177" s="10" t="str">
        <f t="shared" si="42"/>
        <v>Evet</v>
      </c>
      <c r="BA177" s="10" t="str">
        <f t="shared" si="43"/>
        <v>Evet</v>
      </c>
      <c r="BB177" s="10" t="str">
        <f t="shared" si="44"/>
        <v>Evet</v>
      </c>
    </row>
    <row r="178" ht="42.0" customHeight="1">
      <c r="A178" s="7">
        <v>148.0</v>
      </c>
      <c r="B178" s="5" t="s">
        <v>69</v>
      </c>
      <c r="C178" s="7">
        <v>148.0</v>
      </c>
      <c r="D178" s="5">
        <v>18.0</v>
      </c>
      <c r="E178" s="5">
        <v>9.0</v>
      </c>
      <c r="F178" s="5">
        <v>23.0</v>
      </c>
      <c r="G178" s="5">
        <v>4.0</v>
      </c>
      <c r="H178" s="7">
        <v>190.0</v>
      </c>
      <c r="I178" s="6">
        <f t="shared" si="1"/>
        <v>33</v>
      </c>
      <c r="J178" s="6">
        <f t="shared" si="2"/>
        <v>56</v>
      </c>
      <c r="K178" s="7" t="str">
        <f t="shared" si="3"/>
        <v>Dikey</v>
      </c>
      <c r="L178" s="7" t="str">
        <f>IF(K178="Dikey",IF(AND(F178&gt;='Çanta Gruplaması'!$C$10,F178&lt;='Çanta Gruplaması'!$D$10),'Çanta Gruplaması'!$B$10,IF(AND(F178&gt;='Çanta Gruplaması'!$C$11,F178&lt;='Çanta Gruplaması'!$D$11),'Çanta Gruplaması'!$B$11,IF(AND(F178&gt;='Çanta Gruplaması'!$C$12,F178&lt;='Çanta Gruplaması'!$D$12),'Çanta Gruplaması'!$B$12,"Belirtilen Aralıkta Değil"))),IF(K178="Yatay",IF(AND(D178&gt;='Çanta Gruplaması'!$C$3,D178&lt;='Çanta Gruplaması'!$D$3),'Çanta Gruplaması'!$B$3,IF(AND(D178&gt;='Çanta Gruplaması'!$C$4,D178&lt;='Çanta Gruplaması'!$D$4),'Çanta Gruplaması'!$B$4,IF(AND(D178&gt;='Çanta Gruplaması'!$C$5,D178&lt;='Çanta Gruplaması'!$D$5),'Çanta Gruplaması'!$B$5,"Belirtilen Aralıkta Değil"))),IF(K178="Küp",IF(AND(D178&gt;='Çanta Gruplaması'!$C$16,D178&lt;='Çanta Gruplaması'!$D$16),'Çanta Gruplaması'!$B$16,IF(AND(D178&gt;='Çanta Gruplaması'!$C$17,D178&lt;='Çanta Gruplaması'!$D$17),'Çanta Gruplaması'!$B$17,IF(AND(D178&gt;='Çanta Gruplaması'!$C$18,D178&lt;='Çanta Gruplaması'!$D$18),'Çanta Gruplaması'!$B$18,"Belirtilen Aralıkta Değil"))),"Değer Hatalı")))</f>
        <v>Dikey 1</v>
      </c>
      <c r="M178" s="7" t="str">
        <f>IF(AND(D178&gt;='Çanta Gruplaması'!$H$3,D178&lt;='Çanta Gruplaması'!$I$3,F178&gt;='Çanta Gruplaması'!$J$3,F178&lt;='Çanta Gruplaması'!$K$3),'Çanta Gruplaması'!$G$3,IF(AND(D178&gt;='Çanta Gruplaması'!$H$4,D178&lt;='Çanta Gruplaması'!$I$4,F178&gt;='Çanta Gruplaması'!$J$4,F178&lt;='Çanta Gruplaması'!$K$4),'Çanta Gruplaması'!$G$4,IF(AND(D178&gt;='Çanta Gruplaması'!$H$5,D178&lt;='Çanta Gruplaması'!$I$5,F178&gt;='Çanta Gruplaması'!$J$5,F178&lt;='Çanta Gruplaması'!$K$5),'Çanta Gruplaması'!$G$5,"Gruplanabilen Aralıkta Değildir")))</f>
        <v>Küçük</v>
      </c>
      <c r="N178" s="8" t="str">
        <f t="shared" si="4"/>
        <v>Geçer</v>
      </c>
      <c r="O178" s="9" t="str">
        <f t="shared" si="5"/>
        <v>Geçer</v>
      </c>
      <c r="P178" s="9" t="str">
        <f t="shared" si="6"/>
        <v>Geçer</v>
      </c>
      <c r="Q178" s="9" t="str">
        <f t="shared" si="7"/>
        <v>Geçer</v>
      </c>
      <c r="R178" s="9" t="str">
        <f t="shared" si="8"/>
        <v>Geçer</v>
      </c>
      <c r="S178" s="9" t="str">
        <f t="shared" si="9"/>
        <v>Geçer</v>
      </c>
      <c r="T178" s="9" t="str">
        <f t="shared" si="10"/>
        <v>Geçer</v>
      </c>
      <c r="U178" s="9" t="str">
        <f t="shared" si="11"/>
        <v>Geçer</v>
      </c>
      <c r="V178" s="9" t="str">
        <f t="shared" si="12"/>
        <v>Geçer</v>
      </c>
      <c r="W178" s="9" t="str">
        <f t="shared" si="13"/>
        <v>Geçer</v>
      </c>
      <c r="X178" s="8" t="str">
        <f t="shared" si="14"/>
        <v>Geçer</v>
      </c>
      <c r="Y178" s="9" t="str">
        <f t="shared" si="15"/>
        <v>Geçer</v>
      </c>
      <c r="Z178" s="9" t="str">
        <f t="shared" si="16"/>
        <v>Geçer</v>
      </c>
      <c r="AA178" s="9" t="str">
        <f t="shared" si="17"/>
        <v>Geçer</v>
      </c>
      <c r="AB178" s="9" t="str">
        <f t="shared" si="18"/>
        <v>Geçer</v>
      </c>
      <c r="AC178" s="9" t="str">
        <f t="shared" si="19"/>
        <v>Geçer</v>
      </c>
      <c r="AD178" s="9" t="str">
        <f t="shared" si="20"/>
        <v>Geçer</v>
      </c>
      <c r="AE178" s="9" t="str">
        <f t="shared" si="21"/>
        <v>Geçer</v>
      </c>
      <c r="AF178" s="9" t="str">
        <f t="shared" si="22"/>
        <v>Geçer</v>
      </c>
      <c r="AG178" s="9" t="str">
        <f t="shared" si="23"/>
        <v>Geçer</v>
      </c>
      <c r="AH178" s="8" t="str">
        <f t="shared" si="24"/>
        <v>Geçer</v>
      </c>
      <c r="AI178" s="9" t="str">
        <f t="shared" si="25"/>
        <v>Geçer</v>
      </c>
      <c r="AJ178" s="9" t="str">
        <f t="shared" si="26"/>
        <v>Geçer</v>
      </c>
      <c r="AK178" s="9" t="str">
        <f t="shared" si="27"/>
        <v>Geçer</v>
      </c>
      <c r="AL178" s="9" t="str">
        <f t="shared" si="28"/>
        <v>Geçer</v>
      </c>
      <c r="AM178" s="9" t="str">
        <f t="shared" si="29"/>
        <v>Geçer</v>
      </c>
      <c r="AN178" s="9" t="str">
        <f t="shared" si="30"/>
        <v>Geçer</v>
      </c>
      <c r="AO178" s="9" t="str">
        <f t="shared" si="31"/>
        <v>Geçer</v>
      </c>
      <c r="AP178" s="9" t="str">
        <f t="shared" si="32"/>
        <v>Geçer</v>
      </c>
      <c r="AQ178" s="8" t="str">
        <f t="shared" si="33"/>
        <v>Geçer</v>
      </c>
      <c r="AR178" s="9" t="str">
        <f t="shared" si="34"/>
        <v>Geçer</v>
      </c>
      <c r="AS178" s="9" t="str">
        <f t="shared" si="35"/>
        <v>Geçer</v>
      </c>
      <c r="AT178" s="9" t="str">
        <f t="shared" si="36"/>
        <v>Geçer</v>
      </c>
      <c r="AU178" s="9" t="str">
        <f t="shared" si="37"/>
        <v>Geçer</v>
      </c>
      <c r="AV178" s="9" t="str">
        <f t="shared" si="38"/>
        <v>Geçer</v>
      </c>
      <c r="AW178" s="9" t="str">
        <f t="shared" si="39"/>
        <v>Geçer</v>
      </c>
      <c r="AX178" s="9" t="str">
        <f t="shared" si="40"/>
        <v>Geçer</v>
      </c>
      <c r="AY178" s="9" t="str">
        <f t="shared" si="41"/>
        <v>Geçer</v>
      </c>
      <c r="AZ178" s="10" t="str">
        <f t="shared" si="42"/>
        <v>Evet</v>
      </c>
      <c r="BA178" s="10" t="str">
        <f t="shared" si="43"/>
        <v>Evet</v>
      </c>
      <c r="BB178" s="10" t="str">
        <f t="shared" si="44"/>
        <v>Evet</v>
      </c>
    </row>
    <row r="179" ht="42.0" customHeight="1">
      <c r="A179" s="7">
        <v>149.0</v>
      </c>
      <c r="B179" s="5" t="s">
        <v>68</v>
      </c>
      <c r="C179" s="7">
        <v>149.0</v>
      </c>
      <c r="D179" s="5">
        <v>14.0</v>
      </c>
      <c r="E179" s="5">
        <v>9.0</v>
      </c>
      <c r="F179" s="5">
        <v>21.0</v>
      </c>
      <c r="G179" s="5">
        <v>4.0</v>
      </c>
      <c r="H179" s="7">
        <v>190.0</v>
      </c>
      <c r="I179" s="6">
        <f t="shared" si="1"/>
        <v>31</v>
      </c>
      <c r="J179" s="6">
        <f t="shared" si="2"/>
        <v>48</v>
      </c>
      <c r="K179" s="7" t="str">
        <f t="shared" si="3"/>
        <v>Dikey</v>
      </c>
      <c r="L179" s="7" t="str">
        <f>IF(K179="Dikey",IF(AND(F179&gt;='Çanta Gruplaması'!$C$10,F179&lt;='Çanta Gruplaması'!$D$10),'Çanta Gruplaması'!$B$10,IF(AND(F179&gt;='Çanta Gruplaması'!$C$11,F179&lt;='Çanta Gruplaması'!$D$11),'Çanta Gruplaması'!$B$11,IF(AND(F179&gt;='Çanta Gruplaması'!$C$12,F179&lt;='Çanta Gruplaması'!$D$12),'Çanta Gruplaması'!$B$12,"Belirtilen Aralıkta Değil"))),IF(K179="Yatay",IF(AND(D179&gt;='Çanta Gruplaması'!$C$3,D179&lt;='Çanta Gruplaması'!$D$3),'Çanta Gruplaması'!$B$3,IF(AND(D179&gt;='Çanta Gruplaması'!$C$4,D179&lt;='Çanta Gruplaması'!$D$4),'Çanta Gruplaması'!$B$4,IF(AND(D179&gt;='Çanta Gruplaması'!$C$5,D179&lt;='Çanta Gruplaması'!$D$5),'Çanta Gruplaması'!$B$5,"Belirtilen Aralıkta Değil"))),IF(K179="Küp",IF(AND(D179&gt;='Çanta Gruplaması'!$C$16,D179&lt;='Çanta Gruplaması'!$D$16),'Çanta Gruplaması'!$B$16,IF(AND(D179&gt;='Çanta Gruplaması'!$C$17,D179&lt;='Çanta Gruplaması'!$D$17),'Çanta Gruplaması'!$B$17,IF(AND(D179&gt;='Çanta Gruplaması'!$C$18,D179&lt;='Çanta Gruplaması'!$D$18),'Çanta Gruplaması'!$B$18,"Belirtilen Aralıkta Değil"))),"Değer Hatalı")))</f>
        <v>Dikey 1</v>
      </c>
      <c r="M179" s="7" t="str">
        <f>IF(AND(D179&gt;='Çanta Gruplaması'!$H$3,D179&lt;='Çanta Gruplaması'!$I$3,F179&gt;='Çanta Gruplaması'!$J$3,F179&lt;='Çanta Gruplaması'!$K$3),'Çanta Gruplaması'!$G$3,IF(AND(D179&gt;='Çanta Gruplaması'!$H$4,D179&lt;='Çanta Gruplaması'!$I$4,F179&gt;='Çanta Gruplaması'!$J$4,F179&lt;='Çanta Gruplaması'!$K$4),'Çanta Gruplaması'!$G$4,IF(AND(D179&gt;='Çanta Gruplaması'!$H$5,D179&lt;='Çanta Gruplaması'!$I$5,F179&gt;='Çanta Gruplaması'!$J$5,F179&lt;='Çanta Gruplaması'!$K$5),'Çanta Gruplaması'!$G$5,"Gruplanabilen Aralıkta Değildir")))</f>
        <v>Küçük</v>
      </c>
      <c r="N179" s="8" t="str">
        <f t="shared" si="4"/>
        <v>Geçmez</v>
      </c>
      <c r="O179" s="9" t="str">
        <f t="shared" si="5"/>
        <v>Geçmez</v>
      </c>
      <c r="P179" s="9" t="str">
        <f t="shared" si="6"/>
        <v>Geçmez</v>
      </c>
      <c r="Q179" s="9" t="str">
        <f t="shared" si="7"/>
        <v>Geçer</v>
      </c>
      <c r="R179" s="9" t="str">
        <f t="shared" si="8"/>
        <v>Geçer</v>
      </c>
      <c r="S179" s="9" t="str">
        <f t="shared" si="9"/>
        <v>Geçmez</v>
      </c>
      <c r="T179" s="9" t="str">
        <f t="shared" si="10"/>
        <v>Geçer</v>
      </c>
      <c r="U179" s="9" t="str">
        <f t="shared" si="11"/>
        <v>Geçmez</v>
      </c>
      <c r="V179" s="9" t="str">
        <f t="shared" si="12"/>
        <v>Geçer</v>
      </c>
      <c r="W179" s="9" t="str">
        <f t="shared" si="13"/>
        <v>Geçmez</v>
      </c>
      <c r="X179" s="8" t="str">
        <f t="shared" si="14"/>
        <v>Geçer</v>
      </c>
      <c r="Y179" s="9" t="str">
        <f t="shared" si="15"/>
        <v>Geçer</v>
      </c>
      <c r="Z179" s="9" t="str">
        <f t="shared" si="16"/>
        <v>Geçer</v>
      </c>
      <c r="AA179" s="9" t="str">
        <f t="shared" si="17"/>
        <v>Geçer</v>
      </c>
      <c r="AB179" s="9" t="str">
        <f t="shared" si="18"/>
        <v>Geçer</v>
      </c>
      <c r="AC179" s="9" t="str">
        <f t="shared" si="19"/>
        <v>Geçer</v>
      </c>
      <c r="AD179" s="9" t="str">
        <f t="shared" si="20"/>
        <v>Geçer</v>
      </c>
      <c r="AE179" s="9" t="str">
        <f t="shared" si="21"/>
        <v>Geçer</v>
      </c>
      <c r="AF179" s="9" t="str">
        <f t="shared" si="22"/>
        <v>Geçer</v>
      </c>
      <c r="AG179" s="9" t="str">
        <f t="shared" si="23"/>
        <v>Geçer</v>
      </c>
      <c r="AH179" s="8" t="str">
        <f t="shared" si="24"/>
        <v>Geçmez</v>
      </c>
      <c r="AI179" s="9" t="str">
        <f t="shared" si="25"/>
        <v>Geçer</v>
      </c>
      <c r="AJ179" s="9" t="str">
        <f t="shared" si="26"/>
        <v>Geçmez</v>
      </c>
      <c r="AK179" s="9" t="str">
        <f t="shared" si="27"/>
        <v>Geçer</v>
      </c>
      <c r="AL179" s="9" t="str">
        <f t="shared" si="28"/>
        <v>Geçer</v>
      </c>
      <c r="AM179" s="9" t="str">
        <f t="shared" si="29"/>
        <v>Geçmez</v>
      </c>
      <c r="AN179" s="9" t="str">
        <f t="shared" si="30"/>
        <v>Geçer</v>
      </c>
      <c r="AO179" s="9" t="str">
        <f t="shared" si="31"/>
        <v>Geçer</v>
      </c>
      <c r="AP179" s="9" t="str">
        <f t="shared" si="32"/>
        <v>Geçmez</v>
      </c>
      <c r="AQ179" s="8" t="str">
        <f t="shared" si="33"/>
        <v>Geçmez</v>
      </c>
      <c r="AR179" s="9" t="str">
        <f t="shared" si="34"/>
        <v>Geçer</v>
      </c>
      <c r="AS179" s="9" t="str">
        <f t="shared" si="35"/>
        <v>Geçmez</v>
      </c>
      <c r="AT179" s="9" t="str">
        <f t="shared" si="36"/>
        <v>Geçmez</v>
      </c>
      <c r="AU179" s="9" t="str">
        <f t="shared" si="37"/>
        <v>Geçer</v>
      </c>
      <c r="AV179" s="9" t="str">
        <f t="shared" si="38"/>
        <v>Geçmez</v>
      </c>
      <c r="AW179" s="9" t="str">
        <f t="shared" si="39"/>
        <v>Geçer</v>
      </c>
      <c r="AX179" s="9" t="str">
        <f t="shared" si="40"/>
        <v>Geçer</v>
      </c>
      <c r="AY179" s="9" t="str">
        <f t="shared" si="41"/>
        <v>Geçmez</v>
      </c>
      <c r="AZ179" s="10" t="str">
        <f t="shared" si="42"/>
        <v>Evet</v>
      </c>
      <c r="BA179" s="10" t="str">
        <f t="shared" si="43"/>
        <v>Hayır</v>
      </c>
      <c r="BB179" s="10" t="str">
        <f t="shared" si="44"/>
        <v>Hayır</v>
      </c>
    </row>
    <row r="180" ht="42.0" customHeight="1">
      <c r="A180" s="7">
        <v>150.0</v>
      </c>
      <c r="B180" s="5" t="s">
        <v>64</v>
      </c>
      <c r="C180" s="7">
        <v>150.0</v>
      </c>
      <c r="D180" s="5">
        <v>12.0</v>
      </c>
      <c r="E180" s="5">
        <v>9.0</v>
      </c>
      <c r="F180" s="5">
        <v>40.0</v>
      </c>
      <c r="G180" s="5">
        <v>4.0</v>
      </c>
      <c r="H180" s="7">
        <v>190.0</v>
      </c>
      <c r="I180" s="6">
        <f t="shared" si="1"/>
        <v>50</v>
      </c>
      <c r="J180" s="6">
        <f t="shared" si="2"/>
        <v>44</v>
      </c>
      <c r="K180" s="7" t="str">
        <f t="shared" si="3"/>
        <v>Dikey</v>
      </c>
      <c r="L180" s="7" t="str">
        <f>IF(K180="Dikey",IF(AND(F180&gt;='Çanta Gruplaması'!$C$10,F180&lt;='Çanta Gruplaması'!$D$10),'Çanta Gruplaması'!$B$10,IF(AND(F180&gt;='Çanta Gruplaması'!$C$11,F180&lt;='Çanta Gruplaması'!$D$11),'Çanta Gruplaması'!$B$11,IF(AND(F180&gt;='Çanta Gruplaması'!$C$12,F180&lt;='Çanta Gruplaması'!$D$12),'Çanta Gruplaması'!$B$12,"Belirtilen Aralıkta Değil"))),IF(K180="Yatay",IF(AND(D180&gt;='Çanta Gruplaması'!$C$3,D180&lt;='Çanta Gruplaması'!$D$3),'Çanta Gruplaması'!$B$3,IF(AND(D180&gt;='Çanta Gruplaması'!$C$4,D180&lt;='Çanta Gruplaması'!$D$4),'Çanta Gruplaması'!$B$4,IF(AND(D180&gt;='Çanta Gruplaması'!$C$5,D180&lt;='Çanta Gruplaması'!$D$5),'Çanta Gruplaması'!$B$5,"Belirtilen Aralıkta Değil"))),IF(K180="Küp",IF(AND(D180&gt;='Çanta Gruplaması'!$C$16,D180&lt;='Çanta Gruplaması'!$D$16),'Çanta Gruplaması'!$B$16,IF(AND(D180&gt;='Çanta Gruplaması'!$C$17,D180&lt;='Çanta Gruplaması'!$D$17),'Çanta Gruplaması'!$B$17,IF(AND(D180&gt;='Çanta Gruplaması'!$C$18,D180&lt;='Çanta Gruplaması'!$D$18),'Çanta Gruplaması'!$B$18,"Belirtilen Aralıkta Değil"))),"Değer Hatalı")))</f>
        <v>Dikey 2</v>
      </c>
      <c r="M180" s="7" t="str">
        <f>IF(AND(D180&gt;='Çanta Gruplaması'!$H$3,D180&lt;='Çanta Gruplaması'!$I$3,F180&gt;='Çanta Gruplaması'!$J$3,F180&lt;='Çanta Gruplaması'!$K$3),'Çanta Gruplaması'!$G$3,IF(AND(D180&gt;='Çanta Gruplaması'!$H$4,D180&lt;='Çanta Gruplaması'!$I$4,F180&gt;='Çanta Gruplaması'!$J$4,F180&lt;='Çanta Gruplaması'!$K$4),'Çanta Gruplaması'!$G$4,IF(AND(D180&gt;='Çanta Gruplaması'!$H$5,D180&lt;='Çanta Gruplaması'!$I$5,F180&gt;='Çanta Gruplaması'!$J$5,F180&lt;='Çanta Gruplaması'!$K$5),'Çanta Gruplaması'!$G$5,"Gruplanabilen Aralıkta Değildir")))</f>
        <v>Gruplanabilen Aralıkta Değildir</v>
      </c>
      <c r="N180" s="8" t="str">
        <f t="shared" si="4"/>
        <v>Geçmez</v>
      </c>
      <c r="O180" s="9" t="str">
        <f t="shared" si="5"/>
        <v>Geçmez</v>
      </c>
      <c r="P180" s="9" t="str">
        <f t="shared" si="6"/>
        <v>Geçer</v>
      </c>
      <c r="Q180" s="9" t="str">
        <f t="shared" si="7"/>
        <v>Geçer</v>
      </c>
      <c r="R180" s="9" t="str">
        <f t="shared" si="8"/>
        <v>Geçer</v>
      </c>
      <c r="S180" s="9" t="str">
        <f t="shared" si="9"/>
        <v>Geçmez</v>
      </c>
      <c r="T180" s="9" t="str">
        <f t="shared" si="10"/>
        <v>Geçer</v>
      </c>
      <c r="U180" s="9" t="str">
        <f t="shared" si="11"/>
        <v>Geçmez</v>
      </c>
      <c r="V180" s="9" t="str">
        <f t="shared" si="12"/>
        <v>Geçer</v>
      </c>
      <c r="W180" s="9" t="str">
        <f t="shared" si="13"/>
        <v>Geçer</v>
      </c>
      <c r="X180" s="8" t="str">
        <f t="shared" si="14"/>
        <v>Geçmez</v>
      </c>
      <c r="Y180" s="9" t="str">
        <f t="shared" si="15"/>
        <v>Geçer</v>
      </c>
      <c r="Z180" s="9" t="str">
        <f t="shared" si="16"/>
        <v>Geçmez</v>
      </c>
      <c r="AA180" s="9" t="str">
        <f t="shared" si="17"/>
        <v>Geçer</v>
      </c>
      <c r="AB180" s="9" t="str">
        <f t="shared" si="18"/>
        <v>Geçer</v>
      </c>
      <c r="AC180" s="9" t="str">
        <f t="shared" si="19"/>
        <v>Geçer</v>
      </c>
      <c r="AD180" s="9" t="str">
        <f t="shared" si="20"/>
        <v>Geçer</v>
      </c>
      <c r="AE180" s="9" t="str">
        <f t="shared" si="21"/>
        <v>Geçer</v>
      </c>
      <c r="AF180" s="9" t="str">
        <f t="shared" si="22"/>
        <v>Geçer</v>
      </c>
      <c r="AG180" s="9" t="str">
        <f t="shared" si="23"/>
        <v>Geçmez</v>
      </c>
      <c r="AH180" s="8" t="str">
        <f t="shared" si="24"/>
        <v>Geçmez</v>
      </c>
      <c r="AI180" s="9" t="str">
        <f t="shared" si="25"/>
        <v>Geçer</v>
      </c>
      <c r="AJ180" s="9" t="str">
        <f t="shared" si="26"/>
        <v>Geçmez</v>
      </c>
      <c r="AK180" s="9" t="str">
        <f t="shared" si="27"/>
        <v>Geçer</v>
      </c>
      <c r="AL180" s="9" t="str">
        <f t="shared" si="28"/>
        <v>Geçer</v>
      </c>
      <c r="AM180" s="9" t="str">
        <f t="shared" si="29"/>
        <v>Geçmez</v>
      </c>
      <c r="AN180" s="9" t="str">
        <f t="shared" si="30"/>
        <v>Geçer</v>
      </c>
      <c r="AO180" s="9" t="str">
        <f t="shared" si="31"/>
        <v>Geçer</v>
      </c>
      <c r="AP180" s="9" t="str">
        <f t="shared" si="32"/>
        <v>Geçmez</v>
      </c>
      <c r="AQ180" s="8" t="str">
        <f t="shared" si="33"/>
        <v>Geçmez</v>
      </c>
      <c r="AR180" s="9" t="str">
        <f t="shared" si="34"/>
        <v>Geçer</v>
      </c>
      <c r="AS180" s="9" t="str">
        <f t="shared" si="35"/>
        <v>Geçmez</v>
      </c>
      <c r="AT180" s="9" t="str">
        <f t="shared" si="36"/>
        <v>Geçer</v>
      </c>
      <c r="AU180" s="9" t="str">
        <f t="shared" si="37"/>
        <v>Geçer</v>
      </c>
      <c r="AV180" s="9" t="str">
        <f t="shared" si="38"/>
        <v>Geçmez</v>
      </c>
      <c r="AW180" s="9" t="str">
        <f t="shared" si="39"/>
        <v>Geçer</v>
      </c>
      <c r="AX180" s="9" t="str">
        <f t="shared" si="40"/>
        <v>Geçer</v>
      </c>
      <c r="AY180" s="9" t="str">
        <f t="shared" si="41"/>
        <v>Geçmez</v>
      </c>
      <c r="AZ180" s="10" t="str">
        <f t="shared" si="42"/>
        <v>Hayır</v>
      </c>
      <c r="BA180" s="10" t="str">
        <f t="shared" si="43"/>
        <v>Hayır</v>
      </c>
      <c r="BB180" s="10" t="str">
        <f t="shared" si="44"/>
        <v>Hayır</v>
      </c>
    </row>
    <row r="181" ht="42.0" customHeight="1">
      <c r="A181" s="7">
        <v>151.0</v>
      </c>
      <c r="B181" s="5" t="s">
        <v>73</v>
      </c>
      <c r="C181" s="7">
        <v>151.0</v>
      </c>
      <c r="D181" s="5">
        <v>12.0</v>
      </c>
      <c r="E181" s="5">
        <v>9.0</v>
      </c>
      <c r="F181" s="5">
        <v>39.0</v>
      </c>
      <c r="G181" s="5">
        <v>4.0</v>
      </c>
      <c r="H181" s="7">
        <v>190.0</v>
      </c>
      <c r="I181" s="6">
        <f t="shared" si="1"/>
        <v>49</v>
      </c>
      <c r="J181" s="6">
        <f t="shared" si="2"/>
        <v>44</v>
      </c>
      <c r="K181" s="7" t="str">
        <f t="shared" si="3"/>
        <v>Dikey</v>
      </c>
      <c r="L181" s="7" t="str">
        <f>IF(K181="Dikey",IF(AND(F181&gt;='Çanta Gruplaması'!$C$10,F181&lt;='Çanta Gruplaması'!$D$10),'Çanta Gruplaması'!$B$10,IF(AND(F181&gt;='Çanta Gruplaması'!$C$11,F181&lt;='Çanta Gruplaması'!$D$11),'Çanta Gruplaması'!$B$11,IF(AND(F181&gt;='Çanta Gruplaması'!$C$12,F181&lt;='Çanta Gruplaması'!$D$12),'Çanta Gruplaması'!$B$12,"Belirtilen Aralıkta Değil"))),IF(K181="Yatay",IF(AND(D181&gt;='Çanta Gruplaması'!$C$3,D181&lt;='Çanta Gruplaması'!$D$3),'Çanta Gruplaması'!$B$3,IF(AND(D181&gt;='Çanta Gruplaması'!$C$4,D181&lt;='Çanta Gruplaması'!$D$4),'Çanta Gruplaması'!$B$4,IF(AND(D181&gt;='Çanta Gruplaması'!$C$5,D181&lt;='Çanta Gruplaması'!$D$5),'Çanta Gruplaması'!$B$5,"Belirtilen Aralıkta Değil"))),IF(K181="Küp",IF(AND(D181&gt;='Çanta Gruplaması'!$C$16,D181&lt;='Çanta Gruplaması'!$D$16),'Çanta Gruplaması'!$B$16,IF(AND(D181&gt;='Çanta Gruplaması'!$C$17,D181&lt;='Çanta Gruplaması'!$D$17),'Çanta Gruplaması'!$B$17,IF(AND(D181&gt;='Çanta Gruplaması'!$C$18,D181&lt;='Çanta Gruplaması'!$D$18),'Çanta Gruplaması'!$B$18,"Belirtilen Aralıkta Değil"))),"Değer Hatalı")))</f>
        <v>Dikey 2</v>
      </c>
      <c r="M181" s="7" t="str">
        <f>IF(AND(D181&gt;='Çanta Gruplaması'!$H$3,D181&lt;='Çanta Gruplaması'!$I$3,F181&gt;='Çanta Gruplaması'!$J$3,F181&lt;='Çanta Gruplaması'!$K$3),'Çanta Gruplaması'!$G$3,IF(AND(D181&gt;='Çanta Gruplaması'!$H$4,D181&lt;='Çanta Gruplaması'!$I$4,F181&gt;='Çanta Gruplaması'!$J$4,F181&lt;='Çanta Gruplaması'!$K$4),'Çanta Gruplaması'!$G$4,IF(AND(D181&gt;='Çanta Gruplaması'!$H$5,D181&lt;='Çanta Gruplaması'!$I$5,F181&gt;='Çanta Gruplaması'!$J$5,F181&lt;='Çanta Gruplaması'!$K$5),'Çanta Gruplaması'!$G$5,"Gruplanabilen Aralıkta Değildir")))</f>
        <v>Gruplanabilen Aralıkta Değildir</v>
      </c>
      <c r="N181" s="8" t="str">
        <f t="shared" si="4"/>
        <v>Geçmez</v>
      </c>
      <c r="O181" s="9" t="str">
        <f t="shared" si="5"/>
        <v>Geçmez</v>
      </c>
      <c r="P181" s="9" t="str">
        <f t="shared" si="6"/>
        <v>Geçer</v>
      </c>
      <c r="Q181" s="9" t="str">
        <f t="shared" si="7"/>
        <v>Geçer</v>
      </c>
      <c r="R181" s="9" t="str">
        <f t="shared" si="8"/>
        <v>Geçer</v>
      </c>
      <c r="S181" s="9" t="str">
        <f t="shared" si="9"/>
        <v>Geçmez</v>
      </c>
      <c r="T181" s="9" t="str">
        <f t="shared" si="10"/>
        <v>Geçer</v>
      </c>
      <c r="U181" s="9" t="str">
        <f t="shared" si="11"/>
        <v>Geçmez</v>
      </c>
      <c r="V181" s="9" t="str">
        <f t="shared" si="12"/>
        <v>Geçer</v>
      </c>
      <c r="W181" s="9" t="str">
        <f t="shared" si="13"/>
        <v>Geçer</v>
      </c>
      <c r="X181" s="8" t="str">
        <f t="shared" si="14"/>
        <v>Geçmez</v>
      </c>
      <c r="Y181" s="9" t="str">
        <f t="shared" si="15"/>
        <v>Geçer</v>
      </c>
      <c r="Z181" s="9" t="str">
        <f t="shared" si="16"/>
        <v>Geçmez</v>
      </c>
      <c r="AA181" s="9" t="str">
        <f t="shared" si="17"/>
        <v>Geçer</v>
      </c>
      <c r="AB181" s="9" t="str">
        <f t="shared" si="18"/>
        <v>Geçer</v>
      </c>
      <c r="AC181" s="9" t="str">
        <f t="shared" si="19"/>
        <v>Geçer</v>
      </c>
      <c r="AD181" s="9" t="str">
        <f t="shared" si="20"/>
        <v>Geçer</v>
      </c>
      <c r="AE181" s="9" t="str">
        <f t="shared" si="21"/>
        <v>Geçer</v>
      </c>
      <c r="AF181" s="9" t="str">
        <f t="shared" si="22"/>
        <v>Geçer</v>
      </c>
      <c r="AG181" s="9" t="str">
        <f t="shared" si="23"/>
        <v>Geçmez</v>
      </c>
      <c r="AH181" s="8" t="str">
        <f t="shared" si="24"/>
        <v>Geçmez</v>
      </c>
      <c r="AI181" s="9" t="str">
        <f t="shared" si="25"/>
        <v>Geçer</v>
      </c>
      <c r="AJ181" s="9" t="str">
        <f t="shared" si="26"/>
        <v>Geçmez</v>
      </c>
      <c r="AK181" s="9" t="str">
        <f t="shared" si="27"/>
        <v>Geçer</v>
      </c>
      <c r="AL181" s="9" t="str">
        <f t="shared" si="28"/>
        <v>Geçer</v>
      </c>
      <c r="AM181" s="9" t="str">
        <f t="shared" si="29"/>
        <v>Geçmez</v>
      </c>
      <c r="AN181" s="9" t="str">
        <f t="shared" si="30"/>
        <v>Geçer</v>
      </c>
      <c r="AO181" s="9" t="str">
        <f t="shared" si="31"/>
        <v>Geçer</v>
      </c>
      <c r="AP181" s="9" t="str">
        <f t="shared" si="32"/>
        <v>Geçmez</v>
      </c>
      <c r="AQ181" s="8" t="str">
        <f t="shared" si="33"/>
        <v>Geçmez</v>
      </c>
      <c r="AR181" s="9" t="str">
        <f t="shared" si="34"/>
        <v>Geçer</v>
      </c>
      <c r="AS181" s="9" t="str">
        <f t="shared" si="35"/>
        <v>Geçmez</v>
      </c>
      <c r="AT181" s="9" t="str">
        <f t="shared" si="36"/>
        <v>Geçer</v>
      </c>
      <c r="AU181" s="9" t="str">
        <f t="shared" si="37"/>
        <v>Geçer</v>
      </c>
      <c r="AV181" s="9" t="str">
        <f t="shared" si="38"/>
        <v>Geçmez</v>
      </c>
      <c r="AW181" s="9" t="str">
        <f t="shared" si="39"/>
        <v>Geçer</v>
      </c>
      <c r="AX181" s="9" t="str">
        <f t="shared" si="40"/>
        <v>Geçer</v>
      </c>
      <c r="AY181" s="9" t="str">
        <f t="shared" si="41"/>
        <v>Geçmez</v>
      </c>
      <c r="AZ181" s="10" t="str">
        <f t="shared" si="42"/>
        <v>Hayır</v>
      </c>
      <c r="BA181" s="10" t="str">
        <f t="shared" si="43"/>
        <v>Hayır</v>
      </c>
      <c r="BB181" s="10" t="str">
        <f t="shared" si="44"/>
        <v>Hayır</v>
      </c>
    </row>
    <row r="182" ht="42.0" customHeight="1">
      <c r="A182" s="7">
        <v>152.0</v>
      </c>
      <c r="B182" s="5" t="s">
        <v>75</v>
      </c>
      <c r="C182" s="7">
        <v>152.0</v>
      </c>
      <c r="D182" s="5">
        <v>12.0</v>
      </c>
      <c r="E182" s="5">
        <v>9.0</v>
      </c>
      <c r="F182" s="5">
        <v>37.0</v>
      </c>
      <c r="G182" s="5">
        <v>4.0</v>
      </c>
      <c r="H182" s="7">
        <v>190.0</v>
      </c>
      <c r="I182" s="6">
        <f t="shared" si="1"/>
        <v>47</v>
      </c>
      <c r="J182" s="6">
        <f t="shared" si="2"/>
        <v>44</v>
      </c>
      <c r="K182" s="7" t="str">
        <f t="shared" si="3"/>
        <v>Dikey</v>
      </c>
      <c r="L182" s="7" t="str">
        <f>IF(K182="Dikey",IF(AND(F182&gt;='Çanta Gruplaması'!$C$10,F182&lt;='Çanta Gruplaması'!$D$10),'Çanta Gruplaması'!$B$10,IF(AND(F182&gt;='Çanta Gruplaması'!$C$11,F182&lt;='Çanta Gruplaması'!$D$11),'Çanta Gruplaması'!$B$11,IF(AND(F182&gt;='Çanta Gruplaması'!$C$12,F182&lt;='Çanta Gruplaması'!$D$12),'Çanta Gruplaması'!$B$12,"Belirtilen Aralıkta Değil"))),IF(K182="Yatay",IF(AND(D182&gt;='Çanta Gruplaması'!$C$3,D182&lt;='Çanta Gruplaması'!$D$3),'Çanta Gruplaması'!$B$3,IF(AND(D182&gt;='Çanta Gruplaması'!$C$4,D182&lt;='Çanta Gruplaması'!$D$4),'Çanta Gruplaması'!$B$4,IF(AND(D182&gt;='Çanta Gruplaması'!$C$5,D182&lt;='Çanta Gruplaması'!$D$5),'Çanta Gruplaması'!$B$5,"Belirtilen Aralıkta Değil"))),IF(K182="Küp",IF(AND(D182&gt;='Çanta Gruplaması'!$C$16,D182&lt;='Çanta Gruplaması'!$D$16),'Çanta Gruplaması'!$B$16,IF(AND(D182&gt;='Çanta Gruplaması'!$C$17,D182&lt;='Çanta Gruplaması'!$D$17),'Çanta Gruplaması'!$B$17,IF(AND(D182&gt;='Çanta Gruplaması'!$C$18,D182&lt;='Çanta Gruplaması'!$D$18),'Çanta Gruplaması'!$B$18,"Belirtilen Aralıkta Değil"))),"Değer Hatalı")))</f>
        <v>Dikey 2</v>
      </c>
      <c r="M182" s="7" t="str">
        <f>IF(AND(D182&gt;='Çanta Gruplaması'!$H$3,D182&lt;='Çanta Gruplaması'!$I$3,F182&gt;='Çanta Gruplaması'!$J$3,F182&lt;='Çanta Gruplaması'!$K$3),'Çanta Gruplaması'!$G$3,IF(AND(D182&gt;='Çanta Gruplaması'!$H$4,D182&lt;='Çanta Gruplaması'!$I$4,F182&gt;='Çanta Gruplaması'!$J$4,F182&lt;='Çanta Gruplaması'!$K$4),'Çanta Gruplaması'!$G$4,IF(AND(D182&gt;='Çanta Gruplaması'!$H$5,D182&lt;='Çanta Gruplaması'!$I$5,F182&gt;='Çanta Gruplaması'!$J$5,F182&lt;='Çanta Gruplaması'!$K$5),'Çanta Gruplaması'!$G$5,"Gruplanabilen Aralıkta Değildir")))</f>
        <v>Gruplanabilen Aralıkta Değildir</v>
      </c>
      <c r="N182" s="8" t="str">
        <f t="shared" si="4"/>
        <v>Geçmez</v>
      </c>
      <c r="O182" s="9" t="str">
        <f t="shared" si="5"/>
        <v>Geçmez</v>
      </c>
      <c r="P182" s="9" t="str">
        <f t="shared" si="6"/>
        <v>Geçer</v>
      </c>
      <c r="Q182" s="9" t="str">
        <f t="shared" si="7"/>
        <v>Geçer</v>
      </c>
      <c r="R182" s="9" t="str">
        <f t="shared" si="8"/>
        <v>Geçer</v>
      </c>
      <c r="S182" s="9" t="str">
        <f t="shared" si="9"/>
        <v>Geçmez</v>
      </c>
      <c r="T182" s="9" t="str">
        <f t="shared" si="10"/>
        <v>Geçer</v>
      </c>
      <c r="U182" s="9" t="str">
        <f t="shared" si="11"/>
        <v>Geçmez</v>
      </c>
      <c r="V182" s="9" t="str">
        <f t="shared" si="12"/>
        <v>Geçer</v>
      </c>
      <c r="W182" s="9" t="str">
        <f t="shared" si="13"/>
        <v>Geçer</v>
      </c>
      <c r="X182" s="8" t="str">
        <f t="shared" si="14"/>
        <v>Geçmez</v>
      </c>
      <c r="Y182" s="9" t="str">
        <f t="shared" si="15"/>
        <v>Geçer</v>
      </c>
      <c r="Z182" s="9" t="str">
        <f t="shared" si="16"/>
        <v>Geçmez</v>
      </c>
      <c r="AA182" s="9" t="str">
        <f t="shared" si="17"/>
        <v>Geçer</v>
      </c>
      <c r="AB182" s="9" t="str">
        <f t="shared" si="18"/>
        <v>Geçer</v>
      </c>
      <c r="AC182" s="9" t="str">
        <f t="shared" si="19"/>
        <v>Geçer</v>
      </c>
      <c r="AD182" s="9" t="str">
        <f t="shared" si="20"/>
        <v>Geçer</v>
      </c>
      <c r="AE182" s="9" t="str">
        <f t="shared" si="21"/>
        <v>Geçer</v>
      </c>
      <c r="AF182" s="9" t="str">
        <f t="shared" si="22"/>
        <v>Geçer</v>
      </c>
      <c r="AG182" s="9" t="str">
        <f t="shared" si="23"/>
        <v>Geçer</v>
      </c>
      <c r="AH182" s="8" t="str">
        <f t="shared" si="24"/>
        <v>Geçmez</v>
      </c>
      <c r="AI182" s="9" t="str">
        <f t="shared" si="25"/>
        <v>Geçer</v>
      </c>
      <c r="AJ182" s="9" t="str">
        <f t="shared" si="26"/>
        <v>Geçmez</v>
      </c>
      <c r="AK182" s="9" t="str">
        <f t="shared" si="27"/>
        <v>Geçer</v>
      </c>
      <c r="AL182" s="9" t="str">
        <f t="shared" si="28"/>
        <v>Geçer</v>
      </c>
      <c r="AM182" s="9" t="str">
        <f t="shared" si="29"/>
        <v>Geçmez</v>
      </c>
      <c r="AN182" s="9" t="str">
        <f t="shared" si="30"/>
        <v>Geçer</v>
      </c>
      <c r="AO182" s="9" t="str">
        <f t="shared" si="31"/>
        <v>Geçer</v>
      </c>
      <c r="AP182" s="9" t="str">
        <f t="shared" si="32"/>
        <v>Geçmez</v>
      </c>
      <c r="AQ182" s="8" t="str">
        <f t="shared" si="33"/>
        <v>Geçmez</v>
      </c>
      <c r="AR182" s="9" t="str">
        <f t="shared" si="34"/>
        <v>Geçer</v>
      </c>
      <c r="AS182" s="9" t="str">
        <f t="shared" si="35"/>
        <v>Geçmez</v>
      </c>
      <c r="AT182" s="9" t="str">
        <f t="shared" si="36"/>
        <v>Geçer</v>
      </c>
      <c r="AU182" s="9" t="str">
        <f t="shared" si="37"/>
        <v>Geçer</v>
      </c>
      <c r="AV182" s="9" t="str">
        <f t="shared" si="38"/>
        <v>Geçmez</v>
      </c>
      <c r="AW182" s="9" t="str">
        <f t="shared" si="39"/>
        <v>Geçer</v>
      </c>
      <c r="AX182" s="9" t="str">
        <f t="shared" si="40"/>
        <v>Geçer</v>
      </c>
      <c r="AY182" s="9" t="str">
        <f t="shared" si="41"/>
        <v>Geçmez</v>
      </c>
      <c r="AZ182" s="10" t="str">
        <f t="shared" si="42"/>
        <v>Hayır</v>
      </c>
      <c r="BA182" s="10" t="str">
        <f t="shared" si="43"/>
        <v>Hayır</v>
      </c>
      <c r="BB182" s="10" t="str">
        <f t="shared" si="44"/>
        <v>Hayır</v>
      </c>
    </row>
    <row r="183" ht="42.0" customHeight="1">
      <c r="A183" s="7">
        <v>153.0</v>
      </c>
      <c r="B183" s="5" t="s">
        <v>66</v>
      </c>
      <c r="C183" s="7">
        <v>153.0</v>
      </c>
      <c r="D183" s="5">
        <v>12.0</v>
      </c>
      <c r="E183" s="5">
        <v>9.0</v>
      </c>
      <c r="F183" s="5">
        <v>36.0</v>
      </c>
      <c r="G183" s="5">
        <v>4.0</v>
      </c>
      <c r="H183" s="7">
        <v>190.0</v>
      </c>
      <c r="I183" s="6">
        <f t="shared" si="1"/>
        <v>46</v>
      </c>
      <c r="J183" s="6">
        <f t="shared" si="2"/>
        <v>44</v>
      </c>
      <c r="K183" s="7" t="str">
        <f t="shared" si="3"/>
        <v>Dikey</v>
      </c>
      <c r="L183" s="7" t="str">
        <f>IF(K183="Dikey",IF(AND(F183&gt;='Çanta Gruplaması'!$C$10,F183&lt;='Çanta Gruplaması'!$D$10),'Çanta Gruplaması'!$B$10,IF(AND(F183&gt;='Çanta Gruplaması'!$C$11,F183&lt;='Çanta Gruplaması'!$D$11),'Çanta Gruplaması'!$B$11,IF(AND(F183&gt;='Çanta Gruplaması'!$C$12,F183&lt;='Çanta Gruplaması'!$D$12),'Çanta Gruplaması'!$B$12,"Belirtilen Aralıkta Değil"))),IF(K183="Yatay",IF(AND(D183&gt;='Çanta Gruplaması'!$C$3,D183&lt;='Çanta Gruplaması'!$D$3),'Çanta Gruplaması'!$B$3,IF(AND(D183&gt;='Çanta Gruplaması'!$C$4,D183&lt;='Çanta Gruplaması'!$D$4),'Çanta Gruplaması'!$B$4,IF(AND(D183&gt;='Çanta Gruplaması'!$C$5,D183&lt;='Çanta Gruplaması'!$D$5),'Çanta Gruplaması'!$B$5,"Belirtilen Aralıkta Değil"))),IF(K183="Küp",IF(AND(D183&gt;='Çanta Gruplaması'!$C$16,D183&lt;='Çanta Gruplaması'!$D$16),'Çanta Gruplaması'!$B$16,IF(AND(D183&gt;='Çanta Gruplaması'!$C$17,D183&lt;='Çanta Gruplaması'!$D$17),'Çanta Gruplaması'!$B$17,IF(AND(D183&gt;='Çanta Gruplaması'!$C$18,D183&lt;='Çanta Gruplaması'!$D$18),'Çanta Gruplaması'!$B$18,"Belirtilen Aralıkta Değil"))),"Değer Hatalı")))</f>
        <v>Dikey 2</v>
      </c>
      <c r="M183" s="7" t="str">
        <f>IF(AND(D183&gt;='Çanta Gruplaması'!$H$3,D183&lt;='Çanta Gruplaması'!$I$3,F183&gt;='Çanta Gruplaması'!$J$3,F183&lt;='Çanta Gruplaması'!$K$3),'Çanta Gruplaması'!$G$3,IF(AND(D183&gt;='Çanta Gruplaması'!$H$4,D183&lt;='Çanta Gruplaması'!$I$4,F183&gt;='Çanta Gruplaması'!$J$4,F183&lt;='Çanta Gruplaması'!$K$4),'Çanta Gruplaması'!$G$4,IF(AND(D183&gt;='Çanta Gruplaması'!$H$5,D183&lt;='Çanta Gruplaması'!$I$5,F183&gt;='Çanta Gruplaması'!$J$5,F183&lt;='Çanta Gruplaması'!$K$5),'Çanta Gruplaması'!$G$5,"Gruplanabilen Aralıkta Değildir")))</f>
        <v>Gruplanabilen Aralıkta Değildir</v>
      </c>
      <c r="N183" s="8" t="str">
        <f t="shared" si="4"/>
        <v>Geçmez</v>
      </c>
      <c r="O183" s="9" t="str">
        <f t="shared" si="5"/>
        <v>Geçmez</v>
      </c>
      <c r="P183" s="9" t="str">
        <f t="shared" si="6"/>
        <v>Geçer</v>
      </c>
      <c r="Q183" s="9" t="str">
        <f t="shared" si="7"/>
        <v>Geçer</v>
      </c>
      <c r="R183" s="9" t="str">
        <f t="shared" si="8"/>
        <v>Geçer</v>
      </c>
      <c r="S183" s="9" t="str">
        <f t="shared" si="9"/>
        <v>Geçmez</v>
      </c>
      <c r="T183" s="9" t="str">
        <f t="shared" si="10"/>
        <v>Geçer</v>
      </c>
      <c r="U183" s="9" t="str">
        <f t="shared" si="11"/>
        <v>Geçmez</v>
      </c>
      <c r="V183" s="9" t="str">
        <f t="shared" si="12"/>
        <v>Geçer</v>
      </c>
      <c r="W183" s="9" t="str">
        <f t="shared" si="13"/>
        <v>Geçer</v>
      </c>
      <c r="X183" s="8" t="str">
        <f t="shared" si="14"/>
        <v>Geçer</v>
      </c>
      <c r="Y183" s="9" t="str">
        <f t="shared" si="15"/>
        <v>Geçer</v>
      </c>
      <c r="Z183" s="9" t="str">
        <f t="shared" si="16"/>
        <v>Geçer</v>
      </c>
      <c r="AA183" s="9" t="str">
        <f t="shared" si="17"/>
        <v>Geçer</v>
      </c>
      <c r="AB183" s="9" t="str">
        <f t="shared" si="18"/>
        <v>Geçer</v>
      </c>
      <c r="AC183" s="9" t="str">
        <f t="shared" si="19"/>
        <v>Geçer</v>
      </c>
      <c r="AD183" s="9" t="str">
        <f t="shared" si="20"/>
        <v>Geçer</v>
      </c>
      <c r="AE183" s="9" t="str">
        <f t="shared" si="21"/>
        <v>Geçer</v>
      </c>
      <c r="AF183" s="9" t="str">
        <f t="shared" si="22"/>
        <v>Geçer</v>
      </c>
      <c r="AG183" s="9" t="str">
        <f t="shared" si="23"/>
        <v>Geçer</v>
      </c>
      <c r="AH183" s="8" t="str">
        <f t="shared" si="24"/>
        <v>Geçmez</v>
      </c>
      <c r="AI183" s="9" t="str">
        <f t="shared" si="25"/>
        <v>Geçer</v>
      </c>
      <c r="AJ183" s="9" t="str">
        <f t="shared" si="26"/>
        <v>Geçmez</v>
      </c>
      <c r="AK183" s="9" t="str">
        <f t="shared" si="27"/>
        <v>Geçer</v>
      </c>
      <c r="AL183" s="9" t="str">
        <f t="shared" si="28"/>
        <v>Geçer</v>
      </c>
      <c r="AM183" s="9" t="str">
        <f t="shared" si="29"/>
        <v>Geçmez</v>
      </c>
      <c r="AN183" s="9" t="str">
        <f t="shared" si="30"/>
        <v>Geçer</v>
      </c>
      <c r="AO183" s="9" t="str">
        <f t="shared" si="31"/>
        <v>Geçer</v>
      </c>
      <c r="AP183" s="9" t="str">
        <f t="shared" si="32"/>
        <v>Geçmez</v>
      </c>
      <c r="AQ183" s="8" t="str">
        <f t="shared" si="33"/>
        <v>Geçmez</v>
      </c>
      <c r="AR183" s="9" t="str">
        <f t="shared" si="34"/>
        <v>Geçer</v>
      </c>
      <c r="AS183" s="9" t="str">
        <f t="shared" si="35"/>
        <v>Geçmez</v>
      </c>
      <c r="AT183" s="9" t="str">
        <f t="shared" si="36"/>
        <v>Geçer</v>
      </c>
      <c r="AU183" s="9" t="str">
        <f t="shared" si="37"/>
        <v>Geçer</v>
      </c>
      <c r="AV183" s="9" t="str">
        <f t="shared" si="38"/>
        <v>Geçmez</v>
      </c>
      <c r="AW183" s="9" t="str">
        <f t="shared" si="39"/>
        <v>Geçer</v>
      </c>
      <c r="AX183" s="9" t="str">
        <f t="shared" si="40"/>
        <v>Geçer</v>
      </c>
      <c r="AY183" s="9" t="str">
        <f t="shared" si="41"/>
        <v>Geçmez</v>
      </c>
      <c r="AZ183" s="10" t="str">
        <f t="shared" si="42"/>
        <v>Evet</v>
      </c>
      <c r="BA183" s="10" t="str">
        <f t="shared" si="43"/>
        <v>Hayır</v>
      </c>
      <c r="BB183" s="10" t="str">
        <f t="shared" si="44"/>
        <v>Hayır</v>
      </c>
    </row>
    <row r="184" ht="42.0" customHeight="1">
      <c r="A184" s="7">
        <v>154.0</v>
      </c>
      <c r="B184" s="5" t="s">
        <v>75</v>
      </c>
      <c r="C184" s="7">
        <v>154.0</v>
      </c>
      <c r="D184" s="5">
        <v>11.0</v>
      </c>
      <c r="E184" s="5">
        <v>9.0</v>
      </c>
      <c r="F184" s="5">
        <v>20.0</v>
      </c>
      <c r="G184" s="5">
        <v>4.0</v>
      </c>
      <c r="H184" s="7">
        <v>190.0</v>
      </c>
      <c r="I184" s="6">
        <f t="shared" si="1"/>
        <v>30</v>
      </c>
      <c r="J184" s="6">
        <f t="shared" si="2"/>
        <v>42</v>
      </c>
      <c r="K184" s="7" t="str">
        <f t="shared" si="3"/>
        <v>Dikey</v>
      </c>
      <c r="L184" s="7" t="str">
        <f>IF(K184="Dikey",IF(AND(F184&gt;='Çanta Gruplaması'!$C$10,F184&lt;='Çanta Gruplaması'!$D$10),'Çanta Gruplaması'!$B$10,IF(AND(F184&gt;='Çanta Gruplaması'!$C$11,F184&lt;='Çanta Gruplaması'!$D$11),'Çanta Gruplaması'!$B$11,IF(AND(F184&gt;='Çanta Gruplaması'!$C$12,F184&lt;='Çanta Gruplaması'!$D$12),'Çanta Gruplaması'!$B$12,"Belirtilen Aralıkta Değil"))),IF(K184="Yatay",IF(AND(D184&gt;='Çanta Gruplaması'!$C$3,D184&lt;='Çanta Gruplaması'!$D$3),'Çanta Gruplaması'!$B$3,IF(AND(D184&gt;='Çanta Gruplaması'!$C$4,D184&lt;='Çanta Gruplaması'!$D$4),'Çanta Gruplaması'!$B$4,IF(AND(D184&gt;='Çanta Gruplaması'!$C$5,D184&lt;='Çanta Gruplaması'!$D$5),'Çanta Gruplaması'!$B$5,"Belirtilen Aralıkta Değil"))),IF(K184="Küp",IF(AND(D184&gt;='Çanta Gruplaması'!$C$16,D184&lt;='Çanta Gruplaması'!$D$16),'Çanta Gruplaması'!$B$16,IF(AND(D184&gt;='Çanta Gruplaması'!$C$17,D184&lt;='Çanta Gruplaması'!$D$17),'Çanta Gruplaması'!$B$17,IF(AND(D184&gt;='Çanta Gruplaması'!$C$18,D184&lt;='Çanta Gruplaması'!$D$18),'Çanta Gruplaması'!$B$18,"Belirtilen Aralıkta Değil"))),"Değer Hatalı")))</f>
        <v>Dikey 1</v>
      </c>
      <c r="M184" s="7" t="str">
        <f>IF(AND(D184&gt;='Çanta Gruplaması'!$H$3,D184&lt;='Çanta Gruplaması'!$I$3,F184&gt;='Çanta Gruplaması'!$J$3,F184&lt;='Çanta Gruplaması'!$K$3),'Çanta Gruplaması'!$G$3,IF(AND(D184&gt;='Çanta Gruplaması'!$H$4,D184&lt;='Çanta Gruplaması'!$I$4,F184&gt;='Çanta Gruplaması'!$J$4,F184&lt;='Çanta Gruplaması'!$K$4),'Çanta Gruplaması'!$G$4,IF(AND(D184&gt;='Çanta Gruplaması'!$H$5,D184&lt;='Çanta Gruplaması'!$I$5,F184&gt;='Çanta Gruplaması'!$J$5,F184&lt;='Çanta Gruplaması'!$K$5),'Çanta Gruplaması'!$G$5,"Gruplanabilen Aralıkta Değildir")))</f>
        <v>Küçük</v>
      </c>
      <c r="N184" s="8" t="str">
        <f t="shared" si="4"/>
        <v>Geçmez</v>
      </c>
      <c r="O184" s="9" t="str">
        <f t="shared" si="5"/>
        <v>Geçmez</v>
      </c>
      <c r="P184" s="9" t="str">
        <f t="shared" si="6"/>
        <v>Geçmez</v>
      </c>
      <c r="Q184" s="9" t="str">
        <f t="shared" si="7"/>
        <v>Geçer</v>
      </c>
      <c r="R184" s="9" t="str">
        <f t="shared" si="8"/>
        <v>Geçer</v>
      </c>
      <c r="S184" s="9" t="str">
        <f t="shared" si="9"/>
        <v>Geçmez</v>
      </c>
      <c r="T184" s="9" t="str">
        <f t="shared" si="10"/>
        <v>Geçer</v>
      </c>
      <c r="U184" s="9" t="str">
        <f t="shared" si="11"/>
        <v>Geçmez</v>
      </c>
      <c r="V184" s="9" t="str">
        <f t="shared" si="12"/>
        <v>Geçer</v>
      </c>
      <c r="W184" s="9" t="str">
        <f t="shared" si="13"/>
        <v>Geçmez</v>
      </c>
      <c r="X184" s="8" t="str">
        <f t="shared" si="14"/>
        <v>Geçer</v>
      </c>
      <c r="Y184" s="9" t="str">
        <f t="shared" si="15"/>
        <v>Geçer</v>
      </c>
      <c r="Z184" s="9" t="str">
        <f t="shared" si="16"/>
        <v>Geçer</v>
      </c>
      <c r="AA184" s="9" t="str">
        <f t="shared" si="17"/>
        <v>Geçer</v>
      </c>
      <c r="AB184" s="9" t="str">
        <f t="shared" si="18"/>
        <v>Geçer</v>
      </c>
      <c r="AC184" s="9" t="str">
        <f t="shared" si="19"/>
        <v>Geçer</v>
      </c>
      <c r="AD184" s="9" t="str">
        <f t="shared" si="20"/>
        <v>Geçer</v>
      </c>
      <c r="AE184" s="9" t="str">
        <f t="shared" si="21"/>
        <v>Geçer</v>
      </c>
      <c r="AF184" s="9" t="str">
        <f t="shared" si="22"/>
        <v>Geçer</v>
      </c>
      <c r="AG184" s="9" t="str">
        <f t="shared" si="23"/>
        <v>Geçer</v>
      </c>
      <c r="AH184" s="8" t="str">
        <f t="shared" si="24"/>
        <v>Geçmez</v>
      </c>
      <c r="AI184" s="9" t="str">
        <f t="shared" si="25"/>
        <v>Geçer</v>
      </c>
      <c r="AJ184" s="9" t="str">
        <f t="shared" si="26"/>
        <v>Geçmez</v>
      </c>
      <c r="AK184" s="9" t="str">
        <f t="shared" si="27"/>
        <v>Geçer</v>
      </c>
      <c r="AL184" s="9" t="str">
        <f t="shared" si="28"/>
        <v>Geçer</v>
      </c>
      <c r="AM184" s="9" t="str">
        <f t="shared" si="29"/>
        <v>Geçmez</v>
      </c>
      <c r="AN184" s="9" t="str">
        <f t="shared" si="30"/>
        <v>Geçer</v>
      </c>
      <c r="AO184" s="9" t="str">
        <f t="shared" si="31"/>
        <v>Geçer</v>
      </c>
      <c r="AP184" s="9" t="str">
        <f t="shared" si="32"/>
        <v>Geçmez</v>
      </c>
      <c r="AQ184" s="8" t="str">
        <f t="shared" si="33"/>
        <v>Geçmez</v>
      </c>
      <c r="AR184" s="9" t="str">
        <f t="shared" si="34"/>
        <v>Geçer</v>
      </c>
      <c r="AS184" s="9" t="str">
        <f t="shared" si="35"/>
        <v>Geçmez</v>
      </c>
      <c r="AT184" s="9" t="str">
        <f t="shared" si="36"/>
        <v>Geçmez</v>
      </c>
      <c r="AU184" s="9" t="str">
        <f t="shared" si="37"/>
        <v>Geçer</v>
      </c>
      <c r="AV184" s="9" t="str">
        <f t="shared" si="38"/>
        <v>Geçmez</v>
      </c>
      <c r="AW184" s="9" t="str">
        <f t="shared" si="39"/>
        <v>Geçer</v>
      </c>
      <c r="AX184" s="9" t="str">
        <f t="shared" si="40"/>
        <v>Geçer</v>
      </c>
      <c r="AY184" s="9" t="str">
        <f t="shared" si="41"/>
        <v>Geçmez</v>
      </c>
      <c r="AZ184" s="10" t="str">
        <f t="shared" si="42"/>
        <v>Evet</v>
      </c>
      <c r="BA184" s="10" t="str">
        <f t="shared" si="43"/>
        <v>Hayır</v>
      </c>
      <c r="BB184" s="10" t="str">
        <f t="shared" si="44"/>
        <v>Hayır</v>
      </c>
    </row>
    <row r="185" ht="42.0" customHeight="1">
      <c r="A185" s="7">
        <v>155.0</v>
      </c>
      <c r="B185" s="5" t="s">
        <v>66</v>
      </c>
      <c r="C185" s="7">
        <v>155.0</v>
      </c>
      <c r="D185" s="5">
        <v>12.0</v>
      </c>
      <c r="E185" s="5">
        <v>8.9</v>
      </c>
      <c r="F185" s="5">
        <v>36.0</v>
      </c>
      <c r="G185" s="5">
        <v>4.0</v>
      </c>
      <c r="H185" s="7">
        <v>190.0</v>
      </c>
      <c r="I185" s="6">
        <f t="shared" si="1"/>
        <v>45.95</v>
      </c>
      <c r="J185" s="6">
        <f t="shared" si="2"/>
        <v>43.8</v>
      </c>
      <c r="K185" s="7" t="str">
        <f t="shared" si="3"/>
        <v>Dikey</v>
      </c>
      <c r="L185" s="7" t="str">
        <f>IF(K185="Dikey",IF(AND(F185&gt;='Çanta Gruplaması'!$C$10,F185&lt;='Çanta Gruplaması'!$D$10),'Çanta Gruplaması'!$B$10,IF(AND(F185&gt;='Çanta Gruplaması'!$C$11,F185&lt;='Çanta Gruplaması'!$D$11),'Çanta Gruplaması'!$B$11,IF(AND(F185&gt;='Çanta Gruplaması'!$C$12,F185&lt;='Çanta Gruplaması'!$D$12),'Çanta Gruplaması'!$B$12,"Belirtilen Aralıkta Değil"))),IF(K185="Yatay",IF(AND(D185&gt;='Çanta Gruplaması'!$C$3,D185&lt;='Çanta Gruplaması'!$D$3),'Çanta Gruplaması'!$B$3,IF(AND(D185&gt;='Çanta Gruplaması'!$C$4,D185&lt;='Çanta Gruplaması'!$D$4),'Çanta Gruplaması'!$B$4,IF(AND(D185&gt;='Çanta Gruplaması'!$C$5,D185&lt;='Çanta Gruplaması'!$D$5),'Çanta Gruplaması'!$B$5,"Belirtilen Aralıkta Değil"))),IF(K185="Küp",IF(AND(D185&gt;='Çanta Gruplaması'!$C$16,D185&lt;='Çanta Gruplaması'!$D$16),'Çanta Gruplaması'!$B$16,IF(AND(D185&gt;='Çanta Gruplaması'!$C$17,D185&lt;='Çanta Gruplaması'!$D$17),'Çanta Gruplaması'!$B$17,IF(AND(D185&gt;='Çanta Gruplaması'!$C$18,D185&lt;='Çanta Gruplaması'!$D$18),'Çanta Gruplaması'!$B$18,"Belirtilen Aralıkta Değil"))),"Değer Hatalı")))</f>
        <v>Dikey 2</v>
      </c>
      <c r="M185" s="7" t="str">
        <f>IF(AND(D185&gt;='Çanta Gruplaması'!$H$3,D185&lt;='Çanta Gruplaması'!$I$3,F185&gt;='Çanta Gruplaması'!$J$3,F185&lt;='Çanta Gruplaması'!$K$3),'Çanta Gruplaması'!$G$3,IF(AND(D185&gt;='Çanta Gruplaması'!$H$4,D185&lt;='Çanta Gruplaması'!$I$4,F185&gt;='Çanta Gruplaması'!$J$4,F185&lt;='Çanta Gruplaması'!$K$4),'Çanta Gruplaması'!$G$4,IF(AND(D185&gt;='Çanta Gruplaması'!$H$5,D185&lt;='Çanta Gruplaması'!$I$5,F185&gt;='Çanta Gruplaması'!$J$5,F185&lt;='Çanta Gruplaması'!$K$5),'Çanta Gruplaması'!$G$5,"Gruplanabilen Aralıkta Değildir")))</f>
        <v>Gruplanabilen Aralıkta Değildir</v>
      </c>
      <c r="N185" s="8" t="str">
        <f t="shared" si="4"/>
        <v>Geçmez</v>
      </c>
      <c r="O185" s="9" t="str">
        <f t="shared" si="5"/>
        <v>Geçmez</v>
      </c>
      <c r="P185" s="9" t="str">
        <f t="shared" si="6"/>
        <v>Geçer</v>
      </c>
      <c r="Q185" s="9" t="str">
        <f t="shared" si="7"/>
        <v>Geçer</v>
      </c>
      <c r="R185" s="9" t="str">
        <f t="shared" si="8"/>
        <v>Geçer</v>
      </c>
      <c r="S185" s="9" t="str">
        <f t="shared" si="9"/>
        <v>Geçmez</v>
      </c>
      <c r="T185" s="9" t="str">
        <f t="shared" si="10"/>
        <v>Geçer</v>
      </c>
      <c r="U185" s="9" t="str">
        <f t="shared" si="11"/>
        <v>Geçmez</v>
      </c>
      <c r="V185" s="9" t="str">
        <f t="shared" si="12"/>
        <v>Geçer</v>
      </c>
      <c r="W185" s="9" t="str">
        <f t="shared" si="13"/>
        <v>Geçer</v>
      </c>
      <c r="X185" s="8" t="str">
        <f t="shared" si="14"/>
        <v>Geçer</v>
      </c>
      <c r="Y185" s="9" t="str">
        <f t="shared" si="15"/>
        <v>Geçer</v>
      </c>
      <c r="Z185" s="9" t="str">
        <f t="shared" si="16"/>
        <v>Geçer</v>
      </c>
      <c r="AA185" s="9" t="str">
        <f t="shared" si="17"/>
        <v>Geçer</v>
      </c>
      <c r="AB185" s="9" t="str">
        <f t="shared" si="18"/>
        <v>Geçer</v>
      </c>
      <c r="AC185" s="9" t="str">
        <f t="shared" si="19"/>
        <v>Geçer</v>
      </c>
      <c r="AD185" s="9" t="str">
        <f t="shared" si="20"/>
        <v>Geçer</v>
      </c>
      <c r="AE185" s="9" t="str">
        <f t="shared" si="21"/>
        <v>Geçer</v>
      </c>
      <c r="AF185" s="9" t="str">
        <f t="shared" si="22"/>
        <v>Geçer</v>
      </c>
      <c r="AG185" s="9" t="str">
        <f t="shared" si="23"/>
        <v>Geçer</v>
      </c>
      <c r="AH185" s="8" t="str">
        <f t="shared" si="24"/>
        <v>Geçmez</v>
      </c>
      <c r="AI185" s="9" t="str">
        <f t="shared" si="25"/>
        <v>Geçer</v>
      </c>
      <c r="AJ185" s="9" t="str">
        <f t="shared" si="26"/>
        <v>Geçmez</v>
      </c>
      <c r="AK185" s="9" t="str">
        <f t="shared" si="27"/>
        <v>Geçer</v>
      </c>
      <c r="AL185" s="9" t="str">
        <f t="shared" si="28"/>
        <v>Geçer</v>
      </c>
      <c r="AM185" s="9" t="str">
        <f t="shared" si="29"/>
        <v>Geçmez</v>
      </c>
      <c r="AN185" s="9" t="str">
        <f t="shared" si="30"/>
        <v>Geçer</v>
      </c>
      <c r="AO185" s="9" t="str">
        <f t="shared" si="31"/>
        <v>Geçer</v>
      </c>
      <c r="AP185" s="9" t="str">
        <f t="shared" si="32"/>
        <v>Geçmez</v>
      </c>
      <c r="AQ185" s="8" t="str">
        <f t="shared" si="33"/>
        <v>Geçmez</v>
      </c>
      <c r="AR185" s="9" t="str">
        <f t="shared" si="34"/>
        <v>Geçer</v>
      </c>
      <c r="AS185" s="9" t="str">
        <f t="shared" si="35"/>
        <v>Geçmez</v>
      </c>
      <c r="AT185" s="9" t="str">
        <f t="shared" si="36"/>
        <v>Geçer</v>
      </c>
      <c r="AU185" s="9" t="str">
        <f t="shared" si="37"/>
        <v>Geçer</v>
      </c>
      <c r="AV185" s="9" t="str">
        <f t="shared" si="38"/>
        <v>Geçmez</v>
      </c>
      <c r="AW185" s="9" t="str">
        <f t="shared" si="39"/>
        <v>Geçer</v>
      </c>
      <c r="AX185" s="9" t="str">
        <f t="shared" si="40"/>
        <v>Geçer</v>
      </c>
      <c r="AY185" s="9" t="str">
        <f t="shared" si="41"/>
        <v>Geçmez</v>
      </c>
      <c r="AZ185" s="10" t="str">
        <f t="shared" si="42"/>
        <v>Evet</v>
      </c>
      <c r="BA185" s="10" t="str">
        <f t="shared" si="43"/>
        <v>Hayır</v>
      </c>
      <c r="BB185" s="10" t="str">
        <f t="shared" si="44"/>
        <v>Hayır</v>
      </c>
    </row>
    <row r="186" ht="42.0" customHeight="1">
      <c r="A186" s="7">
        <v>156.0</v>
      </c>
      <c r="B186" s="5" t="s">
        <v>57</v>
      </c>
      <c r="C186" s="7">
        <v>156.0</v>
      </c>
      <c r="D186" s="5">
        <v>12.0</v>
      </c>
      <c r="E186" s="5">
        <v>8.5</v>
      </c>
      <c r="F186" s="5">
        <v>36.0</v>
      </c>
      <c r="G186" s="5">
        <v>4.0</v>
      </c>
      <c r="H186" s="7">
        <v>190.0</v>
      </c>
      <c r="I186" s="6">
        <f t="shared" si="1"/>
        <v>45.75</v>
      </c>
      <c r="J186" s="6">
        <f t="shared" si="2"/>
        <v>43</v>
      </c>
      <c r="K186" s="7" t="str">
        <f t="shared" si="3"/>
        <v>Dikey</v>
      </c>
      <c r="L186" s="7" t="str">
        <f>IF(K186="Dikey",IF(AND(F186&gt;='Çanta Gruplaması'!$C$10,F186&lt;='Çanta Gruplaması'!$D$10),'Çanta Gruplaması'!$B$10,IF(AND(F186&gt;='Çanta Gruplaması'!$C$11,F186&lt;='Çanta Gruplaması'!$D$11),'Çanta Gruplaması'!$B$11,IF(AND(F186&gt;='Çanta Gruplaması'!$C$12,F186&lt;='Çanta Gruplaması'!$D$12),'Çanta Gruplaması'!$B$12,"Belirtilen Aralıkta Değil"))),IF(K186="Yatay",IF(AND(D186&gt;='Çanta Gruplaması'!$C$3,D186&lt;='Çanta Gruplaması'!$D$3),'Çanta Gruplaması'!$B$3,IF(AND(D186&gt;='Çanta Gruplaması'!$C$4,D186&lt;='Çanta Gruplaması'!$D$4),'Çanta Gruplaması'!$B$4,IF(AND(D186&gt;='Çanta Gruplaması'!$C$5,D186&lt;='Çanta Gruplaması'!$D$5),'Çanta Gruplaması'!$B$5,"Belirtilen Aralıkta Değil"))),IF(K186="Küp",IF(AND(D186&gt;='Çanta Gruplaması'!$C$16,D186&lt;='Çanta Gruplaması'!$D$16),'Çanta Gruplaması'!$B$16,IF(AND(D186&gt;='Çanta Gruplaması'!$C$17,D186&lt;='Çanta Gruplaması'!$D$17),'Çanta Gruplaması'!$B$17,IF(AND(D186&gt;='Çanta Gruplaması'!$C$18,D186&lt;='Çanta Gruplaması'!$D$18),'Çanta Gruplaması'!$B$18,"Belirtilen Aralıkta Değil"))),"Değer Hatalı")))</f>
        <v>Dikey 2</v>
      </c>
      <c r="M186" s="7" t="str">
        <f>IF(AND(D186&gt;='Çanta Gruplaması'!$H$3,D186&lt;='Çanta Gruplaması'!$I$3,F186&gt;='Çanta Gruplaması'!$J$3,F186&lt;='Çanta Gruplaması'!$K$3),'Çanta Gruplaması'!$G$3,IF(AND(D186&gt;='Çanta Gruplaması'!$H$4,D186&lt;='Çanta Gruplaması'!$I$4,F186&gt;='Çanta Gruplaması'!$J$4,F186&lt;='Çanta Gruplaması'!$K$4),'Çanta Gruplaması'!$G$4,IF(AND(D186&gt;='Çanta Gruplaması'!$H$5,D186&lt;='Çanta Gruplaması'!$I$5,F186&gt;='Çanta Gruplaması'!$J$5,F186&lt;='Çanta Gruplaması'!$K$5),'Çanta Gruplaması'!$G$5,"Gruplanabilen Aralıkta Değildir")))</f>
        <v>Gruplanabilen Aralıkta Değildir</v>
      </c>
      <c r="N186" s="8" t="str">
        <f t="shared" si="4"/>
        <v>Geçmez</v>
      </c>
      <c r="O186" s="9" t="str">
        <f t="shared" si="5"/>
        <v>Geçmez</v>
      </c>
      <c r="P186" s="9" t="str">
        <f t="shared" si="6"/>
        <v>Geçer</v>
      </c>
      <c r="Q186" s="9" t="str">
        <f t="shared" si="7"/>
        <v>Geçer</v>
      </c>
      <c r="R186" s="9" t="str">
        <f t="shared" si="8"/>
        <v>Geçer</v>
      </c>
      <c r="S186" s="9" t="str">
        <f t="shared" si="9"/>
        <v>Geçmez</v>
      </c>
      <c r="T186" s="9" t="str">
        <f t="shared" si="10"/>
        <v>Geçer</v>
      </c>
      <c r="U186" s="9" t="str">
        <f t="shared" si="11"/>
        <v>Geçmez</v>
      </c>
      <c r="V186" s="9" t="str">
        <f t="shared" si="12"/>
        <v>Geçer</v>
      </c>
      <c r="W186" s="9" t="str">
        <f t="shared" si="13"/>
        <v>Geçer</v>
      </c>
      <c r="X186" s="8" t="str">
        <f t="shared" si="14"/>
        <v>Geçer</v>
      </c>
      <c r="Y186" s="9" t="str">
        <f t="shared" si="15"/>
        <v>Geçer</v>
      </c>
      <c r="Z186" s="9" t="str">
        <f t="shared" si="16"/>
        <v>Geçer</v>
      </c>
      <c r="AA186" s="9" t="str">
        <f t="shared" si="17"/>
        <v>Geçer</v>
      </c>
      <c r="AB186" s="9" t="str">
        <f t="shared" si="18"/>
        <v>Geçer</v>
      </c>
      <c r="AC186" s="9" t="str">
        <f t="shared" si="19"/>
        <v>Geçer</v>
      </c>
      <c r="AD186" s="9" t="str">
        <f t="shared" si="20"/>
        <v>Geçer</v>
      </c>
      <c r="AE186" s="9" t="str">
        <f t="shared" si="21"/>
        <v>Geçer</v>
      </c>
      <c r="AF186" s="9" t="str">
        <f t="shared" si="22"/>
        <v>Geçer</v>
      </c>
      <c r="AG186" s="9" t="str">
        <f t="shared" si="23"/>
        <v>Geçer</v>
      </c>
      <c r="AH186" s="8" t="str">
        <f t="shared" si="24"/>
        <v>Geçmez</v>
      </c>
      <c r="AI186" s="9" t="str">
        <f t="shared" si="25"/>
        <v>Geçer</v>
      </c>
      <c r="AJ186" s="9" t="str">
        <f t="shared" si="26"/>
        <v>Geçmez</v>
      </c>
      <c r="AK186" s="9" t="str">
        <f t="shared" si="27"/>
        <v>Geçer</v>
      </c>
      <c r="AL186" s="9" t="str">
        <f t="shared" si="28"/>
        <v>Geçer</v>
      </c>
      <c r="AM186" s="9" t="str">
        <f t="shared" si="29"/>
        <v>Geçmez</v>
      </c>
      <c r="AN186" s="9" t="str">
        <f t="shared" si="30"/>
        <v>Geçer</v>
      </c>
      <c r="AO186" s="9" t="str">
        <f t="shared" si="31"/>
        <v>Geçer</v>
      </c>
      <c r="AP186" s="9" t="str">
        <f t="shared" si="32"/>
        <v>Geçmez</v>
      </c>
      <c r="AQ186" s="8" t="str">
        <f t="shared" si="33"/>
        <v>Geçmez</v>
      </c>
      <c r="AR186" s="9" t="str">
        <f t="shared" si="34"/>
        <v>Geçer</v>
      </c>
      <c r="AS186" s="9" t="str">
        <f t="shared" si="35"/>
        <v>Geçmez</v>
      </c>
      <c r="AT186" s="9" t="str">
        <f t="shared" si="36"/>
        <v>Geçer</v>
      </c>
      <c r="AU186" s="9" t="str">
        <f t="shared" si="37"/>
        <v>Geçer</v>
      </c>
      <c r="AV186" s="9" t="str">
        <f t="shared" si="38"/>
        <v>Geçmez</v>
      </c>
      <c r="AW186" s="9" t="str">
        <f t="shared" si="39"/>
        <v>Geçer</v>
      </c>
      <c r="AX186" s="9" t="str">
        <f t="shared" si="40"/>
        <v>Geçer</v>
      </c>
      <c r="AY186" s="9" t="str">
        <f t="shared" si="41"/>
        <v>Geçmez</v>
      </c>
      <c r="AZ186" s="10" t="str">
        <f t="shared" si="42"/>
        <v>Evet</v>
      </c>
      <c r="BA186" s="10" t="str">
        <f t="shared" si="43"/>
        <v>Hayır</v>
      </c>
      <c r="BB186" s="10" t="str">
        <f t="shared" si="44"/>
        <v>Hayır</v>
      </c>
    </row>
    <row r="187" ht="42.0" customHeight="1">
      <c r="A187" s="7">
        <v>157.0</v>
      </c>
      <c r="B187" s="5" t="s">
        <v>62</v>
      </c>
      <c r="C187" s="7">
        <v>157.0</v>
      </c>
      <c r="D187" s="5">
        <v>12.7</v>
      </c>
      <c r="E187" s="5">
        <v>8.3</v>
      </c>
      <c r="F187" s="5">
        <v>36.0</v>
      </c>
      <c r="G187" s="5">
        <v>4.0</v>
      </c>
      <c r="H187" s="7">
        <v>190.0</v>
      </c>
      <c r="I187" s="6">
        <f t="shared" si="1"/>
        <v>45.65</v>
      </c>
      <c r="J187" s="6">
        <f t="shared" si="2"/>
        <v>44</v>
      </c>
      <c r="K187" s="7" t="str">
        <f t="shared" si="3"/>
        <v>Dikey</v>
      </c>
      <c r="L187" s="7" t="str">
        <f>IF(K187="Dikey",IF(AND(F187&gt;='Çanta Gruplaması'!$C$10,F187&lt;='Çanta Gruplaması'!$D$10),'Çanta Gruplaması'!$B$10,IF(AND(F187&gt;='Çanta Gruplaması'!$C$11,F187&lt;='Çanta Gruplaması'!$D$11),'Çanta Gruplaması'!$B$11,IF(AND(F187&gt;='Çanta Gruplaması'!$C$12,F187&lt;='Çanta Gruplaması'!$D$12),'Çanta Gruplaması'!$B$12,"Belirtilen Aralıkta Değil"))),IF(K187="Yatay",IF(AND(D187&gt;='Çanta Gruplaması'!$C$3,D187&lt;='Çanta Gruplaması'!$D$3),'Çanta Gruplaması'!$B$3,IF(AND(D187&gt;='Çanta Gruplaması'!$C$4,D187&lt;='Çanta Gruplaması'!$D$4),'Çanta Gruplaması'!$B$4,IF(AND(D187&gt;='Çanta Gruplaması'!$C$5,D187&lt;='Çanta Gruplaması'!$D$5),'Çanta Gruplaması'!$B$5,"Belirtilen Aralıkta Değil"))),IF(K187="Küp",IF(AND(D187&gt;='Çanta Gruplaması'!$C$16,D187&lt;='Çanta Gruplaması'!$D$16),'Çanta Gruplaması'!$B$16,IF(AND(D187&gt;='Çanta Gruplaması'!$C$17,D187&lt;='Çanta Gruplaması'!$D$17),'Çanta Gruplaması'!$B$17,IF(AND(D187&gt;='Çanta Gruplaması'!$C$18,D187&lt;='Çanta Gruplaması'!$D$18),'Çanta Gruplaması'!$B$18,"Belirtilen Aralıkta Değil"))),"Değer Hatalı")))</f>
        <v>Dikey 2</v>
      </c>
      <c r="M187" s="7" t="str">
        <f>IF(AND(D187&gt;='Çanta Gruplaması'!$H$3,D187&lt;='Çanta Gruplaması'!$I$3,F187&gt;='Çanta Gruplaması'!$J$3,F187&lt;='Çanta Gruplaması'!$K$3),'Çanta Gruplaması'!$G$3,IF(AND(D187&gt;='Çanta Gruplaması'!$H$4,D187&lt;='Çanta Gruplaması'!$I$4,F187&gt;='Çanta Gruplaması'!$J$4,F187&lt;='Çanta Gruplaması'!$K$4),'Çanta Gruplaması'!$G$4,IF(AND(D187&gt;='Çanta Gruplaması'!$H$5,D187&lt;='Çanta Gruplaması'!$I$5,F187&gt;='Çanta Gruplaması'!$J$5,F187&lt;='Çanta Gruplaması'!$K$5),'Çanta Gruplaması'!$G$5,"Gruplanabilen Aralıkta Değildir")))</f>
        <v>Gruplanabilen Aralıkta Değildir</v>
      </c>
      <c r="N187" s="8" t="str">
        <f t="shared" si="4"/>
        <v>Geçmez</v>
      </c>
      <c r="O187" s="9" t="str">
        <f t="shared" si="5"/>
        <v>Geçmez</v>
      </c>
      <c r="P187" s="9" t="str">
        <f t="shared" si="6"/>
        <v>Geçer</v>
      </c>
      <c r="Q187" s="9" t="str">
        <f t="shared" si="7"/>
        <v>Geçer</v>
      </c>
      <c r="R187" s="9" t="str">
        <f t="shared" si="8"/>
        <v>Geçer</v>
      </c>
      <c r="S187" s="9" t="str">
        <f t="shared" si="9"/>
        <v>Geçmez</v>
      </c>
      <c r="T187" s="9" t="str">
        <f t="shared" si="10"/>
        <v>Geçer</v>
      </c>
      <c r="U187" s="9" t="str">
        <f t="shared" si="11"/>
        <v>Geçmez</v>
      </c>
      <c r="V187" s="9" t="str">
        <f t="shared" si="12"/>
        <v>Geçer</v>
      </c>
      <c r="W187" s="9" t="str">
        <f t="shared" si="13"/>
        <v>Geçer</v>
      </c>
      <c r="X187" s="8" t="str">
        <f t="shared" si="14"/>
        <v>Geçer</v>
      </c>
      <c r="Y187" s="9" t="str">
        <f t="shared" si="15"/>
        <v>Geçer</v>
      </c>
      <c r="Z187" s="9" t="str">
        <f t="shared" si="16"/>
        <v>Geçer</v>
      </c>
      <c r="AA187" s="9" t="str">
        <f t="shared" si="17"/>
        <v>Geçer</v>
      </c>
      <c r="AB187" s="9" t="str">
        <f t="shared" si="18"/>
        <v>Geçer</v>
      </c>
      <c r="AC187" s="9" t="str">
        <f t="shared" si="19"/>
        <v>Geçer</v>
      </c>
      <c r="AD187" s="9" t="str">
        <f t="shared" si="20"/>
        <v>Geçer</v>
      </c>
      <c r="AE187" s="9" t="str">
        <f t="shared" si="21"/>
        <v>Geçer</v>
      </c>
      <c r="AF187" s="9" t="str">
        <f t="shared" si="22"/>
        <v>Geçer</v>
      </c>
      <c r="AG187" s="9" t="str">
        <f t="shared" si="23"/>
        <v>Geçer</v>
      </c>
      <c r="AH187" s="8" t="str">
        <f t="shared" si="24"/>
        <v>Geçmez</v>
      </c>
      <c r="AI187" s="9" t="str">
        <f t="shared" si="25"/>
        <v>Geçer</v>
      </c>
      <c r="AJ187" s="9" t="str">
        <f t="shared" si="26"/>
        <v>Geçmez</v>
      </c>
      <c r="AK187" s="9" t="str">
        <f t="shared" si="27"/>
        <v>Geçer</v>
      </c>
      <c r="AL187" s="9" t="str">
        <f t="shared" si="28"/>
        <v>Geçer</v>
      </c>
      <c r="AM187" s="9" t="str">
        <f t="shared" si="29"/>
        <v>Geçmez</v>
      </c>
      <c r="AN187" s="9" t="str">
        <f t="shared" si="30"/>
        <v>Geçer</v>
      </c>
      <c r="AO187" s="9" t="str">
        <f t="shared" si="31"/>
        <v>Geçer</v>
      </c>
      <c r="AP187" s="9" t="str">
        <f t="shared" si="32"/>
        <v>Geçmez</v>
      </c>
      <c r="AQ187" s="8" t="str">
        <f t="shared" si="33"/>
        <v>Geçmez</v>
      </c>
      <c r="AR187" s="9" t="str">
        <f t="shared" si="34"/>
        <v>Geçer</v>
      </c>
      <c r="AS187" s="9" t="str">
        <f t="shared" si="35"/>
        <v>Geçmez</v>
      </c>
      <c r="AT187" s="9" t="str">
        <f t="shared" si="36"/>
        <v>Geçer</v>
      </c>
      <c r="AU187" s="9" t="str">
        <f t="shared" si="37"/>
        <v>Geçer</v>
      </c>
      <c r="AV187" s="9" t="str">
        <f t="shared" si="38"/>
        <v>Geçmez</v>
      </c>
      <c r="AW187" s="9" t="str">
        <f t="shared" si="39"/>
        <v>Geçer</v>
      </c>
      <c r="AX187" s="9" t="str">
        <f t="shared" si="40"/>
        <v>Geçer</v>
      </c>
      <c r="AY187" s="9" t="str">
        <f t="shared" si="41"/>
        <v>Geçmez</v>
      </c>
      <c r="AZ187" s="10" t="str">
        <f t="shared" si="42"/>
        <v>Evet</v>
      </c>
      <c r="BA187" s="10" t="str">
        <f t="shared" si="43"/>
        <v>Hayır</v>
      </c>
      <c r="BB187" s="10" t="str">
        <f t="shared" si="44"/>
        <v>Hayır</v>
      </c>
    </row>
    <row r="188" ht="42.0" customHeight="1">
      <c r="A188" s="7">
        <v>158.0</v>
      </c>
      <c r="B188" s="5" t="s">
        <v>65</v>
      </c>
      <c r="C188" s="7">
        <v>158.0</v>
      </c>
      <c r="D188" s="5">
        <v>30.0</v>
      </c>
      <c r="E188" s="5">
        <v>8.0</v>
      </c>
      <c r="F188" s="5">
        <v>44.0</v>
      </c>
      <c r="G188" s="5">
        <v>5.0</v>
      </c>
      <c r="H188" s="7">
        <v>190.0</v>
      </c>
      <c r="I188" s="6">
        <f t="shared" si="1"/>
        <v>54.5</v>
      </c>
      <c r="J188" s="6">
        <f t="shared" si="2"/>
        <v>78</v>
      </c>
      <c r="K188" s="7" t="str">
        <f t="shared" si="3"/>
        <v>Dikey</v>
      </c>
      <c r="L188" s="7" t="str">
        <f>IF(K188="Dikey",IF(AND(F188&gt;='Çanta Gruplaması'!$C$10,F188&lt;='Çanta Gruplaması'!$D$10),'Çanta Gruplaması'!$B$10,IF(AND(F188&gt;='Çanta Gruplaması'!$C$11,F188&lt;='Çanta Gruplaması'!$D$11),'Çanta Gruplaması'!$B$11,IF(AND(F188&gt;='Çanta Gruplaması'!$C$12,F188&lt;='Çanta Gruplaması'!$D$12),'Çanta Gruplaması'!$B$12,"Belirtilen Aralıkta Değil"))),IF(K188="Yatay",IF(AND(D188&gt;='Çanta Gruplaması'!$C$3,D188&lt;='Çanta Gruplaması'!$D$3),'Çanta Gruplaması'!$B$3,IF(AND(D188&gt;='Çanta Gruplaması'!$C$4,D188&lt;='Çanta Gruplaması'!$D$4),'Çanta Gruplaması'!$B$4,IF(AND(D188&gt;='Çanta Gruplaması'!$C$5,D188&lt;='Çanta Gruplaması'!$D$5),'Çanta Gruplaması'!$B$5,"Belirtilen Aralıkta Değil"))),IF(K188="Küp",IF(AND(D188&gt;='Çanta Gruplaması'!$C$16,D188&lt;='Çanta Gruplaması'!$D$16),'Çanta Gruplaması'!$B$16,IF(AND(D188&gt;='Çanta Gruplaması'!$C$17,D188&lt;='Çanta Gruplaması'!$D$17),'Çanta Gruplaması'!$B$17,IF(AND(D188&gt;='Çanta Gruplaması'!$C$18,D188&lt;='Çanta Gruplaması'!$D$18),'Çanta Gruplaması'!$B$18,"Belirtilen Aralıkta Değil"))),"Değer Hatalı")))</f>
        <v>Dikey 2</v>
      </c>
      <c r="M188" s="7" t="str">
        <f>IF(AND(D188&gt;='Çanta Gruplaması'!$H$3,D188&lt;='Çanta Gruplaması'!$I$3,F188&gt;='Çanta Gruplaması'!$J$3,F188&lt;='Çanta Gruplaması'!$K$3),'Çanta Gruplaması'!$G$3,IF(AND(D188&gt;='Çanta Gruplaması'!$H$4,D188&lt;='Çanta Gruplaması'!$I$4,F188&gt;='Çanta Gruplaması'!$J$4,F188&lt;='Çanta Gruplaması'!$K$4),'Çanta Gruplaması'!$G$4,IF(AND(D188&gt;='Çanta Gruplaması'!$H$5,D188&lt;='Çanta Gruplaması'!$I$5,F188&gt;='Çanta Gruplaması'!$J$5,F188&lt;='Çanta Gruplaması'!$K$5),'Çanta Gruplaması'!$G$5,"Gruplanabilen Aralıkta Değildir")))</f>
        <v>Orta</v>
      </c>
      <c r="N188" s="8" t="str">
        <f t="shared" si="4"/>
        <v>Geçer</v>
      </c>
      <c r="O188" s="9" t="str">
        <f t="shared" si="5"/>
        <v>Geçer</v>
      </c>
      <c r="P188" s="9" t="str">
        <f t="shared" si="6"/>
        <v>Geçer</v>
      </c>
      <c r="Q188" s="9" t="str">
        <f t="shared" si="7"/>
        <v>Geçer</v>
      </c>
      <c r="R188" s="9" t="str">
        <f t="shared" si="8"/>
        <v>Geçer</v>
      </c>
      <c r="S188" s="9" t="str">
        <f t="shared" si="9"/>
        <v>Geçer</v>
      </c>
      <c r="T188" s="9" t="str">
        <f t="shared" si="10"/>
        <v>Geçer</v>
      </c>
      <c r="U188" s="9" t="str">
        <f t="shared" si="11"/>
        <v>Geçer</v>
      </c>
      <c r="V188" s="9" t="str">
        <f t="shared" si="12"/>
        <v>Geçer</v>
      </c>
      <c r="W188" s="9" t="str">
        <f t="shared" si="13"/>
        <v>Geçer</v>
      </c>
      <c r="X188" s="8" t="str">
        <f t="shared" si="14"/>
        <v>Geçmez</v>
      </c>
      <c r="Y188" s="9" t="str">
        <f t="shared" si="15"/>
        <v>Geçmez</v>
      </c>
      <c r="Z188" s="9" t="str">
        <f t="shared" si="16"/>
        <v>Geçmez</v>
      </c>
      <c r="AA188" s="9" t="str">
        <f t="shared" si="17"/>
        <v>Geçer</v>
      </c>
      <c r="AB188" s="9" t="str">
        <f t="shared" si="18"/>
        <v>Geçer</v>
      </c>
      <c r="AC188" s="9" t="str">
        <f t="shared" si="19"/>
        <v>Geçmez</v>
      </c>
      <c r="AD188" s="9" t="str">
        <f t="shared" si="20"/>
        <v>Geçmez</v>
      </c>
      <c r="AE188" s="9" t="str">
        <f t="shared" si="21"/>
        <v>Geçmez</v>
      </c>
      <c r="AF188" s="9" t="str">
        <f t="shared" si="22"/>
        <v>Geçer</v>
      </c>
      <c r="AG188" s="9" t="str">
        <f t="shared" si="23"/>
        <v>Geçmez</v>
      </c>
      <c r="AH188" s="8" t="str">
        <f t="shared" si="24"/>
        <v>Geçer</v>
      </c>
      <c r="AI188" s="9" t="str">
        <f t="shared" si="25"/>
        <v>Geçer</v>
      </c>
      <c r="AJ188" s="9" t="str">
        <f t="shared" si="26"/>
        <v>Geçer</v>
      </c>
      <c r="AK188" s="9" t="str">
        <f t="shared" si="27"/>
        <v>Geçer</v>
      </c>
      <c r="AL188" s="9" t="str">
        <f t="shared" si="28"/>
        <v>Geçer</v>
      </c>
      <c r="AM188" s="9" t="str">
        <f t="shared" si="29"/>
        <v>Geçer</v>
      </c>
      <c r="AN188" s="9" t="str">
        <f t="shared" si="30"/>
        <v>Geçer</v>
      </c>
      <c r="AO188" s="9" t="str">
        <f t="shared" si="31"/>
        <v>Geçer</v>
      </c>
      <c r="AP188" s="9" t="str">
        <f t="shared" si="32"/>
        <v>Geçer</v>
      </c>
      <c r="AQ188" s="8" t="str">
        <f t="shared" si="33"/>
        <v>Geçer</v>
      </c>
      <c r="AR188" s="9" t="str">
        <f t="shared" si="34"/>
        <v>Geçer</v>
      </c>
      <c r="AS188" s="9" t="str">
        <f t="shared" si="35"/>
        <v>Geçer</v>
      </c>
      <c r="AT188" s="9" t="str">
        <f t="shared" si="36"/>
        <v>Geçer</v>
      </c>
      <c r="AU188" s="9" t="str">
        <f t="shared" si="37"/>
        <v>Geçer</v>
      </c>
      <c r="AV188" s="9" t="str">
        <f t="shared" si="38"/>
        <v>Geçer</v>
      </c>
      <c r="AW188" s="9" t="str">
        <f t="shared" si="39"/>
        <v>Geçer</v>
      </c>
      <c r="AX188" s="9" t="str">
        <f t="shared" si="40"/>
        <v>Geçer</v>
      </c>
      <c r="AY188" s="9" t="str">
        <f t="shared" si="41"/>
        <v>Geçer</v>
      </c>
      <c r="AZ188" s="10" t="str">
        <f t="shared" si="42"/>
        <v>Evet</v>
      </c>
      <c r="BA188" s="10" t="str">
        <f t="shared" si="43"/>
        <v>Evet</v>
      </c>
      <c r="BB188" s="10" t="str">
        <f t="shared" si="44"/>
        <v>Evet</v>
      </c>
    </row>
    <row r="189" ht="42.0" customHeight="1">
      <c r="A189" s="7">
        <v>159.0</v>
      </c>
      <c r="B189" s="5" t="s">
        <v>71</v>
      </c>
      <c r="C189" s="7">
        <v>159.0</v>
      </c>
      <c r="D189" s="5">
        <v>22.0</v>
      </c>
      <c r="E189" s="5">
        <v>8.0</v>
      </c>
      <c r="F189" s="5">
        <v>22.0</v>
      </c>
      <c r="G189" s="5">
        <v>4.0</v>
      </c>
      <c r="H189" s="7">
        <v>190.0</v>
      </c>
      <c r="I189" s="6">
        <f t="shared" si="1"/>
        <v>31.5</v>
      </c>
      <c r="J189" s="6">
        <f t="shared" si="2"/>
        <v>62</v>
      </c>
      <c r="K189" s="7" t="str">
        <f t="shared" si="3"/>
        <v>Dikey</v>
      </c>
      <c r="L189" s="7" t="str">
        <f>IF(K189="Dikey",IF(AND(F189&gt;='Çanta Gruplaması'!$C$10,F189&lt;='Çanta Gruplaması'!$D$10),'Çanta Gruplaması'!$B$10,IF(AND(F189&gt;='Çanta Gruplaması'!$C$11,F189&lt;='Çanta Gruplaması'!$D$11),'Çanta Gruplaması'!$B$11,IF(AND(F189&gt;='Çanta Gruplaması'!$C$12,F189&lt;='Çanta Gruplaması'!$D$12),'Çanta Gruplaması'!$B$12,"Belirtilen Aralıkta Değil"))),IF(K189="Yatay",IF(AND(D189&gt;='Çanta Gruplaması'!$C$3,D189&lt;='Çanta Gruplaması'!$D$3),'Çanta Gruplaması'!$B$3,IF(AND(D189&gt;='Çanta Gruplaması'!$C$4,D189&lt;='Çanta Gruplaması'!$D$4),'Çanta Gruplaması'!$B$4,IF(AND(D189&gt;='Çanta Gruplaması'!$C$5,D189&lt;='Çanta Gruplaması'!$D$5),'Çanta Gruplaması'!$B$5,"Belirtilen Aralıkta Değil"))),IF(K189="Küp",IF(AND(D189&gt;='Çanta Gruplaması'!$C$16,D189&lt;='Çanta Gruplaması'!$D$16),'Çanta Gruplaması'!$B$16,IF(AND(D189&gt;='Çanta Gruplaması'!$C$17,D189&lt;='Çanta Gruplaması'!$D$17),'Çanta Gruplaması'!$B$17,IF(AND(D189&gt;='Çanta Gruplaması'!$C$18,D189&lt;='Çanta Gruplaması'!$D$18),'Çanta Gruplaması'!$B$18,"Belirtilen Aralıkta Değil"))),"Değer Hatalı")))</f>
        <v>Dikey 1</v>
      </c>
      <c r="M189" s="7" t="str">
        <f>IF(AND(D189&gt;='Çanta Gruplaması'!$H$3,D189&lt;='Çanta Gruplaması'!$I$3,F189&gt;='Çanta Gruplaması'!$J$3,F189&lt;='Çanta Gruplaması'!$K$3),'Çanta Gruplaması'!$G$3,IF(AND(D189&gt;='Çanta Gruplaması'!$H$4,D189&lt;='Çanta Gruplaması'!$I$4,F189&gt;='Çanta Gruplaması'!$J$4,F189&lt;='Çanta Gruplaması'!$K$4),'Çanta Gruplaması'!$G$4,IF(AND(D189&gt;='Çanta Gruplaması'!$H$5,D189&lt;='Çanta Gruplaması'!$I$5,F189&gt;='Çanta Gruplaması'!$J$5,F189&lt;='Çanta Gruplaması'!$K$5),'Çanta Gruplaması'!$G$5,"Gruplanabilen Aralıkta Değildir")))</f>
        <v>Küçük</v>
      </c>
      <c r="N189" s="8" t="str">
        <f t="shared" si="4"/>
        <v>Geçmez</v>
      </c>
      <c r="O189" s="9" t="str">
        <f t="shared" si="5"/>
        <v>Geçer</v>
      </c>
      <c r="P189" s="9" t="str">
        <f t="shared" si="6"/>
        <v>Geçmez</v>
      </c>
      <c r="Q189" s="9" t="str">
        <f t="shared" si="7"/>
        <v>Geçer</v>
      </c>
      <c r="R189" s="9" t="str">
        <f t="shared" si="8"/>
        <v>Geçer</v>
      </c>
      <c r="S189" s="9" t="str">
        <f t="shared" si="9"/>
        <v>Geçer</v>
      </c>
      <c r="T189" s="9" t="str">
        <f t="shared" si="10"/>
        <v>Geçer</v>
      </c>
      <c r="U189" s="9" t="str">
        <f t="shared" si="11"/>
        <v>Geçer</v>
      </c>
      <c r="V189" s="9" t="str">
        <f t="shared" si="12"/>
        <v>Geçer</v>
      </c>
      <c r="W189" s="9" t="str">
        <f t="shared" si="13"/>
        <v>Geçmez</v>
      </c>
      <c r="X189" s="8" t="str">
        <f t="shared" si="14"/>
        <v>Geçer</v>
      </c>
      <c r="Y189" s="9" t="str">
        <f t="shared" si="15"/>
        <v>Geçer</v>
      </c>
      <c r="Z189" s="9" t="str">
        <f t="shared" si="16"/>
        <v>Geçer</v>
      </c>
      <c r="AA189" s="9" t="str">
        <f t="shared" si="17"/>
        <v>Geçer</v>
      </c>
      <c r="AB189" s="9" t="str">
        <f t="shared" si="18"/>
        <v>Geçer</v>
      </c>
      <c r="AC189" s="9" t="str">
        <f t="shared" si="19"/>
        <v>Geçer</v>
      </c>
      <c r="AD189" s="9" t="str">
        <f t="shared" si="20"/>
        <v>Geçer</v>
      </c>
      <c r="AE189" s="9" t="str">
        <f t="shared" si="21"/>
        <v>Geçer</v>
      </c>
      <c r="AF189" s="9" t="str">
        <f t="shared" si="22"/>
        <v>Geçer</v>
      </c>
      <c r="AG189" s="9" t="str">
        <f t="shared" si="23"/>
        <v>Geçer</v>
      </c>
      <c r="AH189" s="8" t="str">
        <f t="shared" si="24"/>
        <v>Geçer</v>
      </c>
      <c r="AI189" s="9" t="str">
        <f t="shared" si="25"/>
        <v>Geçer</v>
      </c>
      <c r="AJ189" s="9" t="str">
        <f t="shared" si="26"/>
        <v>Geçer</v>
      </c>
      <c r="AK189" s="9" t="str">
        <f t="shared" si="27"/>
        <v>Geçer</v>
      </c>
      <c r="AL189" s="9" t="str">
        <f t="shared" si="28"/>
        <v>Geçer</v>
      </c>
      <c r="AM189" s="9" t="str">
        <f t="shared" si="29"/>
        <v>Geçer</v>
      </c>
      <c r="AN189" s="9" t="str">
        <f t="shared" si="30"/>
        <v>Geçer</v>
      </c>
      <c r="AO189" s="9" t="str">
        <f t="shared" si="31"/>
        <v>Geçer</v>
      </c>
      <c r="AP189" s="9" t="str">
        <f t="shared" si="32"/>
        <v>Geçer</v>
      </c>
      <c r="AQ189" s="8" t="str">
        <f t="shared" si="33"/>
        <v>Geçmez</v>
      </c>
      <c r="AR189" s="9" t="str">
        <f t="shared" si="34"/>
        <v>Geçer</v>
      </c>
      <c r="AS189" s="9" t="str">
        <f t="shared" si="35"/>
        <v>Geçer</v>
      </c>
      <c r="AT189" s="9" t="str">
        <f t="shared" si="36"/>
        <v>Geçmez</v>
      </c>
      <c r="AU189" s="9" t="str">
        <f t="shared" si="37"/>
        <v>Geçer</v>
      </c>
      <c r="AV189" s="9" t="str">
        <f t="shared" si="38"/>
        <v>Geçer</v>
      </c>
      <c r="AW189" s="9" t="str">
        <f t="shared" si="39"/>
        <v>Geçer</v>
      </c>
      <c r="AX189" s="9" t="str">
        <f t="shared" si="40"/>
        <v>Geçer</v>
      </c>
      <c r="AY189" s="9" t="str">
        <f t="shared" si="41"/>
        <v>Geçer</v>
      </c>
      <c r="AZ189" s="10" t="str">
        <f t="shared" si="42"/>
        <v>Evet</v>
      </c>
      <c r="BA189" s="10" t="str">
        <f t="shared" si="43"/>
        <v>Evet</v>
      </c>
      <c r="BB189" s="10" t="str">
        <f t="shared" si="44"/>
        <v>Evet</v>
      </c>
    </row>
    <row r="190" ht="42.0" customHeight="1">
      <c r="A190" s="7">
        <v>160.0</v>
      </c>
      <c r="B190" s="5" t="s">
        <v>63</v>
      </c>
      <c r="C190" s="7">
        <v>160.0</v>
      </c>
      <c r="D190" s="5">
        <v>21.0</v>
      </c>
      <c r="E190" s="5">
        <v>8.0</v>
      </c>
      <c r="F190" s="5">
        <v>26.0</v>
      </c>
      <c r="G190" s="5">
        <v>4.0</v>
      </c>
      <c r="H190" s="7">
        <v>190.0</v>
      </c>
      <c r="I190" s="6">
        <f t="shared" si="1"/>
        <v>35.5</v>
      </c>
      <c r="J190" s="6">
        <f t="shared" si="2"/>
        <v>60</v>
      </c>
      <c r="K190" s="7" t="str">
        <f t="shared" si="3"/>
        <v>Dikey</v>
      </c>
      <c r="L190" s="7" t="str">
        <f>IF(K190="Dikey",IF(AND(F190&gt;='Çanta Gruplaması'!$C$10,F190&lt;='Çanta Gruplaması'!$D$10),'Çanta Gruplaması'!$B$10,IF(AND(F190&gt;='Çanta Gruplaması'!$C$11,F190&lt;='Çanta Gruplaması'!$D$11),'Çanta Gruplaması'!$B$11,IF(AND(F190&gt;='Çanta Gruplaması'!$C$12,F190&lt;='Çanta Gruplaması'!$D$12),'Çanta Gruplaması'!$B$12,"Belirtilen Aralıkta Değil"))),IF(K190="Yatay",IF(AND(D190&gt;='Çanta Gruplaması'!$C$3,D190&lt;='Çanta Gruplaması'!$D$3),'Çanta Gruplaması'!$B$3,IF(AND(D190&gt;='Çanta Gruplaması'!$C$4,D190&lt;='Çanta Gruplaması'!$D$4),'Çanta Gruplaması'!$B$4,IF(AND(D190&gt;='Çanta Gruplaması'!$C$5,D190&lt;='Çanta Gruplaması'!$D$5),'Çanta Gruplaması'!$B$5,"Belirtilen Aralıkta Değil"))),IF(K190="Küp",IF(AND(D190&gt;='Çanta Gruplaması'!$C$16,D190&lt;='Çanta Gruplaması'!$D$16),'Çanta Gruplaması'!$B$16,IF(AND(D190&gt;='Çanta Gruplaması'!$C$17,D190&lt;='Çanta Gruplaması'!$D$17),'Çanta Gruplaması'!$B$17,IF(AND(D190&gt;='Çanta Gruplaması'!$C$18,D190&lt;='Çanta Gruplaması'!$D$18),'Çanta Gruplaması'!$B$18,"Belirtilen Aralıkta Değil"))),"Değer Hatalı")))</f>
        <v>Dikey 1</v>
      </c>
      <c r="M190" s="7" t="str">
        <f>IF(AND(D190&gt;='Çanta Gruplaması'!$H$3,D190&lt;='Çanta Gruplaması'!$I$3,F190&gt;='Çanta Gruplaması'!$J$3,F190&lt;='Çanta Gruplaması'!$K$3),'Çanta Gruplaması'!$G$3,IF(AND(D190&gt;='Çanta Gruplaması'!$H$4,D190&lt;='Çanta Gruplaması'!$I$4,F190&gt;='Çanta Gruplaması'!$J$4,F190&lt;='Çanta Gruplaması'!$K$4),'Çanta Gruplaması'!$G$4,IF(AND(D190&gt;='Çanta Gruplaması'!$H$5,D190&lt;='Çanta Gruplaması'!$I$5,F190&gt;='Çanta Gruplaması'!$J$5,F190&lt;='Çanta Gruplaması'!$K$5),'Çanta Gruplaması'!$G$5,"Gruplanabilen Aralıkta Değildir")))</f>
        <v>Küçük</v>
      </c>
      <c r="N190" s="8" t="str">
        <f t="shared" si="4"/>
        <v>Geçer</v>
      </c>
      <c r="O190" s="9" t="str">
        <f t="shared" si="5"/>
        <v>Geçer</v>
      </c>
      <c r="P190" s="9" t="str">
        <f t="shared" si="6"/>
        <v>Geçer</v>
      </c>
      <c r="Q190" s="9" t="str">
        <f t="shared" si="7"/>
        <v>Geçer</v>
      </c>
      <c r="R190" s="9" t="str">
        <f t="shared" si="8"/>
        <v>Geçer</v>
      </c>
      <c r="S190" s="9" t="str">
        <f t="shared" si="9"/>
        <v>Geçer</v>
      </c>
      <c r="T190" s="9" t="str">
        <f t="shared" si="10"/>
        <v>Geçer</v>
      </c>
      <c r="U190" s="9" t="str">
        <f t="shared" si="11"/>
        <v>Geçer</v>
      </c>
      <c r="V190" s="9" t="str">
        <f t="shared" si="12"/>
        <v>Geçer</v>
      </c>
      <c r="W190" s="9" t="str">
        <f t="shared" si="13"/>
        <v>Geçer</v>
      </c>
      <c r="X190" s="8" t="str">
        <f t="shared" si="14"/>
        <v>Geçer</v>
      </c>
      <c r="Y190" s="9" t="str">
        <f t="shared" si="15"/>
        <v>Geçer</v>
      </c>
      <c r="Z190" s="9" t="str">
        <f t="shared" si="16"/>
        <v>Geçer</v>
      </c>
      <c r="AA190" s="9" t="str">
        <f t="shared" si="17"/>
        <v>Geçer</v>
      </c>
      <c r="AB190" s="9" t="str">
        <f t="shared" si="18"/>
        <v>Geçer</v>
      </c>
      <c r="AC190" s="9" t="str">
        <f t="shared" si="19"/>
        <v>Geçer</v>
      </c>
      <c r="AD190" s="9" t="str">
        <f t="shared" si="20"/>
        <v>Geçer</v>
      </c>
      <c r="AE190" s="9" t="str">
        <f t="shared" si="21"/>
        <v>Geçer</v>
      </c>
      <c r="AF190" s="9" t="str">
        <f t="shared" si="22"/>
        <v>Geçer</v>
      </c>
      <c r="AG190" s="9" t="str">
        <f t="shared" si="23"/>
        <v>Geçer</v>
      </c>
      <c r="AH190" s="8" t="str">
        <f t="shared" si="24"/>
        <v>Geçer</v>
      </c>
      <c r="AI190" s="9" t="str">
        <f t="shared" si="25"/>
        <v>Geçer</v>
      </c>
      <c r="AJ190" s="9" t="str">
        <f t="shared" si="26"/>
        <v>Geçer</v>
      </c>
      <c r="AK190" s="9" t="str">
        <f t="shared" si="27"/>
        <v>Geçer</v>
      </c>
      <c r="AL190" s="9" t="str">
        <f t="shared" si="28"/>
        <v>Geçer</v>
      </c>
      <c r="AM190" s="9" t="str">
        <f t="shared" si="29"/>
        <v>Geçer</v>
      </c>
      <c r="AN190" s="9" t="str">
        <f t="shared" si="30"/>
        <v>Geçer</v>
      </c>
      <c r="AO190" s="9" t="str">
        <f t="shared" si="31"/>
        <v>Geçer</v>
      </c>
      <c r="AP190" s="9" t="str">
        <f t="shared" si="32"/>
        <v>Geçer</v>
      </c>
      <c r="AQ190" s="8" t="str">
        <f t="shared" si="33"/>
        <v>Geçer</v>
      </c>
      <c r="AR190" s="9" t="str">
        <f t="shared" si="34"/>
        <v>Geçer</v>
      </c>
      <c r="AS190" s="9" t="str">
        <f t="shared" si="35"/>
        <v>Geçer</v>
      </c>
      <c r="AT190" s="9" t="str">
        <f t="shared" si="36"/>
        <v>Geçer</v>
      </c>
      <c r="AU190" s="9" t="str">
        <f t="shared" si="37"/>
        <v>Geçer</v>
      </c>
      <c r="AV190" s="9" t="str">
        <f t="shared" si="38"/>
        <v>Geçer</v>
      </c>
      <c r="AW190" s="9" t="str">
        <f t="shared" si="39"/>
        <v>Geçer</v>
      </c>
      <c r="AX190" s="9" t="str">
        <f t="shared" si="40"/>
        <v>Geçer</v>
      </c>
      <c r="AY190" s="9" t="str">
        <f t="shared" si="41"/>
        <v>Geçer</v>
      </c>
      <c r="AZ190" s="10" t="str">
        <f t="shared" si="42"/>
        <v>Evet</v>
      </c>
      <c r="BA190" s="10" t="str">
        <f t="shared" si="43"/>
        <v>Evet</v>
      </c>
      <c r="BB190" s="10" t="str">
        <f t="shared" si="44"/>
        <v>Evet</v>
      </c>
    </row>
    <row r="191" ht="42.0" customHeight="1">
      <c r="A191" s="7">
        <v>161.0</v>
      </c>
      <c r="B191" s="5" t="s">
        <v>73</v>
      </c>
      <c r="C191" s="7">
        <v>161.0</v>
      </c>
      <c r="D191" s="5">
        <v>20.0</v>
      </c>
      <c r="E191" s="5">
        <v>8.0</v>
      </c>
      <c r="F191" s="5">
        <v>20.0</v>
      </c>
      <c r="G191" s="5">
        <v>4.0</v>
      </c>
      <c r="H191" s="7">
        <v>190.0</v>
      </c>
      <c r="I191" s="6">
        <f t="shared" si="1"/>
        <v>29.5</v>
      </c>
      <c r="J191" s="6">
        <f t="shared" si="2"/>
        <v>58</v>
      </c>
      <c r="K191" s="7" t="str">
        <f t="shared" si="3"/>
        <v>Dikey</v>
      </c>
      <c r="L191" s="7" t="str">
        <f>IF(K191="Dikey",IF(AND(F191&gt;='Çanta Gruplaması'!$C$10,F191&lt;='Çanta Gruplaması'!$D$10),'Çanta Gruplaması'!$B$10,IF(AND(F191&gt;='Çanta Gruplaması'!$C$11,F191&lt;='Çanta Gruplaması'!$D$11),'Çanta Gruplaması'!$B$11,IF(AND(F191&gt;='Çanta Gruplaması'!$C$12,F191&lt;='Çanta Gruplaması'!$D$12),'Çanta Gruplaması'!$B$12,"Belirtilen Aralıkta Değil"))),IF(K191="Yatay",IF(AND(D191&gt;='Çanta Gruplaması'!$C$3,D191&lt;='Çanta Gruplaması'!$D$3),'Çanta Gruplaması'!$B$3,IF(AND(D191&gt;='Çanta Gruplaması'!$C$4,D191&lt;='Çanta Gruplaması'!$D$4),'Çanta Gruplaması'!$B$4,IF(AND(D191&gt;='Çanta Gruplaması'!$C$5,D191&lt;='Çanta Gruplaması'!$D$5),'Çanta Gruplaması'!$B$5,"Belirtilen Aralıkta Değil"))),IF(K191="Küp",IF(AND(D191&gt;='Çanta Gruplaması'!$C$16,D191&lt;='Çanta Gruplaması'!$D$16),'Çanta Gruplaması'!$B$16,IF(AND(D191&gt;='Çanta Gruplaması'!$C$17,D191&lt;='Çanta Gruplaması'!$D$17),'Çanta Gruplaması'!$B$17,IF(AND(D191&gt;='Çanta Gruplaması'!$C$18,D191&lt;='Çanta Gruplaması'!$D$18),'Çanta Gruplaması'!$B$18,"Belirtilen Aralıkta Değil"))),"Değer Hatalı")))</f>
        <v>Dikey 1</v>
      </c>
      <c r="M191" s="7" t="str">
        <f>IF(AND(D191&gt;='Çanta Gruplaması'!$H$3,D191&lt;='Çanta Gruplaması'!$I$3,F191&gt;='Çanta Gruplaması'!$J$3,F191&lt;='Çanta Gruplaması'!$K$3),'Çanta Gruplaması'!$G$3,IF(AND(D191&gt;='Çanta Gruplaması'!$H$4,D191&lt;='Çanta Gruplaması'!$I$4,F191&gt;='Çanta Gruplaması'!$J$4,F191&lt;='Çanta Gruplaması'!$K$4),'Çanta Gruplaması'!$G$4,IF(AND(D191&gt;='Çanta Gruplaması'!$H$5,D191&lt;='Çanta Gruplaması'!$I$5,F191&gt;='Çanta Gruplaması'!$J$5,F191&lt;='Çanta Gruplaması'!$K$5),'Çanta Gruplaması'!$G$5,"Gruplanabilen Aralıkta Değildir")))</f>
        <v>Küçük</v>
      </c>
      <c r="N191" s="8" t="str">
        <f t="shared" si="4"/>
        <v>Geçmez</v>
      </c>
      <c r="O191" s="9" t="str">
        <f t="shared" si="5"/>
        <v>Geçer</v>
      </c>
      <c r="P191" s="9" t="str">
        <f t="shared" si="6"/>
        <v>Geçmez</v>
      </c>
      <c r="Q191" s="9" t="str">
        <f t="shared" si="7"/>
        <v>Geçer</v>
      </c>
      <c r="R191" s="9" t="str">
        <f t="shared" si="8"/>
        <v>Geçer</v>
      </c>
      <c r="S191" s="9" t="str">
        <f t="shared" si="9"/>
        <v>Geçer</v>
      </c>
      <c r="T191" s="9" t="str">
        <f t="shared" si="10"/>
        <v>Geçer</v>
      </c>
      <c r="U191" s="9" t="str">
        <f t="shared" si="11"/>
        <v>Geçer</v>
      </c>
      <c r="V191" s="9" t="str">
        <f t="shared" si="12"/>
        <v>Geçer</v>
      </c>
      <c r="W191" s="9" t="str">
        <f t="shared" si="13"/>
        <v>Geçmez</v>
      </c>
      <c r="X191" s="8" t="str">
        <f t="shared" si="14"/>
        <v>Geçer</v>
      </c>
      <c r="Y191" s="9" t="str">
        <f t="shared" si="15"/>
        <v>Geçer</v>
      </c>
      <c r="Z191" s="9" t="str">
        <f t="shared" si="16"/>
        <v>Geçer</v>
      </c>
      <c r="AA191" s="9" t="str">
        <f t="shared" si="17"/>
        <v>Geçer</v>
      </c>
      <c r="AB191" s="9" t="str">
        <f t="shared" si="18"/>
        <v>Geçer</v>
      </c>
      <c r="AC191" s="9" t="str">
        <f t="shared" si="19"/>
        <v>Geçer</v>
      </c>
      <c r="AD191" s="9" t="str">
        <f t="shared" si="20"/>
        <v>Geçer</v>
      </c>
      <c r="AE191" s="9" t="str">
        <f t="shared" si="21"/>
        <v>Geçer</v>
      </c>
      <c r="AF191" s="9" t="str">
        <f t="shared" si="22"/>
        <v>Geçer</v>
      </c>
      <c r="AG191" s="9" t="str">
        <f t="shared" si="23"/>
        <v>Geçer</v>
      </c>
      <c r="AH191" s="8" t="str">
        <f t="shared" si="24"/>
        <v>Geçer</v>
      </c>
      <c r="AI191" s="9" t="str">
        <f t="shared" si="25"/>
        <v>Geçer</v>
      </c>
      <c r="AJ191" s="9" t="str">
        <f t="shared" si="26"/>
        <v>Geçer</v>
      </c>
      <c r="AK191" s="9" t="str">
        <f t="shared" si="27"/>
        <v>Geçer</v>
      </c>
      <c r="AL191" s="9" t="str">
        <f t="shared" si="28"/>
        <v>Geçer</v>
      </c>
      <c r="AM191" s="9" t="str">
        <f t="shared" si="29"/>
        <v>Geçer</v>
      </c>
      <c r="AN191" s="9" t="str">
        <f t="shared" si="30"/>
        <v>Geçer</v>
      </c>
      <c r="AO191" s="9" t="str">
        <f t="shared" si="31"/>
        <v>Geçer</v>
      </c>
      <c r="AP191" s="9" t="str">
        <f t="shared" si="32"/>
        <v>Geçer</v>
      </c>
      <c r="AQ191" s="8" t="str">
        <f t="shared" si="33"/>
        <v>Geçmez</v>
      </c>
      <c r="AR191" s="9" t="str">
        <f t="shared" si="34"/>
        <v>Geçer</v>
      </c>
      <c r="AS191" s="9" t="str">
        <f t="shared" si="35"/>
        <v>Geçer</v>
      </c>
      <c r="AT191" s="9" t="str">
        <f t="shared" si="36"/>
        <v>Geçmez</v>
      </c>
      <c r="AU191" s="9" t="str">
        <f t="shared" si="37"/>
        <v>Geçer</v>
      </c>
      <c r="AV191" s="9" t="str">
        <f t="shared" si="38"/>
        <v>Geçer</v>
      </c>
      <c r="AW191" s="9" t="str">
        <f t="shared" si="39"/>
        <v>Geçer</v>
      </c>
      <c r="AX191" s="9" t="str">
        <f t="shared" si="40"/>
        <v>Geçer</v>
      </c>
      <c r="AY191" s="9" t="str">
        <f t="shared" si="41"/>
        <v>Geçer</v>
      </c>
      <c r="AZ191" s="10" t="str">
        <f t="shared" si="42"/>
        <v>Evet</v>
      </c>
      <c r="BA191" s="10" t="str">
        <f t="shared" si="43"/>
        <v>Evet</v>
      </c>
      <c r="BB191" s="10" t="str">
        <f t="shared" si="44"/>
        <v>Evet</v>
      </c>
    </row>
    <row r="192" ht="42.0" customHeight="1">
      <c r="A192" s="7">
        <v>162.0</v>
      </c>
      <c r="B192" s="5" t="s">
        <v>58</v>
      </c>
      <c r="C192" s="7">
        <v>162.0</v>
      </c>
      <c r="D192" s="5">
        <v>19.5</v>
      </c>
      <c r="E192" s="5">
        <v>8.0</v>
      </c>
      <c r="F192" s="5">
        <v>23.5</v>
      </c>
      <c r="G192" s="5">
        <v>4.0</v>
      </c>
      <c r="H192" s="7">
        <v>190.0</v>
      </c>
      <c r="I192" s="6">
        <f t="shared" si="1"/>
        <v>33</v>
      </c>
      <c r="J192" s="6">
        <f t="shared" si="2"/>
        <v>57</v>
      </c>
      <c r="K192" s="7" t="str">
        <f t="shared" si="3"/>
        <v>Dikey</v>
      </c>
      <c r="L192" s="7" t="str">
        <f>IF(K192="Dikey",IF(AND(F192&gt;='Çanta Gruplaması'!$C$10,F192&lt;='Çanta Gruplaması'!$D$10),'Çanta Gruplaması'!$B$10,IF(AND(F192&gt;='Çanta Gruplaması'!$C$11,F192&lt;='Çanta Gruplaması'!$D$11),'Çanta Gruplaması'!$B$11,IF(AND(F192&gt;='Çanta Gruplaması'!$C$12,F192&lt;='Çanta Gruplaması'!$D$12),'Çanta Gruplaması'!$B$12,"Belirtilen Aralıkta Değil"))),IF(K192="Yatay",IF(AND(D192&gt;='Çanta Gruplaması'!$C$3,D192&lt;='Çanta Gruplaması'!$D$3),'Çanta Gruplaması'!$B$3,IF(AND(D192&gt;='Çanta Gruplaması'!$C$4,D192&lt;='Çanta Gruplaması'!$D$4),'Çanta Gruplaması'!$B$4,IF(AND(D192&gt;='Çanta Gruplaması'!$C$5,D192&lt;='Çanta Gruplaması'!$D$5),'Çanta Gruplaması'!$B$5,"Belirtilen Aralıkta Değil"))),IF(K192="Küp",IF(AND(D192&gt;='Çanta Gruplaması'!$C$16,D192&lt;='Çanta Gruplaması'!$D$16),'Çanta Gruplaması'!$B$16,IF(AND(D192&gt;='Çanta Gruplaması'!$C$17,D192&lt;='Çanta Gruplaması'!$D$17),'Çanta Gruplaması'!$B$17,IF(AND(D192&gt;='Çanta Gruplaması'!$C$18,D192&lt;='Çanta Gruplaması'!$D$18),'Çanta Gruplaması'!$B$18,"Belirtilen Aralıkta Değil"))),"Değer Hatalı")))</f>
        <v>Dikey 1</v>
      </c>
      <c r="M192" s="7" t="str">
        <f>IF(AND(D192&gt;='Çanta Gruplaması'!$H$3,D192&lt;='Çanta Gruplaması'!$I$3,F192&gt;='Çanta Gruplaması'!$J$3,F192&lt;='Çanta Gruplaması'!$K$3),'Çanta Gruplaması'!$G$3,IF(AND(D192&gt;='Çanta Gruplaması'!$H$4,D192&lt;='Çanta Gruplaması'!$I$4,F192&gt;='Çanta Gruplaması'!$J$4,F192&lt;='Çanta Gruplaması'!$K$4),'Çanta Gruplaması'!$G$4,IF(AND(D192&gt;='Çanta Gruplaması'!$H$5,D192&lt;='Çanta Gruplaması'!$I$5,F192&gt;='Çanta Gruplaması'!$J$5,F192&lt;='Çanta Gruplaması'!$K$5),'Çanta Gruplaması'!$G$5,"Gruplanabilen Aralıkta Değildir")))</f>
        <v>Küçük</v>
      </c>
      <c r="N192" s="8" t="str">
        <f t="shared" si="4"/>
        <v>Geçer</v>
      </c>
      <c r="O192" s="9" t="str">
        <f t="shared" si="5"/>
        <v>Geçer</v>
      </c>
      <c r="P192" s="9" t="str">
        <f t="shared" si="6"/>
        <v>Geçer</v>
      </c>
      <c r="Q192" s="9" t="str">
        <f t="shared" si="7"/>
        <v>Geçer</v>
      </c>
      <c r="R192" s="9" t="str">
        <f t="shared" si="8"/>
        <v>Geçer</v>
      </c>
      <c r="S192" s="9" t="str">
        <f t="shared" si="9"/>
        <v>Geçer</v>
      </c>
      <c r="T192" s="9" t="str">
        <f t="shared" si="10"/>
        <v>Geçer</v>
      </c>
      <c r="U192" s="9" t="str">
        <f t="shared" si="11"/>
        <v>Geçer</v>
      </c>
      <c r="V192" s="9" t="str">
        <f t="shared" si="12"/>
        <v>Geçer</v>
      </c>
      <c r="W192" s="9" t="str">
        <f t="shared" si="13"/>
        <v>Geçer</v>
      </c>
      <c r="X192" s="8" t="str">
        <f t="shared" si="14"/>
        <v>Geçer</v>
      </c>
      <c r="Y192" s="9" t="str">
        <f t="shared" si="15"/>
        <v>Geçer</v>
      </c>
      <c r="Z192" s="9" t="str">
        <f t="shared" si="16"/>
        <v>Geçer</v>
      </c>
      <c r="AA192" s="9" t="str">
        <f t="shared" si="17"/>
        <v>Geçer</v>
      </c>
      <c r="AB192" s="9" t="str">
        <f t="shared" si="18"/>
        <v>Geçer</v>
      </c>
      <c r="AC192" s="9" t="str">
        <f t="shared" si="19"/>
        <v>Geçer</v>
      </c>
      <c r="AD192" s="9" t="str">
        <f t="shared" si="20"/>
        <v>Geçer</v>
      </c>
      <c r="AE192" s="9" t="str">
        <f t="shared" si="21"/>
        <v>Geçer</v>
      </c>
      <c r="AF192" s="9" t="str">
        <f t="shared" si="22"/>
        <v>Geçer</v>
      </c>
      <c r="AG192" s="9" t="str">
        <f t="shared" si="23"/>
        <v>Geçer</v>
      </c>
      <c r="AH192" s="8" t="str">
        <f t="shared" si="24"/>
        <v>Geçer</v>
      </c>
      <c r="AI192" s="9" t="str">
        <f t="shared" si="25"/>
        <v>Geçer</v>
      </c>
      <c r="AJ192" s="9" t="str">
        <f t="shared" si="26"/>
        <v>Geçer</v>
      </c>
      <c r="AK192" s="9" t="str">
        <f t="shared" si="27"/>
        <v>Geçer</v>
      </c>
      <c r="AL192" s="9" t="str">
        <f t="shared" si="28"/>
        <v>Geçer</v>
      </c>
      <c r="AM192" s="9" t="str">
        <f t="shared" si="29"/>
        <v>Geçer</v>
      </c>
      <c r="AN192" s="9" t="str">
        <f t="shared" si="30"/>
        <v>Geçer</v>
      </c>
      <c r="AO192" s="9" t="str">
        <f t="shared" si="31"/>
        <v>Geçer</v>
      </c>
      <c r="AP192" s="9" t="str">
        <f t="shared" si="32"/>
        <v>Geçer</v>
      </c>
      <c r="AQ192" s="8" t="str">
        <f t="shared" si="33"/>
        <v>Geçer</v>
      </c>
      <c r="AR192" s="9" t="str">
        <f t="shared" si="34"/>
        <v>Geçer</v>
      </c>
      <c r="AS192" s="9" t="str">
        <f t="shared" si="35"/>
        <v>Geçer</v>
      </c>
      <c r="AT192" s="9" t="str">
        <f t="shared" si="36"/>
        <v>Geçer</v>
      </c>
      <c r="AU192" s="9" t="str">
        <f t="shared" si="37"/>
        <v>Geçer</v>
      </c>
      <c r="AV192" s="9" t="str">
        <f t="shared" si="38"/>
        <v>Geçer</v>
      </c>
      <c r="AW192" s="9" t="str">
        <f t="shared" si="39"/>
        <v>Geçer</v>
      </c>
      <c r="AX192" s="9" t="str">
        <f t="shared" si="40"/>
        <v>Geçer</v>
      </c>
      <c r="AY192" s="9" t="str">
        <f t="shared" si="41"/>
        <v>Geçer</v>
      </c>
      <c r="AZ192" s="10" t="str">
        <f t="shared" si="42"/>
        <v>Evet</v>
      </c>
      <c r="BA192" s="10" t="str">
        <f t="shared" si="43"/>
        <v>Evet</v>
      </c>
      <c r="BB192" s="10" t="str">
        <f t="shared" si="44"/>
        <v>Evet</v>
      </c>
    </row>
    <row r="193" ht="42.0" customHeight="1">
      <c r="A193" s="7">
        <v>163.0</v>
      </c>
      <c r="B193" s="5" t="s">
        <v>81</v>
      </c>
      <c r="C193" s="7">
        <v>163.0</v>
      </c>
      <c r="D193" s="5">
        <v>18.0</v>
      </c>
      <c r="E193" s="5">
        <v>8.0</v>
      </c>
      <c r="F193" s="5">
        <v>24.0</v>
      </c>
      <c r="G193" s="5">
        <v>4.0</v>
      </c>
      <c r="H193" s="7">
        <v>190.0</v>
      </c>
      <c r="I193" s="6">
        <f t="shared" si="1"/>
        <v>33.5</v>
      </c>
      <c r="J193" s="6">
        <f t="shared" si="2"/>
        <v>54</v>
      </c>
      <c r="K193" s="7" t="str">
        <f t="shared" si="3"/>
        <v>Dikey</v>
      </c>
      <c r="L193" s="7" t="str">
        <f>IF(K193="Dikey",IF(AND(F193&gt;='Çanta Gruplaması'!$C$10,F193&lt;='Çanta Gruplaması'!$D$10),'Çanta Gruplaması'!$B$10,IF(AND(F193&gt;='Çanta Gruplaması'!$C$11,F193&lt;='Çanta Gruplaması'!$D$11),'Çanta Gruplaması'!$B$11,IF(AND(F193&gt;='Çanta Gruplaması'!$C$12,F193&lt;='Çanta Gruplaması'!$D$12),'Çanta Gruplaması'!$B$12,"Belirtilen Aralıkta Değil"))),IF(K193="Yatay",IF(AND(D193&gt;='Çanta Gruplaması'!$C$3,D193&lt;='Çanta Gruplaması'!$D$3),'Çanta Gruplaması'!$B$3,IF(AND(D193&gt;='Çanta Gruplaması'!$C$4,D193&lt;='Çanta Gruplaması'!$D$4),'Çanta Gruplaması'!$B$4,IF(AND(D193&gt;='Çanta Gruplaması'!$C$5,D193&lt;='Çanta Gruplaması'!$D$5),'Çanta Gruplaması'!$B$5,"Belirtilen Aralıkta Değil"))),IF(K193="Küp",IF(AND(D193&gt;='Çanta Gruplaması'!$C$16,D193&lt;='Çanta Gruplaması'!$D$16),'Çanta Gruplaması'!$B$16,IF(AND(D193&gt;='Çanta Gruplaması'!$C$17,D193&lt;='Çanta Gruplaması'!$D$17),'Çanta Gruplaması'!$B$17,IF(AND(D193&gt;='Çanta Gruplaması'!$C$18,D193&lt;='Çanta Gruplaması'!$D$18),'Çanta Gruplaması'!$B$18,"Belirtilen Aralıkta Değil"))),"Değer Hatalı")))</f>
        <v>Dikey 1</v>
      </c>
      <c r="M193" s="7" t="str">
        <f>IF(AND(D193&gt;='Çanta Gruplaması'!$H$3,D193&lt;='Çanta Gruplaması'!$I$3,F193&gt;='Çanta Gruplaması'!$J$3,F193&lt;='Çanta Gruplaması'!$K$3),'Çanta Gruplaması'!$G$3,IF(AND(D193&gt;='Çanta Gruplaması'!$H$4,D193&lt;='Çanta Gruplaması'!$I$4,F193&gt;='Çanta Gruplaması'!$J$4,F193&lt;='Çanta Gruplaması'!$K$4),'Çanta Gruplaması'!$G$4,IF(AND(D193&gt;='Çanta Gruplaması'!$H$5,D193&lt;='Çanta Gruplaması'!$I$5,F193&gt;='Çanta Gruplaması'!$J$5,F193&lt;='Çanta Gruplaması'!$K$5),'Çanta Gruplaması'!$G$5,"Gruplanabilen Aralıkta Değildir")))</f>
        <v>Küçük</v>
      </c>
      <c r="N193" s="8" t="str">
        <f t="shared" si="4"/>
        <v>Geçer</v>
      </c>
      <c r="O193" s="9" t="str">
        <f t="shared" si="5"/>
        <v>Geçer</v>
      </c>
      <c r="P193" s="9" t="str">
        <f t="shared" si="6"/>
        <v>Geçer</v>
      </c>
      <c r="Q193" s="9" t="str">
        <f t="shared" si="7"/>
        <v>Geçer</v>
      </c>
      <c r="R193" s="9" t="str">
        <f t="shared" si="8"/>
        <v>Geçer</v>
      </c>
      <c r="S193" s="9" t="str">
        <f t="shared" si="9"/>
        <v>Geçer</v>
      </c>
      <c r="T193" s="9" t="str">
        <f t="shared" si="10"/>
        <v>Geçer</v>
      </c>
      <c r="U193" s="9" t="str">
        <f t="shared" si="11"/>
        <v>Geçer</v>
      </c>
      <c r="V193" s="9" t="str">
        <f t="shared" si="12"/>
        <v>Geçer</v>
      </c>
      <c r="W193" s="9" t="str">
        <f t="shared" si="13"/>
        <v>Geçer</v>
      </c>
      <c r="X193" s="8" t="str">
        <f t="shared" si="14"/>
        <v>Geçer</v>
      </c>
      <c r="Y193" s="9" t="str">
        <f t="shared" si="15"/>
        <v>Geçer</v>
      </c>
      <c r="Z193" s="9" t="str">
        <f t="shared" si="16"/>
        <v>Geçer</v>
      </c>
      <c r="AA193" s="9" t="str">
        <f t="shared" si="17"/>
        <v>Geçer</v>
      </c>
      <c r="AB193" s="9" t="str">
        <f t="shared" si="18"/>
        <v>Geçer</v>
      </c>
      <c r="AC193" s="9" t="str">
        <f t="shared" si="19"/>
        <v>Geçer</v>
      </c>
      <c r="AD193" s="9" t="str">
        <f t="shared" si="20"/>
        <v>Geçer</v>
      </c>
      <c r="AE193" s="9" t="str">
        <f t="shared" si="21"/>
        <v>Geçer</v>
      </c>
      <c r="AF193" s="9" t="str">
        <f t="shared" si="22"/>
        <v>Geçer</v>
      </c>
      <c r="AG193" s="9" t="str">
        <f t="shared" si="23"/>
        <v>Geçer</v>
      </c>
      <c r="AH193" s="8" t="str">
        <f t="shared" si="24"/>
        <v>Geçer</v>
      </c>
      <c r="AI193" s="9" t="str">
        <f t="shared" si="25"/>
        <v>Geçer</v>
      </c>
      <c r="AJ193" s="9" t="str">
        <f t="shared" si="26"/>
        <v>Geçer</v>
      </c>
      <c r="AK193" s="9" t="str">
        <f t="shared" si="27"/>
        <v>Geçer</v>
      </c>
      <c r="AL193" s="9" t="str">
        <f t="shared" si="28"/>
        <v>Geçer</v>
      </c>
      <c r="AM193" s="9" t="str">
        <f t="shared" si="29"/>
        <v>Geçer</v>
      </c>
      <c r="AN193" s="9" t="str">
        <f t="shared" si="30"/>
        <v>Geçer</v>
      </c>
      <c r="AO193" s="9" t="str">
        <f t="shared" si="31"/>
        <v>Geçer</v>
      </c>
      <c r="AP193" s="9" t="str">
        <f t="shared" si="32"/>
        <v>Geçer</v>
      </c>
      <c r="AQ193" s="8" t="str">
        <f t="shared" si="33"/>
        <v>Geçer</v>
      </c>
      <c r="AR193" s="9" t="str">
        <f t="shared" si="34"/>
        <v>Geçer</v>
      </c>
      <c r="AS193" s="9" t="str">
        <f t="shared" si="35"/>
        <v>Geçer</v>
      </c>
      <c r="AT193" s="9" t="str">
        <f t="shared" si="36"/>
        <v>Geçer</v>
      </c>
      <c r="AU193" s="9" t="str">
        <f t="shared" si="37"/>
        <v>Geçer</v>
      </c>
      <c r="AV193" s="9" t="str">
        <f t="shared" si="38"/>
        <v>Geçer</v>
      </c>
      <c r="AW193" s="9" t="str">
        <f t="shared" si="39"/>
        <v>Geçer</v>
      </c>
      <c r="AX193" s="9" t="str">
        <f t="shared" si="40"/>
        <v>Geçer</v>
      </c>
      <c r="AY193" s="9" t="str">
        <f t="shared" si="41"/>
        <v>Geçer</v>
      </c>
      <c r="AZ193" s="10" t="str">
        <f t="shared" si="42"/>
        <v>Evet</v>
      </c>
      <c r="BA193" s="10" t="str">
        <f t="shared" si="43"/>
        <v>Evet</v>
      </c>
      <c r="BB193" s="10" t="str">
        <f t="shared" si="44"/>
        <v>Evet</v>
      </c>
    </row>
    <row r="194" ht="42.0" customHeight="1">
      <c r="A194" s="7">
        <v>164.0</v>
      </c>
      <c r="B194" s="5" t="s">
        <v>65</v>
      </c>
      <c r="C194" s="7">
        <v>164.0</v>
      </c>
      <c r="D194" s="5">
        <v>18.0</v>
      </c>
      <c r="E194" s="5">
        <v>8.0</v>
      </c>
      <c r="F194" s="5">
        <v>18.0</v>
      </c>
      <c r="G194" s="5">
        <v>5.0</v>
      </c>
      <c r="H194" s="7">
        <v>190.0</v>
      </c>
      <c r="I194" s="6">
        <f t="shared" si="1"/>
        <v>28.5</v>
      </c>
      <c r="J194" s="6">
        <f t="shared" si="2"/>
        <v>54</v>
      </c>
      <c r="K194" s="7" t="str">
        <f t="shared" si="3"/>
        <v>Dikey</v>
      </c>
      <c r="L194" s="7" t="str">
        <f>IF(K194="Dikey",IF(AND(F194&gt;='Çanta Gruplaması'!$C$10,F194&lt;='Çanta Gruplaması'!$D$10),'Çanta Gruplaması'!$B$10,IF(AND(F194&gt;='Çanta Gruplaması'!$C$11,F194&lt;='Çanta Gruplaması'!$D$11),'Çanta Gruplaması'!$B$11,IF(AND(F194&gt;='Çanta Gruplaması'!$C$12,F194&lt;='Çanta Gruplaması'!$D$12),'Çanta Gruplaması'!$B$12,"Belirtilen Aralıkta Değil"))),IF(K194="Yatay",IF(AND(D194&gt;='Çanta Gruplaması'!$C$3,D194&lt;='Çanta Gruplaması'!$D$3),'Çanta Gruplaması'!$B$3,IF(AND(D194&gt;='Çanta Gruplaması'!$C$4,D194&lt;='Çanta Gruplaması'!$D$4),'Çanta Gruplaması'!$B$4,IF(AND(D194&gt;='Çanta Gruplaması'!$C$5,D194&lt;='Çanta Gruplaması'!$D$5),'Çanta Gruplaması'!$B$5,"Belirtilen Aralıkta Değil"))),IF(K194="Küp",IF(AND(D194&gt;='Çanta Gruplaması'!$C$16,D194&lt;='Çanta Gruplaması'!$D$16),'Çanta Gruplaması'!$B$16,IF(AND(D194&gt;='Çanta Gruplaması'!$C$17,D194&lt;='Çanta Gruplaması'!$D$17),'Çanta Gruplaması'!$B$17,IF(AND(D194&gt;='Çanta Gruplaması'!$C$18,D194&lt;='Çanta Gruplaması'!$D$18),'Çanta Gruplaması'!$B$18,"Belirtilen Aralıkta Değil"))),"Değer Hatalı")))</f>
        <v>Dikey 1</v>
      </c>
      <c r="M194" s="7" t="str">
        <f>IF(AND(D194&gt;='Çanta Gruplaması'!$H$3,D194&lt;='Çanta Gruplaması'!$I$3,F194&gt;='Çanta Gruplaması'!$J$3,F194&lt;='Çanta Gruplaması'!$K$3),'Çanta Gruplaması'!$G$3,IF(AND(D194&gt;='Çanta Gruplaması'!$H$4,D194&lt;='Çanta Gruplaması'!$I$4,F194&gt;='Çanta Gruplaması'!$J$4,F194&lt;='Çanta Gruplaması'!$K$4),'Çanta Gruplaması'!$G$4,IF(AND(D194&gt;='Çanta Gruplaması'!$H$5,D194&lt;='Çanta Gruplaması'!$I$5,F194&gt;='Çanta Gruplaması'!$J$5,F194&lt;='Çanta Gruplaması'!$K$5),'Çanta Gruplaması'!$G$5,"Gruplanabilen Aralıkta Değildir")))</f>
        <v>Küçük</v>
      </c>
      <c r="N194" s="8" t="str">
        <f t="shared" si="4"/>
        <v>Geçmez</v>
      </c>
      <c r="O194" s="9" t="str">
        <f t="shared" si="5"/>
        <v>Geçer</v>
      </c>
      <c r="P194" s="9" t="str">
        <f t="shared" si="6"/>
        <v>Geçmez</v>
      </c>
      <c r="Q194" s="9" t="str">
        <f t="shared" si="7"/>
        <v>Geçer</v>
      </c>
      <c r="R194" s="9" t="str">
        <f t="shared" si="8"/>
        <v>Geçer</v>
      </c>
      <c r="S194" s="9" t="str">
        <f t="shared" si="9"/>
        <v>Geçer</v>
      </c>
      <c r="T194" s="9" t="str">
        <f t="shared" si="10"/>
        <v>Geçer</v>
      </c>
      <c r="U194" s="9" t="str">
        <f t="shared" si="11"/>
        <v>Geçer</v>
      </c>
      <c r="V194" s="9" t="str">
        <f t="shared" si="12"/>
        <v>Geçer</v>
      </c>
      <c r="W194" s="9" t="str">
        <f t="shared" si="13"/>
        <v>Geçmez</v>
      </c>
      <c r="X194" s="8" t="str">
        <f t="shared" si="14"/>
        <v>Geçmez</v>
      </c>
      <c r="Y194" s="9" t="str">
        <f t="shared" si="15"/>
        <v>Geçer</v>
      </c>
      <c r="Z194" s="9" t="str">
        <f t="shared" si="16"/>
        <v>Geçer</v>
      </c>
      <c r="AA194" s="9" t="str">
        <f t="shared" si="17"/>
        <v>Geçer</v>
      </c>
      <c r="AB194" s="9" t="str">
        <f t="shared" si="18"/>
        <v>Geçer</v>
      </c>
      <c r="AC194" s="9" t="str">
        <f t="shared" si="19"/>
        <v>Geçer</v>
      </c>
      <c r="AD194" s="9" t="str">
        <f t="shared" si="20"/>
        <v>Geçmez</v>
      </c>
      <c r="AE194" s="9" t="str">
        <f t="shared" si="21"/>
        <v>Geçer</v>
      </c>
      <c r="AF194" s="9" t="str">
        <f t="shared" si="22"/>
        <v>Geçer</v>
      </c>
      <c r="AG194" s="9" t="str">
        <f t="shared" si="23"/>
        <v>Geçer</v>
      </c>
      <c r="AH194" s="8" t="str">
        <f t="shared" si="24"/>
        <v>Geçer</v>
      </c>
      <c r="AI194" s="9" t="str">
        <f t="shared" si="25"/>
        <v>Geçer</v>
      </c>
      <c r="AJ194" s="9" t="str">
        <f t="shared" si="26"/>
        <v>Geçer</v>
      </c>
      <c r="AK194" s="9" t="str">
        <f t="shared" si="27"/>
        <v>Geçer</v>
      </c>
      <c r="AL194" s="9" t="str">
        <f t="shared" si="28"/>
        <v>Geçer</v>
      </c>
      <c r="AM194" s="9" t="str">
        <f t="shared" si="29"/>
        <v>Geçer</v>
      </c>
      <c r="AN194" s="9" t="str">
        <f t="shared" si="30"/>
        <v>Geçer</v>
      </c>
      <c r="AO194" s="9" t="str">
        <f t="shared" si="31"/>
        <v>Geçer</v>
      </c>
      <c r="AP194" s="9" t="str">
        <f t="shared" si="32"/>
        <v>Geçer</v>
      </c>
      <c r="AQ194" s="8" t="str">
        <f t="shared" si="33"/>
        <v>Geçmez</v>
      </c>
      <c r="AR194" s="9" t="str">
        <f t="shared" si="34"/>
        <v>Geçer</v>
      </c>
      <c r="AS194" s="9" t="str">
        <f t="shared" si="35"/>
        <v>Geçer</v>
      </c>
      <c r="AT194" s="9" t="str">
        <f t="shared" si="36"/>
        <v>Geçmez</v>
      </c>
      <c r="AU194" s="9" t="str">
        <f t="shared" si="37"/>
        <v>Geçer</v>
      </c>
      <c r="AV194" s="9" t="str">
        <f t="shared" si="38"/>
        <v>Geçer</v>
      </c>
      <c r="AW194" s="9" t="str">
        <f t="shared" si="39"/>
        <v>Geçer</v>
      </c>
      <c r="AX194" s="9" t="str">
        <f t="shared" si="40"/>
        <v>Geçer</v>
      </c>
      <c r="AY194" s="9" t="str">
        <f t="shared" si="41"/>
        <v>Geçer</v>
      </c>
      <c r="AZ194" s="10" t="str">
        <f t="shared" si="42"/>
        <v>Hayır</v>
      </c>
      <c r="BA194" s="10" t="str">
        <f t="shared" si="43"/>
        <v>Evet</v>
      </c>
      <c r="BB194" s="10" t="str">
        <f t="shared" si="44"/>
        <v>Hayır</v>
      </c>
    </row>
    <row r="195" ht="42.0" customHeight="1">
      <c r="A195" s="7">
        <v>165.0</v>
      </c>
      <c r="B195" s="5" t="s">
        <v>65</v>
      </c>
      <c r="C195" s="7">
        <v>165.0</v>
      </c>
      <c r="D195" s="5">
        <v>16.0</v>
      </c>
      <c r="E195" s="5">
        <v>8.0</v>
      </c>
      <c r="F195" s="5">
        <v>44.0</v>
      </c>
      <c r="G195" s="5">
        <v>5.0</v>
      </c>
      <c r="H195" s="7">
        <v>190.0</v>
      </c>
      <c r="I195" s="6">
        <f t="shared" si="1"/>
        <v>54.5</v>
      </c>
      <c r="J195" s="6">
        <f t="shared" si="2"/>
        <v>50</v>
      </c>
      <c r="K195" s="7" t="str">
        <f t="shared" si="3"/>
        <v>Dikey</v>
      </c>
      <c r="L195" s="7" t="str">
        <f>IF(K195="Dikey",IF(AND(F195&gt;='Çanta Gruplaması'!$C$10,F195&lt;='Çanta Gruplaması'!$D$10),'Çanta Gruplaması'!$B$10,IF(AND(F195&gt;='Çanta Gruplaması'!$C$11,F195&lt;='Çanta Gruplaması'!$D$11),'Çanta Gruplaması'!$B$11,IF(AND(F195&gt;='Çanta Gruplaması'!$C$12,F195&lt;='Çanta Gruplaması'!$D$12),'Çanta Gruplaması'!$B$12,"Belirtilen Aralıkta Değil"))),IF(K195="Yatay",IF(AND(D195&gt;='Çanta Gruplaması'!$C$3,D195&lt;='Çanta Gruplaması'!$D$3),'Çanta Gruplaması'!$B$3,IF(AND(D195&gt;='Çanta Gruplaması'!$C$4,D195&lt;='Çanta Gruplaması'!$D$4),'Çanta Gruplaması'!$B$4,IF(AND(D195&gt;='Çanta Gruplaması'!$C$5,D195&lt;='Çanta Gruplaması'!$D$5),'Çanta Gruplaması'!$B$5,"Belirtilen Aralıkta Değil"))),IF(K195="Küp",IF(AND(D195&gt;='Çanta Gruplaması'!$C$16,D195&lt;='Çanta Gruplaması'!$D$16),'Çanta Gruplaması'!$B$16,IF(AND(D195&gt;='Çanta Gruplaması'!$C$17,D195&lt;='Çanta Gruplaması'!$D$17),'Çanta Gruplaması'!$B$17,IF(AND(D195&gt;='Çanta Gruplaması'!$C$18,D195&lt;='Çanta Gruplaması'!$D$18),'Çanta Gruplaması'!$B$18,"Belirtilen Aralıkta Değil"))),"Değer Hatalı")))</f>
        <v>Dikey 2</v>
      </c>
      <c r="M195" s="7" t="str">
        <f>IF(AND(D195&gt;='Çanta Gruplaması'!$H$3,D195&lt;='Çanta Gruplaması'!$I$3,F195&gt;='Çanta Gruplaması'!$J$3,F195&lt;='Çanta Gruplaması'!$K$3),'Çanta Gruplaması'!$G$3,IF(AND(D195&gt;='Çanta Gruplaması'!$H$4,D195&lt;='Çanta Gruplaması'!$I$4,F195&gt;='Çanta Gruplaması'!$J$4,F195&lt;='Çanta Gruplaması'!$K$4),'Çanta Gruplaması'!$G$4,IF(AND(D195&gt;='Çanta Gruplaması'!$H$5,D195&lt;='Çanta Gruplaması'!$I$5,F195&gt;='Çanta Gruplaması'!$J$5,F195&lt;='Çanta Gruplaması'!$K$5),'Çanta Gruplaması'!$G$5,"Gruplanabilen Aralıkta Değildir")))</f>
        <v>Gruplanabilen Aralıkta Değildir</v>
      </c>
      <c r="N195" s="8" t="str">
        <f t="shared" si="4"/>
        <v>Geçmez</v>
      </c>
      <c r="O195" s="9" t="str">
        <f t="shared" si="5"/>
        <v>Geçmez</v>
      </c>
      <c r="P195" s="9" t="str">
        <f t="shared" si="6"/>
        <v>Geçer</v>
      </c>
      <c r="Q195" s="9" t="str">
        <f t="shared" si="7"/>
        <v>Geçer</v>
      </c>
      <c r="R195" s="9" t="str">
        <f t="shared" si="8"/>
        <v>Geçer</v>
      </c>
      <c r="S195" s="9" t="str">
        <f t="shared" si="9"/>
        <v>Geçmez</v>
      </c>
      <c r="T195" s="9" t="str">
        <f t="shared" si="10"/>
        <v>Geçer</v>
      </c>
      <c r="U195" s="9" t="str">
        <f t="shared" si="11"/>
        <v>Geçmez</v>
      </c>
      <c r="V195" s="9" t="str">
        <f t="shared" si="12"/>
        <v>Geçer</v>
      </c>
      <c r="W195" s="9" t="str">
        <f t="shared" si="13"/>
        <v>Geçer</v>
      </c>
      <c r="X195" s="8" t="str">
        <f t="shared" si="14"/>
        <v>Geçmez</v>
      </c>
      <c r="Y195" s="9" t="str">
        <f t="shared" si="15"/>
        <v>Geçer</v>
      </c>
      <c r="Z195" s="9" t="str">
        <f t="shared" si="16"/>
        <v>Geçmez</v>
      </c>
      <c r="AA195" s="9" t="str">
        <f t="shared" si="17"/>
        <v>Geçer</v>
      </c>
      <c r="AB195" s="9" t="str">
        <f t="shared" si="18"/>
        <v>Geçer</v>
      </c>
      <c r="AC195" s="9" t="str">
        <f t="shared" si="19"/>
        <v>Geçer</v>
      </c>
      <c r="AD195" s="9" t="str">
        <f t="shared" si="20"/>
        <v>Geçmez</v>
      </c>
      <c r="AE195" s="9" t="str">
        <f t="shared" si="21"/>
        <v>Geçer</v>
      </c>
      <c r="AF195" s="9" t="str">
        <f t="shared" si="22"/>
        <v>Geçer</v>
      </c>
      <c r="AG195" s="9" t="str">
        <f t="shared" si="23"/>
        <v>Geçmez</v>
      </c>
      <c r="AH195" s="8" t="str">
        <f t="shared" si="24"/>
        <v>Geçmez</v>
      </c>
      <c r="AI195" s="9" t="str">
        <f t="shared" si="25"/>
        <v>Geçer</v>
      </c>
      <c r="AJ195" s="9" t="str">
        <f t="shared" si="26"/>
        <v>Geçmez</v>
      </c>
      <c r="AK195" s="9" t="str">
        <f t="shared" si="27"/>
        <v>Geçer</v>
      </c>
      <c r="AL195" s="9" t="str">
        <f t="shared" si="28"/>
        <v>Geçer</v>
      </c>
      <c r="AM195" s="9" t="str">
        <f t="shared" si="29"/>
        <v>Geçmez</v>
      </c>
      <c r="AN195" s="9" t="str">
        <f t="shared" si="30"/>
        <v>Geçer</v>
      </c>
      <c r="AO195" s="9" t="str">
        <f t="shared" si="31"/>
        <v>Geçer</v>
      </c>
      <c r="AP195" s="9" t="str">
        <f t="shared" si="32"/>
        <v>Geçer</v>
      </c>
      <c r="AQ195" s="8" t="str">
        <f t="shared" si="33"/>
        <v>Geçmez</v>
      </c>
      <c r="AR195" s="9" t="str">
        <f t="shared" si="34"/>
        <v>Geçer</v>
      </c>
      <c r="AS195" s="9" t="str">
        <f t="shared" si="35"/>
        <v>Geçmez</v>
      </c>
      <c r="AT195" s="9" t="str">
        <f t="shared" si="36"/>
        <v>Geçer</v>
      </c>
      <c r="AU195" s="9" t="str">
        <f t="shared" si="37"/>
        <v>Geçer</v>
      </c>
      <c r="AV195" s="9" t="str">
        <f t="shared" si="38"/>
        <v>Geçmez</v>
      </c>
      <c r="AW195" s="9" t="str">
        <f t="shared" si="39"/>
        <v>Geçer</v>
      </c>
      <c r="AX195" s="9" t="str">
        <f t="shared" si="40"/>
        <v>Geçer</v>
      </c>
      <c r="AY195" s="9" t="str">
        <f t="shared" si="41"/>
        <v>Geçer</v>
      </c>
      <c r="AZ195" s="10" t="str">
        <f t="shared" si="42"/>
        <v>Hayır</v>
      </c>
      <c r="BA195" s="10" t="str">
        <f t="shared" si="43"/>
        <v>Hayır</v>
      </c>
      <c r="BB195" s="10" t="str">
        <f t="shared" si="44"/>
        <v>Hayır</v>
      </c>
    </row>
    <row r="196" ht="42.0" customHeight="1">
      <c r="A196" s="7">
        <v>166.0</v>
      </c>
      <c r="B196" s="5" t="s">
        <v>63</v>
      </c>
      <c r="C196" s="7">
        <v>166.0</v>
      </c>
      <c r="D196" s="5">
        <v>16.0</v>
      </c>
      <c r="E196" s="5">
        <v>8.0</v>
      </c>
      <c r="F196" s="5">
        <v>22.0</v>
      </c>
      <c r="G196" s="5">
        <v>4.0</v>
      </c>
      <c r="H196" s="7">
        <v>190.0</v>
      </c>
      <c r="I196" s="6">
        <f t="shared" si="1"/>
        <v>31.5</v>
      </c>
      <c r="J196" s="6">
        <f t="shared" si="2"/>
        <v>50</v>
      </c>
      <c r="K196" s="7" t="str">
        <f t="shared" si="3"/>
        <v>Dikey</v>
      </c>
      <c r="L196" s="7" t="str">
        <f>IF(K196="Dikey",IF(AND(F196&gt;='Çanta Gruplaması'!$C$10,F196&lt;='Çanta Gruplaması'!$D$10),'Çanta Gruplaması'!$B$10,IF(AND(F196&gt;='Çanta Gruplaması'!$C$11,F196&lt;='Çanta Gruplaması'!$D$11),'Çanta Gruplaması'!$B$11,IF(AND(F196&gt;='Çanta Gruplaması'!$C$12,F196&lt;='Çanta Gruplaması'!$D$12),'Çanta Gruplaması'!$B$12,"Belirtilen Aralıkta Değil"))),IF(K196="Yatay",IF(AND(D196&gt;='Çanta Gruplaması'!$C$3,D196&lt;='Çanta Gruplaması'!$D$3),'Çanta Gruplaması'!$B$3,IF(AND(D196&gt;='Çanta Gruplaması'!$C$4,D196&lt;='Çanta Gruplaması'!$D$4),'Çanta Gruplaması'!$B$4,IF(AND(D196&gt;='Çanta Gruplaması'!$C$5,D196&lt;='Çanta Gruplaması'!$D$5),'Çanta Gruplaması'!$B$5,"Belirtilen Aralıkta Değil"))),IF(K196="Küp",IF(AND(D196&gt;='Çanta Gruplaması'!$C$16,D196&lt;='Çanta Gruplaması'!$D$16),'Çanta Gruplaması'!$B$16,IF(AND(D196&gt;='Çanta Gruplaması'!$C$17,D196&lt;='Çanta Gruplaması'!$D$17),'Çanta Gruplaması'!$B$17,IF(AND(D196&gt;='Çanta Gruplaması'!$C$18,D196&lt;='Çanta Gruplaması'!$D$18),'Çanta Gruplaması'!$B$18,"Belirtilen Aralıkta Değil"))),"Değer Hatalı")))</f>
        <v>Dikey 1</v>
      </c>
      <c r="M196" s="7" t="str">
        <f>IF(AND(D196&gt;='Çanta Gruplaması'!$H$3,D196&lt;='Çanta Gruplaması'!$I$3,F196&gt;='Çanta Gruplaması'!$J$3,F196&lt;='Çanta Gruplaması'!$K$3),'Çanta Gruplaması'!$G$3,IF(AND(D196&gt;='Çanta Gruplaması'!$H$4,D196&lt;='Çanta Gruplaması'!$I$4,F196&gt;='Çanta Gruplaması'!$J$4,F196&lt;='Çanta Gruplaması'!$K$4),'Çanta Gruplaması'!$G$4,IF(AND(D196&gt;='Çanta Gruplaması'!$H$5,D196&lt;='Çanta Gruplaması'!$I$5,F196&gt;='Çanta Gruplaması'!$J$5,F196&lt;='Çanta Gruplaması'!$K$5),'Çanta Gruplaması'!$G$5,"Gruplanabilen Aralıkta Değildir")))</f>
        <v>Küçük</v>
      </c>
      <c r="N196" s="8" t="str">
        <f t="shared" si="4"/>
        <v>Geçmez</v>
      </c>
      <c r="O196" s="9" t="str">
        <f t="shared" si="5"/>
        <v>Geçmez</v>
      </c>
      <c r="P196" s="9" t="str">
        <f t="shared" si="6"/>
        <v>Geçmez</v>
      </c>
      <c r="Q196" s="9" t="str">
        <f t="shared" si="7"/>
        <v>Geçer</v>
      </c>
      <c r="R196" s="9" t="str">
        <f t="shared" si="8"/>
        <v>Geçer</v>
      </c>
      <c r="S196" s="9" t="str">
        <f t="shared" si="9"/>
        <v>Geçmez</v>
      </c>
      <c r="T196" s="9" t="str">
        <f t="shared" si="10"/>
        <v>Geçer</v>
      </c>
      <c r="U196" s="9" t="str">
        <f t="shared" si="11"/>
        <v>Geçmez</v>
      </c>
      <c r="V196" s="9" t="str">
        <f t="shared" si="12"/>
        <v>Geçer</v>
      </c>
      <c r="W196" s="9" t="str">
        <f t="shared" si="13"/>
        <v>Geçmez</v>
      </c>
      <c r="X196" s="8" t="str">
        <f t="shared" si="14"/>
        <v>Geçer</v>
      </c>
      <c r="Y196" s="9" t="str">
        <f t="shared" si="15"/>
        <v>Geçer</v>
      </c>
      <c r="Z196" s="9" t="str">
        <f t="shared" si="16"/>
        <v>Geçer</v>
      </c>
      <c r="AA196" s="9" t="str">
        <f t="shared" si="17"/>
        <v>Geçer</v>
      </c>
      <c r="AB196" s="9" t="str">
        <f t="shared" si="18"/>
        <v>Geçer</v>
      </c>
      <c r="AC196" s="9" t="str">
        <f t="shared" si="19"/>
        <v>Geçer</v>
      </c>
      <c r="AD196" s="9" t="str">
        <f t="shared" si="20"/>
        <v>Geçer</v>
      </c>
      <c r="AE196" s="9" t="str">
        <f t="shared" si="21"/>
        <v>Geçer</v>
      </c>
      <c r="AF196" s="9" t="str">
        <f t="shared" si="22"/>
        <v>Geçer</v>
      </c>
      <c r="AG196" s="9" t="str">
        <f t="shared" si="23"/>
        <v>Geçer</v>
      </c>
      <c r="AH196" s="8" t="str">
        <f t="shared" si="24"/>
        <v>Geçmez</v>
      </c>
      <c r="AI196" s="9" t="str">
        <f t="shared" si="25"/>
        <v>Geçer</v>
      </c>
      <c r="AJ196" s="9" t="str">
        <f t="shared" si="26"/>
        <v>Geçmez</v>
      </c>
      <c r="AK196" s="9" t="str">
        <f t="shared" si="27"/>
        <v>Geçer</v>
      </c>
      <c r="AL196" s="9" t="str">
        <f t="shared" si="28"/>
        <v>Geçer</v>
      </c>
      <c r="AM196" s="9" t="str">
        <f t="shared" si="29"/>
        <v>Geçmez</v>
      </c>
      <c r="AN196" s="9" t="str">
        <f t="shared" si="30"/>
        <v>Geçer</v>
      </c>
      <c r="AO196" s="9" t="str">
        <f t="shared" si="31"/>
        <v>Geçer</v>
      </c>
      <c r="AP196" s="9" t="str">
        <f t="shared" si="32"/>
        <v>Geçer</v>
      </c>
      <c r="AQ196" s="8" t="str">
        <f t="shared" si="33"/>
        <v>Geçmez</v>
      </c>
      <c r="AR196" s="9" t="str">
        <f t="shared" si="34"/>
        <v>Geçer</v>
      </c>
      <c r="AS196" s="9" t="str">
        <f t="shared" si="35"/>
        <v>Geçmez</v>
      </c>
      <c r="AT196" s="9" t="str">
        <f t="shared" si="36"/>
        <v>Geçmez</v>
      </c>
      <c r="AU196" s="9" t="str">
        <f t="shared" si="37"/>
        <v>Geçer</v>
      </c>
      <c r="AV196" s="9" t="str">
        <f t="shared" si="38"/>
        <v>Geçmez</v>
      </c>
      <c r="AW196" s="9" t="str">
        <f t="shared" si="39"/>
        <v>Geçer</v>
      </c>
      <c r="AX196" s="9" t="str">
        <f t="shared" si="40"/>
        <v>Geçer</v>
      </c>
      <c r="AY196" s="9" t="str">
        <f t="shared" si="41"/>
        <v>Geçer</v>
      </c>
      <c r="AZ196" s="10" t="str">
        <f t="shared" si="42"/>
        <v>Evet</v>
      </c>
      <c r="BA196" s="10" t="str">
        <f t="shared" si="43"/>
        <v>Hayır</v>
      </c>
      <c r="BB196" s="10" t="str">
        <f t="shared" si="44"/>
        <v>Hayır</v>
      </c>
    </row>
    <row r="197" ht="42.0" customHeight="1">
      <c r="A197" s="7">
        <v>167.0</v>
      </c>
      <c r="B197" s="5" t="s">
        <v>64</v>
      </c>
      <c r="C197" s="7">
        <v>167.0</v>
      </c>
      <c r="D197" s="5">
        <v>15.5</v>
      </c>
      <c r="E197" s="5">
        <v>8.0</v>
      </c>
      <c r="F197" s="5">
        <v>15.5</v>
      </c>
      <c r="G197" s="5">
        <v>4.0</v>
      </c>
      <c r="H197" s="7">
        <v>190.0</v>
      </c>
      <c r="I197" s="6">
        <f t="shared" si="1"/>
        <v>25</v>
      </c>
      <c r="J197" s="6">
        <f t="shared" si="2"/>
        <v>49</v>
      </c>
      <c r="K197" s="7" t="str">
        <f t="shared" si="3"/>
        <v>Dikey</v>
      </c>
      <c r="L197" s="7" t="str">
        <f>IF(K197="Dikey",IF(AND(F197&gt;='Çanta Gruplaması'!$C$10,F197&lt;='Çanta Gruplaması'!$D$10),'Çanta Gruplaması'!$B$10,IF(AND(F197&gt;='Çanta Gruplaması'!$C$11,F197&lt;='Çanta Gruplaması'!$D$11),'Çanta Gruplaması'!$B$11,IF(AND(F197&gt;='Çanta Gruplaması'!$C$12,F197&lt;='Çanta Gruplaması'!$D$12),'Çanta Gruplaması'!$B$12,"Belirtilen Aralıkta Değil"))),IF(K197="Yatay",IF(AND(D197&gt;='Çanta Gruplaması'!$C$3,D197&lt;='Çanta Gruplaması'!$D$3),'Çanta Gruplaması'!$B$3,IF(AND(D197&gt;='Çanta Gruplaması'!$C$4,D197&lt;='Çanta Gruplaması'!$D$4),'Çanta Gruplaması'!$B$4,IF(AND(D197&gt;='Çanta Gruplaması'!$C$5,D197&lt;='Çanta Gruplaması'!$D$5),'Çanta Gruplaması'!$B$5,"Belirtilen Aralıkta Değil"))),IF(K197="Küp",IF(AND(D197&gt;='Çanta Gruplaması'!$C$16,D197&lt;='Çanta Gruplaması'!$D$16),'Çanta Gruplaması'!$B$16,IF(AND(D197&gt;='Çanta Gruplaması'!$C$17,D197&lt;='Çanta Gruplaması'!$D$17),'Çanta Gruplaması'!$B$17,IF(AND(D197&gt;='Çanta Gruplaması'!$C$18,D197&lt;='Çanta Gruplaması'!$D$18),'Çanta Gruplaması'!$B$18,"Belirtilen Aralıkta Değil"))),"Değer Hatalı")))</f>
        <v>Dikey 1</v>
      </c>
      <c r="M197" s="7" t="str">
        <f>IF(AND(D197&gt;='Çanta Gruplaması'!$H$3,D197&lt;='Çanta Gruplaması'!$I$3,F197&gt;='Çanta Gruplaması'!$J$3,F197&lt;='Çanta Gruplaması'!$K$3),'Çanta Gruplaması'!$G$3,IF(AND(D197&gt;='Çanta Gruplaması'!$H$4,D197&lt;='Çanta Gruplaması'!$I$4,F197&gt;='Çanta Gruplaması'!$J$4,F197&lt;='Çanta Gruplaması'!$K$4),'Çanta Gruplaması'!$G$4,IF(AND(D197&gt;='Çanta Gruplaması'!$H$5,D197&lt;='Çanta Gruplaması'!$I$5,F197&gt;='Çanta Gruplaması'!$J$5,F197&lt;='Çanta Gruplaması'!$K$5),'Çanta Gruplaması'!$G$5,"Gruplanabilen Aralıkta Değildir")))</f>
        <v>Küçük</v>
      </c>
      <c r="N197" s="8" t="str">
        <f t="shared" si="4"/>
        <v>Geçmez</v>
      </c>
      <c r="O197" s="9" t="str">
        <f t="shared" si="5"/>
        <v>Geçmez</v>
      </c>
      <c r="P197" s="9" t="str">
        <f t="shared" si="6"/>
        <v>Geçmez</v>
      </c>
      <c r="Q197" s="9" t="str">
        <f t="shared" si="7"/>
        <v>Geçer</v>
      </c>
      <c r="R197" s="9" t="str">
        <f t="shared" si="8"/>
        <v>Geçer</v>
      </c>
      <c r="S197" s="9" t="str">
        <f t="shared" si="9"/>
        <v>Geçmez</v>
      </c>
      <c r="T197" s="9" t="str">
        <f t="shared" si="10"/>
        <v>Geçer</v>
      </c>
      <c r="U197" s="9" t="str">
        <f t="shared" si="11"/>
        <v>Geçmez</v>
      </c>
      <c r="V197" s="9" t="str">
        <f t="shared" si="12"/>
        <v>Geçer</v>
      </c>
      <c r="W197" s="9" t="str">
        <f t="shared" si="13"/>
        <v>Geçmez</v>
      </c>
      <c r="X197" s="8" t="str">
        <f t="shared" si="14"/>
        <v>Geçer</v>
      </c>
      <c r="Y197" s="9" t="str">
        <f t="shared" si="15"/>
        <v>Geçer</v>
      </c>
      <c r="Z197" s="9" t="str">
        <f t="shared" si="16"/>
        <v>Geçer</v>
      </c>
      <c r="AA197" s="9" t="str">
        <f t="shared" si="17"/>
        <v>Geçer</v>
      </c>
      <c r="AB197" s="9" t="str">
        <f t="shared" si="18"/>
        <v>Geçer</v>
      </c>
      <c r="AC197" s="9" t="str">
        <f t="shared" si="19"/>
        <v>Geçer</v>
      </c>
      <c r="AD197" s="9" t="str">
        <f t="shared" si="20"/>
        <v>Geçer</v>
      </c>
      <c r="AE197" s="9" t="str">
        <f t="shared" si="21"/>
        <v>Geçer</v>
      </c>
      <c r="AF197" s="9" t="str">
        <f t="shared" si="22"/>
        <v>Geçer</v>
      </c>
      <c r="AG197" s="9" t="str">
        <f t="shared" si="23"/>
        <v>Geçer</v>
      </c>
      <c r="AH197" s="8" t="str">
        <f t="shared" si="24"/>
        <v>Geçmez</v>
      </c>
      <c r="AI197" s="9" t="str">
        <f t="shared" si="25"/>
        <v>Geçer</v>
      </c>
      <c r="AJ197" s="9" t="str">
        <f t="shared" si="26"/>
        <v>Geçmez</v>
      </c>
      <c r="AK197" s="9" t="str">
        <f t="shared" si="27"/>
        <v>Geçmez</v>
      </c>
      <c r="AL197" s="9" t="str">
        <f t="shared" si="28"/>
        <v>Geçer</v>
      </c>
      <c r="AM197" s="9" t="str">
        <f t="shared" si="29"/>
        <v>Geçmez</v>
      </c>
      <c r="AN197" s="9" t="str">
        <f t="shared" si="30"/>
        <v>Geçer</v>
      </c>
      <c r="AO197" s="9" t="str">
        <f t="shared" si="31"/>
        <v>Geçmez</v>
      </c>
      <c r="AP197" s="9" t="str">
        <f t="shared" si="32"/>
        <v>Geçmez</v>
      </c>
      <c r="AQ197" s="8" t="str">
        <f t="shared" si="33"/>
        <v>Geçmez</v>
      </c>
      <c r="AR197" s="9" t="str">
        <f t="shared" si="34"/>
        <v>Geçer</v>
      </c>
      <c r="AS197" s="9" t="str">
        <f t="shared" si="35"/>
        <v>Geçmez</v>
      </c>
      <c r="AT197" s="9" t="str">
        <f t="shared" si="36"/>
        <v>Geçmez</v>
      </c>
      <c r="AU197" s="9" t="str">
        <f t="shared" si="37"/>
        <v>Geçer</v>
      </c>
      <c r="AV197" s="9" t="str">
        <f t="shared" si="38"/>
        <v>Geçmez</v>
      </c>
      <c r="AW197" s="9" t="str">
        <f t="shared" si="39"/>
        <v>Geçer</v>
      </c>
      <c r="AX197" s="9" t="str">
        <f t="shared" si="40"/>
        <v>Geçmez</v>
      </c>
      <c r="AY197" s="9" t="str">
        <f t="shared" si="41"/>
        <v>Geçmez</v>
      </c>
      <c r="AZ197" s="10" t="str">
        <f t="shared" si="42"/>
        <v>Evet</v>
      </c>
      <c r="BA197" s="10" t="str">
        <f t="shared" si="43"/>
        <v>Hayır</v>
      </c>
      <c r="BB197" s="10" t="str">
        <f t="shared" si="44"/>
        <v>Hayır</v>
      </c>
    </row>
    <row r="198" ht="42.0" customHeight="1">
      <c r="A198" s="7">
        <v>168.0</v>
      </c>
      <c r="B198" s="5" t="s">
        <v>68</v>
      </c>
      <c r="C198" s="7">
        <v>168.0</v>
      </c>
      <c r="D198" s="5">
        <v>15.0</v>
      </c>
      <c r="E198" s="5">
        <v>8.0</v>
      </c>
      <c r="F198" s="5">
        <v>21.0</v>
      </c>
      <c r="G198" s="5">
        <v>4.0</v>
      </c>
      <c r="H198" s="7">
        <v>190.0</v>
      </c>
      <c r="I198" s="6">
        <f t="shared" si="1"/>
        <v>30.5</v>
      </c>
      <c r="J198" s="6">
        <f t="shared" si="2"/>
        <v>48</v>
      </c>
      <c r="K198" s="7" t="str">
        <f t="shared" si="3"/>
        <v>Dikey</v>
      </c>
      <c r="L198" s="7" t="str">
        <f>IF(K198="Dikey",IF(AND(F198&gt;='Çanta Gruplaması'!$C$10,F198&lt;='Çanta Gruplaması'!$D$10),'Çanta Gruplaması'!$B$10,IF(AND(F198&gt;='Çanta Gruplaması'!$C$11,F198&lt;='Çanta Gruplaması'!$D$11),'Çanta Gruplaması'!$B$11,IF(AND(F198&gt;='Çanta Gruplaması'!$C$12,F198&lt;='Çanta Gruplaması'!$D$12),'Çanta Gruplaması'!$B$12,"Belirtilen Aralıkta Değil"))),IF(K198="Yatay",IF(AND(D198&gt;='Çanta Gruplaması'!$C$3,D198&lt;='Çanta Gruplaması'!$D$3),'Çanta Gruplaması'!$B$3,IF(AND(D198&gt;='Çanta Gruplaması'!$C$4,D198&lt;='Çanta Gruplaması'!$D$4),'Çanta Gruplaması'!$B$4,IF(AND(D198&gt;='Çanta Gruplaması'!$C$5,D198&lt;='Çanta Gruplaması'!$D$5),'Çanta Gruplaması'!$B$5,"Belirtilen Aralıkta Değil"))),IF(K198="Küp",IF(AND(D198&gt;='Çanta Gruplaması'!$C$16,D198&lt;='Çanta Gruplaması'!$D$16),'Çanta Gruplaması'!$B$16,IF(AND(D198&gt;='Çanta Gruplaması'!$C$17,D198&lt;='Çanta Gruplaması'!$D$17),'Çanta Gruplaması'!$B$17,IF(AND(D198&gt;='Çanta Gruplaması'!$C$18,D198&lt;='Çanta Gruplaması'!$D$18),'Çanta Gruplaması'!$B$18,"Belirtilen Aralıkta Değil"))),"Değer Hatalı")))</f>
        <v>Dikey 1</v>
      </c>
      <c r="M198" s="7" t="str">
        <f>IF(AND(D198&gt;='Çanta Gruplaması'!$H$3,D198&lt;='Çanta Gruplaması'!$I$3,F198&gt;='Çanta Gruplaması'!$J$3,F198&lt;='Çanta Gruplaması'!$K$3),'Çanta Gruplaması'!$G$3,IF(AND(D198&gt;='Çanta Gruplaması'!$H$4,D198&lt;='Çanta Gruplaması'!$I$4,F198&gt;='Çanta Gruplaması'!$J$4,F198&lt;='Çanta Gruplaması'!$K$4),'Çanta Gruplaması'!$G$4,IF(AND(D198&gt;='Çanta Gruplaması'!$H$5,D198&lt;='Çanta Gruplaması'!$I$5,F198&gt;='Çanta Gruplaması'!$J$5,F198&lt;='Çanta Gruplaması'!$K$5),'Çanta Gruplaması'!$G$5,"Gruplanabilen Aralıkta Değildir")))</f>
        <v>Küçük</v>
      </c>
      <c r="N198" s="8" t="str">
        <f t="shared" si="4"/>
        <v>Geçmez</v>
      </c>
      <c r="O198" s="9" t="str">
        <f t="shared" si="5"/>
        <v>Geçmez</v>
      </c>
      <c r="P198" s="9" t="str">
        <f t="shared" si="6"/>
        <v>Geçmez</v>
      </c>
      <c r="Q198" s="9" t="str">
        <f t="shared" si="7"/>
        <v>Geçer</v>
      </c>
      <c r="R198" s="9" t="str">
        <f t="shared" si="8"/>
        <v>Geçer</v>
      </c>
      <c r="S198" s="9" t="str">
        <f t="shared" si="9"/>
        <v>Geçmez</v>
      </c>
      <c r="T198" s="9" t="str">
        <f t="shared" si="10"/>
        <v>Geçer</v>
      </c>
      <c r="U198" s="9" t="str">
        <f t="shared" si="11"/>
        <v>Geçmez</v>
      </c>
      <c r="V198" s="9" t="str">
        <f t="shared" si="12"/>
        <v>Geçer</v>
      </c>
      <c r="W198" s="9" t="str">
        <f t="shared" si="13"/>
        <v>Geçmez</v>
      </c>
      <c r="X198" s="8" t="str">
        <f t="shared" si="14"/>
        <v>Geçer</v>
      </c>
      <c r="Y198" s="9" t="str">
        <f t="shared" si="15"/>
        <v>Geçer</v>
      </c>
      <c r="Z198" s="9" t="str">
        <f t="shared" si="16"/>
        <v>Geçer</v>
      </c>
      <c r="AA198" s="9" t="str">
        <f t="shared" si="17"/>
        <v>Geçer</v>
      </c>
      <c r="AB198" s="9" t="str">
        <f t="shared" si="18"/>
        <v>Geçer</v>
      </c>
      <c r="AC198" s="9" t="str">
        <f t="shared" si="19"/>
        <v>Geçer</v>
      </c>
      <c r="AD198" s="9" t="str">
        <f t="shared" si="20"/>
        <v>Geçer</v>
      </c>
      <c r="AE198" s="9" t="str">
        <f t="shared" si="21"/>
        <v>Geçer</v>
      </c>
      <c r="AF198" s="9" t="str">
        <f t="shared" si="22"/>
        <v>Geçer</v>
      </c>
      <c r="AG198" s="9" t="str">
        <f t="shared" si="23"/>
        <v>Geçer</v>
      </c>
      <c r="AH198" s="8" t="str">
        <f t="shared" si="24"/>
        <v>Geçmez</v>
      </c>
      <c r="AI198" s="9" t="str">
        <f t="shared" si="25"/>
        <v>Geçer</v>
      </c>
      <c r="AJ198" s="9" t="str">
        <f t="shared" si="26"/>
        <v>Geçmez</v>
      </c>
      <c r="AK198" s="9" t="str">
        <f t="shared" si="27"/>
        <v>Geçer</v>
      </c>
      <c r="AL198" s="9" t="str">
        <f t="shared" si="28"/>
        <v>Geçer</v>
      </c>
      <c r="AM198" s="9" t="str">
        <f t="shared" si="29"/>
        <v>Geçmez</v>
      </c>
      <c r="AN198" s="9" t="str">
        <f t="shared" si="30"/>
        <v>Geçer</v>
      </c>
      <c r="AO198" s="9" t="str">
        <f t="shared" si="31"/>
        <v>Geçer</v>
      </c>
      <c r="AP198" s="9" t="str">
        <f t="shared" si="32"/>
        <v>Geçmez</v>
      </c>
      <c r="AQ198" s="8" t="str">
        <f t="shared" si="33"/>
        <v>Geçmez</v>
      </c>
      <c r="AR198" s="9" t="str">
        <f t="shared" si="34"/>
        <v>Geçer</v>
      </c>
      <c r="AS198" s="9" t="str">
        <f t="shared" si="35"/>
        <v>Geçmez</v>
      </c>
      <c r="AT198" s="9" t="str">
        <f t="shared" si="36"/>
        <v>Geçmez</v>
      </c>
      <c r="AU198" s="9" t="str">
        <f t="shared" si="37"/>
        <v>Geçer</v>
      </c>
      <c r="AV198" s="9" t="str">
        <f t="shared" si="38"/>
        <v>Geçmez</v>
      </c>
      <c r="AW198" s="9" t="str">
        <f t="shared" si="39"/>
        <v>Geçer</v>
      </c>
      <c r="AX198" s="9" t="str">
        <f t="shared" si="40"/>
        <v>Geçer</v>
      </c>
      <c r="AY198" s="9" t="str">
        <f t="shared" si="41"/>
        <v>Geçmez</v>
      </c>
      <c r="AZ198" s="10" t="str">
        <f t="shared" si="42"/>
        <v>Evet</v>
      </c>
      <c r="BA198" s="10" t="str">
        <f t="shared" si="43"/>
        <v>Hayır</v>
      </c>
      <c r="BB198" s="10" t="str">
        <f t="shared" si="44"/>
        <v>Hayır</v>
      </c>
    </row>
    <row r="199" ht="42.0" customHeight="1">
      <c r="A199" s="7">
        <v>169.0</v>
      </c>
      <c r="B199" s="5" t="s">
        <v>68</v>
      </c>
      <c r="C199" s="7">
        <v>169.0</v>
      </c>
      <c r="D199" s="5">
        <v>15.0</v>
      </c>
      <c r="E199" s="5">
        <v>8.0</v>
      </c>
      <c r="F199" s="5">
        <v>17.0</v>
      </c>
      <c r="G199" s="5">
        <v>4.0</v>
      </c>
      <c r="H199" s="7">
        <v>190.0</v>
      </c>
      <c r="I199" s="6">
        <f t="shared" si="1"/>
        <v>26.5</v>
      </c>
      <c r="J199" s="6">
        <f t="shared" si="2"/>
        <v>48</v>
      </c>
      <c r="K199" s="7" t="str">
        <f t="shared" si="3"/>
        <v>Dikey</v>
      </c>
      <c r="L199" s="7" t="str">
        <f>IF(K199="Dikey",IF(AND(F199&gt;='Çanta Gruplaması'!$C$10,F199&lt;='Çanta Gruplaması'!$D$10),'Çanta Gruplaması'!$B$10,IF(AND(F199&gt;='Çanta Gruplaması'!$C$11,F199&lt;='Çanta Gruplaması'!$D$11),'Çanta Gruplaması'!$B$11,IF(AND(F199&gt;='Çanta Gruplaması'!$C$12,F199&lt;='Çanta Gruplaması'!$D$12),'Çanta Gruplaması'!$B$12,"Belirtilen Aralıkta Değil"))),IF(K199="Yatay",IF(AND(D199&gt;='Çanta Gruplaması'!$C$3,D199&lt;='Çanta Gruplaması'!$D$3),'Çanta Gruplaması'!$B$3,IF(AND(D199&gt;='Çanta Gruplaması'!$C$4,D199&lt;='Çanta Gruplaması'!$D$4),'Çanta Gruplaması'!$B$4,IF(AND(D199&gt;='Çanta Gruplaması'!$C$5,D199&lt;='Çanta Gruplaması'!$D$5),'Çanta Gruplaması'!$B$5,"Belirtilen Aralıkta Değil"))),IF(K199="Küp",IF(AND(D199&gt;='Çanta Gruplaması'!$C$16,D199&lt;='Çanta Gruplaması'!$D$16),'Çanta Gruplaması'!$B$16,IF(AND(D199&gt;='Çanta Gruplaması'!$C$17,D199&lt;='Çanta Gruplaması'!$D$17),'Çanta Gruplaması'!$B$17,IF(AND(D199&gt;='Çanta Gruplaması'!$C$18,D199&lt;='Çanta Gruplaması'!$D$18),'Çanta Gruplaması'!$B$18,"Belirtilen Aralıkta Değil"))),"Değer Hatalı")))</f>
        <v>Dikey 1</v>
      </c>
      <c r="M199" s="7" t="str">
        <f>IF(AND(D199&gt;='Çanta Gruplaması'!$H$3,D199&lt;='Çanta Gruplaması'!$I$3,F199&gt;='Çanta Gruplaması'!$J$3,F199&lt;='Çanta Gruplaması'!$K$3),'Çanta Gruplaması'!$G$3,IF(AND(D199&gt;='Çanta Gruplaması'!$H$4,D199&lt;='Çanta Gruplaması'!$I$4,F199&gt;='Çanta Gruplaması'!$J$4,F199&lt;='Çanta Gruplaması'!$K$4),'Çanta Gruplaması'!$G$4,IF(AND(D199&gt;='Çanta Gruplaması'!$H$5,D199&lt;='Çanta Gruplaması'!$I$5,F199&gt;='Çanta Gruplaması'!$J$5,F199&lt;='Çanta Gruplaması'!$K$5),'Çanta Gruplaması'!$G$5,"Gruplanabilen Aralıkta Değildir")))</f>
        <v>Küçük</v>
      </c>
      <c r="N199" s="8" t="str">
        <f t="shared" si="4"/>
        <v>Geçmez</v>
      </c>
      <c r="O199" s="9" t="str">
        <f t="shared" si="5"/>
        <v>Geçmez</v>
      </c>
      <c r="P199" s="9" t="str">
        <f t="shared" si="6"/>
        <v>Geçmez</v>
      </c>
      <c r="Q199" s="9" t="str">
        <f t="shared" si="7"/>
        <v>Geçer</v>
      </c>
      <c r="R199" s="9" t="str">
        <f t="shared" si="8"/>
        <v>Geçer</v>
      </c>
      <c r="S199" s="9" t="str">
        <f t="shared" si="9"/>
        <v>Geçmez</v>
      </c>
      <c r="T199" s="9" t="str">
        <f t="shared" si="10"/>
        <v>Geçer</v>
      </c>
      <c r="U199" s="9" t="str">
        <f t="shared" si="11"/>
        <v>Geçmez</v>
      </c>
      <c r="V199" s="9" t="str">
        <f t="shared" si="12"/>
        <v>Geçer</v>
      </c>
      <c r="W199" s="9" t="str">
        <f t="shared" si="13"/>
        <v>Geçmez</v>
      </c>
      <c r="X199" s="8" t="str">
        <f t="shared" si="14"/>
        <v>Geçer</v>
      </c>
      <c r="Y199" s="9" t="str">
        <f t="shared" si="15"/>
        <v>Geçer</v>
      </c>
      <c r="Z199" s="9" t="str">
        <f t="shared" si="16"/>
        <v>Geçer</v>
      </c>
      <c r="AA199" s="9" t="str">
        <f t="shared" si="17"/>
        <v>Geçer</v>
      </c>
      <c r="AB199" s="9" t="str">
        <f t="shared" si="18"/>
        <v>Geçer</v>
      </c>
      <c r="AC199" s="9" t="str">
        <f t="shared" si="19"/>
        <v>Geçer</v>
      </c>
      <c r="AD199" s="9" t="str">
        <f t="shared" si="20"/>
        <v>Geçer</v>
      </c>
      <c r="AE199" s="9" t="str">
        <f t="shared" si="21"/>
        <v>Geçer</v>
      </c>
      <c r="AF199" s="9" t="str">
        <f t="shared" si="22"/>
        <v>Geçer</v>
      </c>
      <c r="AG199" s="9" t="str">
        <f t="shared" si="23"/>
        <v>Geçer</v>
      </c>
      <c r="AH199" s="8" t="str">
        <f t="shared" si="24"/>
        <v>Geçmez</v>
      </c>
      <c r="AI199" s="9" t="str">
        <f t="shared" si="25"/>
        <v>Geçer</v>
      </c>
      <c r="AJ199" s="9" t="str">
        <f t="shared" si="26"/>
        <v>Geçmez</v>
      </c>
      <c r="AK199" s="9" t="str">
        <f t="shared" si="27"/>
        <v>Geçmez</v>
      </c>
      <c r="AL199" s="9" t="str">
        <f t="shared" si="28"/>
        <v>Geçer</v>
      </c>
      <c r="AM199" s="9" t="str">
        <f t="shared" si="29"/>
        <v>Geçmez</v>
      </c>
      <c r="AN199" s="9" t="str">
        <f t="shared" si="30"/>
        <v>Geçer</v>
      </c>
      <c r="AO199" s="9" t="str">
        <f t="shared" si="31"/>
        <v>Geçmez</v>
      </c>
      <c r="AP199" s="9" t="str">
        <f t="shared" si="32"/>
        <v>Geçmez</v>
      </c>
      <c r="AQ199" s="8" t="str">
        <f t="shared" si="33"/>
        <v>Geçmez</v>
      </c>
      <c r="AR199" s="9" t="str">
        <f t="shared" si="34"/>
        <v>Geçer</v>
      </c>
      <c r="AS199" s="9" t="str">
        <f t="shared" si="35"/>
        <v>Geçmez</v>
      </c>
      <c r="AT199" s="9" t="str">
        <f t="shared" si="36"/>
        <v>Geçmez</v>
      </c>
      <c r="AU199" s="9" t="str">
        <f t="shared" si="37"/>
        <v>Geçer</v>
      </c>
      <c r="AV199" s="9" t="str">
        <f t="shared" si="38"/>
        <v>Geçmez</v>
      </c>
      <c r="AW199" s="9" t="str">
        <f t="shared" si="39"/>
        <v>Geçer</v>
      </c>
      <c r="AX199" s="9" t="str">
        <f t="shared" si="40"/>
        <v>Geçmez</v>
      </c>
      <c r="AY199" s="9" t="str">
        <f t="shared" si="41"/>
        <v>Geçmez</v>
      </c>
      <c r="AZ199" s="10" t="str">
        <f t="shared" si="42"/>
        <v>Evet</v>
      </c>
      <c r="BA199" s="10" t="str">
        <f t="shared" si="43"/>
        <v>Hayır</v>
      </c>
      <c r="BB199" s="10" t="str">
        <f t="shared" si="44"/>
        <v>Hayır</v>
      </c>
    </row>
    <row r="200" ht="42.0" customHeight="1">
      <c r="A200" s="7">
        <v>170.0</v>
      </c>
      <c r="B200" s="5" t="s">
        <v>71</v>
      </c>
      <c r="C200" s="7">
        <v>170.0</v>
      </c>
      <c r="D200" s="5">
        <v>12.3</v>
      </c>
      <c r="E200" s="5">
        <v>7.8</v>
      </c>
      <c r="F200" s="5">
        <v>36.2</v>
      </c>
      <c r="G200" s="5">
        <v>4.0</v>
      </c>
      <c r="H200" s="7">
        <v>190.0</v>
      </c>
      <c r="I200" s="6">
        <f t="shared" si="1"/>
        <v>45.6</v>
      </c>
      <c r="J200" s="6">
        <f t="shared" si="2"/>
        <v>42.2</v>
      </c>
      <c r="K200" s="7" t="str">
        <f t="shared" si="3"/>
        <v>Dikey</v>
      </c>
      <c r="L200" s="7" t="str">
        <f>IF(K200="Dikey",IF(AND(F200&gt;='Çanta Gruplaması'!$C$10,F200&lt;='Çanta Gruplaması'!$D$10),'Çanta Gruplaması'!$B$10,IF(AND(F200&gt;='Çanta Gruplaması'!$C$11,F200&lt;='Çanta Gruplaması'!$D$11),'Çanta Gruplaması'!$B$11,IF(AND(F200&gt;='Çanta Gruplaması'!$C$12,F200&lt;='Çanta Gruplaması'!$D$12),'Çanta Gruplaması'!$B$12,"Belirtilen Aralıkta Değil"))),IF(K200="Yatay",IF(AND(D200&gt;='Çanta Gruplaması'!$C$3,D200&lt;='Çanta Gruplaması'!$D$3),'Çanta Gruplaması'!$B$3,IF(AND(D200&gt;='Çanta Gruplaması'!$C$4,D200&lt;='Çanta Gruplaması'!$D$4),'Çanta Gruplaması'!$B$4,IF(AND(D200&gt;='Çanta Gruplaması'!$C$5,D200&lt;='Çanta Gruplaması'!$D$5),'Çanta Gruplaması'!$B$5,"Belirtilen Aralıkta Değil"))),IF(K200="Küp",IF(AND(D200&gt;='Çanta Gruplaması'!$C$16,D200&lt;='Çanta Gruplaması'!$D$16),'Çanta Gruplaması'!$B$16,IF(AND(D200&gt;='Çanta Gruplaması'!$C$17,D200&lt;='Çanta Gruplaması'!$D$17),'Çanta Gruplaması'!$B$17,IF(AND(D200&gt;='Çanta Gruplaması'!$C$18,D200&lt;='Çanta Gruplaması'!$D$18),'Çanta Gruplaması'!$B$18,"Belirtilen Aralıkta Değil"))),"Değer Hatalı")))</f>
        <v>Dikey 2</v>
      </c>
      <c r="M200" s="7" t="str">
        <f>IF(AND(D200&gt;='Çanta Gruplaması'!$H$3,D200&lt;='Çanta Gruplaması'!$I$3,F200&gt;='Çanta Gruplaması'!$J$3,F200&lt;='Çanta Gruplaması'!$K$3),'Çanta Gruplaması'!$G$3,IF(AND(D200&gt;='Çanta Gruplaması'!$H$4,D200&lt;='Çanta Gruplaması'!$I$4,F200&gt;='Çanta Gruplaması'!$J$4,F200&lt;='Çanta Gruplaması'!$K$4),'Çanta Gruplaması'!$G$4,IF(AND(D200&gt;='Çanta Gruplaması'!$H$5,D200&lt;='Çanta Gruplaması'!$I$5,F200&gt;='Çanta Gruplaması'!$J$5,F200&lt;='Çanta Gruplaması'!$K$5),'Çanta Gruplaması'!$G$5,"Gruplanabilen Aralıkta Değildir")))</f>
        <v>Gruplanabilen Aralıkta Değildir</v>
      </c>
      <c r="N200" s="8" t="str">
        <f t="shared" si="4"/>
        <v>Geçmez</v>
      </c>
      <c r="O200" s="9" t="str">
        <f t="shared" si="5"/>
        <v>Geçmez</v>
      </c>
      <c r="P200" s="9" t="str">
        <f t="shared" si="6"/>
        <v>Geçer</v>
      </c>
      <c r="Q200" s="9" t="str">
        <f t="shared" si="7"/>
        <v>Geçer</v>
      </c>
      <c r="R200" s="9" t="str">
        <f t="shared" si="8"/>
        <v>Geçer</v>
      </c>
      <c r="S200" s="9" t="str">
        <f t="shared" si="9"/>
        <v>Geçmez</v>
      </c>
      <c r="T200" s="9" t="str">
        <f t="shared" si="10"/>
        <v>Geçer</v>
      </c>
      <c r="U200" s="9" t="str">
        <f t="shared" si="11"/>
        <v>Geçmez</v>
      </c>
      <c r="V200" s="9" t="str">
        <f t="shared" si="12"/>
        <v>Geçmez</v>
      </c>
      <c r="W200" s="9" t="str">
        <f t="shared" si="13"/>
        <v>Geçer</v>
      </c>
      <c r="X200" s="8" t="str">
        <f t="shared" si="14"/>
        <v>Geçer</v>
      </c>
      <c r="Y200" s="9" t="str">
        <f t="shared" si="15"/>
        <v>Geçer</v>
      </c>
      <c r="Z200" s="9" t="str">
        <f t="shared" si="16"/>
        <v>Geçer</v>
      </c>
      <c r="AA200" s="9" t="str">
        <f t="shared" si="17"/>
        <v>Geçer</v>
      </c>
      <c r="AB200" s="9" t="str">
        <f t="shared" si="18"/>
        <v>Geçer</v>
      </c>
      <c r="AC200" s="9" t="str">
        <f t="shared" si="19"/>
        <v>Geçer</v>
      </c>
      <c r="AD200" s="9" t="str">
        <f t="shared" si="20"/>
        <v>Geçer</v>
      </c>
      <c r="AE200" s="9" t="str">
        <f t="shared" si="21"/>
        <v>Geçer</v>
      </c>
      <c r="AF200" s="9" t="str">
        <f t="shared" si="22"/>
        <v>Geçer</v>
      </c>
      <c r="AG200" s="9" t="str">
        <f t="shared" si="23"/>
        <v>Geçer</v>
      </c>
      <c r="AH200" s="8" t="str">
        <f t="shared" si="24"/>
        <v>Geçmez</v>
      </c>
      <c r="AI200" s="9" t="str">
        <f t="shared" si="25"/>
        <v>Geçer</v>
      </c>
      <c r="AJ200" s="9" t="str">
        <f t="shared" si="26"/>
        <v>Geçmez</v>
      </c>
      <c r="AK200" s="9" t="str">
        <f t="shared" si="27"/>
        <v>Geçer</v>
      </c>
      <c r="AL200" s="9" t="str">
        <f t="shared" si="28"/>
        <v>Geçmez</v>
      </c>
      <c r="AM200" s="9" t="str">
        <f t="shared" si="29"/>
        <v>Geçmez</v>
      </c>
      <c r="AN200" s="9" t="str">
        <f t="shared" si="30"/>
        <v>Geçmez</v>
      </c>
      <c r="AO200" s="9" t="str">
        <f t="shared" si="31"/>
        <v>Geçer</v>
      </c>
      <c r="AP200" s="9" t="str">
        <f t="shared" si="32"/>
        <v>Geçmez</v>
      </c>
      <c r="AQ200" s="8" t="str">
        <f t="shared" si="33"/>
        <v>Geçmez</v>
      </c>
      <c r="AR200" s="9" t="str">
        <f t="shared" si="34"/>
        <v>Geçer</v>
      </c>
      <c r="AS200" s="9" t="str">
        <f t="shared" si="35"/>
        <v>Geçmez</v>
      </c>
      <c r="AT200" s="9" t="str">
        <f t="shared" si="36"/>
        <v>Geçer</v>
      </c>
      <c r="AU200" s="9" t="str">
        <f t="shared" si="37"/>
        <v>Geçmez</v>
      </c>
      <c r="AV200" s="9" t="str">
        <f t="shared" si="38"/>
        <v>Geçmez</v>
      </c>
      <c r="AW200" s="9" t="str">
        <f t="shared" si="39"/>
        <v>Geçer</v>
      </c>
      <c r="AX200" s="9" t="str">
        <f t="shared" si="40"/>
        <v>Geçer</v>
      </c>
      <c r="AY200" s="9" t="str">
        <f t="shared" si="41"/>
        <v>Geçmez</v>
      </c>
      <c r="AZ200" s="10" t="str">
        <f t="shared" si="42"/>
        <v>Evet</v>
      </c>
      <c r="BA200" s="10" t="str">
        <f t="shared" si="43"/>
        <v>Hayır</v>
      </c>
      <c r="BB200" s="10" t="str">
        <f t="shared" si="44"/>
        <v>Hayır</v>
      </c>
    </row>
    <row r="201" ht="42.0" customHeight="1">
      <c r="A201" s="7">
        <v>171.0</v>
      </c>
      <c r="B201" s="5" t="s">
        <v>65</v>
      </c>
      <c r="C201" s="7">
        <v>171.0</v>
      </c>
      <c r="D201" s="5">
        <v>27.0</v>
      </c>
      <c r="E201" s="5">
        <v>7.0</v>
      </c>
      <c r="F201" s="5">
        <v>22.0</v>
      </c>
      <c r="G201" s="5">
        <v>3.5</v>
      </c>
      <c r="H201" s="7">
        <v>190.0</v>
      </c>
      <c r="I201" s="6">
        <f t="shared" si="1"/>
        <v>30.5</v>
      </c>
      <c r="J201" s="6">
        <f t="shared" si="2"/>
        <v>70</v>
      </c>
      <c r="K201" s="7" t="str">
        <f t="shared" si="3"/>
        <v>Yatay</v>
      </c>
      <c r="L201" s="7" t="str">
        <f>IF(K201="Dikey",IF(AND(F201&gt;='Çanta Gruplaması'!$C$10,F201&lt;='Çanta Gruplaması'!$D$10),'Çanta Gruplaması'!$B$10,IF(AND(F201&gt;='Çanta Gruplaması'!$C$11,F201&lt;='Çanta Gruplaması'!$D$11),'Çanta Gruplaması'!$B$11,IF(AND(F201&gt;='Çanta Gruplaması'!$C$12,F201&lt;='Çanta Gruplaması'!$D$12),'Çanta Gruplaması'!$B$12,"Belirtilen Aralıkta Değil"))),IF(K201="Yatay",IF(AND(D201&gt;='Çanta Gruplaması'!$C$3,D201&lt;='Çanta Gruplaması'!$D$3),'Çanta Gruplaması'!$B$3,IF(AND(D201&gt;='Çanta Gruplaması'!$C$4,D201&lt;='Çanta Gruplaması'!$D$4),'Çanta Gruplaması'!$B$4,IF(AND(D201&gt;='Çanta Gruplaması'!$C$5,D201&lt;='Çanta Gruplaması'!$D$5),'Çanta Gruplaması'!$B$5,"Belirtilen Aralıkta Değil"))),IF(K201="Küp",IF(AND(D201&gt;='Çanta Gruplaması'!$C$16,D201&lt;='Çanta Gruplaması'!$D$16),'Çanta Gruplaması'!$B$16,IF(AND(D201&gt;='Çanta Gruplaması'!$C$17,D201&lt;='Çanta Gruplaması'!$D$17),'Çanta Gruplaması'!$B$17,IF(AND(D201&gt;='Çanta Gruplaması'!$C$18,D201&lt;='Çanta Gruplaması'!$D$18),'Çanta Gruplaması'!$B$18,"Belirtilen Aralıkta Değil"))),"Değer Hatalı")))</f>
        <v>Yatay 2</v>
      </c>
      <c r="M201" s="7" t="str">
        <f>IF(AND(D201&gt;='Çanta Gruplaması'!$H$3,D201&lt;='Çanta Gruplaması'!$I$3,F201&gt;='Çanta Gruplaması'!$J$3,F201&lt;='Çanta Gruplaması'!$K$3),'Çanta Gruplaması'!$G$3,IF(AND(D201&gt;='Çanta Gruplaması'!$H$4,D201&lt;='Çanta Gruplaması'!$I$4,F201&gt;='Çanta Gruplaması'!$J$4,F201&lt;='Çanta Gruplaması'!$K$4),'Çanta Gruplaması'!$G$4,IF(AND(D201&gt;='Çanta Gruplaması'!$H$5,D201&lt;='Çanta Gruplaması'!$I$5,F201&gt;='Çanta Gruplaması'!$J$5,F201&lt;='Çanta Gruplaması'!$K$5),'Çanta Gruplaması'!$G$5,"Gruplanabilen Aralıkta Değildir")))</f>
        <v>Gruplanabilen Aralıkta Değildir</v>
      </c>
      <c r="N201" s="8" t="str">
        <f t="shared" si="4"/>
        <v>Geçmez</v>
      </c>
      <c r="O201" s="9" t="str">
        <f t="shared" si="5"/>
        <v>Geçer</v>
      </c>
      <c r="P201" s="9" t="str">
        <f t="shared" si="6"/>
        <v>Geçmez</v>
      </c>
      <c r="Q201" s="9" t="str">
        <f t="shared" si="7"/>
        <v>Geçer</v>
      </c>
      <c r="R201" s="9" t="str">
        <f t="shared" si="8"/>
        <v>Geçer</v>
      </c>
      <c r="S201" s="9" t="str">
        <f t="shared" si="9"/>
        <v>Geçer</v>
      </c>
      <c r="T201" s="9" t="str">
        <f t="shared" si="10"/>
        <v>Geçer</v>
      </c>
      <c r="U201" s="9" t="str">
        <f t="shared" si="11"/>
        <v>Geçer</v>
      </c>
      <c r="V201" s="9" t="str">
        <f t="shared" si="12"/>
        <v>Geçmez</v>
      </c>
      <c r="W201" s="9" t="str">
        <f t="shared" si="13"/>
        <v>Geçmez</v>
      </c>
      <c r="X201" s="8" t="str">
        <f t="shared" si="14"/>
        <v>Geçmez</v>
      </c>
      <c r="Y201" s="9" t="str">
        <f t="shared" si="15"/>
        <v>Geçer</v>
      </c>
      <c r="Z201" s="9" t="str">
        <f t="shared" si="16"/>
        <v>Geçer</v>
      </c>
      <c r="AA201" s="9" t="str">
        <f t="shared" si="17"/>
        <v>Geçer</v>
      </c>
      <c r="AB201" s="9" t="str">
        <f t="shared" si="18"/>
        <v>Geçer</v>
      </c>
      <c r="AC201" s="9" t="str">
        <f t="shared" si="19"/>
        <v>Geçmez</v>
      </c>
      <c r="AD201" s="9" t="str">
        <f t="shared" si="20"/>
        <v>Geçer</v>
      </c>
      <c r="AE201" s="9" t="str">
        <f t="shared" si="21"/>
        <v>Geçmez</v>
      </c>
      <c r="AF201" s="9" t="str">
        <f t="shared" si="22"/>
        <v>Geçer</v>
      </c>
      <c r="AG201" s="9" t="str">
        <f t="shared" si="23"/>
        <v>Geçer</v>
      </c>
      <c r="AH201" s="8" t="str">
        <f t="shared" si="24"/>
        <v>Geçmez</v>
      </c>
      <c r="AI201" s="9" t="str">
        <f t="shared" si="25"/>
        <v>Geçer</v>
      </c>
      <c r="AJ201" s="9" t="str">
        <f t="shared" si="26"/>
        <v>Geçer</v>
      </c>
      <c r="AK201" s="9" t="str">
        <f t="shared" si="27"/>
        <v>Geçer</v>
      </c>
      <c r="AL201" s="9" t="str">
        <f t="shared" si="28"/>
        <v>Geçmez</v>
      </c>
      <c r="AM201" s="9" t="str">
        <f t="shared" si="29"/>
        <v>Geçer</v>
      </c>
      <c r="AN201" s="9" t="str">
        <f t="shared" si="30"/>
        <v>Geçmez</v>
      </c>
      <c r="AO201" s="9" t="str">
        <f t="shared" si="31"/>
        <v>Geçer</v>
      </c>
      <c r="AP201" s="9" t="str">
        <f t="shared" si="32"/>
        <v>Geçer</v>
      </c>
      <c r="AQ201" s="8" t="str">
        <f t="shared" si="33"/>
        <v>Geçmez</v>
      </c>
      <c r="AR201" s="9" t="str">
        <f t="shared" si="34"/>
        <v>Geçer</v>
      </c>
      <c r="AS201" s="9" t="str">
        <f t="shared" si="35"/>
        <v>Geçer</v>
      </c>
      <c r="AT201" s="9" t="str">
        <f t="shared" si="36"/>
        <v>Geçmez</v>
      </c>
      <c r="AU201" s="9" t="str">
        <f t="shared" si="37"/>
        <v>Geçmez</v>
      </c>
      <c r="AV201" s="9" t="str">
        <f t="shared" si="38"/>
        <v>Geçer</v>
      </c>
      <c r="AW201" s="9" t="str">
        <f t="shared" si="39"/>
        <v>Geçmez</v>
      </c>
      <c r="AX201" s="9" t="str">
        <f t="shared" si="40"/>
        <v>Geçer</v>
      </c>
      <c r="AY201" s="9" t="str">
        <f t="shared" si="41"/>
        <v>Geçer</v>
      </c>
      <c r="AZ201" s="10" t="str">
        <f t="shared" si="42"/>
        <v>Hayır</v>
      </c>
      <c r="BA201" s="10" t="str">
        <f t="shared" si="43"/>
        <v>Hayır</v>
      </c>
      <c r="BB201" s="10" t="str">
        <f t="shared" si="44"/>
        <v>Hayır</v>
      </c>
    </row>
    <row r="202" ht="42.0" customHeight="1">
      <c r="A202" s="7">
        <v>172.0</v>
      </c>
      <c r="B202" s="5" t="s">
        <v>67</v>
      </c>
      <c r="C202" s="7">
        <v>172.0</v>
      </c>
      <c r="D202" s="5">
        <v>16.0</v>
      </c>
      <c r="E202" s="5">
        <v>7.0</v>
      </c>
      <c r="F202" s="5">
        <v>25.0</v>
      </c>
      <c r="G202" s="5">
        <v>4.0</v>
      </c>
      <c r="H202" s="7">
        <v>190.0</v>
      </c>
      <c r="I202" s="6">
        <f t="shared" si="1"/>
        <v>34</v>
      </c>
      <c r="J202" s="6">
        <f t="shared" si="2"/>
        <v>48</v>
      </c>
      <c r="K202" s="7" t="str">
        <f t="shared" si="3"/>
        <v>Dikey</v>
      </c>
      <c r="L202" s="7" t="str">
        <f>IF(K202="Dikey",IF(AND(F202&gt;='Çanta Gruplaması'!$C$10,F202&lt;='Çanta Gruplaması'!$D$10),'Çanta Gruplaması'!$B$10,IF(AND(F202&gt;='Çanta Gruplaması'!$C$11,F202&lt;='Çanta Gruplaması'!$D$11),'Çanta Gruplaması'!$B$11,IF(AND(F202&gt;='Çanta Gruplaması'!$C$12,F202&lt;='Çanta Gruplaması'!$D$12),'Çanta Gruplaması'!$B$12,"Belirtilen Aralıkta Değil"))),IF(K202="Yatay",IF(AND(D202&gt;='Çanta Gruplaması'!$C$3,D202&lt;='Çanta Gruplaması'!$D$3),'Çanta Gruplaması'!$B$3,IF(AND(D202&gt;='Çanta Gruplaması'!$C$4,D202&lt;='Çanta Gruplaması'!$D$4),'Çanta Gruplaması'!$B$4,IF(AND(D202&gt;='Çanta Gruplaması'!$C$5,D202&lt;='Çanta Gruplaması'!$D$5),'Çanta Gruplaması'!$B$5,"Belirtilen Aralıkta Değil"))),IF(K202="Küp",IF(AND(D202&gt;='Çanta Gruplaması'!$C$16,D202&lt;='Çanta Gruplaması'!$D$16),'Çanta Gruplaması'!$B$16,IF(AND(D202&gt;='Çanta Gruplaması'!$C$17,D202&lt;='Çanta Gruplaması'!$D$17),'Çanta Gruplaması'!$B$17,IF(AND(D202&gt;='Çanta Gruplaması'!$C$18,D202&lt;='Çanta Gruplaması'!$D$18),'Çanta Gruplaması'!$B$18,"Belirtilen Aralıkta Değil"))),"Değer Hatalı")))</f>
        <v>Dikey 1</v>
      </c>
      <c r="M202" s="7" t="str">
        <f>IF(AND(D202&gt;='Çanta Gruplaması'!$H$3,D202&lt;='Çanta Gruplaması'!$I$3,F202&gt;='Çanta Gruplaması'!$J$3,F202&lt;='Çanta Gruplaması'!$K$3),'Çanta Gruplaması'!$G$3,IF(AND(D202&gt;='Çanta Gruplaması'!$H$4,D202&lt;='Çanta Gruplaması'!$I$4,F202&gt;='Çanta Gruplaması'!$J$4,F202&lt;='Çanta Gruplaması'!$K$4),'Çanta Gruplaması'!$G$4,IF(AND(D202&gt;='Çanta Gruplaması'!$H$5,D202&lt;='Çanta Gruplaması'!$I$5,F202&gt;='Çanta Gruplaması'!$J$5,F202&lt;='Çanta Gruplaması'!$K$5),'Çanta Gruplaması'!$G$5,"Gruplanabilen Aralıkta Değildir")))</f>
        <v>Küçük</v>
      </c>
      <c r="N202" s="8" t="str">
        <f t="shared" si="4"/>
        <v>Geçmez</v>
      </c>
      <c r="O202" s="9" t="str">
        <f t="shared" si="5"/>
        <v>Geçmez</v>
      </c>
      <c r="P202" s="9" t="str">
        <f t="shared" si="6"/>
        <v>Geçer</v>
      </c>
      <c r="Q202" s="9" t="str">
        <f t="shared" si="7"/>
        <v>Geçer</v>
      </c>
      <c r="R202" s="9" t="str">
        <f t="shared" si="8"/>
        <v>Geçer</v>
      </c>
      <c r="S202" s="9" t="str">
        <f t="shared" si="9"/>
        <v>Geçmez</v>
      </c>
      <c r="T202" s="9" t="str">
        <f t="shared" si="10"/>
        <v>Geçer</v>
      </c>
      <c r="U202" s="9" t="str">
        <f t="shared" si="11"/>
        <v>Geçmez</v>
      </c>
      <c r="V202" s="9" t="str">
        <f t="shared" si="12"/>
        <v>Geçmez</v>
      </c>
      <c r="W202" s="9" t="str">
        <f t="shared" si="13"/>
        <v>Geçer</v>
      </c>
      <c r="X202" s="8" t="str">
        <f t="shared" si="14"/>
        <v>Geçer</v>
      </c>
      <c r="Y202" s="9" t="str">
        <f t="shared" si="15"/>
        <v>Geçer</v>
      </c>
      <c r="Z202" s="9" t="str">
        <f t="shared" si="16"/>
        <v>Geçer</v>
      </c>
      <c r="AA202" s="9" t="str">
        <f t="shared" si="17"/>
        <v>Geçer</v>
      </c>
      <c r="AB202" s="9" t="str">
        <f t="shared" si="18"/>
        <v>Geçer</v>
      </c>
      <c r="AC202" s="9" t="str">
        <f t="shared" si="19"/>
        <v>Geçer</v>
      </c>
      <c r="AD202" s="9" t="str">
        <f t="shared" si="20"/>
        <v>Geçer</v>
      </c>
      <c r="AE202" s="9" t="str">
        <f t="shared" si="21"/>
        <v>Geçer</v>
      </c>
      <c r="AF202" s="9" t="str">
        <f t="shared" si="22"/>
        <v>Geçer</v>
      </c>
      <c r="AG202" s="9" t="str">
        <f t="shared" si="23"/>
        <v>Geçer</v>
      </c>
      <c r="AH202" s="8" t="str">
        <f t="shared" si="24"/>
        <v>Geçmez</v>
      </c>
      <c r="AI202" s="9" t="str">
        <f t="shared" si="25"/>
        <v>Geçer</v>
      </c>
      <c r="AJ202" s="9" t="str">
        <f t="shared" si="26"/>
        <v>Geçmez</v>
      </c>
      <c r="AK202" s="9" t="str">
        <f t="shared" si="27"/>
        <v>Geçer</v>
      </c>
      <c r="AL202" s="9" t="str">
        <f t="shared" si="28"/>
        <v>Geçmez</v>
      </c>
      <c r="AM202" s="9" t="str">
        <f t="shared" si="29"/>
        <v>Geçmez</v>
      </c>
      <c r="AN202" s="9" t="str">
        <f t="shared" si="30"/>
        <v>Geçmez</v>
      </c>
      <c r="AO202" s="9" t="str">
        <f t="shared" si="31"/>
        <v>Geçer</v>
      </c>
      <c r="AP202" s="9" t="str">
        <f t="shared" si="32"/>
        <v>Geçer</v>
      </c>
      <c r="AQ202" s="8" t="str">
        <f t="shared" si="33"/>
        <v>Geçmez</v>
      </c>
      <c r="AR202" s="9" t="str">
        <f t="shared" si="34"/>
        <v>Geçer</v>
      </c>
      <c r="AS202" s="9" t="str">
        <f t="shared" si="35"/>
        <v>Geçmez</v>
      </c>
      <c r="AT202" s="9" t="str">
        <f t="shared" si="36"/>
        <v>Geçer</v>
      </c>
      <c r="AU202" s="9" t="str">
        <f t="shared" si="37"/>
        <v>Geçmez</v>
      </c>
      <c r="AV202" s="9" t="str">
        <f t="shared" si="38"/>
        <v>Geçmez</v>
      </c>
      <c r="AW202" s="9" t="str">
        <f t="shared" si="39"/>
        <v>Geçmez</v>
      </c>
      <c r="AX202" s="9" t="str">
        <f t="shared" si="40"/>
        <v>Geçer</v>
      </c>
      <c r="AY202" s="9" t="str">
        <f t="shared" si="41"/>
        <v>Geçer</v>
      </c>
      <c r="AZ202" s="10" t="str">
        <f t="shared" si="42"/>
        <v>Evet</v>
      </c>
      <c r="BA202" s="10" t="str">
        <f t="shared" si="43"/>
        <v>Hayır</v>
      </c>
      <c r="BB202" s="10" t="str">
        <f t="shared" si="44"/>
        <v>Hayır</v>
      </c>
    </row>
    <row r="203" ht="42.0" customHeight="1">
      <c r="A203" s="7">
        <v>173.0</v>
      </c>
      <c r="B203" s="5" t="s">
        <v>64</v>
      </c>
      <c r="C203" s="7">
        <v>173.0</v>
      </c>
      <c r="D203" s="5">
        <v>16.0</v>
      </c>
      <c r="E203" s="5">
        <v>7.0</v>
      </c>
      <c r="F203" s="5">
        <v>24.0</v>
      </c>
      <c r="G203" s="5">
        <v>4.0</v>
      </c>
      <c r="H203" s="7">
        <v>190.0</v>
      </c>
      <c r="I203" s="6">
        <f t="shared" si="1"/>
        <v>33</v>
      </c>
      <c r="J203" s="6">
        <f t="shared" si="2"/>
        <v>48</v>
      </c>
      <c r="K203" s="7" t="str">
        <f t="shared" si="3"/>
        <v>Dikey</v>
      </c>
      <c r="L203" s="7" t="str">
        <f>IF(K203="Dikey",IF(AND(F203&gt;='Çanta Gruplaması'!$C$10,F203&lt;='Çanta Gruplaması'!$D$10),'Çanta Gruplaması'!$B$10,IF(AND(F203&gt;='Çanta Gruplaması'!$C$11,F203&lt;='Çanta Gruplaması'!$D$11),'Çanta Gruplaması'!$B$11,IF(AND(F203&gt;='Çanta Gruplaması'!$C$12,F203&lt;='Çanta Gruplaması'!$D$12),'Çanta Gruplaması'!$B$12,"Belirtilen Aralıkta Değil"))),IF(K203="Yatay",IF(AND(D203&gt;='Çanta Gruplaması'!$C$3,D203&lt;='Çanta Gruplaması'!$D$3),'Çanta Gruplaması'!$B$3,IF(AND(D203&gt;='Çanta Gruplaması'!$C$4,D203&lt;='Çanta Gruplaması'!$D$4),'Çanta Gruplaması'!$B$4,IF(AND(D203&gt;='Çanta Gruplaması'!$C$5,D203&lt;='Çanta Gruplaması'!$D$5),'Çanta Gruplaması'!$B$5,"Belirtilen Aralıkta Değil"))),IF(K203="Küp",IF(AND(D203&gt;='Çanta Gruplaması'!$C$16,D203&lt;='Çanta Gruplaması'!$D$16),'Çanta Gruplaması'!$B$16,IF(AND(D203&gt;='Çanta Gruplaması'!$C$17,D203&lt;='Çanta Gruplaması'!$D$17),'Çanta Gruplaması'!$B$17,IF(AND(D203&gt;='Çanta Gruplaması'!$C$18,D203&lt;='Çanta Gruplaması'!$D$18),'Çanta Gruplaması'!$B$18,"Belirtilen Aralıkta Değil"))),"Değer Hatalı")))</f>
        <v>Dikey 1</v>
      </c>
      <c r="M203" s="7" t="str">
        <f>IF(AND(D203&gt;='Çanta Gruplaması'!$H$3,D203&lt;='Çanta Gruplaması'!$I$3,F203&gt;='Çanta Gruplaması'!$J$3,F203&lt;='Çanta Gruplaması'!$K$3),'Çanta Gruplaması'!$G$3,IF(AND(D203&gt;='Çanta Gruplaması'!$H$4,D203&lt;='Çanta Gruplaması'!$I$4,F203&gt;='Çanta Gruplaması'!$J$4,F203&lt;='Çanta Gruplaması'!$K$4),'Çanta Gruplaması'!$G$4,IF(AND(D203&gt;='Çanta Gruplaması'!$H$5,D203&lt;='Çanta Gruplaması'!$I$5,F203&gt;='Çanta Gruplaması'!$J$5,F203&lt;='Çanta Gruplaması'!$K$5),'Çanta Gruplaması'!$G$5,"Gruplanabilen Aralıkta Değildir")))</f>
        <v>Küçük</v>
      </c>
      <c r="N203" s="8" t="str">
        <f t="shared" si="4"/>
        <v>Geçmez</v>
      </c>
      <c r="O203" s="9" t="str">
        <f t="shared" si="5"/>
        <v>Geçmez</v>
      </c>
      <c r="P203" s="9" t="str">
        <f t="shared" si="6"/>
        <v>Geçer</v>
      </c>
      <c r="Q203" s="9" t="str">
        <f t="shared" si="7"/>
        <v>Geçer</v>
      </c>
      <c r="R203" s="9" t="str">
        <f t="shared" si="8"/>
        <v>Geçer</v>
      </c>
      <c r="S203" s="9" t="str">
        <f t="shared" si="9"/>
        <v>Geçmez</v>
      </c>
      <c r="T203" s="9" t="str">
        <f t="shared" si="10"/>
        <v>Geçer</v>
      </c>
      <c r="U203" s="9" t="str">
        <f t="shared" si="11"/>
        <v>Geçmez</v>
      </c>
      <c r="V203" s="9" t="str">
        <f t="shared" si="12"/>
        <v>Geçmez</v>
      </c>
      <c r="W203" s="9" t="str">
        <f t="shared" si="13"/>
        <v>Geçer</v>
      </c>
      <c r="X203" s="8" t="str">
        <f t="shared" si="14"/>
        <v>Geçer</v>
      </c>
      <c r="Y203" s="9" t="str">
        <f t="shared" si="15"/>
        <v>Geçer</v>
      </c>
      <c r="Z203" s="9" t="str">
        <f t="shared" si="16"/>
        <v>Geçer</v>
      </c>
      <c r="AA203" s="9" t="str">
        <f t="shared" si="17"/>
        <v>Geçer</v>
      </c>
      <c r="AB203" s="9" t="str">
        <f t="shared" si="18"/>
        <v>Geçer</v>
      </c>
      <c r="AC203" s="9" t="str">
        <f t="shared" si="19"/>
        <v>Geçer</v>
      </c>
      <c r="AD203" s="9" t="str">
        <f t="shared" si="20"/>
        <v>Geçer</v>
      </c>
      <c r="AE203" s="9" t="str">
        <f t="shared" si="21"/>
        <v>Geçer</v>
      </c>
      <c r="AF203" s="9" t="str">
        <f t="shared" si="22"/>
        <v>Geçer</v>
      </c>
      <c r="AG203" s="9" t="str">
        <f t="shared" si="23"/>
        <v>Geçer</v>
      </c>
      <c r="AH203" s="8" t="str">
        <f t="shared" si="24"/>
        <v>Geçmez</v>
      </c>
      <c r="AI203" s="9" t="str">
        <f t="shared" si="25"/>
        <v>Geçer</v>
      </c>
      <c r="AJ203" s="9" t="str">
        <f t="shared" si="26"/>
        <v>Geçmez</v>
      </c>
      <c r="AK203" s="9" t="str">
        <f t="shared" si="27"/>
        <v>Geçer</v>
      </c>
      <c r="AL203" s="9" t="str">
        <f t="shared" si="28"/>
        <v>Geçmez</v>
      </c>
      <c r="AM203" s="9" t="str">
        <f t="shared" si="29"/>
        <v>Geçmez</v>
      </c>
      <c r="AN203" s="9" t="str">
        <f t="shared" si="30"/>
        <v>Geçmez</v>
      </c>
      <c r="AO203" s="9" t="str">
        <f t="shared" si="31"/>
        <v>Geçer</v>
      </c>
      <c r="AP203" s="9" t="str">
        <f t="shared" si="32"/>
        <v>Geçer</v>
      </c>
      <c r="AQ203" s="8" t="str">
        <f t="shared" si="33"/>
        <v>Geçmez</v>
      </c>
      <c r="AR203" s="9" t="str">
        <f t="shared" si="34"/>
        <v>Geçer</v>
      </c>
      <c r="AS203" s="9" t="str">
        <f t="shared" si="35"/>
        <v>Geçmez</v>
      </c>
      <c r="AT203" s="9" t="str">
        <f t="shared" si="36"/>
        <v>Geçer</v>
      </c>
      <c r="AU203" s="9" t="str">
        <f t="shared" si="37"/>
        <v>Geçmez</v>
      </c>
      <c r="AV203" s="9" t="str">
        <f t="shared" si="38"/>
        <v>Geçmez</v>
      </c>
      <c r="AW203" s="9" t="str">
        <f t="shared" si="39"/>
        <v>Geçmez</v>
      </c>
      <c r="AX203" s="9" t="str">
        <f t="shared" si="40"/>
        <v>Geçer</v>
      </c>
      <c r="AY203" s="9" t="str">
        <f t="shared" si="41"/>
        <v>Geçer</v>
      </c>
      <c r="AZ203" s="10" t="str">
        <f t="shared" si="42"/>
        <v>Evet</v>
      </c>
      <c r="BA203" s="10" t="str">
        <f t="shared" si="43"/>
        <v>Hayır</v>
      </c>
      <c r="BB203" s="10" t="str">
        <f t="shared" si="44"/>
        <v>Hayır</v>
      </c>
    </row>
    <row r="204" ht="42.0" customHeight="1">
      <c r="A204" s="7">
        <v>174.0</v>
      </c>
      <c r="B204" s="5" t="s">
        <v>67</v>
      </c>
      <c r="C204" s="7">
        <v>174.0</v>
      </c>
      <c r="D204" s="5">
        <v>16.0</v>
      </c>
      <c r="E204" s="5">
        <v>7.0</v>
      </c>
      <c r="F204" s="5">
        <v>15.0</v>
      </c>
      <c r="G204" s="5">
        <v>4.0</v>
      </c>
      <c r="H204" s="7">
        <v>190.0</v>
      </c>
      <c r="I204" s="6">
        <f t="shared" si="1"/>
        <v>24</v>
      </c>
      <c r="J204" s="6">
        <f t="shared" si="2"/>
        <v>48</v>
      </c>
      <c r="K204" s="7" t="str">
        <f t="shared" si="3"/>
        <v>Yatay</v>
      </c>
      <c r="L204" s="7" t="str">
        <f>IF(K204="Dikey",IF(AND(F204&gt;='Çanta Gruplaması'!$C$10,F204&lt;='Çanta Gruplaması'!$D$10),'Çanta Gruplaması'!$B$10,IF(AND(F204&gt;='Çanta Gruplaması'!$C$11,F204&lt;='Çanta Gruplaması'!$D$11),'Çanta Gruplaması'!$B$11,IF(AND(F204&gt;='Çanta Gruplaması'!$C$12,F204&lt;='Çanta Gruplaması'!$D$12),'Çanta Gruplaması'!$B$12,"Belirtilen Aralıkta Değil"))),IF(K204="Yatay",IF(AND(D204&gt;='Çanta Gruplaması'!$C$3,D204&lt;='Çanta Gruplaması'!$D$3),'Çanta Gruplaması'!$B$3,IF(AND(D204&gt;='Çanta Gruplaması'!$C$4,D204&lt;='Çanta Gruplaması'!$D$4),'Çanta Gruplaması'!$B$4,IF(AND(D204&gt;='Çanta Gruplaması'!$C$5,D204&lt;='Çanta Gruplaması'!$D$5),'Çanta Gruplaması'!$B$5,"Belirtilen Aralıkta Değil"))),IF(K204="Küp",IF(AND(D204&gt;='Çanta Gruplaması'!$C$16,D204&lt;='Çanta Gruplaması'!$D$16),'Çanta Gruplaması'!$B$16,IF(AND(D204&gt;='Çanta Gruplaması'!$C$17,D204&lt;='Çanta Gruplaması'!$D$17),'Çanta Gruplaması'!$B$17,IF(AND(D204&gt;='Çanta Gruplaması'!$C$18,D204&lt;='Çanta Gruplaması'!$D$18),'Çanta Gruplaması'!$B$18,"Belirtilen Aralıkta Değil"))),"Değer Hatalı")))</f>
        <v>Yatay 1 </v>
      </c>
      <c r="M204" s="7" t="str">
        <f>IF(AND(D204&gt;='Çanta Gruplaması'!$H$3,D204&lt;='Çanta Gruplaması'!$I$3,F204&gt;='Çanta Gruplaması'!$J$3,F204&lt;='Çanta Gruplaması'!$K$3),'Çanta Gruplaması'!$G$3,IF(AND(D204&gt;='Çanta Gruplaması'!$H$4,D204&lt;='Çanta Gruplaması'!$I$4,F204&gt;='Çanta Gruplaması'!$J$4,F204&lt;='Çanta Gruplaması'!$K$4),'Çanta Gruplaması'!$G$4,IF(AND(D204&gt;='Çanta Gruplaması'!$H$5,D204&lt;='Çanta Gruplaması'!$I$5,F204&gt;='Çanta Gruplaması'!$J$5,F204&lt;='Çanta Gruplaması'!$K$5),'Çanta Gruplaması'!$G$5,"Gruplanabilen Aralıkta Değildir")))</f>
        <v>Küçük</v>
      </c>
      <c r="N204" s="8" t="str">
        <f t="shared" si="4"/>
        <v>Geçmez</v>
      </c>
      <c r="O204" s="9" t="str">
        <f t="shared" si="5"/>
        <v>Geçmez</v>
      </c>
      <c r="P204" s="9" t="str">
        <f t="shared" si="6"/>
        <v>Geçmez</v>
      </c>
      <c r="Q204" s="9" t="str">
        <f t="shared" si="7"/>
        <v>Geçer</v>
      </c>
      <c r="R204" s="9" t="str">
        <f t="shared" si="8"/>
        <v>Geçer</v>
      </c>
      <c r="S204" s="9" t="str">
        <f t="shared" si="9"/>
        <v>Geçmez</v>
      </c>
      <c r="T204" s="9" t="str">
        <f t="shared" si="10"/>
        <v>Geçer</v>
      </c>
      <c r="U204" s="9" t="str">
        <f t="shared" si="11"/>
        <v>Geçmez</v>
      </c>
      <c r="V204" s="9" t="str">
        <f t="shared" si="12"/>
        <v>Geçmez</v>
      </c>
      <c r="W204" s="9" t="str">
        <f t="shared" si="13"/>
        <v>Geçmez</v>
      </c>
      <c r="X204" s="8" t="str">
        <f t="shared" si="14"/>
        <v>Geçer</v>
      </c>
      <c r="Y204" s="9" t="str">
        <f t="shared" si="15"/>
        <v>Geçer</v>
      </c>
      <c r="Z204" s="9" t="str">
        <f t="shared" si="16"/>
        <v>Geçer</v>
      </c>
      <c r="AA204" s="9" t="str">
        <f t="shared" si="17"/>
        <v>Geçer</v>
      </c>
      <c r="AB204" s="9" t="str">
        <f t="shared" si="18"/>
        <v>Geçer</v>
      </c>
      <c r="AC204" s="9" t="str">
        <f t="shared" si="19"/>
        <v>Geçer</v>
      </c>
      <c r="AD204" s="9" t="str">
        <f t="shared" si="20"/>
        <v>Geçer</v>
      </c>
      <c r="AE204" s="9" t="str">
        <f t="shared" si="21"/>
        <v>Geçer</v>
      </c>
      <c r="AF204" s="9" t="str">
        <f t="shared" si="22"/>
        <v>Geçer</v>
      </c>
      <c r="AG204" s="9" t="str">
        <f t="shared" si="23"/>
        <v>Geçer</v>
      </c>
      <c r="AH204" s="8" t="str">
        <f t="shared" si="24"/>
        <v>Geçmez</v>
      </c>
      <c r="AI204" s="9" t="str">
        <f t="shared" si="25"/>
        <v>Geçer</v>
      </c>
      <c r="AJ204" s="9" t="str">
        <f t="shared" si="26"/>
        <v>Geçmez</v>
      </c>
      <c r="AK204" s="9" t="str">
        <f t="shared" si="27"/>
        <v>Geçmez</v>
      </c>
      <c r="AL204" s="9" t="str">
        <f t="shared" si="28"/>
        <v>Geçmez</v>
      </c>
      <c r="AM204" s="9" t="str">
        <f t="shared" si="29"/>
        <v>Geçmez</v>
      </c>
      <c r="AN204" s="9" t="str">
        <f t="shared" si="30"/>
        <v>Geçmez</v>
      </c>
      <c r="AO204" s="9" t="str">
        <f t="shared" si="31"/>
        <v>Geçmez</v>
      </c>
      <c r="AP204" s="9" t="str">
        <f t="shared" si="32"/>
        <v>Geçer</v>
      </c>
      <c r="AQ204" s="8" t="str">
        <f t="shared" si="33"/>
        <v>Geçmez</v>
      </c>
      <c r="AR204" s="9" t="str">
        <f t="shared" si="34"/>
        <v>Geçer</v>
      </c>
      <c r="AS204" s="9" t="str">
        <f t="shared" si="35"/>
        <v>Geçmez</v>
      </c>
      <c r="AT204" s="9" t="str">
        <f t="shared" si="36"/>
        <v>Geçmez</v>
      </c>
      <c r="AU204" s="9" t="str">
        <f t="shared" si="37"/>
        <v>Geçmez</v>
      </c>
      <c r="AV204" s="9" t="str">
        <f t="shared" si="38"/>
        <v>Geçmez</v>
      </c>
      <c r="AW204" s="9" t="str">
        <f t="shared" si="39"/>
        <v>Geçmez</v>
      </c>
      <c r="AX204" s="9" t="str">
        <f t="shared" si="40"/>
        <v>Geçmez</v>
      </c>
      <c r="AY204" s="9" t="str">
        <f t="shared" si="41"/>
        <v>Geçer</v>
      </c>
      <c r="AZ204" s="10" t="str">
        <f t="shared" si="42"/>
        <v>Evet</v>
      </c>
      <c r="BA204" s="10" t="str">
        <f t="shared" si="43"/>
        <v>Hayır</v>
      </c>
      <c r="BB204" s="10" t="str">
        <f t="shared" si="44"/>
        <v>Hayır</v>
      </c>
    </row>
    <row r="205" ht="42.0" customHeight="1">
      <c r="A205" s="7">
        <v>175.0</v>
      </c>
      <c r="B205" s="5" t="s">
        <v>82</v>
      </c>
      <c r="C205" s="7">
        <v>175.0</v>
      </c>
      <c r="D205" s="5">
        <v>14.0</v>
      </c>
      <c r="E205" s="5">
        <v>7.0</v>
      </c>
      <c r="F205" s="5">
        <v>17.0</v>
      </c>
      <c r="G205" s="5">
        <v>4.0</v>
      </c>
      <c r="H205" s="7">
        <v>190.0</v>
      </c>
      <c r="I205" s="6">
        <f t="shared" si="1"/>
        <v>26</v>
      </c>
      <c r="J205" s="6">
        <f t="shared" si="2"/>
        <v>44</v>
      </c>
      <c r="K205" s="7" t="str">
        <f t="shared" si="3"/>
        <v>Dikey</v>
      </c>
      <c r="L205" s="7" t="str">
        <f>IF(K205="Dikey",IF(AND(F205&gt;='Çanta Gruplaması'!$C$10,F205&lt;='Çanta Gruplaması'!$D$10),'Çanta Gruplaması'!$B$10,IF(AND(F205&gt;='Çanta Gruplaması'!$C$11,F205&lt;='Çanta Gruplaması'!$D$11),'Çanta Gruplaması'!$B$11,IF(AND(F205&gt;='Çanta Gruplaması'!$C$12,F205&lt;='Çanta Gruplaması'!$D$12),'Çanta Gruplaması'!$B$12,"Belirtilen Aralıkta Değil"))),IF(K205="Yatay",IF(AND(D205&gt;='Çanta Gruplaması'!$C$3,D205&lt;='Çanta Gruplaması'!$D$3),'Çanta Gruplaması'!$B$3,IF(AND(D205&gt;='Çanta Gruplaması'!$C$4,D205&lt;='Çanta Gruplaması'!$D$4),'Çanta Gruplaması'!$B$4,IF(AND(D205&gt;='Çanta Gruplaması'!$C$5,D205&lt;='Çanta Gruplaması'!$D$5),'Çanta Gruplaması'!$B$5,"Belirtilen Aralıkta Değil"))),IF(K205="Küp",IF(AND(D205&gt;='Çanta Gruplaması'!$C$16,D205&lt;='Çanta Gruplaması'!$D$16),'Çanta Gruplaması'!$B$16,IF(AND(D205&gt;='Çanta Gruplaması'!$C$17,D205&lt;='Çanta Gruplaması'!$D$17),'Çanta Gruplaması'!$B$17,IF(AND(D205&gt;='Çanta Gruplaması'!$C$18,D205&lt;='Çanta Gruplaması'!$D$18),'Çanta Gruplaması'!$B$18,"Belirtilen Aralıkta Değil"))),"Değer Hatalı")))</f>
        <v>Dikey 1</v>
      </c>
      <c r="M205" s="7" t="str">
        <f>IF(AND(D205&gt;='Çanta Gruplaması'!$H$3,D205&lt;='Çanta Gruplaması'!$I$3,F205&gt;='Çanta Gruplaması'!$J$3,F205&lt;='Çanta Gruplaması'!$K$3),'Çanta Gruplaması'!$G$3,IF(AND(D205&gt;='Çanta Gruplaması'!$H$4,D205&lt;='Çanta Gruplaması'!$I$4,F205&gt;='Çanta Gruplaması'!$J$4,F205&lt;='Çanta Gruplaması'!$K$4),'Çanta Gruplaması'!$G$4,IF(AND(D205&gt;='Çanta Gruplaması'!$H$5,D205&lt;='Çanta Gruplaması'!$I$5,F205&gt;='Çanta Gruplaması'!$J$5,F205&lt;='Çanta Gruplaması'!$K$5),'Çanta Gruplaması'!$G$5,"Gruplanabilen Aralıkta Değildir")))</f>
        <v>Küçük</v>
      </c>
      <c r="N205" s="8" t="str">
        <f t="shared" si="4"/>
        <v>Geçmez</v>
      </c>
      <c r="O205" s="9" t="str">
        <f t="shared" si="5"/>
        <v>Geçmez</v>
      </c>
      <c r="P205" s="9" t="str">
        <f t="shared" si="6"/>
        <v>Geçmez</v>
      </c>
      <c r="Q205" s="9" t="str">
        <f t="shared" si="7"/>
        <v>Geçer</v>
      </c>
      <c r="R205" s="9" t="str">
        <f t="shared" si="8"/>
        <v>Geçer</v>
      </c>
      <c r="S205" s="9" t="str">
        <f t="shared" si="9"/>
        <v>Geçmez</v>
      </c>
      <c r="T205" s="9" t="str">
        <f t="shared" si="10"/>
        <v>Geçer</v>
      </c>
      <c r="U205" s="9" t="str">
        <f t="shared" si="11"/>
        <v>Geçmez</v>
      </c>
      <c r="V205" s="9" t="str">
        <f t="shared" si="12"/>
        <v>Geçmez</v>
      </c>
      <c r="W205" s="9" t="str">
        <f t="shared" si="13"/>
        <v>Geçmez</v>
      </c>
      <c r="X205" s="8" t="str">
        <f t="shared" si="14"/>
        <v>Geçer</v>
      </c>
      <c r="Y205" s="9" t="str">
        <f t="shared" si="15"/>
        <v>Geçer</v>
      </c>
      <c r="Z205" s="9" t="str">
        <f t="shared" si="16"/>
        <v>Geçer</v>
      </c>
      <c r="AA205" s="9" t="str">
        <f t="shared" si="17"/>
        <v>Geçer</v>
      </c>
      <c r="AB205" s="9" t="str">
        <f t="shared" si="18"/>
        <v>Geçer</v>
      </c>
      <c r="AC205" s="9" t="str">
        <f t="shared" si="19"/>
        <v>Geçer</v>
      </c>
      <c r="AD205" s="9" t="str">
        <f t="shared" si="20"/>
        <v>Geçer</v>
      </c>
      <c r="AE205" s="9" t="str">
        <f t="shared" si="21"/>
        <v>Geçer</v>
      </c>
      <c r="AF205" s="9" t="str">
        <f t="shared" si="22"/>
        <v>Geçer</v>
      </c>
      <c r="AG205" s="9" t="str">
        <f t="shared" si="23"/>
        <v>Geçer</v>
      </c>
      <c r="AH205" s="8" t="str">
        <f t="shared" si="24"/>
        <v>Geçmez</v>
      </c>
      <c r="AI205" s="9" t="str">
        <f t="shared" si="25"/>
        <v>Geçer</v>
      </c>
      <c r="AJ205" s="9" t="str">
        <f t="shared" si="26"/>
        <v>Geçmez</v>
      </c>
      <c r="AK205" s="9" t="str">
        <f t="shared" si="27"/>
        <v>Geçmez</v>
      </c>
      <c r="AL205" s="9" t="str">
        <f t="shared" si="28"/>
        <v>Geçmez</v>
      </c>
      <c r="AM205" s="9" t="str">
        <f t="shared" si="29"/>
        <v>Geçmez</v>
      </c>
      <c r="AN205" s="9" t="str">
        <f t="shared" si="30"/>
        <v>Geçmez</v>
      </c>
      <c r="AO205" s="9" t="str">
        <f t="shared" si="31"/>
        <v>Geçer</v>
      </c>
      <c r="AP205" s="9" t="str">
        <f t="shared" si="32"/>
        <v>Geçmez</v>
      </c>
      <c r="AQ205" s="8" t="str">
        <f t="shared" si="33"/>
        <v>Geçmez</v>
      </c>
      <c r="AR205" s="9" t="str">
        <f t="shared" si="34"/>
        <v>Geçer</v>
      </c>
      <c r="AS205" s="9" t="str">
        <f t="shared" si="35"/>
        <v>Geçmez</v>
      </c>
      <c r="AT205" s="9" t="str">
        <f t="shared" si="36"/>
        <v>Geçmez</v>
      </c>
      <c r="AU205" s="9" t="str">
        <f t="shared" si="37"/>
        <v>Geçmez</v>
      </c>
      <c r="AV205" s="9" t="str">
        <f t="shared" si="38"/>
        <v>Geçmez</v>
      </c>
      <c r="AW205" s="9" t="str">
        <f t="shared" si="39"/>
        <v>Geçmez</v>
      </c>
      <c r="AX205" s="9" t="str">
        <f t="shared" si="40"/>
        <v>Geçer</v>
      </c>
      <c r="AY205" s="9" t="str">
        <f t="shared" si="41"/>
        <v>Geçmez</v>
      </c>
      <c r="AZ205" s="10" t="str">
        <f t="shared" si="42"/>
        <v>Evet</v>
      </c>
      <c r="BA205" s="10" t="str">
        <f t="shared" si="43"/>
        <v>Hayır</v>
      </c>
      <c r="BB205" s="10" t="str">
        <f t="shared" si="44"/>
        <v>Hayır</v>
      </c>
    </row>
    <row r="206" ht="42.0" customHeight="1">
      <c r="A206" s="7">
        <v>176.0</v>
      </c>
      <c r="B206" s="5" t="s">
        <v>65</v>
      </c>
      <c r="C206" s="7">
        <v>176.0</v>
      </c>
      <c r="D206" s="5">
        <v>12.0</v>
      </c>
      <c r="E206" s="5">
        <v>7.0</v>
      </c>
      <c r="F206" s="5">
        <v>25.0</v>
      </c>
      <c r="G206" s="5">
        <v>5.0</v>
      </c>
      <c r="H206" s="7">
        <v>190.0</v>
      </c>
      <c r="I206" s="6">
        <f t="shared" si="1"/>
        <v>35</v>
      </c>
      <c r="J206" s="6">
        <f t="shared" si="2"/>
        <v>40</v>
      </c>
      <c r="K206" s="7" t="str">
        <f t="shared" si="3"/>
        <v>Dikey</v>
      </c>
      <c r="L206" s="7" t="str">
        <f>IF(K206="Dikey",IF(AND(F206&gt;='Çanta Gruplaması'!$C$10,F206&lt;='Çanta Gruplaması'!$D$10),'Çanta Gruplaması'!$B$10,IF(AND(F206&gt;='Çanta Gruplaması'!$C$11,F206&lt;='Çanta Gruplaması'!$D$11),'Çanta Gruplaması'!$B$11,IF(AND(F206&gt;='Çanta Gruplaması'!$C$12,F206&lt;='Çanta Gruplaması'!$D$12),'Çanta Gruplaması'!$B$12,"Belirtilen Aralıkta Değil"))),IF(K206="Yatay",IF(AND(D206&gt;='Çanta Gruplaması'!$C$3,D206&lt;='Çanta Gruplaması'!$D$3),'Çanta Gruplaması'!$B$3,IF(AND(D206&gt;='Çanta Gruplaması'!$C$4,D206&lt;='Çanta Gruplaması'!$D$4),'Çanta Gruplaması'!$B$4,IF(AND(D206&gt;='Çanta Gruplaması'!$C$5,D206&lt;='Çanta Gruplaması'!$D$5),'Çanta Gruplaması'!$B$5,"Belirtilen Aralıkta Değil"))),IF(K206="Küp",IF(AND(D206&gt;='Çanta Gruplaması'!$C$16,D206&lt;='Çanta Gruplaması'!$D$16),'Çanta Gruplaması'!$B$16,IF(AND(D206&gt;='Çanta Gruplaması'!$C$17,D206&lt;='Çanta Gruplaması'!$D$17),'Çanta Gruplaması'!$B$17,IF(AND(D206&gt;='Çanta Gruplaması'!$C$18,D206&lt;='Çanta Gruplaması'!$D$18),'Çanta Gruplaması'!$B$18,"Belirtilen Aralıkta Değil"))),"Değer Hatalı")))</f>
        <v>Dikey 1</v>
      </c>
      <c r="M206" s="7" t="str">
        <f>IF(AND(D206&gt;='Çanta Gruplaması'!$H$3,D206&lt;='Çanta Gruplaması'!$I$3,F206&gt;='Çanta Gruplaması'!$J$3,F206&lt;='Çanta Gruplaması'!$K$3),'Çanta Gruplaması'!$G$3,IF(AND(D206&gt;='Çanta Gruplaması'!$H$4,D206&lt;='Çanta Gruplaması'!$I$4,F206&gt;='Çanta Gruplaması'!$J$4,F206&lt;='Çanta Gruplaması'!$K$4),'Çanta Gruplaması'!$G$4,IF(AND(D206&gt;='Çanta Gruplaması'!$H$5,D206&lt;='Çanta Gruplaması'!$I$5,F206&gt;='Çanta Gruplaması'!$J$5,F206&lt;='Çanta Gruplaması'!$K$5),'Çanta Gruplaması'!$G$5,"Gruplanabilen Aralıkta Değildir")))</f>
        <v>Küçük</v>
      </c>
      <c r="N206" s="8" t="str">
        <f t="shared" si="4"/>
        <v>Geçmez</v>
      </c>
      <c r="O206" s="9" t="str">
        <f t="shared" si="5"/>
        <v>Geçmez</v>
      </c>
      <c r="P206" s="9" t="str">
        <f t="shared" si="6"/>
        <v>Geçer</v>
      </c>
      <c r="Q206" s="9" t="str">
        <f t="shared" si="7"/>
        <v>Geçer</v>
      </c>
      <c r="R206" s="9" t="str">
        <f t="shared" si="8"/>
        <v>Geçer</v>
      </c>
      <c r="S206" s="9" t="str">
        <f t="shared" si="9"/>
        <v>Geçmez</v>
      </c>
      <c r="T206" s="9" t="str">
        <f t="shared" si="10"/>
        <v>Geçer</v>
      </c>
      <c r="U206" s="9" t="str">
        <f t="shared" si="11"/>
        <v>Geçmez</v>
      </c>
      <c r="V206" s="9" t="str">
        <f t="shared" si="12"/>
        <v>Geçmez</v>
      </c>
      <c r="W206" s="9" t="str">
        <f t="shared" si="13"/>
        <v>Geçer</v>
      </c>
      <c r="X206" s="8" t="str">
        <f t="shared" si="14"/>
        <v>Geçmez</v>
      </c>
      <c r="Y206" s="9" t="str">
        <f t="shared" si="15"/>
        <v>Geçer</v>
      </c>
      <c r="Z206" s="9" t="str">
        <f t="shared" si="16"/>
        <v>Geçer</v>
      </c>
      <c r="AA206" s="9" t="str">
        <f t="shared" si="17"/>
        <v>Geçer</v>
      </c>
      <c r="AB206" s="9" t="str">
        <f t="shared" si="18"/>
        <v>Geçer</v>
      </c>
      <c r="AC206" s="9" t="str">
        <f t="shared" si="19"/>
        <v>Geçer</v>
      </c>
      <c r="AD206" s="9" t="str">
        <f t="shared" si="20"/>
        <v>Geçmez</v>
      </c>
      <c r="AE206" s="9" t="str">
        <f t="shared" si="21"/>
        <v>Geçer</v>
      </c>
      <c r="AF206" s="9" t="str">
        <f t="shared" si="22"/>
        <v>Geçer</v>
      </c>
      <c r="AG206" s="9" t="str">
        <f t="shared" si="23"/>
        <v>Geçer</v>
      </c>
      <c r="AH206" s="8" t="str">
        <f t="shared" si="24"/>
        <v>Geçmez</v>
      </c>
      <c r="AI206" s="9" t="str">
        <f t="shared" si="25"/>
        <v>Geçer</v>
      </c>
      <c r="AJ206" s="9" t="str">
        <f t="shared" si="26"/>
        <v>Geçmez</v>
      </c>
      <c r="AK206" s="9" t="str">
        <f t="shared" si="27"/>
        <v>Geçer</v>
      </c>
      <c r="AL206" s="9" t="str">
        <f t="shared" si="28"/>
        <v>Geçmez</v>
      </c>
      <c r="AM206" s="9" t="str">
        <f t="shared" si="29"/>
        <v>Geçmez</v>
      </c>
      <c r="AN206" s="9" t="str">
        <f t="shared" si="30"/>
        <v>Geçmez</v>
      </c>
      <c r="AO206" s="9" t="str">
        <f t="shared" si="31"/>
        <v>Geçer</v>
      </c>
      <c r="AP206" s="9" t="str">
        <f t="shared" si="32"/>
        <v>Geçmez</v>
      </c>
      <c r="AQ206" s="8" t="str">
        <f t="shared" si="33"/>
        <v>Geçmez</v>
      </c>
      <c r="AR206" s="9" t="str">
        <f t="shared" si="34"/>
        <v>Geçer</v>
      </c>
      <c r="AS206" s="9" t="str">
        <f t="shared" si="35"/>
        <v>Geçmez</v>
      </c>
      <c r="AT206" s="9" t="str">
        <f t="shared" si="36"/>
        <v>Geçer</v>
      </c>
      <c r="AU206" s="9" t="str">
        <f t="shared" si="37"/>
        <v>Geçmez</v>
      </c>
      <c r="AV206" s="9" t="str">
        <f t="shared" si="38"/>
        <v>Geçmez</v>
      </c>
      <c r="AW206" s="9" t="str">
        <f t="shared" si="39"/>
        <v>Geçmez</v>
      </c>
      <c r="AX206" s="9" t="str">
        <f t="shared" si="40"/>
        <v>Geçer</v>
      </c>
      <c r="AY206" s="9" t="str">
        <f t="shared" si="41"/>
        <v>Geçmez</v>
      </c>
      <c r="AZ206" s="10" t="str">
        <f t="shared" si="42"/>
        <v>Hayır</v>
      </c>
      <c r="BA206" s="10" t="str">
        <f t="shared" si="43"/>
        <v>Hayır</v>
      </c>
      <c r="BB206" s="10" t="str">
        <f t="shared" si="44"/>
        <v>Hayır</v>
      </c>
    </row>
    <row r="207" ht="42.0" customHeight="1">
      <c r="A207" s="7">
        <v>177.0</v>
      </c>
      <c r="B207" s="5" t="s">
        <v>62</v>
      </c>
      <c r="C207" s="7">
        <v>177.0</v>
      </c>
      <c r="D207" s="5">
        <v>14.4</v>
      </c>
      <c r="E207" s="5">
        <v>6.5</v>
      </c>
      <c r="F207" s="5">
        <v>14.6</v>
      </c>
      <c r="G207" s="5">
        <v>4.0</v>
      </c>
      <c r="H207" s="7">
        <v>190.0</v>
      </c>
      <c r="I207" s="6">
        <f t="shared" si="1"/>
        <v>23.35</v>
      </c>
      <c r="J207" s="6">
        <f t="shared" si="2"/>
        <v>43.8</v>
      </c>
      <c r="K207" s="7" t="str">
        <f t="shared" si="3"/>
        <v>Dikey</v>
      </c>
      <c r="L207" s="7" t="str">
        <f>IF(K207="Dikey",IF(AND(F207&gt;='Çanta Gruplaması'!$C$10,F207&lt;='Çanta Gruplaması'!$D$10),'Çanta Gruplaması'!$B$10,IF(AND(F207&gt;='Çanta Gruplaması'!$C$11,F207&lt;='Çanta Gruplaması'!$D$11),'Çanta Gruplaması'!$B$11,IF(AND(F207&gt;='Çanta Gruplaması'!$C$12,F207&lt;='Çanta Gruplaması'!$D$12),'Çanta Gruplaması'!$B$12,"Belirtilen Aralıkta Değil"))),IF(K207="Yatay",IF(AND(D207&gt;='Çanta Gruplaması'!$C$3,D207&lt;='Çanta Gruplaması'!$D$3),'Çanta Gruplaması'!$B$3,IF(AND(D207&gt;='Çanta Gruplaması'!$C$4,D207&lt;='Çanta Gruplaması'!$D$4),'Çanta Gruplaması'!$B$4,IF(AND(D207&gt;='Çanta Gruplaması'!$C$5,D207&lt;='Çanta Gruplaması'!$D$5),'Çanta Gruplaması'!$B$5,"Belirtilen Aralıkta Değil"))),IF(K207="Küp",IF(AND(D207&gt;='Çanta Gruplaması'!$C$16,D207&lt;='Çanta Gruplaması'!$D$16),'Çanta Gruplaması'!$B$16,IF(AND(D207&gt;='Çanta Gruplaması'!$C$17,D207&lt;='Çanta Gruplaması'!$D$17),'Çanta Gruplaması'!$B$17,IF(AND(D207&gt;='Çanta Gruplaması'!$C$18,D207&lt;='Çanta Gruplaması'!$D$18),'Çanta Gruplaması'!$B$18,"Belirtilen Aralıkta Değil"))),"Değer Hatalı")))</f>
        <v>Dikey 1</v>
      </c>
      <c r="M207" s="7" t="str">
        <f>IF(AND(D207&gt;='Çanta Gruplaması'!$H$3,D207&lt;='Çanta Gruplaması'!$I$3,F207&gt;='Çanta Gruplaması'!$J$3,F207&lt;='Çanta Gruplaması'!$K$3),'Çanta Gruplaması'!$G$3,IF(AND(D207&gt;='Çanta Gruplaması'!$H$4,D207&lt;='Çanta Gruplaması'!$I$4,F207&gt;='Çanta Gruplaması'!$J$4,F207&lt;='Çanta Gruplaması'!$K$4),'Çanta Gruplaması'!$G$4,IF(AND(D207&gt;='Çanta Gruplaması'!$H$5,D207&lt;='Çanta Gruplaması'!$I$5,F207&gt;='Çanta Gruplaması'!$J$5,F207&lt;='Çanta Gruplaması'!$K$5),'Çanta Gruplaması'!$G$5,"Gruplanabilen Aralıkta Değildir")))</f>
        <v>Küçük</v>
      </c>
      <c r="N207" s="8" t="str">
        <f t="shared" si="4"/>
        <v>Geçmez</v>
      </c>
      <c r="O207" s="9" t="str">
        <f t="shared" si="5"/>
        <v>Geçmez</v>
      </c>
      <c r="P207" s="9" t="str">
        <f t="shared" si="6"/>
        <v>Geçmez</v>
      </c>
      <c r="Q207" s="9" t="str">
        <f t="shared" si="7"/>
        <v>Geçer</v>
      </c>
      <c r="R207" s="9" t="str">
        <f t="shared" si="8"/>
        <v>Geçer</v>
      </c>
      <c r="S207" s="9" t="str">
        <f t="shared" si="9"/>
        <v>Geçmez</v>
      </c>
      <c r="T207" s="9" t="str">
        <f t="shared" si="10"/>
        <v>Geçer</v>
      </c>
      <c r="U207" s="9" t="str">
        <f t="shared" si="11"/>
        <v>Geçmez</v>
      </c>
      <c r="V207" s="9" t="str">
        <f t="shared" si="12"/>
        <v>Geçmez</v>
      </c>
      <c r="W207" s="9" t="str">
        <f t="shared" si="13"/>
        <v>Geçmez</v>
      </c>
      <c r="X207" s="8" t="str">
        <f t="shared" si="14"/>
        <v>Geçer</v>
      </c>
      <c r="Y207" s="9" t="str">
        <f t="shared" si="15"/>
        <v>Geçer</v>
      </c>
      <c r="Z207" s="9" t="str">
        <f t="shared" si="16"/>
        <v>Geçer</v>
      </c>
      <c r="AA207" s="9" t="str">
        <f t="shared" si="17"/>
        <v>Geçer</v>
      </c>
      <c r="AB207" s="9" t="str">
        <f t="shared" si="18"/>
        <v>Geçer</v>
      </c>
      <c r="AC207" s="9" t="str">
        <f t="shared" si="19"/>
        <v>Geçer</v>
      </c>
      <c r="AD207" s="9" t="str">
        <f t="shared" si="20"/>
        <v>Geçer</v>
      </c>
      <c r="AE207" s="9" t="str">
        <f t="shared" si="21"/>
        <v>Geçer</v>
      </c>
      <c r="AF207" s="9" t="str">
        <f t="shared" si="22"/>
        <v>Geçer</v>
      </c>
      <c r="AG207" s="9" t="str">
        <f t="shared" si="23"/>
        <v>Geçer</v>
      </c>
      <c r="AH207" s="8" t="str">
        <f t="shared" si="24"/>
        <v>Geçmez</v>
      </c>
      <c r="AI207" s="9" t="str">
        <f t="shared" si="25"/>
        <v>Geçer</v>
      </c>
      <c r="AJ207" s="9" t="str">
        <f t="shared" si="26"/>
        <v>Geçmez</v>
      </c>
      <c r="AK207" s="9" t="str">
        <f t="shared" si="27"/>
        <v>Geçmez</v>
      </c>
      <c r="AL207" s="9" t="str">
        <f t="shared" si="28"/>
        <v>Geçmez</v>
      </c>
      <c r="AM207" s="9" t="str">
        <f t="shared" si="29"/>
        <v>Geçmez</v>
      </c>
      <c r="AN207" s="9" t="str">
        <f t="shared" si="30"/>
        <v>Geçmez</v>
      </c>
      <c r="AO207" s="9" t="str">
        <f t="shared" si="31"/>
        <v>Geçmez</v>
      </c>
      <c r="AP207" s="9" t="str">
        <f t="shared" si="32"/>
        <v>Geçmez</v>
      </c>
      <c r="AQ207" s="8" t="str">
        <f t="shared" si="33"/>
        <v>Geçmez</v>
      </c>
      <c r="AR207" s="9" t="str">
        <f t="shared" si="34"/>
        <v>Geçer</v>
      </c>
      <c r="AS207" s="9" t="str">
        <f t="shared" si="35"/>
        <v>Geçmez</v>
      </c>
      <c r="AT207" s="9" t="str">
        <f t="shared" si="36"/>
        <v>Geçmez</v>
      </c>
      <c r="AU207" s="9" t="str">
        <f t="shared" si="37"/>
        <v>Geçmez</v>
      </c>
      <c r="AV207" s="9" t="str">
        <f t="shared" si="38"/>
        <v>Geçmez</v>
      </c>
      <c r="AW207" s="9" t="str">
        <f t="shared" si="39"/>
        <v>Geçmez</v>
      </c>
      <c r="AX207" s="9" t="str">
        <f t="shared" si="40"/>
        <v>Geçmez</v>
      </c>
      <c r="AY207" s="9" t="str">
        <f t="shared" si="41"/>
        <v>Geçmez</v>
      </c>
      <c r="AZ207" s="10" t="str">
        <f t="shared" si="42"/>
        <v>Evet</v>
      </c>
      <c r="BA207" s="10" t="str">
        <f t="shared" si="43"/>
        <v>Hayır</v>
      </c>
      <c r="BB207" s="10" t="str">
        <f t="shared" si="44"/>
        <v>Hayır</v>
      </c>
    </row>
    <row r="208" ht="42.0" customHeight="1">
      <c r="A208" s="7">
        <v>178.0</v>
      </c>
      <c r="B208" s="5" t="s">
        <v>73</v>
      </c>
      <c r="C208" s="7">
        <v>178.0</v>
      </c>
      <c r="D208" s="5">
        <v>14.0</v>
      </c>
      <c r="E208" s="5">
        <v>6.5</v>
      </c>
      <c r="F208" s="5">
        <v>11.0</v>
      </c>
      <c r="G208" s="5">
        <v>4.0</v>
      </c>
      <c r="H208" s="7">
        <v>190.0</v>
      </c>
      <c r="I208" s="6">
        <f t="shared" si="1"/>
        <v>19.75</v>
      </c>
      <c r="J208" s="6">
        <f t="shared" si="2"/>
        <v>43</v>
      </c>
      <c r="K208" s="7" t="str">
        <f t="shared" si="3"/>
        <v>Yatay</v>
      </c>
      <c r="L208" s="7" t="str">
        <f>IF(K208="Dikey",IF(AND(F208&gt;='Çanta Gruplaması'!$C$10,F208&lt;='Çanta Gruplaması'!$D$10),'Çanta Gruplaması'!$B$10,IF(AND(F208&gt;='Çanta Gruplaması'!$C$11,F208&lt;='Çanta Gruplaması'!$D$11),'Çanta Gruplaması'!$B$11,IF(AND(F208&gt;='Çanta Gruplaması'!$C$12,F208&lt;='Çanta Gruplaması'!$D$12),'Çanta Gruplaması'!$B$12,"Belirtilen Aralıkta Değil"))),IF(K208="Yatay",IF(AND(D208&gt;='Çanta Gruplaması'!$C$3,D208&lt;='Çanta Gruplaması'!$D$3),'Çanta Gruplaması'!$B$3,IF(AND(D208&gt;='Çanta Gruplaması'!$C$4,D208&lt;='Çanta Gruplaması'!$D$4),'Çanta Gruplaması'!$B$4,IF(AND(D208&gt;='Çanta Gruplaması'!$C$5,D208&lt;='Çanta Gruplaması'!$D$5),'Çanta Gruplaması'!$B$5,"Belirtilen Aralıkta Değil"))),IF(K208="Küp",IF(AND(D208&gt;='Çanta Gruplaması'!$C$16,D208&lt;='Çanta Gruplaması'!$D$16),'Çanta Gruplaması'!$B$16,IF(AND(D208&gt;='Çanta Gruplaması'!$C$17,D208&lt;='Çanta Gruplaması'!$D$17),'Çanta Gruplaması'!$B$17,IF(AND(D208&gt;='Çanta Gruplaması'!$C$18,D208&lt;='Çanta Gruplaması'!$D$18),'Çanta Gruplaması'!$B$18,"Belirtilen Aralıkta Değil"))),"Değer Hatalı")))</f>
        <v>Yatay 1 </v>
      </c>
      <c r="M208" s="7" t="str">
        <f>IF(AND(D208&gt;='Çanta Gruplaması'!$H$3,D208&lt;='Çanta Gruplaması'!$I$3,F208&gt;='Çanta Gruplaması'!$J$3,F208&lt;='Çanta Gruplaması'!$K$3),'Çanta Gruplaması'!$G$3,IF(AND(D208&gt;='Çanta Gruplaması'!$H$4,D208&lt;='Çanta Gruplaması'!$I$4,F208&gt;='Çanta Gruplaması'!$J$4,F208&lt;='Çanta Gruplaması'!$K$4),'Çanta Gruplaması'!$G$4,IF(AND(D208&gt;='Çanta Gruplaması'!$H$5,D208&lt;='Çanta Gruplaması'!$I$5,F208&gt;='Çanta Gruplaması'!$J$5,F208&lt;='Çanta Gruplaması'!$K$5),'Çanta Gruplaması'!$G$5,"Gruplanabilen Aralıkta Değildir")))</f>
        <v>Küçük</v>
      </c>
      <c r="N208" s="8" t="str">
        <f t="shared" si="4"/>
        <v>Geçmez</v>
      </c>
      <c r="O208" s="9" t="str">
        <f t="shared" si="5"/>
        <v>Geçmez</v>
      </c>
      <c r="P208" s="9" t="str">
        <f t="shared" si="6"/>
        <v>Geçmez</v>
      </c>
      <c r="Q208" s="9" t="str">
        <f t="shared" si="7"/>
        <v>Geçer</v>
      </c>
      <c r="R208" s="9" t="str">
        <f t="shared" si="8"/>
        <v>Geçer</v>
      </c>
      <c r="S208" s="9" t="str">
        <f t="shared" si="9"/>
        <v>Geçmez</v>
      </c>
      <c r="T208" s="9" t="str">
        <f t="shared" si="10"/>
        <v>Geçer</v>
      </c>
      <c r="U208" s="9" t="str">
        <f t="shared" si="11"/>
        <v>Geçmez</v>
      </c>
      <c r="V208" s="9" t="str">
        <f t="shared" si="12"/>
        <v>Geçmez</v>
      </c>
      <c r="W208" s="9" t="str">
        <f t="shared" si="13"/>
        <v>Geçmez</v>
      </c>
      <c r="X208" s="8" t="str">
        <f t="shared" si="14"/>
        <v>Geçmez</v>
      </c>
      <c r="Y208" s="9" t="str">
        <f t="shared" si="15"/>
        <v>Geçer</v>
      </c>
      <c r="Z208" s="9" t="str">
        <f t="shared" si="16"/>
        <v>Geçmez</v>
      </c>
      <c r="AA208" s="9" t="str">
        <f t="shared" si="17"/>
        <v>Geçer</v>
      </c>
      <c r="AB208" s="9" t="str">
        <f t="shared" si="18"/>
        <v>Geçer</v>
      </c>
      <c r="AC208" s="9" t="str">
        <f t="shared" si="19"/>
        <v>Geçer</v>
      </c>
      <c r="AD208" s="9" t="str">
        <f t="shared" si="20"/>
        <v>Geçer</v>
      </c>
      <c r="AE208" s="9" t="str">
        <f t="shared" si="21"/>
        <v>Geçer</v>
      </c>
      <c r="AF208" s="9" t="str">
        <f t="shared" si="22"/>
        <v>Geçer</v>
      </c>
      <c r="AG208" s="9" t="str">
        <f t="shared" si="23"/>
        <v>Geçmez</v>
      </c>
      <c r="AH208" s="8" t="str">
        <f t="shared" si="24"/>
        <v>Geçmez</v>
      </c>
      <c r="AI208" s="9" t="str">
        <f t="shared" si="25"/>
        <v>Geçer</v>
      </c>
      <c r="AJ208" s="9" t="str">
        <f t="shared" si="26"/>
        <v>Geçmez</v>
      </c>
      <c r="AK208" s="9" t="str">
        <f t="shared" si="27"/>
        <v>Geçmez</v>
      </c>
      <c r="AL208" s="9" t="str">
        <f t="shared" si="28"/>
        <v>Geçmez</v>
      </c>
      <c r="AM208" s="9" t="str">
        <f t="shared" si="29"/>
        <v>Geçmez</v>
      </c>
      <c r="AN208" s="9" t="str">
        <f t="shared" si="30"/>
        <v>Geçmez</v>
      </c>
      <c r="AO208" s="9" t="str">
        <f t="shared" si="31"/>
        <v>Geçmez</v>
      </c>
      <c r="AP208" s="9" t="str">
        <f t="shared" si="32"/>
        <v>Geçmez</v>
      </c>
      <c r="AQ208" s="8" t="str">
        <f t="shared" si="33"/>
        <v>Geçmez</v>
      </c>
      <c r="AR208" s="9" t="str">
        <f t="shared" si="34"/>
        <v>Geçer</v>
      </c>
      <c r="AS208" s="9" t="str">
        <f t="shared" si="35"/>
        <v>Geçmez</v>
      </c>
      <c r="AT208" s="9" t="str">
        <f t="shared" si="36"/>
        <v>Geçmez</v>
      </c>
      <c r="AU208" s="9" t="str">
        <f t="shared" si="37"/>
        <v>Geçmez</v>
      </c>
      <c r="AV208" s="9" t="str">
        <f t="shared" si="38"/>
        <v>Geçmez</v>
      </c>
      <c r="AW208" s="9" t="str">
        <f t="shared" si="39"/>
        <v>Geçmez</v>
      </c>
      <c r="AX208" s="9" t="str">
        <f t="shared" si="40"/>
        <v>Geçmez</v>
      </c>
      <c r="AY208" s="9" t="str">
        <f t="shared" si="41"/>
        <v>Geçmez</v>
      </c>
      <c r="AZ208" s="10" t="str">
        <f t="shared" si="42"/>
        <v>Hayır</v>
      </c>
      <c r="BA208" s="10" t="str">
        <f t="shared" si="43"/>
        <v>Hayır</v>
      </c>
      <c r="BB208" s="10" t="str">
        <f t="shared" si="44"/>
        <v>Hayır</v>
      </c>
    </row>
    <row r="209" ht="42.0" customHeight="1">
      <c r="A209" s="7">
        <v>179.0</v>
      </c>
      <c r="B209" s="5" t="s">
        <v>83</v>
      </c>
      <c r="C209" s="7">
        <v>179.0</v>
      </c>
      <c r="D209" s="5">
        <v>11.0</v>
      </c>
      <c r="E209" s="5">
        <v>6.5</v>
      </c>
      <c r="F209" s="5">
        <v>14.0</v>
      </c>
      <c r="G209" s="5">
        <v>4.0</v>
      </c>
      <c r="H209" s="7">
        <v>190.0</v>
      </c>
      <c r="I209" s="6">
        <f t="shared" si="1"/>
        <v>22.75</v>
      </c>
      <c r="J209" s="6">
        <f t="shared" si="2"/>
        <v>37</v>
      </c>
      <c r="K209" s="7" t="str">
        <f t="shared" si="3"/>
        <v>Dikey</v>
      </c>
      <c r="L209" s="7" t="str">
        <f>IF(K209="Dikey",IF(AND(F209&gt;='Çanta Gruplaması'!$C$10,F209&lt;='Çanta Gruplaması'!$D$10),'Çanta Gruplaması'!$B$10,IF(AND(F209&gt;='Çanta Gruplaması'!$C$11,F209&lt;='Çanta Gruplaması'!$D$11),'Çanta Gruplaması'!$B$11,IF(AND(F209&gt;='Çanta Gruplaması'!$C$12,F209&lt;='Çanta Gruplaması'!$D$12),'Çanta Gruplaması'!$B$12,"Belirtilen Aralıkta Değil"))),IF(K209="Yatay",IF(AND(D209&gt;='Çanta Gruplaması'!$C$3,D209&lt;='Çanta Gruplaması'!$D$3),'Çanta Gruplaması'!$B$3,IF(AND(D209&gt;='Çanta Gruplaması'!$C$4,D209&lt;='Çanta Gruplaması'!$D$4),'Çanta Gruplaması'!$B$4,IF(AND(D209&gt;='Çanta Gruplaması'!$C$5,D209&lt;='Çanta Gruplaması'!$D$5),'Çanta Gruplaması'!$B$5,"Belirtilen Aralıkta Değil"))),IF(K209="Küp",IF(AND(D209&gt;='Çanta Gruplaması'!$C$16,D209&lt;='Çanta Gruplaması'!$D$16),'Çanta Gruplaması'!$B$16,IF(AND(D209&gt;='Çanta Gruplaması'!$C$17,D209&lt;='Çanta Gruplaması'!$D$17),'Çanta Gruplaması'!$B$17,IF(AND(D209&gt;='Çanta Gruplaması'!$C$18,D209&lt;='Çanta Gruplaması'!$D$18),'Çanta Gruplaması'!$B$18,"Belirtilen Aralıkta Değil"))),"Değer Hatalı")))</f>
        <v>Dikey 1</v>
      </c>
      <c r="M209" s="7" t="str">
        <f>IF(AND(D209&gt;='Çanta Gruplaması'!$H$3,D209&lt;='Çanta Gruplaması'!$I$3,F209&gt;='Çanta Gruplaması'!$J$3,F209&lt;='Çanta Gruplaması'!$K$3),'Çanta Gruplaması'!$G$3,IF(AND(D209&gt;='Çanta Gruplaması'!$H$4,D209&lt;='Çanta Gruplaması'!$I$4,F209&gt;='Çanta Gruplaması'!$J$4,F209&lt;='Çanta Gruplaması'!$K$4),'Çanta Gruplaması'!$G$4,IF(AND(D209&gt;='Çanta Gruplaması'!$H$5,D209&lt;='Çanta Gruplaması'!$I$5,F209&gt;='Çanta Gruplaması'!$J$5,F209&lt;='Çanta Gruplaması'!$K$5),'Çanta Gruplaması'!$G$5,"Gruplanabilen Aralıkta Değildir")))</f>
        <v>Küçük</v>
      </c>
      <c r="N209" s="8" t="str">
        <f t="shared" si="4"/>
        <v>Geçmez</v>
      </c>
      <c r="O209" s="9" t="str">
        <f t="shared" si="5"/>
        <v>Geçmez</v>
      </c>
      <c r="P209" s="9" t="str">
        <f t="shared" si="6"/>
        <v>Geçmez</v>
      </c>
      <c r="Q209" s="9" t="str">
        <f t="shared" si="7"/>
        <v>Geçer</v>
      </c>
      <c r="R209" s="9" t="str">
        <f t="shared" si="8"/>
        <v>Geçer</v>
      </c>
      <c r="S209" s="9" t="str">
        <f t="shared" si="9"/>
        <v>Geçmez</v>
      </c>
      <c r="T209" s="9" t="str">
        <f t="shared" si="10"/>
        <v>Geçer</v>
      </c>
      <c r="U209" s="9" t="str">
        <f t="shared" si="11"/>
        <v>Geçmez</v>
      </c>
      <c r="V209" s="9" t="str">
        <f t="shared" si="12"/>
        <v>Geçmez</v>
      </c>
      <c r="W209" s="9" t="str">
        <f t="shared" si="13"/>
        <v>Geçmez</v>
      </c>
      <c r="X209" s="8" t="str">
        <f t="shared" si="14"/>
        <v>Geçer</v>
      </c>
      <c r="Y209" s="9" t="str">
        <f t="shared" si="15"/>
        <v>Geçer</v>
      </c>
      <c r="Z209" s="9" t="str">
        <f t="shared" si="16"/>
        <v>Geçer</v>
      </c>
      <c r="AA209" s="9" t="str">
        <f t="shared" si="17"/>
        <v>Geçer</v>
      </c>
      <c r="AB209" s="9" t="str">
        <f t="shared" si="18"/>
        <v>Geçer</v>
      </c>
      <c r="AC209" s="9" t="str">
        <f t="shared" si="19"/>
        <v>Geçer</v>
      </c>
      <c r="AD209" s="9" t="str">
        <f t="shared" si="20"/>
        <v>Geçer</v>
      </c>
      <c r="AE209" s="9" t="str">
        <f t="shared" si="21"/>
        <v>Geçer</v>
      </c>
      <c r="AF209" s="9" t="str">
        <f t="shared" si="22"/>
        <v>Geçer</v>
      </c>
      <c r="AG209" s="9" t="str">
        <f t="shared" si="23"/>
        <v>Geçer</v>
      </c>
      <c r="AH209" s="8" t="str">
        <f t="shared" si="24"/>
        <v>Geçmez</v>
      </c>
      <c r="AI209" s="9" t="str">
        <f t="shared" si="25"/>
        <v>Geçer</v>
      </c>
      <c r="AJ209" s="9" t="str">
        <f t="shared" si="26"/>
        <v>Geçmez</v>
      </c>
      <c r="AK209" s="9" t="str">
        <f t="shared" si="27"/>
        <v>Geçmez</v>
      </c>
      <c r="AL209" s="9" t="str">
        <f t="shared" si="28"/>
        <v>Geçmez</v>
      </c>
      <c r="AM209" s="9" t="str">
        <f t="shared" si="29"/>
        <v>Geçmez</v>
      </c>
      <c r="AN209" s="9" t="str">
        <f t="shared" si="30"/>
        <v>Geçmez</v>
      </c>
      <c r="AO209" s="9" t="str">
        <f t="shared" si="31"/>
        <v>Geçmez</v>
      </c>
      <c r="AP209" s="9" t="str">
        <f t="shared" si="32"/>
        <v>Geçmez</v>
      </c>
      <c r="AQ209" s="8" t="str">
        <f t="shared" si="33"/>
        <v>Geçmez</v>
      </c>
      <c r="AR209" s="9" t="str">
        <f t="shared" si="34"/>
        <v>Geçer</v>
      </c>
      <c r="AS209" s="9" t="str">
        <f t="shared" si="35"/>
        <v>Geçmez</v>
      </c>
      <c r="AT209" s="9" t="str">
        <f t="shared" si="36"/>
        <v>Geçmez</v>
      </c>
      <c r="AU209" s="9" t="str">
        <f t="shared" si="37"/>
        <v>Geçmez</v>
      </c>
      <c r="AV209" s="9" t="str">
        <f t="shared" si="38"/>
        <v>Geçmez</v>
      </c>
      <c r="AW209" s="9" t="str">
        <f t="shared" si="39"/>
        <v>Geçmez</v>
      </c>
      <c r="AX209" s="9" t="str">
        <f t="shared" si="40"/>
        <v>Geçmez</v>
      </c>
      <c r="AY209" s="9" t="str">
        <f t="shared" si="41"/>
        <v>Geçmez</v>
      </c>
      <c r="AZ209" s="10" t="str">
        <f t="shared" si="42"/>
        <v>Evet</v>
      </c>
      <c r="BA209" s="10" t="str">
        <f t="shared" si="43"/>
        <v>Hayır</v>
      </c>
      <c r="BB209" s="10" t="str">
        <f t="shared" si="44"/>
        <v>Hayır</v>
      </c>
    </row>
    <row r="210" ht="42.0" customHeight="1">
      <c r="A210" s="7">
        <v>180.0</v>
      </c>
      <c r="B210" s="5" t="s">
        <v>57</v>
      </c>
      <c r="C210" s="7">
        <v>180.0</v>
      </c>
      <c r="D210" s="5">
        <v>12.5</v>
      </c>
      <c r="E210" s="5">
        <v>6.2</v>
      </c>
      <c r="F210" s="5">
        <v>15.5</v>
      </c>
      <c r="G210" s="5">
        <v>4.0</v>
      </c>
      <c r="H210" s="7">
        <v>190.0</v>
      </c>
      <c r="I210" s="6">
        <f t="shared" si="1"/>
        <v>24.1</v>
      </c>
      <c r="J210" s="6">
        <f t="shared" si="2"/>
        <v>39.4</v>
      </c>
      <c r="K210" s="7" t="str">
        <f t="shared" si="3"/>
        <v>Dikey</v>
      </c>
      <c r="L210" s="7" t="str">
        <f>IF(K210="Dikey",IF(AND(F210&gt;='Çanta Gruplaması'!$C$10,F210&lt;='Çanta Gruplaması'!$D$10),'Çanta Gruplaması'!$B$10,IF(AND(F210&gt;='Çanta Gruplaması'!$C$11,F210&lt;='Çanta Gruplaması'!$D$11),'Çanta Gruplaması'!$B$11,IF(AND(F210&gt;='Çanta Gruplaması'!$C$12,F210&lt;='Çanta Gruplaması'!$D$12),'Çanta Gruplaması'!$B$12,"Belirtilen Aralıkta Değil"))),IF(K210="Yatay",IF(AND(D210&gt;='Çanta Gruplaması'!$C$3,D210&lt;='Çanta Gruplaması'!$D$3),'Çanta Gruplaması'!$B$3,IF(AND(D210&gt;='Çanta Gruplaması'!$C$4,D210&lt;='Çanta Gruplaması'!$D$4),'Çanta Gruplaması'!$B$4,IF(AND(D210&gt;='Çanta Gruplaması'!$C$5,D210&lt;='Çanta Gruplaması'!$D$5),'Çanta Gruplaması'!$B$5,"Belirtilen Aralıkta Değil"))),IF(K210="Küp",IF(AND(D210&gt;='Çanta Gruplaması'!$C$16,D210&lt;='Çanta Gruplaması'!$D$16),'Çanta Gruplaması'!$B$16,IF(AND(D210&gt;='Çanta Gruplaması'!$C$17,D210&lt;='Çanta Gruplaması'!$D$17),'Çanta Gruplaması'!$B$17,IF(AND(D210&gt;='Çanta Gruplaması'!$C$18,D210&lt;='Çanta Gruplaması'!$D$18),'Çanta Gruplaması'!$B$18,"Belirtilen Aralıkta Değil"))),"Değer Hatalı")))</f>
        <v>Dikey 1</v>
      </c>
      <c r="M210" s="7" t="str">
        <f>IF(AND(D210&gt;='Çanta Gruplaması'!$H$3,D210&lt;='Çanta Gruplaması'!$I$3,F210&gt;='Çanta Gruplaması'!$J$3,F210&lt;='Çanta Gruplaması'!$K$3),'Çanta Gruplaması'!$G$3,IF(AND(D210&gt;='Çanta Gruplaması'!$H$4,D210&lt;='Çanta Gruplaması'!$I$4,F210&gt;='Çanta Gruplaması'!$J$4,F210&lt;='Çanta Gruplaması'!$K$4),'Çanta Gruplaması'!$G$4,IF(AND(D210&gt;='Çanta Gruplaması'!$H$5,D210&lt;='Çanta Gruplaması'!$I$5,F210&gt;='Çanta Gruplaması'!$J$5,F210&lt;='Çanta Gruplaması'!$K$5),'Çanta Gruplaması'!$G$5,"Gruplanabilen Aralıkta Değildir")))</f>
        <v>Küçük</v>
      </c>
      <c r="N210" s="8" t="str">
        <f t="shared" si="4"/>
        <v>Geçmez</v>
      </c>
      <c r="O210" s="9" t="str">
        <f t="shared" si="5"/>
        <v>Geçmez</v>
      </c>
      <c r="P210" s="9" t="str">
        <f t="shared" si="6"/>
        <v>Geçmez</v>
      </c>
      <c r="Q210" s="9" t="str">
        <f t="shared" si="7"/>
        <v>Geçer</v>
      </c>
      <c r="R210" s="9" t="str">
        <f t="shared" si="8"/>
        <v>Geçer</v>
      </c>
      <c r="S210" s="9" t="str">
        <f t="shared" si="9"/>
        <v>Geçmez</v>
      </c>
      <c r="T210" s="9" t="str">
        <f t="shared" si="10"/>
        <v>Geçer</v>
      </c>
      <c r="U210" s="9" t="str">
        <f t="shared" si="11"/>
        <v>Geçmez</v>
      </c>
      <c r="V210" s="9" t="str">
        <f t="shared" si="12"/>
        <v>Geçmez</v>
      </c>
      <c r="W210" s="9" t="str">
        <f t="shared" si="13"/>
        <v>Geçmez</v>
      </c>
      <c r="X210" s="8" t="str">
        <f t="shared" si="14"/>
        <v>Geçer</v>
      </c>
      <c r="Y210" s="9" t="str">
        <f t="shared" si="15"/>
        <v>Geçer</v>
      </c>
      <c r="Z210" s="9" t="str">
        <f t="shared" si="16"/>
        <v>Geçer</v>
      </c>
      <c r="AA210" s="9" t="str">
        <f t="shared" si="17"/>
        <v>Geçer</v>
      </c>
      <c r="AB210" s="9" t="str">
        <f t="shared" si="18"/>
        <v>Geçer</v>
      </c>
      <c r="AC210" s="9" t="str">
        <f t="shared" si="19"/>
        <v>Geçer</v>
      </c>
      <c r="AD210" s="9" t="str">
        <f t="shared" si="20"/>
        <v>Geçer</v>
      </c>
      <c r="AE210" s="9" t="str">
        <f t="shared" si="21"/>
        <v>Geçer</v>
      </c>
      <c r="AF210" s="9" t="str">
        <f t="shared" si="22"/>
        <v>Geçer</v>
      </c>
      <c r="AG210" s="9" t="str">
        <f t="shared" si="23"/>
        <v>Geçer</v>
      </c>
      <c r="AH210" s="8" t="str">
        <f t="shared" si="24"/>
        <v>Geçmez</v>
      </c>
      <c r="AI210" s="9" t="str">
        <f t="shared" si="25"/>
        <v>Geçer</v>
      </c>
      <c r="AJ210" s="9" t="str">
        <f t="shared" si="26"/>
        <v>Geçmez</v>
      </c>
      <c r="AK210" s="9" t="str">
        <f t="shared" si="27"/>
        <v>Geçmez</v>
      </c>
      <c r="AL210" s="9" t="str">
        <f t="shared" si="28"/>
        <v>Geçmez</v>
      </c>
      <c r="AM210" s="9" t="str">
        <f t="shared" si="29"/>
        <v>Geçmez</v>
      </c>
      <c r="AN210" s="9" t="str">
        <f t="shared" si="30"/>
        <v>Geçmez</v>
      </c>
      <c r="AO210" s="9" t="str">
        <f t="shared" si="31"/>
        <v>Geçer</v>
      </c>
      <c r="AP210" s="9" t="str">
        <f t="shared" si="32"/>
        <v>Geçmez</v>
      </c>
      <c r="AQ210" s="8" t="str">
        <f t="shared" si="33"/>
        <v>Geçmez</v>
      </c>
      <c r="AR210" s="9" t="str">
        <f t="shared" si="34"/>
        <v>Geçer</v>
      </c>
      <c r="AS210" s="9" t="str">
        <f t="shared" si="35"/>
        <v>Geçmez</v>
      </c>
      <c r="AT210" s="9" t="str">
        <f t="shared" si="36"/>
        <v>Geçmez</v>
      </c>
      <c r="AU210" s="9" t="str">
        <f t="shared" si="37"/>
        <v>Geçmez</v>
      </c>
      <c r="AV210" s="9" t="str">
        <f t="shared" si="38"/>
        <v>Geçmez</v>
      </c>
      <c r="AW210" s="9" t="str">
        <f t="shared" si="39"/>
        <v>Geçmez</v>
      </c>
      <c r="AX210" s="9" t="str">
        <f t="shared" si="40"/>
        <v>Geçer</v>
      </c>
      <c r="AY210" s="9" t="str">
        <f t="shared" si="41"/>
        <v>Geçmez</v>
      </c>
      <c r="AZ210" s="10" t="str">
        <f t="shared" si="42"/>
        <v>Evet</v>
      </c>
      <c r="BA210" s="10" t="str">
        <f t="shared" si="43"/>
        <v>Hayır</v>
      </c>
      <c r="BB210" s="10" t="str">
        <f t="shared" si="44"/>
        <v>Hayır</v>
      </c>
    </row>
    <row r="211" ht="42.0" customHeight="1">
      <c r="A211" s="7">
        <v>181.0</v>
      </c>
      <c r="B211" s="5" t="s">
        <v>70</v>
      </c>
      <c r="C211" s="7">
        <v>181.0</v>
      </c>
      <c r="D211" s="5">
        <v>14.5</v>
      </c>
      <c r="E211" s="5">
        <v>6.0</v>
      </c>
      <c r="F211" s="5">
        <v>15.0</v>
      </c>
      <c r="G211" s="5">
        <v>4.0</v>
      </c>
      <c r="H211" s="7">
        <v>190.0</v>
      </c>
      <c r="I211" s="6">
        <f t="shared" si="1"/>
        <v>23.5</v>
      </c>
      <c r="J211" s="6">
        <f t="shared" si="2"/>
        <v>43</v>
      </c>
      <c r="K211" s="7" t="str">
        <f t="shared" si="3"/>
        <v>Dikey</v>
      </c>
      <c r="L211" s="7" t="str">
        <f>IF(K211="Dikey",IF(AND(F211&gt;='Çanta Gruplaması'!$C$10,F211&lt;='Çanta Gruplaması'!$D$10),'Çanta Gruplaması'!$B$10,IF(AND(F211&gt;='Çanta Gruplaması'!$C$11,F211&lt;='Çanta Gruplaması'!$D$11),'Çanta Gruplaması'!$B$11,IF(AND(F211&gt;='Çanta Gruplaması'!$C$12,F211&lt;='Çanta Gruplaması'!$D$12),'Çanta Gruplaması'!$B$12,"Belirtilen Aralıkta Değil"))),IF(K211="Yatay",IF(AND(D211&gt;='Çanta Gruplaması'!$C$3,D211&lt;='Çanta Gruplaması'!$D$3),'Çanta Gruplaması'!$B$3,IF(AND(D211&gt;='Çanta Gruplaması'!$C$4,D211&lt;='Çanta Gruplaması'!$D$4),'Çanta Gruplaması'!$B$4,IF(AND(D211&gt;='Çanta Gruplaması'!$C$5,D211&lt;='Çanta Gruplaması'!$D$5),'Çanta Gruplaması'!$B$5,"Belirtilen Aralıkta Değil"))),IF(K211="Küp",IF(AND(D211&gt;='Çanta Gruplaması'!$C$16,D211&lt;='Çanta Gruplaması'!$D$16),'Çanta Gruplaması'!$B$16,IF(AND(D211&gt;='Çanta Gruplaması'!$C$17,D211&lt;='Çanta Gruplaması'!$D$17),'Çanta Gruplaması'!$B$17,IF(AND(D211&gt;='Çanta Gruplaması'!$C$18,D211&lt;='Çanta Gruplaması'!$D$18),'Çanta Gruplaması'!$B$18,"Belirtilen Aralıkta Değil"))),"Değer Hatalı")))</f>
        <v>Dikey 1</v>
      </c>
      <c r="M211" s="7" t="str">
        <f>IF(AND(D211&gt;='Çanta Gruplaması'!$H$3,D211&lt;='Çanta Gruplaması'!$I$3,F211&gt;='Çanta Gruplaması'!$J$3,F211&lt;='Çanta Gruplaması'!$K$3),'Çanta Gruplaması'!$G$3,IF(AND(D211&gt;='Çanta Gruplaması'!$H$4,D211&lt;='Çanta Gruplaması'!$I$4,F211&gt;='Çanta Gruplaması'!$J$4,F211&lt;='Çanta Gruplaması'!$K$4),'Çanta Gruplaması'!$G$4,IF(AND(D211&gt;='Çanta Gruplaması'!$H$5,D211&lt;='Çanta Gruplaması'!$I$5,F211&gt;='Çanta Gruplaması'!$J$5,F211&lt;='Çanta Gruplaması'!$K$5),'Çanta Gruplaması'!$G$5,"Gruplanabilen Aralıkta Değildir")))</f>
        <v>Küçük</v>
      </c>
      <c r="N211" s="8" t="str">
        <f t="shared" si="4"/>
        <v>Geçmez</v>
      </c>
      <c r="O211" s="9" t="str">
        <f t="shared" si="5"/>
        <v>Geçmez</v>
      </c>
      <c r="P211" s="9" t="str">
        <f t="shared" si="6"/>
        <v>Geçmez</v>
      </c>
      <c r="Q211" s="9" t="str">
        <f t="shared" si="7"/>
        <v>Geçer</v>
      </c>
      <c r="R211" s="9" t="str">
        <f t="shared" si="8"/>
        <v>Geçer</v>
      </c>
      <c r="S211" s="9" t="str">
        <f t="shared" si="9"/>
        <v>Geçmez</v>
      </c>
      <c r="T211" s="9" t="str">
        <f t="shared" si="10"/>
        <v>Geçer</v>
      </c>
      <c r="U211" s="9" t="str">
        <f t="shared" si="11"/>
        <v>Geçmez</v>
      </c>
      <c r="V211" s="9" t="str">
        <f t="shared" si="12"/>
        <v>Geçmez</v>
      </c>
      <c r="W211" s="9" t="str">
        <f t="shared" si="13"/>
        <v>Geçmez</v>
      </c>
      <c r="X211" s="8" t="str">
        <f t="shared" si="14"/>
        <v>Geçer</v>
      </c>
      <c r="Y211" s="9" t="str">
        <f t="shared" si="15"/>
        <v>Geçer</v>
      </c>
      <c r="Z211" s="9" t="str">
        <f t="shared" si="16"/>
        <v>Geçer</v>
      </c>
      <c r="AA211" s="9" t="str">
        <f t="shared" si="17"/>
        <v>Geçer</v>
      </c>
      <c r="AB211" s="9" t="str">
        <f t="shared" si="18"/>
        <v>Geçer</v>
      </c>
      <c r="AC211" s="9" t="str">
        <f t="shared" si="19"/>
        <v>Geçer</v>
      </c>
      <c r="AD211" s="9" t="str">
        <f t="shared" si="20"/>
        <v>Geçer</v>
      </c>
      <c r="AE211" s="9" t="str">
        <f t="shared" si="21"/>
        <v>Geçer</v>
      </c>
      <c r="AF211" s="9" t="str">
        <f t="shared" si="22"/>
        <v>Geçer</v>
      </c>
      <c r="AG211" s="9" t="str">
        <f t="shared" si="23"/>
        <v>Geçer</v>
      </c>
      <c r="AH211" s="8" t="str">
        <f t="shared" si="24"/>
        <v>Geçmez</v>
      </c>
      <c r="AI211" s="9" t="str">
        <f t="shared" si="25"/>
        <v>Geçer</v>
      </c>
      <c r="AJ211" s="9" t="str">
        <f t="shared" si="26"/>
        <v>Geçmez</v>
      </c>
      <c r="AK211" s="9" t="str">
        <f t="shared" si="27"/>
        <v>Geçmez</v>
      </c>
      <c r="AL211" s="9" t="str">
        <f t="shared" si="28"/>
        <v>Geçmez</v>
      </c>
      <c r="AM211" s="9" t="str">
        <f t="shared" si="29"/>
        <v>Geçmez</v>
      </c>
      <c r="AN211" s="9" t="str">
        <f t="shared" si="30"/>
        <v>Geçmez</v>
      </c>
      <c r="AO211" s="9" t="str">
        <f t="shared" si="31"/>
        <v>Geçer</v>
      </c>
      <c r="AP211" s="9" t="str">
        <f t="shared" si="32"/>
        <v>Geçer</v>
      </c>
      <c r="AQ211" s="8" t="str">
        <f t="shared" si="33"/>
        <v>Geçmez</v>
      </c>
      <c r="AR211" s="9" t="str">
        <f t="shared" si="34"/>
        <v>Geçer</v>
      </c>
      <c r="AS211" s="9" t="str">
        <f t="shared" si="35"/>
        <v>Geçmez</v>
      </c>
      <c r="AT211" s="9" t="str">
        <f t="shared" si="36"/>
        <v>Geçmez</v>
      </c>
      <c r="AU211" s="9" t="str">
        <f t="shared" si="37"/>
        <v>Geçmez</v>
      </c>
      <c r="AV211" s="9" t="str">
        <f t="shared" si="38"/>
        <v>Geçmez</v>
      </c>
      <c r="AW211" s="9" t="str">
        <f t="shared" si="39"/>
        <v>Geçmez</v>
      </c>
      <c r="AX211" s="9" t="str">
        <f t="shared" si="40"/>
        <v>Geçer</v>
      </c>
      <c r="AY211" s="9" t="str">
        <f t="shared" si="41"/>
        <v>Geçer</v>
      </c>
      <c r="AZ211" s="10" t="str">
        <f t="shared" si="42"/>
        <v>Evet</v>
      </c>
      <c r="BA211" s="10" t="str">
        <f t="shared" si="43"/>
        <v>Hayır</v>
      </c>
      <c r="BB211" s="10" t="str">
        <f t="shared" si="44"/>
        <v>Hayır</v>
      </c>
    </row>
    <row r="212" ht="42.0" customHeight="1">
      <c r="A212" s="7">
        <v>182.0</v>
      </c>
      <c r="B212" s="5" t="s">
        <v>59</v>
      </c>
      <c r="C212" s="7">
        <v>182.0</v>
      </c>
      <c r="D212" s="5">
        <v>11.5</v>
      </c>
      <c r="E212" s="5">
        <v>6.0</v>
      </c>
      <c r="F212" s="5">
        <v>14.5</v>
      </c>
      <c r="G212" s="5">
        <v>4.0</v>
      </c>
      <c r="H212" s="7">
        <v>190.0</v>
      </c>
      <c r="I212" s="6">
        <f t="shared" si="1"/>
        <v>23</v>
      </c>
      <c r="J212" s="6">
        <f t="shared" si="2"/>
        <v>37</v>
      </c>
      <c r="K212" s="7" t="str">
        <f t="shared" si="3"/>
        <v>Dikey</v>
      </c>
      <c r="L212" s="7" t="str">
        <f>IF(K212="Dikey",IF(AND(F212&gt;='Çanta Gruplaması'!$C$10,F212&lt;='Çanta Gruplaması'!$D$10),'Çanta Gruplaması'!$B$10,IF(AND(F212&gt;='Çanta Gruplaması'!$C$11,F212&lt;='Çanta Gruplaması'!$D$11),'Çanta Gruplaması'!$B$11,IF(AND(F212&gt;='Çanta Gruplaması'!$C$12,F212&lt;='Çanta Gruplaması'!$D$12),'Çanta Gruplaması'!$B$12,"Belirtilen Aralıkta Değil"))),IF(K212="Yatay",IF(AND(D212&gt;='Çanta Gruplaması'!$C$3,D212&lt;='Çanta Gruplaması'!$D$3),'Çanta Gruplaması'!$B$3,IF(AND(D212&gt;='Çanta Gruplaması'!$C$4,D212&lt;='Çanta Gruplaması'!$D$4),'Çanta Gruplaması'!$B$4,IF(AND(D212&gt;='Çanta Gruplaması'!$C$5,D212&lt;='Çanta Gruplaması'!$D$5),'Çanta Gruplaması'!$B$5,"Belirtilen Aralıkta Değil"))),IF(K212="Küp",IF(AND(D212&gt;='Çanta Gruplaması'!$C$16,D212&lt;='Çanta Gruplaması'!$D$16),'Çanta Gruplaması'!$B$16,IF(AND(D212&gt;='Çanta Gruplaması'!$C$17,D212&lt;='Çanta Gruplaması'!$D$17),'Çanta Gruplaması'!$B$17,IF(AND(D212&gt;='Çanta Gruplaması'!$C$18,D212&lt;='Çanta Gruplaması'!$D$18),'Çanta Gruplaması'!$B$18,"Belirtilen Aralıkta Değil"))),"Değer Hatalı")))</f>
        <v>Dikey 1</v>
      </c>
      <c r="M212" s="7" t="str">
        <f>IF(AND(D212&gt;='Çanta Gruplaması'!$H$3,D212&lt;='Çanta Gruplaması'!$I$3,F212&gt;='Çanta Gruplaması'!$J$3,F212&lt;='Çanta Gruplaması'!$K$3),'Çanta Gruplaması'!$G$3,IF(AND(D212&gt;='Çanta Gruplaması'!$H$4,D212&lt;='Çanta Gruplaması'!$I$4,F212&gt;='Çanta Gruplaması'!$J$4,F212&lt;='Çanta Gruplaması'!$K$4),'Çanta Gruplaması'!$G$4,IF(AND(D212&gt;='Çanta Gruplaması'!$H$5,D212&lt;='Çanta Gruplaması'!$I$5,F212&gt;='Çanta Gruplaması'!$J$5,F212&lt;='Çanta Gruplaması'!$K$5),'Çanta Gruplaması'!$G$5,"Gruplanabilen Aralıkta Değildir")))</f>
        <v>Küçük</v>
      </c>
      <c r="N212" s="8" t="str">
        <f t="shared" si="4"/>
        <v>Geçmez</v>
      </c>
      <c r="O212" s="9" t="str">
        <f t="shared" si="5"/>
        <v>Geçmez</v>
      </c>
      <c r="P212" s="9" t="str">
        <f t="shared" si="6"/>
        <v>Geçmez</v>
      </c>
      <c r="Q212" s="9" t="str">
        <f t="shared" si="7"/>
        <v>Geçer</v>
      </c>
      <c r="R212" s="9" t="str">
        <f t="shared" si="8"/>
        <v>Geçer</v>
      </c>
      <c r="S212" s="9" t="str">
        <f t="shared" si="9"/>
        <v>Geçmez</v>
      </c>
      <c r="T212" s="9" t="str">
        <f t="shared" si="10"/>
        <v>Geçer</v>
      </c>
      <c r="U212" s="9" t="str">
        <f t="shared" si="11"/>
        <v>Geçmez</v>
      </c>
      <c r="V212" s="9" t="str">
        <f t="shared" si="12"/>
        <v>Geçmez</v>
      </c>
      <c r="W212" s="9" t="str">
        <f t="shared" si="13"/>
        <v>Geçmez</v>
      </c>
      <c r="X212" s="8" t="str">
        <f t="shared" si="14"/>
        <v>Geçer</v>
      </c>
      <c r="Y212" s="9" t="str">
        <f t="shared" si="15"/>
        <v>Geçer</v>
      </c>
      <c r="Z212" s="9" t="str">
        <f t="shared" si="16"/>
        <v>Geçer</v>
      </c>
      <c r="AA212" s="9" t="str">
        <f t="shared" si="17"/>
        <v>Geçer</v>
      </c>
      <c r="AB212" s="9" t="str">
        <f t="shared" si="18"/>
        <v>Geçer</v>
      </c>
      <c r="AC212" s="9" t="str">
        <f t="shared" si="19"/>
        <v>Geçer</v>
      </c>
      <c r="AD212" s="9" t="str">
        <f t="shared" si="20"/>
        <v>Geçer</v>
      </c>
      <c r="AE212" s="9" t="str">
        <f t="shared" si="21"/>
        <v>Geçer</v>
      </c>
      <c r="AF212" s="9" t="str">
        <f t="shared" si="22"/>
        <v>Geçer</v>
      </c>
      <c r="AG212" s="9" t="str">
        <f t="shared" si="23"/>
        <v>Geçer</v>
      </c>
      <c r="AH212" s="8" t="str">
        <f t="shared" si="24"/>
        <v>Geçmez</v>
      </c>
      <c r="AI212" s="9" t="str">
        <f t="shared" si="25"/>
        <v>Geçer</v>
      </c>
      <c r="AJ212" s="9" t="str">
        <f t="shared" si="26"/>
        <v>Geçmez</v>
      </c>
      <c r="AK212" s="9" t="str">
        <f t="shared" si="27"/>
        <v>Geçmez</v>
      </c>
      <c r="AL212" s="9" t="str">
        <f t="shared" si="28"/>
        <v>Geçmez</v>
      </c>
      <c r="AM212" s="9" t="str">
        <f t="shared" si="29"/>
        <v>Geçmez</v>
      </c>
      <c r="AN212" s="9" t="str">
        <f t="shared" si="30"/>
        <v>Geçmez</v>
      </c>
      <c r="AO212" s="9" t="str">
        <f t="shared" si="31"/>
        <v>Geçer</v>
      </c>
      <c r="AP212" s="9" t="str">
        <f t="shared" si="32"/>
        <v>Geçmez</v>
      </c>
      <c r="AQ212" s="8" t="str">
        <f t="shared" si="33"/>
        <v>Geçmez</v>
      </c>
      <c r="AR212" s="9" t="str">
        <f t="shared" si="34"/>
        <v>Geçer</v>
      </c>
      <c r="AS212" s="9" t="str">
        <f t="shared" si="35"/>
        <v>Geçmez</v>
      </c>
      <c r="AT212" s="9" t="str">
        <f t="shared" si="36"/>
        <v>Geçmez</v>
      </c>
      <c r="AU212" s="9" t="str">
        <f t="shared" si="37"/>
        <v>Geçmez</v>
      </c>
      <c r="AV212" s="9" t="str">
        <f t="shared" si="38"/>
        <v>Geçmez</v>
      </c>
      <c r="AW212" s="9" t="str">
        <f t="shared" si="39"/>
        <v>Geçmez</v>
      </c>
      <c r="AX212" s="9" t="str">
        <f t="shared" si="40"/>
        <v>Geçer</v>
      </c>
      <c r="AY212" s="9" t="str">
        <f t="shared" si="41"/>
        <v>Geçmez</v>
      </c>
      <c r="AZ212" s="10" t="str">
        <f t="shared" si="42"/>
        <v>Evet</v>
      </c>
      <c r="BA212" s="10" t="str">
        <f t="shared" si="43"/>
        <v>Hayır</v>
      </c>
      <c r="BB212" s="10" t="str">
        <f t="shared" si="44"/>
        <v>Hayır</v>
      </c>
    </row>
    <row r="213" ht="42.0" customHeight="1">
      <c r="A213" s="7">
        <v>183.0</v>
      </c>
      <c r="B213" s="5" t="s">
        <v>71</v>
      </c>
      <c r="C213" s="7">
        <v>183.0</v>
      </c>
      <c r="D213" s="5">
        <v>15.0</v>
      </c>
      <c r="E213" s="5">
        <v>5.5</v>
      </c>
      <c r="F213" s="5">
        <v>15.0</v>
      </c>
      <c r="G213" s="5">
        <v>4.0</v>
      </c>
      <c r="H213" s="7">
        <v>190.0</v>
      </c>
      <c r="I213" s="6">
        <f t="shared" si="1"/>
        <v>23.25</v>
      </c>
      <c r="J213" s="6">
        <f t="shared" si="2"/>
        <v>43</v>
      </c>
      <c r="K213" s="7" t="str">
        <f t="shared" si="3"/>
        <v>Dikey</v>
      </c>
      <c r="L213" s="7" t="str">
        <f>IF(K213="Dikey",IF(AND(F213&gt;='Çanta Gruplaması'!$C$10,F213&lt;='Çanta Gruplaması'!$D$10),'Çanta Gruplaması'!$B$10,IF(AND(F213&gt;='Çanta Gruplaması'!$C$11,F213&lt;='Çanta Gruplaması'!$D$11),'Çanta Gruplaması'!$B$11,IF(AND(F213&gt;='Çanta Gruplaması'!$C$12,F213&lt;='Çanta Gruplaması'!$D$12),'Çanta Gruplaması'!$B$12,"Belirtilen Aralıkta Değil"))),IF(K213="Yatay",IF(AND(D213&gt;='Çanta Gruplaması'!$C$3,D213&lt;='Çanta Gruplaması'!$D$3),'Çanta Gruplaması'!$B$3,IF(AND(D213&gt;='Çanta Gruplaması'!$C$4,D213&lt;='Çanta Gruplaması'!$D$4),'Çanta Gruplaması'!$B$4,IF(AND(D213&gt;='Çanta Gruplaması'!$C$5,D213&lt;='Çanta Gruplaması'!$D$5),'Çanta Gruplaması'!$B$5,"Belirtilen Aralıkta Değil"))),IF(K213="Küp",IF(AND(D213&gt;='Çanta Gruplaması'!$C$16,D213&lt;='Çanta Gruplaması'!$D$16),'Çanta Gruplaması'!$B$16,IF(AND(D213&gt;='Çanta Gruplaması'!$C$17,D213&lt;='Çanta Gruplaması'!$D$17),'Çanta Gruplaması'!$B$17,IF(AND(D213&gt;='Çanta Gruplaması'!$C$18,D213&lt;='Çanta Gruplaması'!$D$18),'Çanta Gruplaması'!$B$18,"Belirtilen Aralıkta Değil"))),"Değer Hatalı")))</f>
        <v>Dikey 1</v>
      </c>
      <c r="M213" s="7" t="str">
        <f>IF(AND(D213&gt;='Çanta Gruplaması'!$H$3,D213&lt;='Çanta Gruplaması'!$I$3,F213&gt;='Çanta Gruplaması'!$J$3,F213&lt;='Çanta Gruplaması'!$K$3),'Çanta Gruplaması'!$G$3,IF(AND(D213&gt;='Çanta Gruplaması'!$H$4,D213&lt;='Çanta Gruplaması'!$I$4,F213&gt;='Çanta Gruplaması'!$J$4,F213&lt;='Çanta Gruplaması'!$K$4),'Çanta Gruplaması'!$G$4,IF(AND(D213&gt;='Çanta Gruplaması'!$H$5,D213&lt;='Çanta Gruplaması'!$I$5,F213&gt;='Çanta Gruplaması'!$J$5,F213&lt;='Çanta Gruplaması'!$K$5),'Çanta Gruplaması'!$G$5,"Gruplanabilen Aralıkta Değildir")))</f>
        <v>Küçük</v>
      </c>
      <c r="N213" s="8" t="str">
        <f t="shared" si="4"/>
        <v>Geçmez</v>
      </c>
      <c r="O213" s="9" t="str">
        <f t="shared" si="5"/>
        <v>Geçmez</v>
      </c>
      <c r="P213" s="9" t="str">
        <f t="shared" si="6"/>
        <v>Geçmez</v>
      </c>
      <c r="Q213" s="9" t="str">
        <f t="shared" si="7"/>
        <v>Geçer</v>
      </c>
      <c r="R213" s="9" t="str">
        <f t="shared" si="8"/>
        <v>Geçer</v>
      </c>
      <c r="S213" s="9" t="str">
        <f t="shared" si="9"/>
        <v>Geçmez</v>
      </c>
      <c r="T213" s="9" t="str">
        <f t="shared" si="10"/>
        <v>Geçer</v>
      </c>
      <c r="U213" s="9" t="str">
        <f t="shared" si="11"/>
        <v>Geçmez</v>
      </c>
      <c r="V213" s="9" t="str">
        <f t="shared" si="12"/>
        <v>Geçmez</v>
      </c>
      <c r="W213" s="9" t="str">
        <f t="shared" si="13"/>
        <v>Geçmez</v>
      </c>
      <c r="X213" s="8" t="str">
        <f t="shared" si="14"/>
        <v>Geçer</v>
      </c>
      <c r="Y213" s="9" t="str">
        <f t="shared" si="15"/>
        <v>Geçer</v>
      </c>
      <c r="Z213" s="9" t="str">
        <f t="shared" si="16"/>
        <v>Geçer</v>
      </c>
      <c r="AA213" s="9" t="str">
        <f t="shared" si="17"/>
        <v>Geçer</v>
      </c>
      <c r="AB213" s="9" t="str">
        <f t="shared" si="18"/>
        <v>Geçer</v>
      </c>
      <c r="AC213" s="9" t="str">
        <f t="shared" si="19"/>
        <v>Geçer</v>
      </c>
      <c r="AD213" s="9" t="str">
        <f t="shared" si="20"/>
        <v>Geçer</v>
      </c>
      <c r="AE213" s="9" t="str">
        <f t="shared" si="21"/>
        <v>Geçer</v>
      </c>
      <c r="AF213" s="9" t="str">
        <f t="shared" si="22"/>
        <v>Geçer</v>
      </c>
      <c r="AG213" s="9" t="str">
        <f t="shared" si="23"/>
        <v>Geçer</v>
      </c>
      <c r="AH213" s="8" t="str">
        <f t="shared" si="24"/>
        <v>Geçmez</v>
      </c>
      <c r="AI213" s="9" t="str">
        <f t="shared" si="25"/>
        <v>Geçer</v>
      </c>
      <c r="AJ213" s="9" t="str">
        <f t="shared" si="26"/>
        <v>Geçmez</v>
      </c>
      <c r="AK213" s="9" t="str">
        <f t="shared" si="27"/>
        <v>Geçmez</v>
      </c>
      <c r="AL213" s="9" t="str">
        <f t="shared" si="28"/>
        <v>Geçmez</v>
      </c>
      <c r="AM213" s="9" t="str">
        <f t="shared" si="29"/>
        <v>Geçmez</v>
      </c>
      <c r="AN213" s="9" t="str">
        <f t="shared" si="30"/>
        <v>Geçmez</v>
      </c>
      <c r="AO213" s="9" t="str">
        <f t="shared" si="31"/>
        <v>Geçer</v>
      </c>
      <c r="AP213" s="9" t="str">
        <f t="shared" si="32"/>
        <v>Geçer</v>
      </c>
      <c r="AQ213" s="8" t="str">
        <f t="shared" si="33"/>
        <v>Geçmez</v>
      </c>
      <c r="AR213" s="9" t="str">
        <f t="shared" si="34"/>
        <v>Geçer</v>
      </c>
      <c r="AS213" s="9" t="str">
        <f t="shared" si="35"/>
        <v>Geçmez</v>
      </c>
      <c r="AT213" s="9" t="str">
        <f t="shared" si="36"/>
        <v>Geçmez</v>
      </c>
      <c r="AU213" s="9" t="str">
        <f t="shared" si="37"/>
        <v>Geçmez</v>
      </c>
      <c r="AV213" s="9" t="str">
        <f t="shared" si="38"/>
        <v>Geçmez</v>
      </c>
      <c r="AW213" s="9" t="str">
        <f t="shared" si="39"/>
        <v>Geçmez</v>
      </c>
      <c r="AX213" s="9" t="str">
        <f t="shared" si="40"/>
        <v>Geçer</v>
      </c>
      <c r="AY213" s="9" t="str">
        <f t="shared" si="41"/>
        <v>Geçer</v>
      </c>
      <c r="AZ213" s="10" t="str">
        <f t="shared" si="42"/>
        <v>Evet</v>
      </c>
      <c r="BA213" s="10" t="str">
        <f t="shared" si="43"/>
        <v>Hayır</v>
      </c>
      <c r="BB213" s="10" t="str">
        <f t="shared" si="44"/>
        <v>Hayır</v>
      </c>
    </row>
    <row r="214" ht="42.0" customHeight="1">
      <c r="A214" s="7">
        <v>184.0</v>
      </c>
      <c r="B214" s="5" t="s">
        <v>68</v>
      </c>
      <c r="C214" s="7">
        <v>184.0</v>
      </c>
      <c r="D214" s="5">
        <v>17.0</v>
      </c>
      <c r="E214" s="5">
        <v>5.0</v>
      </c>
      <c r="F214" s="5">
        <v>26.0</v>
      </c>
      <c r="G214" s="5">
        <v>4.0</v>
      </c>
      <c r="H214" s="7">
        <v>190.0</v>
      </c>
      <c r="I214" s="6">
        <f t="shared" si="1"/>
        <v>34</v>
      </c>
      <c r="J214" s="6">
        <f t="shared" si="2"/>
        <v>46</v>
      </c>
      <c r="K214" s="7" t="str">
        <f t="shared" si="3"/>
        <v>Dikey</v>
      </c>
      <c r="L214" s="7" t="str">
        <f>IF(K214="Dikey",IF(AND(F214&gt;='Çanta Gruplaması'!$C$10,F214&lt;='Çanta Gruplaması'!$D$10),'Çanta Gruplaması'!$B$10,IF(AND(F214&gt;='Çanta Gruplaması'!$C$11,F214&lt;='Çanta Gruplaması'!$D$11),'Çanta Gruplaması'!$B$11,IF(AND(F214&gt;='Çanta Gruplaması'!$C$12,F214&lt;='Çanta Gruplaması'!$D$12),'Çanta Gruplaması'!$B$12,"Belirtilen Aralıkta Değil"))),IF(K214="Yatay",IF(AND(D214&gt;='Çanta Gruplaması'!$C$3,D214&lt;='Çanta Gruplaması'!$D$3),'Çanta Gruplaması'!$B$3,IF(AND(D214&gt;='Çanta Gruplaması'!$C$4,D214&lt;='Çanta Gruplaması'!$D$4),'Çanta Gruplaması'!$B$4,IF(AND(D214&gt;='Çanta Gruplaması'!$C$5,D214&lt;='Çanta Gruplaması'!$D$5),'Çanta Gruplaması'!$B$5,"Belirtilen Aralıkta Değil"))),IF(K214="Küp",IF(AND(D214&gt;='Çanta Gruplaması'!$C$16,D214&lt;='Çanta Gruplaması'!$D$16),'Çanta Gruplaması'!$B$16,IF(AND(D214&gt;='Çanta Gruplaması'!$C$17,D214&lt;='Çanta Gruplaması'!$D$17),'Çanta Gruplaması'!$B$17,IF(AND(D214&gt;='Çanta Gruplaması'!$C$18,D214&lt;='Çanta Gruplaması'!$D$18),'Çanta Gruplaması'!$B$18,"Belirtilen Aralıkta Değil"))),"Değer Hatalı")))</f>
        <v>Dikey 1</v>
      </c>
      <c r="M214" s="7" t="str">
        <f>IF(AND(D214&gt;='Çanta Gruplaması'!$H$3,D214&lt;='Çanta Gruplaması'!$I$3,F214&gt;='Çanta Gruplaması'!$J$3,F214&lt;='Çanta Gruplaması'!$K$3),'Çanta Gruplaması'!$G$3,IF(AND(D214&gt;='Çanta Gruplaması'!$H$4,D214&lt;='Çanta Gruplaması'!$I$4,F214&gt;='Çanta Gruplaması'!$J$4,F214&lt;='Çanta Gruplaması'!$K$4),'Çanta Gruplaması'!$G$4,IF(AND(D214&gt;='Çanta Gruplaması'!$H$5,D214&lt;='Çanta Gruplaması'!$I$5,F214&gt;='Çanta Gruplaması'!$J$5,F214&lt;='Çanta Gruplaması'!$K$5),'Çanta Gruplaması'!$G$5,"Gruplanabilen Aralıkta Değildir")))</f>
        <v>Küçük</v>
      </c>
      <c r="N214" s="8" t="str">
        <f t="shared" si="4"/>
        <v>Geçmez</v>
      </c>
      <c r="O214" s="9" t="str">
        <f t="shared" si="5"/>
        <v>Geçmez</v>
      </c>
      <c r="P214" s="9" t="str">
        <f t="shared" si="6"/>
        <v>Geçer</v>
      </c>
      <c r="Q214" s="9" t="str">
        <f t="shared" si="7"/>
        <v>Geçer</v>
      </c>
      <c r="R214" s="9" t="str">
        <f t="shared" si="8"/>
        <v>Geçer</v>
      </c>
      <c r="S214" s="9" t="str">
        <f t="shared" si="9"/>
        <v>Geçmez</v>
      </c>
      <c r="T214" s="9" t="str">
        <f t="shared" si="10"/>
        <v>Geçer</v>
      </c>
      <c r="U214" s="9" t="str">
        <f t="shared" si="11"/>
        <v>Geçmez</v>
      </c>
      <c r="V214" s="9" t="str">
        <f t="shared" si="12"/>
        <v>Geçmez</v>
      </c>
      <c r="W214" s="9" t="str">
        <f t="shared" si="13"/>
        <v>Geçer</v>
      </c>
      <c r="X214" s="8" t="str">
        <f t="shared" si="14"/>
        <v>Geçer</v>
      </c>
      <c r="Y214" s="9" t="str">
        <f t="shared" si="15"/>
        <v>Geçer</v>
      </c>
      <c r="Z214" s="9" t="str">
        <f t="shared" si="16"/>
        <v>Geçer</v>
      </c>
      <c r="AA214" s="9" t="str">
        <f t="shared" si="17"/>
        <v>Geçer</v>
      </c>
      <c r="AB214" s="9" t="str">
        <f t="shared" si="18"/>
        <v>Geçer</v>
      </c>
      <c r="AC214" s="9" t="str">
        <f t="shared" si="19"/>
        <v>Geçer</v>
      </c>
      <c r="AD214" s="9" t="str">
        <f t="shared" si="20"/>
        <v>Geçer</v>
      </c>
      <c r="AE214" s="9" t="str">
        <f t="shared" si="21"/>
        <v>Geçer</v>
      </c>
      <c r="AF214" s="9" t="str">
        <f t="shared" si="22"/>
        <v>Geçer</v>
      </c>
      <c r="AG214" s="9" t="str">
        <f t="shared" si="23"/>
        <v>Geçer</v>
      </c>
      <c r="AH214" s="8" t="str">
        <f t="shared" si="24"/>
        <v>Geçmez</v>
      </c>
      <c r="AI214" s="9" t="str">
        <f t="shared" si="25"/>
        <v>Geçer</v>
      </c>
      <c r="AJ214" s="9" t="str">
        <f t="shared" si="26"/>
        <v>Geçmez</v>
      </c>
      <c r="AK214" s="9" t="str">
        <f t="shared" si="27"/>
        <v>Geçer</v>
      </c>
      <c r="AL214" s="9" t="str">
        <f t="shared" si="28"/>
        <v>Geçmez</v>
      </c>
      <c r="AM214" s="9" t="str">
        <f t="shared" si="29"/>
        <v>Geçmez</v>
      </c>
      <c r="AN214" s="9" t="str">
        <f t="shared" si="30"/>
        <v>Geçmez</v>
      </c>
      <c r="AO214" s="9" t="str">
        <f t="shared" si="31"/>
        <v>Geçer</v>
      </c>
      <c r="AP214" s="9" t="str">
        <f t="shared" si="32"/>
        <v>Geçer</v>
      </c>
      <c r="AQ214" s="8" t="str">
        <f t="shared" si="33"/>
        <v>Geçmez</v>
      </c>
      <c r="AR214" s="9" t="str">
        <f t="shared" si="34"/>
        <v>Geçer</v>
      </c>
      <c r="AS214" s="9" t="str">
        <f t="shared" si="35"/>
        <v>Geçmez</v>
      </c>
      <c r="AT214" s="9" t="str">
        <f t="shared" si="36"/>
        <v>Geçer</v>
      </c>
      <c r="AU214" s="9" t="str">
        <f t="shared" si="37"/>
        <v>Geçmez</v>
      </c>
      <c r="AV214" s="9" t="str">
        <f t="shared" si="38"/>
        <v>Geçmez</v>
      </c>
      <c r="AW214" s="9" t="str">
        <f t="shared" si="39"/>
        <v>Geçmez</v>
      </c>
      <c r="AX214" s="9" t="str">
        <f t="shared" si="40"/>
        <v>Geçer</v>
      </c>
      <c r="AY214" s="9" t="str">
        <f t="shared" si="41"/>
        <v>Geçer</v>
      </c>
      <c r="AZ214" s="10" t="str">
        <f t="shared" si="42"/>
        <v>Evet</v>
      </c>
      <c r="BA214" s="10" t="str">
        <f t="shared" si="43"/>
        <v>Hayır</v>
      </c>
      <c r="BB214" s="10" t="str">
        <f t="shared" si="44"/>
        <v>Hayır</v>
      </c>
    </row>
    <row r="215" ht="42.0" customHeight="1">
      <c r="A215" s="7">
        <v>185.0</v>
      </c>
      <c r="B215" s="5" t="s">
        <v>70</v>
      </c>
      <c r="C215" s="7">
        <v>185.0</v>
      </c>
      <c r="D215" s="5">
        <v>10.5</v>
      </c>
      <c r="E215" s="5">
        <v>10.0</v>
      </c>
      <c r="F215" s="5">
        <v>36.0</v>
      </c>
      <c r="G215" s="5">
        <v>4.0</v>
      </c>
      <c r="H215" s="7">
        <v>190.0</v>
      </c>
      <c r="I215" s="6">
        <f t="shared" si="1"/>
        <v>46.5</v>
      </c>
      <c r="J215" s="6">
        <f t="shared" si="2"/>
        <v>43</v>
      </c>
      <c r="K215" s="7" t="str">
        <f t="shared" si="3"/>
        <v>Dikey</v>
      </c>
      <c r="L215" s="7" t="str">
        <f>IF(K215="Dikey",IF(AND(F215&gt;='Çanta Gruplaması'!$C$10,F215&lt;='Çanta Gruplaması'!$D$10),'Çanta Gruplaması'!$B$10,IF(AND(F215&gt;='Çanta Gruplaması'!$C$11,F215&lt;='Çanta Gruplaması'!$D$11),'Çanta Gruplaması'!$B$11,IF(AND(F215&gt;='Çanta Gruplaması'!$C$12,F215&lt;='Çanta Gruplaması'!$D$12),'Çanta Gruplaması'!$B$12,"Belirtilen Aralıkta Değil"))),IF(K215="Yatay",IF(AND(D215&gt;='Çanta Gruplaması'!$C$3,D215&lt;='Çanta Gruplaması'!$D$3),'Çanta Gruplaması'!$B$3,IF(AND(D215&gt;='Çanta Gruplaması'!$C$4,D215&lt;='Çanta Gruplaması'!$D$4),'Çanta Gruplaması'!$B$4,IF(AND(D215&gt;='Çanta Gruplaması'!$C$5,D215&lt;='Çanta Gruplaması'!$D$5),'Çanta Gruplaması'!$B$5,"Belirtilen Aralıkta Değil"))),IF(K215="Küp",IF(AND(D215&gt;='Çanta Gruplaması'!$C$16,D215&lt;='Çanta Gruplaması'!$D$16),'Çanta Gruplaması'!$B$16,IF(AND(D215&gt;='Çanta Gruplaması'!$C$17,D215&lt;='Çanta Gruplaması'!$D$17),'Çanta Gruplaması'!$B$17,IF(AND(D215&gt;='Çanta Gruplaması'!$C$18,D215&lt;='Çanta Gruplaması'!$D$18),'Çanta Gruplaması'!$B$18,"Belirtilen Aralıkta Değil"))),"Değer Hatalı")))</f>
        <v>Dikey 2</v>
      </c>
      <c r="M215" s="7" t="str">
        <f>IF(AND(D215&gt;='Çanta Gruplaması'!$H$3,D215&lt;='Çanta Gruplaması'!$I$3,F215&gt;='Çanta Gruplaması'!$J$3,F215&lt;='Çanta Gruplaması'!$K$3),'Çanta Gruplaması'!$G$3,IF(AND(D215&gt;='Çanta Gruplaması'!$H$4,D215&lt;='Çanta Gruplaması'!$I$4,F215&gt;='Çanta Gruplaması'!$J$4,F215&lt;='Çanta Gruplaması'!$K$4),'Çanta Gruplaması'!$G$4,IF(AND(D215&gt;='Çanta Gruplaması'!$H$5,D215&lt;='Çanta Gruplaması'!$I$5,F215&gt;='Çanta Gruplaması'!$J$5,F215&lt;='Çanta Gruplaması'!$K$5),'Çanta Gruplaması'!$G$5,"Gruplanabilen Aralıkta Değildir")))</f>
        <v>Gruplanabilen Aralıkta Değildir</v>
      </c>
      <c r="N215" s="8" t="str">
        <f t="shared" si="4"/>
        <v>Geçmez</v>
      </c>
      <c r="O215" s="9" t="str">
        <f t="shared" si="5"/>
        <v>Geçmez</v>
      </c>
      <c r="P215" s="9" t="str">
        <f t="shared" si="6"/>
        <v>Geçer</v>
      </c>
      <c r="Q215" s="9" t="str">
        <f t="shared" si="7"/>
        <v>Geçer</v>
      </c>
      <c r="R215" s="9" t="str">
        <f t="shared" si="8"/>
        <v>Geçer</v>
      </c>
      <c r="S215" s="9" t="str">
        <f t="shared" si="9"/>
        <v>Geçmez</v>
      </c>
      <c r="T215" s="9" t="str">
        <f t="shared" si="10"/>
        <v>Geçer</v>
      </c>
      <c r="U215" s="9" t="str">
        <f t="shared" si="11"/>
        <v>Geçmez</v>
      </c>
      <c r="V215" s="9" t="str">
        <f t="shared" si="12"/>
        <v>Geçer</v>
      </c>
      <c r="W215" s="9" t="str">
        <f t="shared" si="13"/>
        <v>Geçer</v>
      </c>
      <c r="X215" s="8" t="str">
        <f t="shared" si="14"/>
        <v>Geçmez</v>
      </c>
      <c r="Y215" s="9" t="str">
        <f t="shared" si="15"/>
        <v>Geçer</v>
      </c>
      <c r="Z215" s="9" t="str">
        <f t="shared" si="16"/>
        <v>Geçmez</v>
      </c>
      <c r="AA215" s="9" t="str">
        <f t="shared" si="17"/>
        <v>Geçer</v>
      </c>
      <c r="AB215" s="9" t="str">
        <f t="shared" si="18"/>
        <v>Geçer</v>
      </c>
      <c r="AC215" s="9" t="str">
        <f t="shared" si="19"/>
        <v>Geçer</v>
      </c>
      <c r="AD215" s="9" t="str">
        <f t="shared" si="20"/>
        <v>Geçer</v>
      </c>
      <c r="AE215" s="9" t="str">
        <f t="shared" si="21"/>
        <v>Geçmez</v>
      </c>
      <c r="AF215" s="9" t="str">
        <f t="shared" si="22"/>
        <v>Geçer</v>
      </c>
      <c r="AG215" s="9" t="str">
        <f t="shared" si="23"/>
        <v>Geçer</v>
      </c>
      <c r="AH215" s="8" t="str">
        <f t="shared" si="24"/>
        <v>Geçmez</v>
      </c>
      <c r="AI215" s="9" t="str">
        <f t="shared" si="25"/>
        <v>Geçer</v>
      </c>
      <c r="AJ215" s="9" t="str">
        <f t="shared" si="26"/>
        <v>Geçmez</v>
      </c>
      <c r="AK215" s="9" t="str">
        <f t="shared" si="27"/>
        <v>Geçer</v>
      </c>
      <c r="AL215" s="9" t="str">
        <f t="shared" si="28"/>
        <v>Geçer</v>
      </c>
      <c r="AM215" s="9" t="str">
        <f t="shared" si="29"/>
        <v>Geçmez</v>
      </c>
      <c r="AN215" s="9" t="str">
        <f t="shared" si="30"/>
        <v>Geçer</v>
      </c>
      <c r="AO215" s="9" t="str">
        <f t="shared" si="31"/>
        <v>Geçer</v>
      </c>
      <c r="AP215" s="9" t="str">
        <f t="shared" si="32"/>
        <v>Geçmez</v>
      </c>
      <c r="AQ215" s="8" t="str">
        <f t="shared" si="33"/>
        <v>Geçmez</v>
      </c>
      <c r="AR215" s="9" t="str">
        <f t="shared" si="34"/>
        <v>Geçer</v>
      </c>
      <c r="AS215" s="9" t="str">
        <f t="shared" si="35"/>
        <v>Geçmez</v>
      </c>
      <c r="AT215" s="9" t="str">
        <f t="shared" si="36"/>
        <v>Geçer</v>
      </c>
      <c r="AU215" s="9" t="str">
        <f t="shared" si="37"/>
        <v>Geçer</v>
      </c>
      <c r="AV215" s="9" t="str">
        <f t="shared" si="38"/>
        <v>Geçmez</v>
      </c>
      <c r="AW215" s="9" t="str">
        <f t="shared" si="39"/>
        <v>Geçer</v>
      </c>
      <c r="AX215" s="9" t="str">
        <f t="shared" si="40"/>
        <v>Geçer</v>
      </c>
      <c r="AY215" s="9" t="str">
        <f t="shared" si="41"/>
        <v>Geçmez</v>
      </c>
      <c r="AZ215" s="10" t="str">
        <f t="shared" si="42"/>
        <v>Hayır</v>
      </c>
      <c r="BA215" s="10" t="str">
        <f t="shared" si="43"/>
        <v>Hayır</v>
      </c>
      <c r="BB215" s="10" t="str">
        <f t="shared" si="44"/>
        <v>Hayır</v>
      </c>
    </row>
    <row r="216" ht="42.0" customHeight="1">
      <c r="A216" s="7">
        <v>186.0</v>
      </c>
      <c r="B216" s="5" t="s">
        <v>71</v>
      </c>
      <c r="C216" s="7">
        <v>186.0</v>
      </c>
      <c r="D216" s="5">
        <v>10.5</v>
      </c>
      <c r="E216" s="5">
        <v>10.5</v>
      </c>
      <c r="F216" s="5">
        <v>36.0</v>
      </c>
      <c r="G216" s="5">
        <v>4.0</v>
      </c>
      <c r="H216" s="7">
        <v>190.0</v>
      </c>
      <c r="I216" s="6">
        <f t="shared" si="1"/>
        <v>46.75</v>
      </c>
      <c r="J216" s="6">
        <f t="shared" si="2"/>
        <v>44</v>
      </c>
      <c r="K216" s="7" t="str">
        <f t="shared" si="3"/>
        <v>Dikey</v>
      </c>
      <c r="L216" s="7" t="str">
        <f>IF(K216="Dikey",IF(AND(F216&gt;='Çanta Gruplaması'!$C$10,F216&lt;='Çanta Gruplaması'!$D$10),'Çanta Gruplaması'!$B$10,IF(AND(F216&gt;='Çanta Gruplaması'!$C$11,F216&lt;='Çanta Gruplaması'!$D$11),'Çanta Gruplaması'!$B$11,IF(AND(F216&gt;='Çanta Gruplaması'!$C$12,F216&lt;='Çanta Gruplaması'!$D$12),'Çanta Gruplaması'!$B$12,"Belirtilen Aralıkta Değil"))),IF(K216="Yatay",IF(AND(D216&gt;='Çanta Gruplaması'!$C$3,D216&lt;='Çanta Gruplaması'!$D$3),'Çanta Gruplaması'!$B$3,IF(AND(D216&gt;='Çanta Gruplaması'!$C$4,D216&lt;='Çanta Gruplaması'!$D$4),'Çanta Gruplaması'!$B$4,IF(AND(D216&gt;='Çanta Gruplaması'!$C$5,D216&lt;='Çanta Gruplaması'!$D$5),'Çanta Gruplaması'!$B$5,"Belirtilen Aralıkta Değil"))),IF(K216="Küp",IF(AND(D216&gt;='Çanta Gruplaması'!$C$16,D216&lt;='Çanta Gruplaması'!$D$16),'Çanta Gruplaması'!$B$16,IF(AND(D216&gt;='Çanta Gruplaması'!$C$17,D216&lt;='Çanta Gruplaması'!$D$17),'Çanta Gruplaması'!$B$17,IF(AND(D216&gt;='Çanta Gruplaması'!$C$18,D216&lt;='Çanta Gruplaması'!$D$18),'Çanta Gruplaması'!$B$18,"Belirtilen Aralıkta Değil"))),"Değer Hatalı")))</f>
        <v>Dikey 2</v>
      </c>
      <c r="M216" s="7" t="str">
        <f>IF(AND(D216&gt;='Çanta Gruplaması'!$H$3,D216&lt;='Çanta Gruplaması'!$I$3,F216&gt;='Çanta Gruplaması'!$J$3,F216&lt;='Çanta Gruplaması'!$K$3),'Çanta Gruplaması'!$G$3,IF(AND(D216&gt;='Çanta Gruplaması'!$H$4,D216&lt;='Çanta Gruplaması'!$I$4,F216&gt;='Çanta Gruplaması'!$J$4,F216&lt;='Çanta Gruplaması'!$K$4),'Çanta Gruplaması'!$G$4,IF(AND(D216&gt;='Çanta Gruplaması'!$H$5,D216&lt;='Çanta Gruplaması'!$I$5,F216&gt;='Çanta Gruplaması'!$J$5,F216&lt;='Çanta Gruplaması'!$K$5),'Çanta Gruplaması'!$G$5,"Gruplanabilen Aralıkta Değildir")))</f>
        <v>Gruplanabilen Aralıkta Değildir</v>
      </c>
      <c r="N216" s="8" t="str">
        <f t="shared" si="4"/>
        <v>Geçmez</v>
      </c>
      <c r="O216" s="9" t="str">
        <f t="shared" si="5"/>
        <v>Geçmez</v>
      </c>
      <c r="P216" s="9" t="str">
        <f t="shared" si="6"/>
        <v>Geçer</v>
      </c>
      <c r="Q216" s="9" t="str">
        <f t="shared" si="7"/>
        <v>Geçer</v>
      </c>
      <c r="R216" s="9" t="str">
        <f t="shared" si="8"/>
        <v>Geçer</v>
      </c>
      <c r="S216" s="9" t="str">
        <f t="shared" si="9"/>
        <v>Geçmez</v>
      </c>
      <c r="T216" s="9" t="str">
        <f t="shared" si="10"/>
        <v>Geçer</v>
      </c>
      <c r="U216" s="9" t="str">
        <f t="shared" si="11"/>
        <v>Geçmez</v>
      </c>
      <c r="V216" s="9" t="str">
        <f t="shared" si="12"/>
        <v>Geçer</v>
      </c>
      <c r="W216" s="9" t="str">
        <f t="shared" si="13"/>
        <v>Geçer</v>
      </c>
      <c r="X216" s="8" t="str">
        <f t="shared" si="14"/>
        <v>Geçmez</v>
      </c>
      <c r="Y216" s="9" t="str">
        <f t="shared" si="15"/>
        <v>Geçer</v>
      </c>
      <c r="Z216" s="9" t="str">
        <f t="shared" si="16"/>
        <v>Geçmez</v>
      </c>
      <c r="AA216" s="9" t="str">
        <f t="shared" si="17"/>
        <v>Geçer</v>
      </c>
      <c r="AB216" s="9" t="str">
        <f t="shared" si="18"/>
        <v>Geçer</v>
      </c>
      <c r="AC216" s="9" t="str">
        <f t="shared" si="19"/>
        <v>Geçer</v>
      </c>
      <c r="AD216" s="9" t="str">
        <f t="shared" si="20"/>
        <v>Geçer</v>
      </c>
      <c r="AE216" s="9" t="str">
        <f t="shared" si="21"/>
        <v>Geçmez</v>
      </c>
      <c r="AF216" s="9" t="str">
        <f t="shared" si="22"/>
        <v>Geçer</v>
      </c>
      <c r="AG216" s="9" t="str">
        <f t="shared" si="23"/>
        <v>Geçer</v>
      </c>
      <c r="AH216" s="8" t="str">
        <f t="shared" si="24"/>
        <v>Geçmez</v>
      </c>
      <c r="AI216" s="9" t="str">
        <f t="shared" si="25"/>
        <v>Geçer</v>
      </c>
      <c r="AJ216" s="9" t="str">
        <f t="shared" si="26"/>
        <v>Geçmez</v>
      </c>
      <c r="AK216" s="9" t="str">
        <f t="shared" si="27"/>
        <v>Geçer</v>
      </c>
      <c r="AL216" s="9" t="str">
        <f t="shared" si="28"/>
        <v>Geçer</v>
      </c>
      <c r="AM216" s="9" t="str">
        <f t="shared" si="29"/>
        <v>Geçmez</v>
      </c>
      <c r="AN216" s="9" t="str">
        <f t="shared" si="30"/>
        <v>Geçer</v>
      </c>
      <c r="AO216" s="9" t="str">
        <f t="shared" si="31"/>
        <v>Geçer</v>
      </c>
      <c r="AP216" s="9" t="str">
        <f t="shared" si="32"/>
        <v>Geçmez</v>
      </c>
      <c r="AQ216" s="8" t="str">
        <f t="shared" si="33"/>
        <v>Geçmez</v>
      </c>
      <c r="AR216" s="9" t="str">
        <f t="shared" si="34"/>
        <v>Geçer</v>
      </c>
      <c r="AS216" s="9" t="str">
        <f t="shared" si="35"/>
        <v>Geçmez</v>
      </c>
      <c r="AT216" s="9" t="str">
        <f t="shared" si="36"/>
        <v>Geçer</v>
      </c>
      <c r="AU216" s="9" t="str">
        <f t="shared" si="37"/>
        <v>Geçer</v>
      </c>
      <c r="AV216" s="9" t="str">
        <f t="shared" si="38"/>
        <v>Geçmez</v>
      </c>
      <c r="AW216" s="9" t="str">
        <f t="shared" si="39"/>
        <v>Geçer</v>
      </c>
      <c r="AX216" s="9" t="str">
        <f t="shared" si="40"/>
        <v>Geçer</v>
      </c>
      <c r="AY216" s="9" t="str">
        <f t="shared" si="41"/>
        <v>Geçmez</v>
      </c>
      <c r="AZ216" s="10" t="str">
        <f t="shared" si="42"/>
        <v>Hayır</v>
      </c>
      <c r="BA216" s="10" t="str">
        <f t="shared" si="43"/>
        <v>Hayır</v>
      </c>
      <c r="BB216" s="10" t="str">
        <f t="shared" si="44"/>
        <v>Hayır</v>
      </c>
    </row>
    <row r="217" ht="42.0" customHeight="1">
      <c r="A217" s="7">
        <v>187.0</v>
      </c>
      <c r="B217" s="5" t="s">
        <v>66</v>
      </c>
      <c r="C217" s="7">
        <v>187.0</v>
      </c>
      <c r="D217" s="5">
        <v>12.5</v>
      </c>
      <c r="E217" s="5">
        <v>11.5</v>
      </c>
      <c r="F217" s="5">
        <v>36.5</v>
      </c>
      <c r="G217" s="5">
        <v>4.0</v>
      </c>
      <c r="H217" s="7">
        <v>190.0</v>
      </c>
      <c r="I217" s="6">
        <f t="shared" si="1"/>
        <v>47.75</v>
      </c>
      <c r="J217" s="6">
        <f t="shared" si="2"/>
        <v>50</v>
      </c>
      <c r="K217" s="7" t="str">
        <f t="shared" si="3"/>
        <v>Dikey</v>
      </c>
      <c r="L217" s="7" t="str">
        <f>IF(K217="Dikey",IF(AND(F217&gt;='Çanta Gruplaması'!$C$10,F217&lt;='Çanta Gruplaması'!$D$10),'Çanta Gruplaması'!$B$10,IF(AND(F217&gt;='Çanta Gruplaması'!$C$11,F217&lt;='Çanta Gruplaması'!$D$11),'Çanta Gruplaması'!$B$11,IF(AND(F217&gt;='Çanta Gruplaması'!$C$12,F217&lt;='Çanta Gruplaması'!$D$12),'Çanta Gruplaması'!$B$12,"Belirtilen Aralıkta Değil"))),IF(K217="Yatay",IF(AND(D217&gt;='Çanta Gruplaması'!$C$3,D217&lt;='Çanta Gruplaması'!$D$3),'Çanta Gruplaması'!$B$3,IF(AND(D217&gt;='Çanta Gruplaması'!$C$4,D217&lt;='Çanta Gruplaması'!$D$4),'Çanta Gruplaması'!$B$4,IF(AND(D217&gt;='Çanta Gruplaması'!$C$5,D217&lt;='Çanta Gruplaması'!$D$5),'Çanta Gruplaması'!$B$5,"Belirtilen Aralıkta Değil"))),IF(K217="Küp",IF(AND(D217&gt;='Çanta Gruplaması'!$C$16,D217&lt;='Çanta Gruplaması'!$D$16),'Çanta Gruplaması'!$B$16,IF(AND(D217&gt;='Çanta Gruplaması'!$C$17,D217&lt;='Çanta Gruplaması'!$D$17),'Çanta Gruplaması'!$B$17,IF(AND(D217&gt;='Çanta Gruplaması'!$C$18,D217&lt;='Çanta Gruplaması'!$D$18),'Çanta Gruplaması'!$B$18,"Belirtilen Aralıkta Değil"))),"Değer Hatalı")))</f>
        <v>Dikey 2</v>
      </c>
      <c r="M217" s="7" t="str">
        <f>IF(AND(D217&gt;='Çanta Gruplaması'!$H$3,D217&lt;='Çanta Gruplaması'!$I$3,F217&gt;='Çanta Gruplaması'!$J$3,F217&lt;='Çanta Gruplaması'!$K$3),'Çanta Gruplaması'!$G$3,IF(AND(D217&gt;='Çanta Gruplaması'!$H$4,D217&lt;='Çanta Gruplaması'!$I$4,F217&gt;='Çanta Gruplaması'!$J$4,F217&lt;='Çanta Gruplaması'!$K$4),'Çanta Gruplaması'!$G$4,IF(AND(D217&gt;='Çanta Gruplaması'!$H$5,D217&lt;='Çanta Gruplaması'!$I$5,F217&gt;='Çanta Gruplaması'!$J$5,F217&lt;='Çanta Gruplaması'!$K$5),'Çanta Gruplaması'!$G$5,"Gruplanabilen Aralıkta Değildir")))</f>
        <v>Gruplanabilen Aralıkta Değildir</v>
      </c>
      <c r="N217" s="8" t="str">
        <f t="shared" si="4"/>
        <v>Geçmez</v>
      </c>
      <c r="O217" s="9" t="str">
        <f t="shared" si="5"/>
        <v>Geçmez</v>
      </c>
      <c r="P217" s="9" t="str">
        <f t="shared" si="6"/>
        <v>Geçer</v>
      </c>
      <c r="Q217" s="9" t="str">
        <f t="shared" si="7"/>
        <v>Geçer</v>
      </c>
      <c r="R217" s="9" t="str">
        <f t="shared" si="8"/>
        <v>Geçer</v>
      </c>
      <c r="S217" s="9" t="str">
        <f t="shared" si="9"/>
        <v>Geçmez</v>
      </c>
      <c r="T217" s="9" t="str">
        <f t="shared" si="10"/>
        <v>Geçer</v>
      </c>
      <c r="U217" s="9" t="str">
        <f t="shared" si="11"/>
        <v>Geçmez</v>
      </c>
      <c r="V217" s="9" t="str">
        <f t="shared" si="12"/>
        <v>Geçer</v>
      </c>
      <c r="W217" s="9" t="str">
        <f t="shared" si="13"/>
        <v>Geçer</v>
      </c>
      <c r="X217" s="8" t="str">
        <f t="shared" si="14"/>
        <v>Geçmez</v>
      </c>
      <c r="Y217" s="9" t="str">
        <f t="shared" si="15"/>
        <v>Geçer</v>
      </c>
      <c r="Z217" s="9" t="str">
        <f t="shared" si="16"/>
        <v>Geçmez</v>
      </c>
      <c r="AA217" s="9" t="str">
        <f t="shared" si="17"/>
        <v>Geçer</v>
      </c>
      <c r="AB217" s="9" t="str">
        <f t="shared" si="18"/>
        <v>Geçer</v>
      </c>
      <c r="AC217" s="9" t="str">
        <f t="shared" si="19"/>
        <v>Geçer</v>
      </c>
      <c r="AD217" s="9" t="str">
        <f t="shared" si="20"/>
        <v>Geçer</v>
      </c>
      <c r="AE217" s="9" t="str">
        <f t="shared" si="21"/>
        <v>Geçer</v>
      </c>
      <c r="AF217" s="9" t="str">
        <f t="shared" si="22"/>
        <v>Geçer</v>
      </c>
      <c r="AG217" s="9" t="str">
        <f t="shared" si="23"/>
        <v>Geçmez</v>
      </c>
      <c r="AH217" s="8" t="str">
        <f t="shared" si="24"/>
        <v>Geçmez</v>
      </c>
      <c r="AI217" s="9" t="str">
        <f t="shared" si="25"/>
        <v>Geçer</v>
      </c>
      <c r="AJ217" s="9" t="str">
        <f t="shared" si="26"/>
        <v>Geçmez</v>
      </c>
      <c r="AK217" s="9" t="str">
        <f t="shared" si="27"/>
        <v>Geçer</v>
      </c>
      <c r="AL217" s="9" t="str">
        <f t="shared" si="28"/>
        <v>Geçer</v>
      </c>
      <c r="AM217" s="9" t="str">
        <f t="shared" si="29"/>
        <v>Geçmez</v>
      </c>
      <c r="AN217" s="9" t="str">
        <f t="shared" si="30"/>
        <v>Geçer</v>
      </c>
      <c r="AO217" s="9" t="str">
        <f t="shared" si="31"/>
        <v>Geçer</v>
      </c>
      <c r="AP217" s="9" t="str">
        <f t="shared" si="32"/>
        <v>Geçmez</v>
      </c>
      <c r="AQ217" s="8" t="str">
        <f t="shared" si="33"/>
        <v>Geçmez</v>
      </c>
      <c r="AR217" s="9" t="str">
        <f t="shared" si="34"/>
        <v>Geçer</v>
      </c>
      <c r="AS217" s="9" t="str">
        <f t="shared" si="35"/>
        <v>Geçmez</v>
      </c>
      <c r="AT217" s="9" t="str">
        <f t="shared" si="36"/>
        <v>Geçer</v>
      </c>
      <c r="AU217" s="9" t="str">
        <f t="shared" si="37"/>
        <v>Geçer</v>
      </c>
      <c r="AV217" s="9" t="str">
        <f t="shared" si="38"/>
        <v>Geçmez</v>
      </c>
      <c r="AW217" s="9" t="str">
        <f t="shared" si="39"/>
        <v>Geçer</v>
      </c>
      <c r="AX217" s="9" t="str">
        <f t="shared" si="40"/>
        <v>Geçer</v>
      </c>
      <c r="AY217" s="9" t="str">
        <f t="shared" si="41"/>
        <v>Geçmez</v>
      </c>
      <c r="AZ217" s="10" t="str">
        <f t="shared" si="42"/>
        <v>Hayır</v>
      </c>
      <c r="BA217" s="10" t="str">
        <f t="shared" si="43"/>
        <v>Hayır</v>
      </c>
      <c r="BB217" s="10" t="str">
        <f t="shared" si="44"/>
        <v>Hayır</v>
      </c>
    </row>
    <row r="218" ht="42.0" customHeight="1">
      <c r="A218" s="7">
        <v>188.0</v>
      </c>
      <c r="B218" s="5" t="s">
        <v>75</v>
      </c>
      <c r="C218" s="7">
        <v>188.0</v>
      </c>
      <c r="D218" s="5">
        <v>15.6</v>
      </c>
      <c r="E218" s="5">
        <v>10.0</v>
      </c>
      <c r="F218" s="5">
        <v>37.0</v>
      </c>
      <c r="G218" s="5">
        <v>4.0</v>
      </c>
      <c r="H218" s="7">
        <v>190.0</v>
      </c>
      <c r="I218" s="6">
        <f t="shared" si="1"/>
        <v>47.5</v>
      </c>
      <c r="J218" s="6">
        <f t="shared" si="2"/>
        <v>53.2</v>
      </c>
      <c r="K218" s="7" t="str">
        <f t="shared" si="3"/>
        <v>Dikey</v>
      </c>
      <c r="L218" s="7" t="str">
        <f>IF(K218="Dikey",IF(AND(F218&gt;='Çanta Gruplaması'!$C$10,F218&lt;='Çanta Gruplaması'!$D$10),'Çanta Gruplaması'!$B$10,IF(AND(F218&gt;='Çanta Gruplaması'!$C$11,F218&lt;='Çanta Gruplaması'!$D$11),'Çanta Gruplaması'!$B$11,IF(AND(F218&gt;='Çanta Gruplaması'!$C$12,F218&lt;='Çanta Gruplaması'!$D$12),'Çanta Gruplaması'!$B$12,"Belirtilen Aralıkta Değil"))),IF(K218="Yatay",IF(AND(D218&gt;='Çanta Gruplaması'!$C$3,D218&lt;='Çanta Gruplaması'!$D$3),'Çanta Gruplaması'!$B$3,IF(AND(D218&gt;='Çanta Gruplaması'!$C$4,D218&lt;='Çanta Gruplaması'!$D$4),'Çanta Gruplaması'!$B$4,IF(AND(D218&gt;='Çanta Gruplaması'!$C$5,D218&lt;='Çanta Gruplaması'!$D$5),'Çanta Gruplaması'!$B$5,"Belirtilen Aralıkta Değil"))),IF(K218="Küp",IF(AND(D218&gt;='Çanta Gruplaması'!$C$16,D218&lt;='Çanta Gruplaması'!$D$16),'Çanta Gruplaması'!$B$16,IF(AND(D218&gt;='Çanta Gruplaması'!$C$17,D218&lt;='Çanta Gruplaması'!$D$17),'Çanta Gruplaması'!$B$17,IF(AND(D218&gt;='Çanta Gruplaması'!$C$18,D218&lt;='Çanta Gruplaması'!$D$18),'Çanta Gruplaması'!$B$18,"Belirtilen Aralıkta Değil"))),"Değer Hatalı")))</f>
        <v>Dikey 2</v>
      </c>
      <c r="M218" s="7" t="str">
        <f>IF(AND(D218&gt;='Çanta Gruplaması'!$H$3,D218&lt;='Çanta Gruplaması'!$I$3,F218&gt;='Çanta Gruplaması'!$J$3,F218&lt;='Çanta Gruplaması'!$K$3),'Çanta Gruplaması'!$G$3,IF(AND(D218&gt;='Çanta Gruplaması'!$H$4,D218&lt;='Çanta Gruplaması'!$I$4,F218&gt;='Çanta Gruplaması'!$J$4,F218&lt;='Çanta Gruplaması'!$K$4),'Çanta Gruplaması'!$G$4,IF(AND(D218&gt;='Çanta Gruplaması'!$H$5,D218&lt;='Çanta Gruplaması'!$I$5,F218&gt;='Çanta Gruplaması'!$J$5,F218&lt;='Çanta Gruplaması'!$K$5),'Çanta Gruplaması'!$G$5,"Gruplanabilen Aralıkta Değildir")))</f>
        <v>Gruplanabilen Aralıkta Değildir</v>
      </c>
      <c r="N218" s="8" t="str">
        <f t="shared" si="4"/>
        <v>Geçmez</v>
      </c>
      <c r="O218" s="9" t="str">
        <f t="shared" si="5"/>
        <v>Geçmez</v>
      </c>
      <c r="P218" s="9" t="str">
        <f t="shared" si="6"/>
        <v>Geçer</v>
      </c>
      <c r="Q218" s="9" t="str">
        <f t="shared" si="7"/>
        <v>Geçer</v>
      </c>
      <c r="R218" s="9" t="str">
        <f t="shared" si="8"/>
        <v>Geçer</v>
      </c>
      <c r="S218" s="9" t="str">
        <f t="shared" si="9"/>
        <v>Geçmez</v>
      </c>
      <c r="T218" s="9" t="str">
        <f t="shared" si="10"/>
        <v>Geçer</v>
      </c>
      <c r="U218" s="9" t="str">
        <f t="shared" si="11"/>
        <v>Geçmez</v>
      </c>
      <c r="V218" s="9" t="str">
        <f t="shared" si="12"/>
        <v>Geçer</v>
      </c>
      <c r="W218" s="9" t="str">
        <f t="shared" si="13"/>
        <v>Geçer</v>
      </c>
      <c r="X218" s="8" t="str">
        <f t="shared" si="14"/>
        <v>Geçmez</v>
      </c>
      <c r="Y218" s="9" t="str">
        <f t="shared" si="15"/>
        <v>Geçer</v>
      </c>
      <c r="Z218" s="9" t="str">
        <f t="shared" si="16"/>
        <v>Geçmez</v>
      </c>
      <c r="AA218" s="9" t="str">
        <f t="shared" si="17"/>
        <v>Geçer</v>
      </c>
      <c r="AB218" s="9" t="str">
        <f t="shared" si="18"/>
        <v>Geçer</v>
      </c>
      <c r="AC218" s="9" t="str">
        <f t="shared" si="19"/>
        <v>Geçer</v>
      </c>
      <c r="AD218" s="9" t="str">
        <f t="shared" si="20"/>
        <v>Geçer</v>
      </c>
      <c r="AE218" s="9" t="str">
        <f t="shared" si="21"/>
        <v>Geçer</v>
      </c>
      <c r="AF218" s="9" t="str">
        <f t="shared" si="22"/>
        <v>Geçer</v>
      </c>
      <c r="AG218" s="9" t="str">
        <f t="shared" si="23"/>
        <v>Geçmez</v>
      </c>
      <c r="AH218" s="8" t="str">
        <f t="shared" si="24"/>
        <v>Geçmez</v>
      </c>
      <c r="AI218" s="9" t="str">
        <f t="shared" si="25"/>
        <v>Geçer</v>
      </c>
      <c r="AJ218" s="9" t="str">
        <f t="shared" si="26"/>
        <v>Geçmez</v>
      </c>
      <c r="AK218" s="9" t="str">
        <f t="shared" si="27"/>
        <v>Geçer</v>
      </c>
      <c r="AL218" s="9" t="str">
        <f t="shared" si="28"/>
        <v>Geçer</v>
      </c>
      <c r="AM218" s="9" t="str">
        <f t="shared" si="29"/>
        <v>Geçmez</v>
      </c>
      <c r="AN218" s="9" t="str">
        <f t="shared" si="30"/>
        <v>Geçer</v>
      </c>
      <c r="AO218" s="9" t="str">
        <f t="shared" si="31"/>
        <v>Geçer</v>
      </c>
      <c r="AP218" s="9" t="str">
        <f t="shared" si="32"/>
        <v>Geçmez</v>
      </c>
      <c r="AQ218" s="8" t="str">
        <f t="shared" si="33"/>
        <v>Geçmez</v>
      </c>
      <c r="AR218" s="9" t="str">
        <f t="shared" si="34"/>
        <v>Geçer</v>
      </c>
      <c r="AS218" s="9" t="str">
        <f t="shared" si="35"/>
        <v>Geçmez</v>
      </c>
      <c r="AT218" s="9" t="str">
        <f t="shared" si="36"/>
        <v>Geçer</v>
      </c>
      <c r="AU218" s="9" t="str">
        <f t="shared" si="37"/>
        <v>Geçer</v>
      </c>
      <c r="AV218" s="9" t="str">
        <f t="shared" si="38"/>
        <v>Geçmez</v>
      </c>
      <c r="AW218" s="9" t="str">
        <f t="shared" si="39"/>
        <v>Geçer</v>
      </c>
      <c r="AX218" s="9" t="str">
        <f t="shared" si="40"/>
        <v>Geçer</v>
      </c>
      <c r="AY218" s="9" t="str">
        <f t="shared" si="41"/>
        <v>Geçmez</v>
      </c>
      <c r="AZ218" s="10" t="str">
        <f t="shared" si="42"/>
        <v>Hayır</v>
      </c>
      <c r="BA218" s="10" t="str">
        <f t="shared" si="43"/>
        <v>Hayır</v>
      </c>
      <c r="BB218" s="10" t="str">
        <f t="shared" si="44"/>
        <v>Hayır</v>
      </c>
    </row>
    <row r="219" ht="42.0" customHeight="1">
      <c r="A219" s="7">
        <v>189.0</v>
      </c>
      <c r="B219" s="5" t="s">
        <v>84</v>
      </c>
      <c r="C219" s="7">
        <v>189.0</v>
      </c>
      <c r="D219" s="5">
        <v>14.0</v>
      </c>
      <c r="E219" s="5">
        <v>8.5</v>
      </c>
      <c r="F219" s="5">
        <v>39.0</v>
      </c>
      <c r="G219" s="5">
        <v>4.0</v>
      </c>
      <c r="H219" s="7">
        <v>190.0</v>
      </c>
      <c r="I219" s="6">
        <f t="shared" si="1"/>
        <v>48.75</v>
      </c>
      <c r="J219" s="6">
        <f t="shared" si="2"/>
        <v>47</v>
      </c>
      <c r="K219" s="7" t="str">
        <f t="shared" si="3"/>
        <v>Dikey</v>
      </c>
      <c r="L219" s="7" t="str">
        <f>IF(K219="Dikey",IF(AND(F219&gt;='Çanta Gruplaması'!$C$10,F219&lt;='Çanta Gruplaması'!$D$10),'Çanta Gruplaması'!$B$10,IF(AND(F219&gt;='Çanta Gruplaması'!$C$11,F219&lt;='Çanta Gruplaması'!$D$11),'Çanta Gruplaması'!$B$11,IF(AND(F219&gt;='Çanta Gruplaması'!$C$12,F219&lt;='Çanta Gruplaması'!$D$12),'Çanta Gruplaması'!$B$12,"Belirtilen Aralıkta Değil"))),IF(K219="Yatay",IF(AND(D219&gt;='Çanta Gruplaması'!$C$3,D219&lt;='Çanta Gruplaması'!$D$3),'Çanta Gruplaması'!$B$3,IF(AND(D219&gt;='Çanta Gruplaması'!$C$4,D219&lt;='Çanta Gruplaması'!$D$4),'Çanta Gruplaması'!$B$4,IF(AND(D219&gt;='Çanta Gruplaması'!$C$5,D219&lt;='Çanta Gruplaması'!$D$5),'Çanta Gruplaması'!$B$5,"Belirtilen Aralıkta Değil"))),IF(K219="Küp",IF(AND(D219&gt;='Çanta Gruplaması'!$C$16,D219&lt;='Çanta Gruplaması'!$D$16),'Çanta Gruplaması'!$B$16,IF(AND(D219&gt;='Çanta Gruplaması'!$C$17,D219&lt;='Çanta Gruplaması'!$D$17),'Çanta Gruplaması'!$B$17,IF(AND(D219&gt;='Çanta Gruplaması'!$C$18,D219&lt;='Çanta Gruplaması'!$D$18),'Çanta Gruplaması'!$B$18,"Belirtilen Aralıkta Değil"))),"Değer Hatalı")))</f>
        <v>Dikey 2</v>
      </c>
      <c r="M219" s="7" t="str">
        <f>IF(AND(D219&gt;='Çanta Gruplaması'!$H$3,D219&lt;='Çanta Gruplaması'!$I$3,F219&gt;='Çanta Gruplaması'!$J$3,F219&lt;='Çanta Gruplaması'!$K$3),'Çanta Gruplaması'!$G$3,IF(AND(D219&gt;='Çanta Gruplaması'!$H$4,D219&lt;='Çanta Gruplaması'!$I$4,F219&gt;='Çanta Gruplaması'!$J$4,F219&lt;='Çanta Gruplaması'!$K$4),'Çanta Gruplaması'!$G$4,IF(AND(D219&gt;='Çanta Gruplaması'!$H$5,D219&lt;='Çanta Gruplaması'!$I$5,F219&gt;='Çanta Gruplaması'!$J$5,F219&lt;='Çanta Gruplaması'!$K$5),'Çanta Gruplaması'!$G$5,"Gruplanabilen Aralıkta Değildir")))</f>
        <v>Gruplanabilen Aralıkta Değildir</v>
      </c>
      <c r="N219" s="8" t="str">
        <f t="shared" si="4"/>
        <v>Geçmez</v>
      </c>
      <c r="O219" s="9" t="str">
        <f t="shared" si="5"/>
        <v>Geçmez</v>
      </c>
      <c r="P219" s="9" t="str">
        <f t="shared" si="6"/>
        <v>Geçer</v>
      </c>
      <c r="Q219" s="9" t="str">
        <f t="shared" si="7"/>
        <v>Geçer</v>
      </c>
      <c r="R219" s="9" t="str">
        <f t="shared" si="8"/>
        <v>Geçer</v>
      </c>
      <c r="S219" s="9" t="str">
        <f t="shared" si="9"/>
        <v>Geçmez</v>
      </c>
      <c r="T219" s="9" t="str">
        <f t="shared" si="10"/>
        <v>Geçer</v>
      </c>
      <c r="U219" s="9" t="str">
        <f t="shared" si="11"/>
        <v>Geçmez</v>
      </c>
      <c r="V219" s="9" t="str">
        <f t="shared" si="12"/>
        <v>Geçer</v>
      </c>
      <c r="W219" s="9" t="str">
        <f t="shared" si="13"/>
        <v>Geçer</v>
      </c>
      <c r="X219" s="8" t="str">
        <f t="shared" si="14"/>
        <v>Geçmez</v>
      </c>
      <c r="Y219" s="9" t="str">
        <f t="shared" si="15"/>
        <v>Geçer</v>
      </c>
      <c r="Z219" s="9" t="str">
        <f t="shared" si="16"/>
        <v>Geçmez</v>
      </c>
      <c r="AA219" s="9" t="str">
        <f t="shared" si="17"/>
        <v>Geçer</v>
      </c>
      <c r="AB219" s="9" t="str">
        <f t="shared" si="18"/>
        <v>Geçer</v>
      </c>
      <c r="AC219" s="9" t="str">
        <f t="shared" si="19"/>
        <v>Geçer</v>
      </c>
      <c r="AD219" s="9" t="str">
        <f t="shared" si="20"/>
        <v>Geçer</v>
      </c>
      <c r="AE219" s="9" t="str">
        <f t="shared" si="21"/>
        <v>Geçer</v>
      </c>
      <c r="AF219" s="9" t="str">
        <f t="shared" si="22"/>
        <v>Geçer</v>
      </c>
      <c r="AG219" s="9" t="str">
        <f t="shared" si="23"/>
        <v>Geçmez</v>
      </c>
      <c r="AH219" s="8" t="str">
        <f t="shared" si="24"/>
        <v>Geçmez</v>
      </c>
      <c r="AI219" s="9" t="str">
        <f t="shared" si="25"/>
        <v>Geçer</v>
      </c>
      <c r="AJ219" s="9" t="str">
        <f t="shared" si="26"/>
        <v>Geçmez</v>
      </c>
      <c r="AK219" s="9" t="str">
        <f t="shared" si="27"/>
        <v>Geçer</v>
      </c>
      <c r="AL219" s="9" t="str">
        <f t="shared" si="28"/>
        <v>Geçer</v>
      </c>
      <c r="AM219" s="9" t="str">
        <f t="shared" si="29"/>
        <v>Geçmez</v>
      </c>
      <c r="AN219" s="9" t="str">
        <f t="shared" si="30"/>
        <v>Geçer</v>
      </c>
      <c r="AO219" s="9" t="str">
        <f t="shared" si="31"/>
        <v>Geçer</v>
      </c>
      <c r="AP219" s="9" t="str">
        <f t="shared" si="32"/>
        <v>Geçmez</v>
      </c>
      <c r="AQ219" s="8" t="str">
        <f t="shared" si="33"/>
        <v>Geçmez</v>
      </c>
      <c r="AR219" s="9" t="str">
        <f t="shared" si="34"/>
        <v>Geçer</v>
      </c>
      <c r="AS219" s="9" t="str">
        <f t="shared" si="35"/>
        <v>Geçmez</v>
      </c>
      <c r="AT219" s="9" t="str">
        <f t="shared" si="36"/>
        <v>Geçer</v>
      </c>
      <c r="AU219" s="9" t="str">
        <f t="shared" si="37"/>
        <v>Geçer</v>
      </c>
      <c r="AV219" s="9" t="str">
        <f t="shared" si="38"/>
        <v>Geçmez</v>
      </c>
      <c r="AW219" s="9" t="str">
        <f t="shared" si="39"/>
        <v>Geçer</v>
      </c>
      <c r="AX219" s="9" t="str">
        <f t="shared" si="40"/>
        <v>Geçer</v>
      </c>
      <c r="AY219" s="9" t="str">
        <f t="shared" si="41"/>
        <v>Geçmez</v>
      </c>
      <c r="AZ219" s="10" t="str">
        <f t="shared" si="42"/>
        <v>Hayır</v>
      </c>
      <c r="BA219" s="10" t="str">
        <f t="shared" si="43"/>
        <v>Hayır</v>
      </c>
      <c r="BB219" s="10" t="str">
        <f t="shared" si="44"/>
        <v>Hayır</v>
      </c>
    </row>
    <row r="220" ht="42.0" customHeight="1">
      <c r="A220" s="7">
        <v>190.0</v>
      </c>
      <c r="B220" s="5" t="s">
        <v>64</v>
      </c>
      <c r="C220" s="7">
        <v>190.0</v>
      </c>
      <c r="D220" s="5">
        <v>13.0</v>
      </c>
      <c r="E220" s="5">
        <v>11.0</v>
      </c>
      <c r="F220" s="5">
        <v>38.0</v>
      </c>
      <c r="G220" s="5">
        <v>4.0</v>
      </c>
      <c r="H220" s="7">
        <v>190.0</v>
      </c>
      <c r="I220" s="6">
        <f t="shared" si="1"/>
        <v>49</v>
      </c>
      <c r="J220" s="6">
        <f t="shared" si="2"/>
        <v>50</v>
      </c>
      <c r="K220" s="7" t="str">
        <f t="shared" si="3"/>
        <v>Dikey</v>
      </c>
      <c r="L220" s="7" t="str">
        <f>IF(K220="Dikey",IF(AND(F220&gt;='Çanta Gruplaması'!$C$10,F220&lt;='Çanta Gruplaması'!$D$10),'Çanta Gruplaması'!$B$10,IF(AND(F220&gt;='Çanta Gruplaması'!$C$11,F220&lt;='Çanta Gruplaması'!$D$11),'Çanta Gruplaması'!$B$11,IF(AND(F220&gt;='Çanta Gruplaması'!$C$12,F220&lt;='Çanta Gruplaması'!$D$12),'Çanta Gruplaması'!$B$12,"Belirtilen Aralıkta Değil"))),IF(K220="Yatay",IF(AND(D220&gt;='Çanta Gruplaması'!$C$3,D220&lt;='Çanta Gruplaması'!$D$3),'Çanta Gruplaması'!$B$3,IF(AND(D220&gt;='Çanta Gruplaması'!$C$4,D220&lt;='Çanta Gruplaması'!$D$4),'Çanta Gruplaması'!$B$4,IF(AND(D220&gt;='Çanta Gruplaması'!$C$5,D220&lt;='Çanta Gruplaması'!$D$5),'Çanta Gruplaması'!$B$5,"Belirtilen Aralıkta Değil"))),IF(K220="Küp",IF(AND(D220&gt;='Çanta Gruplaması'!$C$16,D220&lt;='Çanta Gruplaması'!$D$16),'Çanta Gruplaması'!$B$16,IF(AND(D220&gt;='Çanta Gruplaması'!$C$17,D220&lt;='Çanta Gruplaması'!$D$17),'Çanta Gruplaması'!$B$17,IF(AND(D220&gt;='Çanta Gruplaması'!$C$18,D220&lt;='Çanta Gruplaması'!$D$18),'Çanta Gruplaması'!$B$18,"Belirtilen Aralıkta Değil"))),"Değer Hatalı")))</f>
        <v>Dikey 2</v>
      </c>
      <c r="M220" s="7" t="str">
        <f>IF(AND(D220&gt;='Çanta Gruplaması'!$H$3,D220&lt;='Çanta Gruplaması'!$I$3,F220&gt;='Çanta Gruplaması'!$J$3,F220&lt;='Çanta Gruplaması'!$K$3),'Çanta Gruplaması'!$G$3,IF(AND(D220&gt;='Çanta Gruplaması'!$H$4,D220&lt;='Çanta Gruplaması'!$I$4,F220&gt;='Çanta Gruplaması'!$J$4,F220&lt;='Çanta Gruplaması'!$K$4),'Çanta Gruplaması'!$G$4,IF(AND(D220&gt;='Çanta Gruplaması'!$H$5,D220&lt;='Çanta Gruplaması'!$I$5,F220&gt;='Çanta Gruplaması'!$J$5,F220&lt;='Çanta Gruplaması'!$K$5),'Çanta Gruplaması'!$G$5,"Gruplanabilen Aralıkta Değildir")))</f>
        <v>Gruplanabilen Aralıkta Değildir</v>
      </c>
      <c r="N220" s="8" t="str">
        <f t="shared" si="4"/>
        <v>Geçmez</v>
      </c>
      <c r="O220" s="9" t="str">
        <f t="shared" si="5"/>
        <v>Geçmez</v>
      </c>
      <c r="P220" s="9" t="str">
        <f t="shared" si="6"/>
        <v>Geçer</v>
      </c>
      <c r="Q220" s="9" t="str">
        <f t="shared" si="7"/>
        <v>Geçer</v>
      </c>
      <c r="R220" s="9" t="str">
        <f t="shared" si="8"/>
        <v>Geçer</v>
      </c>
      <c r="S220" s="9" t="str">
        <f t="shared" si="9"/>
        <v>Geçmez</v>
      </c>
      <c r="T220" s="9" t="str">
        <f t="shared" si="10"/>
        <v>Geçer</v>
      </c>
      <c r="U220" s="9" t="str">
        <f t="shared" si="11"/>
        <v>Geçmez</v>
      </c>
      <c r="V220" s="9" t="str">
        <f t="shared" si="12"/>
        <v>Geçer</v>
      </c>
      <c r="W220" s="9" t="str">
        <f t="shared" si="13"/>
        <v>Geçer</v>
      </c>
      <c r="X220" s="8" t="str">
        <f t="shared" si="14"/>
        <v>Geçmez</v>
      </c>
      <c r="Y220" s="9" t="str">
        <f t="shared" si="15"/>
        <v>Geçer</v>
      </c>
      <c r="Z220" s="9" t="str">
        <f t="shared" si="16"/>
        <v>Geçmez</v>
      </c>
      <c r="AA220" s="9" t="str">
        <f t="shared" si="17"/>
        <v>Geçer</v>
      </c>
      <c r="AB220" s="9" t="str">
        <f t="shared" si="18"/>
        <v>Geçer</v>
      </c>
      <c r="AC220" s="9" t="str">
        <f t="shared" si="19"/>
        <v>Geçer</v>
      </c>
      <c r="AD220" s="9" t="str">
        <f t="shared" si="20"/>
        <v>Geçer</v>
      </c>
      <c r="AE220" s="9" t="str">
        <f t="shared" si="21"/>
        <v>Geçer</v>
      </c>
      <c r="AF220" s="9" t="str">
        <f t="shared" si="22"/>
        <v>Geçer</v>
      </c>
      <c r="AG220" s="9" t="str">
        <f t="shared" si="23"/>
        <v>Geçmez</v>
      </c>
      <c r="AH220" s="8" t="str">
        <f t="shared" si="24"/>
        <v>Geçmez</v>
      </c>
      <c r="AI220" s="9" t="str">
        <f t="shared" si="25"/>
        <v>Geçer</v>
      </c>
      <c r="AJ220" s="9" t="str">
        <f t="shared" si="26"/>
        <v>Geçmez</v>
      </c>
      <c r="AK220" s="9" t="str">
        <f t="shared" si="27"/>
        <v>Geçer</v>
      </c>
      <c r="AL220" s="9" t="str">
        <f t="shared" si="28"/>
        <v>Geçer</v>
      </c>
      <c r="AM220" s="9" t="str">
        <f t="shared" si="29"/>
        <v>Geçmez</v>
      </c>
      <c r="AN220" s="9" t="str">
        <f t="shared" si="30"/>
        <v>Geçer</v>
      </c>
      <c r="AO220" s="9" t="str">
        <f t="shared" si="31"/>
        <v>Geçer</v>
      </c>
      <c r="AP220" s="9" t="str">
        <f t="shared" si="32"/>
        <v>Geçmez</v>
      </c>
      <c r="AQ220" s="8" t="str">
        <f t="shared" si="33"/>
        <v>Geçmez</v>
      </c>
      <c r="AR220" s="9" t="str">
        <f t="shared" si="34"/>
        <v>Geçer</v>
      </c>
      <c r="AS220" s="9" t="str">
        <f t="shared" si="35"/>
        <v>Geçmez</v>
      </c>
      <c r="AT220" s="9" t="str">
        <f t="shared" si="36"/>
        <v>Geçer</v>
      </c>
      <c r="AU220" s="9" t="str">
        <f t="shared" si="37"/>
        <v>Geçer</v>
      </c>
      <c r="AV220" s="9" t="str">
        <f t="shared" si="38"/>
        <v>Geçmez</v>
      </c>
      <c r="AW220" s="9" t="str">
        <f t="shared" si="39"/>
        <v>Geçer</v>
      </c>
      <c r="AX220" s="9" t="str">
        <f t="shared" si="40"/>
        <v>Geçer</v>
      </c>
      <c r="AY220" s="9" t="str">
        <f t="shared" si="41"/>
        <v>Geçmez</v>
      </c>
      <c r="AZ220" s="10" t="str">
        <f t="shared" si="42"/>
        <v>Hayır</v>
      </c>
      <c r="BA220" s="10" t="str">
        <f t="shared" si="43"/>
        <v>Hayır</v>
      </c>
      <c r="BB220" s="10" t="str">
        <f t="shared" si="44"/>
        <v>Hayır</v>
      </c>
    </row>
    <row r="221" ht="42.0" customHeight="1">
      <c r="A221" s="7">
        <v>191.0</v>
      </c>
      <c r="B221" s="5" t="s">
        <v>61</v>
      </c>
      <c r="C221" s="7">
        <v>191.0</v>
      </c>
      <c r="D221" s="5">
        <v>11.0</v>
      </c>
      <c r="E221" s="5">
        <v>9.5</v>
      </c>
      <c r="F221" s="5">
        <v>37.0</v>
      </c>
      <c r="G221" s="5">
        <v>4.0</v>
      </c>
      <c r="H221" s="7">
        <v>190.0</v>
      </c>
      <c r="I221" s="6">
        <f t="shared" si="1"/>
        <v>47.25</v>
      </c>
      <c r="J221" s="6">
        <f t="shared" si="2"/>
        <v>43</v>
      </c>
      <c r="K221" s="7" t="str">
        <f t="shared" si="3"/>
        <v>Dikey</v>
      </c>
      <c r="L221" s="7" t="str">
        <f>IF(K221="Dikey",IF(AND(F221&gt;='Çanta Gruplaması'!$C$10,F221&lt;='Çanta Gruplaması'!$D$10),'Çanta Gruplaması'!$B$10,IF(AND(F221&gt;='Çanta Gruplaması'!$C$11,F221&lt;='Çanta Gruplaması'!$D$11),'Çanta Gruplaması'!$B$11,IF(AND(F221&gt;='Çanta Gruplaması'!$C$12,F221&lt;='Çanta Gruplaması'!$D$12),'Çanta Gruplaması'!$B$12,"Belirtilen Aralıkta Değil"))),IF(K221="Yatay",IF(AND(D221&gt;='Çanta Gruplaması'!$C$3,D221&lt;='Çanta Gruplaması'!$D$3),'Çanta Gruplaması'!$B$3,IF(AND(D221&gt;='Çanta Gruplaması'!$C$4,D221&lt;='Çanta Gruplaması'!$D$4),'Çanta Gruplaması'!$B$4,IF(AND(D221&gt;='Çanta Gruplaması'!$C$5,D221&lt;='Çanta Gruplaması'!$D$5),'Çanta Gruplaması'!$B$5,"Belirtilen Aralıkta Değil"))),IF(K221="Küp",IF(AND(D221&gt;='Çanta Gruplaması'!$C$16,D221&lt;='Çanta Gruplaması'!$D$16),'Çanta Gruplaması'!$B$16,IF(AND(D221&gt;='Çanta Gruplaması'!$C$17,D221&lt;='Çanta Gruplaması'!$D$17),'Çanta Gruplaması'!$B$17,IF(AND(D221&gt;='Çanta Gruplaması'!$C$18,D221&lt;='Çanta Gruplaması'!$D$18),'Çanta Gruplaması'!$B$18,"Belirtilen Aralıkta Değil"))),"Değer Hatalı")))</f>
        <v>Dikey 2</v>
      </c>
      <c r="M221" s="7" t="str">
        <f>IF(AND(D221&gt;='Çanta Gruplaması'!$H$3,D221&lt;='Çanta Gruplaması'!$I$3,F221&gt;='Çanta Gruplaması'!$J$3,F221&lt;='Çanta Gruplaması'!$K$3),'Çanta Gruplaması'!$G$3,IF(AND(D221&gt;='Çanta Gruplaması'!$H$4,D221&lt;='Çanta Gruplaması'!$I$4,F221&gt;='Çanta Gruplaması'!$J$4,F221&lt;='Çanta Gruplaması'!$K$4),'Çanta Gruplaması'!$G$4,IF(AND(D221&gt;='Çanta Gruplaması'!$H$5,D221&lt;='Çanta Gruplaması'!$I$5,F221&gt;='Çanta Gruplaması'!$J$5,F221&lt;='Çanta Gruplaması'!$K$5),'Çanta Gruplaması'!$G$5,"Gruplanabilen Aralıkta Değildir")))</f>
        <v>Gruplanabilen Aralıkta Değildir</v>
      </c>
      <c r="N221" s="8" t="str">
        <f t="shared" si="4"/>
        <v>Geçmez</v>
      </c>
      <c r="O221" s="9" t="str">
        <f t="shared" si="5"/>
        <v>Geçmez</v>
      </c>
      <c r="P221" s="9" t="str">
        <f t="shared" si="6"/>
        <v>Geçer</v>
      </c>
      <c r="Q221" s="9" t="str">
        <f t="shared" si="7"/>
        <v>Geçer</v>
      </c>
      <c r="R221" s="9" t="str">
        <f t="shared" si="8"/>
        <v>Geçer</v>
      </c>
      <c r="S221" s="9" t="str">
        <f t="shared" si="9"/>
        <v>Geçmez</v>
      </c>
      <c r="T221" s="9" t="str">
        <f t="shared" si="10"/>
        <v>Geçer</v>
      </c>
      <c r="U221" s="9" t="str">
        <f t="shared" si="11"/>
        <v>Geçmez</v>
      </c>
      <c r="V221" s="9" t="str">
        <f t="shared" si="12"/>
        <v>Geçer</v>
      </c>
      <c r="W221" s="9" t="str">
        <f t="shared" si="13"/>
        <v>Geçer</v>
      </c>
      <c r="X221" s="8" t="str">
        <f t="shared" si="14"/>
        <v>Geçmez</v>
      </c>
      <c r="Y221" s="9" t="str">
        <f t="shared" si="15"/>
        <v>Geçer</v>
      </c>
      <c r="Z221" s="9" t="str">
        <f t="shared" si="16"/>
        <v>Geçmez</v>
      </c>
      <c r="AA221" s="9" t="str">
        <f t="shared" si="17"/>
        <v>Geçer</v>
      </c>
      <c r="AB221" s="9" t="str">
        <f t="shared" si="18"/>
        <v>Geçer</v>
      </c>
      <c r="AC221" s="9" t="str">
        <f t="shared" si="19"/>
        <v>Geçer</v>
      </c>
      <c r="AD221" s="9" t="str">
        <f t="shared" si="20"/>
        <v>Geçer</v>
      </c>
      <c r="AE221" s="9" t="str">
        <f t="shared" si="21"/>
        <v>Geçer</v>
      </c>
      <c r="AF221" s="9" t="str">
        <f t="shared" si="22"/>
        <v>Geçer</v>
      </c>
      <c r="AG221" s="9" t="str">
        <f t="shared" si="23"/>
        <v>Geçmez</v>
      </c>
      <c r="AH221" s="8" t="str">
        <f t="shared" si="24"/>
        <v>Geçmez</v>
      </c>
      <c r="AI221" s="9" t="str">
        <f t="shared" si="25"/>
        <v>Geçer</v>
      </c>
      <c r="AJ221" s="9" t="str">
        <f t="shared" si="26"/>
        <v>Geçmez</v>
      </c>
      <c r="AK221" s="9" t="str">
        <f t="shared" si="27"/>
        <v>Geçer</v>
      </c>
      <c r="AL221" s="9" t="str">
        <f t="shared" si="28"/>
        <v>Geçer</v>
      </c>
      <c r="AM221" s="9" t="str">
        <f t="shared" si="29"/>
        <v>Geçmez</v>
      </c>
      <c r="AN221" s="9" t="str">
        <f t="shared" si="30"/>
        <v>Geçer</v>
      </c>
      <c r="AO221" s="9" t="str">
        <f t="shared" si="31"/>
        <v>Geçer</v>
      </c>
      <c r="AP221" s="9" t="str">
        <f t="shared" si="32"/>
        <v>Geçmez</v>
      </c>
      <c r="AQ221" s="8" t="str">
        <f t="shared" si="33"/>
        <v>Geçmez</v>
      </c>
      <c r="AR221" s="9" t="str">
        <f t="shared" si="34"/>
        <v>Geçer</v>
      </c>
      <c r="AS221" s="9" t="str">
        <f t="shared" si="35"/>
        <v>Geçmez</v>
      </c>
      <c r="AT221" s="9" t="str">
        <f t="shared" si="36"/>
        <v>Geçer</v>
      </c>
      <c r="AU221" s="9" t="str">
        <f t="shared" si="37"/>
        <v>Geçer</v>
      </c>
      <c r="AV221" s="9" t="str">
        <f t="shared" si="38"/>
        <v>Geçmez</v>
      </c>
      <c r="AW221" s="9" t="str">
        <f t="shared" si="39"/>
        <v>Geçer</v>
      </c>
      <c r="AX221" s="9" t="str">
        <f t="shared" si="40"/>
        <v>Geçer</v>
      </c>
      <c r="AY221" s="9" t="str">
        <f t="shared" si="41"/>
        <v>Geçmez</v>
      </c>
      <c r="AZ221" s="10" t="str">
        <f t="shared" si="42"/>
        <v>Hayır</v>
      </c>
      <c r="BA221" s="10" t="str">
        <f t="shared" si="43"/>
        <v>Hayır</v>
      </c>
      <c r="BB221" s="10" t="str">
        <f t="shared" si="44"/>
        <v>Hayır</v>
      </c>
    </row>
    <row r="222" ht="42.0" customHeight="1">
      <c r="A222" s="7">
        <v>192.0</v>
      </c>
      <c r="B222" s="5" t="s">
        <v>61</v>
      </c>
      <c r="C222" s="7">
        <v>192.0</v>
      </c>
      <c r="D222" s="5">
        <v>12.3</v>
      </c>
      <c r="E222" s="5">
        <v>7.8</v>
      </c>
      <c r="F222" s="5">
        <v>36.0</v>
      </c>
      <c r="G222" s="5">
        <v>4.0</v>
      </c>
      <c r="H222" s="7">
        <v>190.0</v>
      </c>
      <c r="I222" s="6">
        <f t="shared" si="1"/>
        <v>45.4</v>
      </c>
      <c r="J222" s="6">
        <f t="shared" si="2"/>
        <v>42.2</v>
      </c>
      <c r="K222" s="7" t="str">
        <f t="shared" si="3"/>
        <v>Dikey</v>
      </c>
      <c r="L222" s="7" t="str">
        <f>IF(K222="Dikey",IF(AND(F222&gt;='Çanta Gruplaması'!$C$10,F222&lt;='Çanta Gruplaması'!$D$10),'Çanta Gruplaması'!$B$10,IF(AND(F222&gt;='Çanta Gruplaması'!$C$11,F222&lt;='Çanta Gruplaması'!$D$11),'Çanta Gruplaması'!$B$11,IF(AND(F222&gt;='Çanta Gruplaması'!$C$12,F222&lt;='Çanta Gruplaması'!$D$12),'Çanta Gruplaması'!$B$12,"Belirtilen Aralıkta Değil"))),IF(K222="Yatay",IF(AND(D222&gt;='Çanta Gruplaması'!$C$3,D222&lt;='Çanta Gruplaması'!$D$3),'Çanta Gruplaması'!$B$3,IF(AND(D222&gt;='Çanta Gruplaması'!$C$4,D222&lt;='Çanta Gruplaması'!$D$4),'Çanta Gruplaması'!$B$4,IF(AND(D222&gt;='Çanta Gruplaması'!$C$5,D222&lt;='Çanta Gruplaması'!$D$5),'Çanta Gruplaması'!$B$5,"Belirtilen Aralıkta Değil"))),IF(K222="Küp",IF(AND(D222&gt;='Çanta Gruplaması'!$C$16,D222&lt;='Çanta Gruplaması'!$D$16),'Çanta Gruplaması'!$B$16,IF(AND(D222&gt;='Çanta Gruplaması'!$C$17,D222&lt;='Çanta Gruplaması'!$D$17),'Çanta Gruplaması'!$B$17,IF(AND(D222&gt;='Çanta Gruplaması'!$C$18,D222&lt;='Çanta Gruplaması'!$D$18),'Çanta Gruplaması'!$B$18,"Belirtilen Aralıkta Değil"))),"Değer Hatalı")))</f>
        <v>Dikey 2</v>
      </c>
      <c r="M222" s="7" t="str">
        <f>IF(AND(D222&gt;='Çanta Gruplaması'!$H$3,D222&lt;='Çanta Gruplaması'!$I$3,F222&gt;='Çanta Gruplaması'!$J$3,F222&lt;='Çanta Gruplaması'!$K$3),'Çanta Gruplaması'!$G$3,IF(AND(D222&gt;='Çanta Gruplaması'!$H$4,D222&lt;='Çanta Gruplaması'!$I$4,F222&gt;='Çanta Gruplaması'!$J$4,F222&lt;='Çanta Gruplaması'!$K$4),'Çanta Gruplaması'!$G$4,IF(AND(D222&gt;='Çanta Gruplaması'!$H$5,D222&lt;='Çanta Gruplaması'!$I$5,F222&gt;='Çanta Gruplaması'!$J$5,F222&lt;='Çanta Gruplaması'!$K$5),'Çanta Gruplaması'!$G$5,"Gruplanabilen Aralıkta Değildir")))</f>
        <v>Gruplanabilen Aralıkta Değildir</v>
      </c>
      <c r="N222" s="8" t="str">
        <f t="shared" si="4"/>
        <v>Geçmez</v>
      </c>
      <c r="O222" s="9" t="str">
        <f t="shared" si="5"/>
        <v>Geçmez</v>
      </c>
      <c r="P222" s="9" t="str">
        <f t="shared" si="6"/>
        <v>Geçer</v>
      </c>
      <c r="Q222" s="9" t="str">
        <f t="shared" si="7"/>
        <v>Geçer</v>
      </c>
      <c r="R222" s="9" t="str">
        <f t="shared" si="8"/>
        <v>Geçer</v>
      </c>
      <c r="S222" s="9" t="str">
        <f t="shared" si="9"/>
        <v>Geçmez</v>
      </c>
      <c r="T222" s="9" t="str">
        <f t="shared" si="10"/>
        <v>Geçer</v>
      </c>
      <c r="U222" s="9" t="str">
        <f t="shared" si="11"/>
        <v>Geçmez</v>
      </c>
      <c r="V222" s="9" t="str">
        <f t="shared" si="12"/>
        <v>Geçmez</v>
      </c>
      <c r="W222" s="9" t="str">
        <f t="shared" si="13"/>
        <v>Geçer</v>
      </c>
      <c r="X222" s="8" t="str">
        <f t="shared" si="14"/>
        <v>Geçer</v>
      </c>
      <c r="Y222" s="9" t="str">
        <f t="shared" si="15"/>
        <v>Geçer</v>
      </c>
      <c r="Z222" s="9" t="str">
        <f t="shared" si="16"/>
        <v>Geçer</v>
      </c>
      <c r="AA222" s="9" t="str">
        <f t="shared" si="17"/>
        <v>Geçer</v>
      </c>
      <c r="AB222" s="9" t="str">
        <f t="shared" si="18"/>
        <v>Geçer</v>
      </c>
      <c r="AC222" s="9" t="str">
        <f t="shared" si="19"/>
        <v>Geçer</v>
      </c>
      <c r="AD222" s="9" t="str">
        <f t="shared" si="20"/>
        <v>Geçer</v>
      </c>
      <c r="AE222" s="9" t="str">
        <f t="shared" si="21"/>
        <v>Geçer</v>
      </c>
      <c r="AF222" s="9" t="str">
        <f t="shared" si="22"/>
        <v>Geçer</v>
      </c>
      <c r="AG222" s="9" t="str">
        <f t="shared" si="23"/>
        <v>Geçer</v>
      </c>
      <c r="AH222" s="8" t="str">
        <f t="shared" si="24"/>
        <v>Geçmez</v>
      </c>
      <c r="AI222" s="9" t="str">
        <f t="shared" si="25"/>
        <v>Geçer</v>
      </c>
      <c r="AJ222" s="9" t="str">
        <f t="shared" si="26"/>
        <v>Geçmez</v>
      </c>
      <c r="AK222" s="9" t="str">
        <f t="shared" si="27"/>
        <v>Geçer</v>
      </c>
      <c r="AL222" s="9" t="str">
        <f t="shared" si="28"/>
        <v>Geçmez</v>
      </c>
      <c r="AM222" s="9" t="str">
        <f t="shared" si="29"/>
        <v>Geçmez</v>
      </c>
      <c r="AN222" s="9" t="str">
        <f t="shared" si="30"/>
        <v>Geçmez</v>
      </c>
      <c r="AO222" s="9" t="str">
        <f t="shared" si="31"/>
        <v>Geçer</v>
      </c>
      <c r="AP222" s="9" t="str">
        <f t="shared" si="32"/>
        <v>Geçmez</v>
      </c>
      <c r="AQ222" s="8" t="str">
        <f t="shared" si="33"/>
        <v>Geçmez</v>
      </c>
      <c r="AR222" s="9" t="str">
        <f t="shared" si="34"/>
        <v>Geçer</v>
      </c>
      <c r="AS222" s="9" t="str">
        <f t="shared" si="35"/>
        <v>Geçmez</v>
      </c>
      <c r="AT222" s="9" t="str">
        <f t="shared" si="36"/>
        <v>Geçer</v>
      </c>
      <c r="AU222" s="9" t="str">
        <f t="shared" si="37"/>
        <v>Geçmez</v>
      </c>
      <c r="AV222" s="9" t="str">
        <f t="shared" si="38"/>
        <v>Geçmez</v>
      </c>
      <c r="AW222" s="9" t="str">
        <f t="shared" si="39"/>
        <v>Geçer</v>
      </c>
      <c r="AX222" s="9" t="str">
        <f t="shared" si="40"/>
        <v>Geçer</v>
      </c>
      <c r="AY222" s="9" t="str">
        <f t="shared" si="41"/>
        <v>Geçmez</v>
      </c>
      <c r="AZ222" s="10" t="str">
        <f t="shared" si="42"/>
        <v>Evet</v>
      </c>
      <c r="BA222" s="10" t="str">
        <f t="shared" si="43"/>
        <v>Hayır</v>
      </c>
      <c r="BB222" s="10" t="str">
        <f t="shared" si="44"/>
        <v>Hayır</v>
      </c>
    </row>
    <row r="223" ht="42.0" customHeight="1">
      <c r="A223" s="7">
        <v>193.0</v>
      </c>
      <c r="B223" s="5" t="s">
        <v>60</v>
      </c>
      <c r="C223" s="7">
        <v>193.0</v>
      </c>
      <c r="D223" s="5">
        <v>12.7</v>
      </c>
      <c r="E223" s="5">
        <v>8.6</v>
      </c>
      <c r="F223" s="5">
        <v>35.5</v>
      </c>
      <c r="G223" s="5">
        <v>4.0</v>
      </c>
      <c r="H223" s="7">
        <v>190.0</v>
      </c>
      <c r="I223" s="6">
        <f t="shared" si="1"/>
        <v>45.3</v>
      </c>
      <c r="J223" s="6">
        <f t="shared" si="2"/>
        <v>44.6</v>
      </c>
      <c r="K223" s="7" t="str">
        <f t="shared" si="3"/>
        <v>Dikey</v>
      </c>
      <c r="L223" s="7" t="str">
        <f>IF(K223="Dikey",IF(AND(F223&gt;='Çanta Gruplaması'!$C$10,F223&lt;='Çanta Gruplaması'!$D$10),'Çanta Gruplaması'!$B$10,IF(AND(F223&gt;='Çanta Gruplaması'!$C$11,F223&lt;='Çanta Gruplaması'!$D$11),'Çanta Gruplaması'!$B$11,IF(AND(F223&gt;='Çanta Gruplaması'!$C$12,F223&lt;='Çanta Gruplaması'!$D$12),'Çanta Gruplaması'!$B$12,"Belirtilen Aralıkta Değil"))),IF(K223="Yatay",IF(AND(D223&gt;='Çanta Gruplaması'!$C$3,D223&lt;='Çanta Gruplaması'!$D$3),'Çanta Gruplaması'!$B$3,IF(AND(D223&gt;='Çanta Gruplaması'!$C$4,D223&lt;='Çanta Gruplaması'!$D$4),'Çanta Gruplaması'!$B$4,IF(AND(D223&gt;='Çanta Gruplaması'!$C$5,D223&lt;='Çanta Gruplaması'!$D$5),'Çanta Gruplaması'!$B$5,"Belirtilen Aralıkta Değil"))),IF(K223="Küp",IF(AND(D223&gt;='Çanta Gruplaması'!$C$16,D223&lt;='Çanta Gruplaması'!$D$16),'Çanta Gruplaması'!$B$16,IF(AND(D223&gt;='Çanta Gruplaması'!$C$17,D223&lt;='Çanta Gruplaması'!$D$17),'Çanta Gruplaması'!$B$17,IF(AND(D223&gt;='Çanta Gruplaması'!$C$18,D223&lt;='Çanta Gruplaması'!$D$18),'Çanta Gruplaması'!$B$18,"Belirtilen Aralıkta Değil"))),"Değer Hatalı")))</f>
        <v>Dikey 2</v>
      </c>
      <c r="M223" s="7" t="str">
        <f>IF(AND(D223&gt;='Çanta Gruplaması'!$H$3,D223&lt;='Çanta Gruplaması'!$I$3,F223&gt;='Çanta Gruplaması'!$J$3,F223&lt;='Çanta Gruplaması'!$K$3),'Çanta Gruplaması'!$G$3,IF(AND(D223&gt;='Çanta Gruplaması'!$H$4,D223&lt;='Çanta Gruplaması'!$I$4,F223&gt;='Çanta Gruplaması'!$J$4,F223&lt;='Çanta Gruplaması'!$K$4),'Çanta Gruplaması'!$G$4,IF(AND(D223&gt;='Çanta Gruplaması'!$H$5,D223&lt;='Çanta Gruplaması'!$I$5,F223&gt;='Çanta Gruplaması'!$J$5,F223&lt;='Çanta Gruplaması'!$K$5),'Çanta Gruplaması'!$G$5,"Gruplanabilen Aralıkta Değildir")))</f>
        <v>Gruplanabilen Aralıkta Değildir</v>
      </c>
      <c r="N223" s="8" t="str">
        <f t="shared" si="4"/>
        <v>Geçmez</v>
      </c>
      <c r="O223" s="9" t="str">
        <f t="shared" si="5"/>
        <v>Geçmez</v>
      </c>
      <c r="P223" s="9" t="str">
        <f t="shared" si="6"/>
        <v>Geçer</v>
      </c>
      <c r="Q223" s="9" t="str">
        <f t="shared" si="7"/>
        <v>Geçer</v>
      </c>
      <c r="R223" s="9" t="str">
        <f t="shared" si="8"/>
        <v>Geçer</v>
      </c>
      <c r="S223" s="9" t="str">
        <f t="shared" si="9"/>
        <v>Geçmez</v>
      </c>
      <c r="T223" s="9" t="str">
        <f t="shared" si="10"/>
        <v>Geçer</v>
      </c>
      <c r="U223" s="9" t="str">
        <f t="shared" si="11"/>
        <v>Geçmez</v>
      </c>
      <c r="V223" s="9" t="str">
        <f t="shared" si="12"/>
        <v>Geçer</v>
      </c>
      <c r="W223" s="9" t="str">
        <f t="shared" si="13"/>
        <v>Geçer</v>
      </c>
      <c r="X223" s="8" t="str">
        <f t="shared" si="14"/>
        <v>Geçer</v>
      </c>
      <c r="Y223" s="9" t="str">
        <f t="shared" si="15"/>
        <v>Geçer</v>
      </c>
      <c r="Z223" s="9" t="str">
        <f t="shared" si="16"/>
        <v>Geçer</v>
      </c>
      <c r="AA223" s="9" t="str">
        <f t="shared" si="17"/>
        <v>Geçer</v>
      </c>
      <c r="AB223" s="9" t="str">
        <f t="shared" si="18"/>
        <v>Geçer</v>
      </c>
      <c r="AC223" s="9" t="str">
        <f t="shared" si="19"/>
        <v>Geçer</v>
      </c>
      <c r="AD223" s="9" t="str">
        <f t="shared" si="20"/>
        <v>Geçer</v>
      </c>
      <c r="AE223" s="9" t="str">
        <f t="shared" si="21"/>
        <v>Geçer</v>
      </c>
      <c r="AF223" s="9" t="str">
        <f t="shared" si="22"/>
        <v>Geçer</v>
      </c>
      <c r="AG223" s="9" t="str">
        <f t="shared" si="23"/>
        <v>Geçer</v>
      </c>
      <c r="AH223" s="8" t="str">
        <f t="shared" si="24"/>
        <v>Geçmez</v>
      </c>
      <c r="AI223" s="9" t="str">
        <f t="shared" si="25"/>
        <v>Geçer</v>
      </c>
      <c r="AJ223" s="9" t="str">
        <f t="shared" si="26"/>
        <v>Geçmez</v>
      </c>
      <c r="AK223" s="9" t="str">
        <f t="shared" si="27"/>
        <v>Geçer</v>
      </c>
      <c r="AL223" s="9" t="str">
        <f t="shared" si="28"/>
        <v>Geçer</v>
      </c>
      <c r="AM223" s="9" t="str">
        <f t="shared" si="29"/>
        <v>Geçmez</v>
      </c>
      <c r="AN223" s="9" t="str">
        <f t="shared" si="30"/>
        <v>Geçer</v>
      </c>
      <c r="AO223" s="9" t="str">
        <f t="shared" si="31"/>
        <v>Geçer</v>
      </c>
      <c r="AP223" s="9" t="str">
        <f t="shared" si="32"/>
        <v>Geçmez</v>
      </c>
      <c r="AQ223" s="8" t="str">
        <f t="shared" si="33"/>
        <v>Geçmez</v>
      </c>
      <c r="AR223" s="9" t="str">
        <f t="shared" si="34"/>
        <v>Geçer</v>
      </c>
      <c r="AS223" s="9" t="str">
        <f t="shared" si="35"/>
        <v>Geçmez</v>
      </c>
      <c r="AT223" s="9" t="str">
        <f t="shared" si="36"/>
        <v>Geçer</v>
      </c>
      <c r="AU223" s="9" t="str">
        <f t="shared" si="37"/>
        <v>Geçer</v>
      </c>
      <c r="AV223" s="9" t="str">
        <f t="shared" si="38"/>
        <v>Geçmez</v>
      </c>
      <c r="AW223" s="9" t="str">
        <f t="shared" si="39"/>
        <v>Geçer</v>
      </c>
      <c r="AX223" s="9" t="str">
        <f t="shared" si="40"/>
        <v>Geçer</v>
      </c>
      <c r="AY223" s="9" t="str">
        <f t="shared" si="41"/>
        <v>Geçmez</v>
      </c>
      <c r="AZ223" s="10" t="str">
        <f t="shared" si="42"/>
        <v>Evet</v>
      </c>
      <c r="BA223" s="10" t="str">
        <f t="shared" si="43"/>
        <v>Hayır</v>
      </c>
      <c r="BB223" s="10" t="str">
        <f t="shared" si="44"/>
        <v>Hayır</v>
      </c>
    </row>
    <row r="224" ht="42.0" customHeight="1">
      <c r="A224" s="7">
        <v>194.0</v>
      </c>
      <c r="B224" s="5" t="s">
        <v>85</v>
      </c>
      <c r="C224" s="7">
        <v>194.0</v>
      </c>
      <c r="D224" s="5">
        <v>25.0</v>
      </c>
      <c r="E224" s="5">
        <v>12.8</v>
      </c>
      <c r="F224" s="5">
        <v>32.0</v>
      </c>
      <c r="G224" s="5">
        <v>4.0</v>
      </c>
      <c r="H224" s="7">
        <v>190.0</v>
      </c>
      <c r="I224" s="6">
        <f t="shared" si="1"/>
        <v>43.9</v>
      </c>
      <c r="J224" s="6">
        <f t="shared" si="2"/>
        <v>77.6</v>
      </c>
      <c r="K224" s="7" t="str">
        <f t="shared" si="3"/>
        <v>Dikey</v>
      </c>
      <c r="L224" s="7" t="str">
        <f>IF(K224="Dikey",IF(AND(F224&gt;='Çanta Gruplaması'!$C$10,F224&lt;='Çanta Gruplaması'!$D$10),'Çanta Gruplaması'!$B$10,IF(AND(F224&gt;='Çanta Gruplaması'!$C$11,F224&lt;='Çanta Gruplaması'!$D$11),'Çanta Gruplaması'!$B$11,IF(AND(F224&gt;='Çanta Gruplaması'!$C$12,F224&lt;='Çanta Gruplaması'!$D$12),'Çanta Gruplaması'!$B$12,"Belirtilen Aralıkta Değil"))),IF(K224="Yatay",IF(AND(D224&gt;='Çanta Gruplaması'!$C$3,D224&lt;='Çanta Gruplaması'!$D$3),'Çanta Gruplaması'!$B$3,IF(AND(D224&gt;='Çanta Gruplaması'!$C$4,D224&lt;='Çanta Gruplaması'!$D$4),'Çanta Gruplaması'!$B$4,IF(AND(D224&gt;='Çanta Gruplaması'!$C$5,D224&lt;='Çanta Gruplaması'!$D$5),'Çanta Gruplaması'!$B$5,"Belirtilen Aralıkta Değil"))),IF(K224="Küp",IF(AND(D224&gt;='Çanta Gruplaması'!$C$16,D224&lt;='Çanta Gruplaması'!$D$16),'Çanta Gruplaması'!$B$16,IF(AND(D224&gt;='Çanta Gruplaması'!$C$17,D224&lt;='Çanta Gruplaması'!$D$17),'Çanta Gruplaması'!$B$17,IF(AND(D224&gt;='Çanta Gruplaması'!$C$18,D224&lt;='Çanta Gruplaması'!$D$18),'Çanta Gruplaması'!$B$18,"Belirtilen Aralıkta Değil"))),"Değer Hatalı")))</f>
        <v>Dikey 2</v>
      </c>
      <c r="M224" s="7" t="str">
        <f>IF(AND(D224&gt;='Çanta Gruplaması'!$H$3,D224&lt;='Çanta Gruplaması'!$I$3,F224&gt;='Çanta Gruplaması'!$J$3,F224&lt;='Çanta Gruplaması'!$K$3),'Çanta Gruplaması'!$G$3,IF(AND(D224&gt;='Çanta Gruplaması'!$H$4,D224&lt;='Çanta Gruplaması'!$I$4,F224&gt;='Çanta Gruplaması'!$J$4,F224&lt;='Çanta Gruplaması'!$K$4),'Çanta Gruplaması'!$G$4,IF(AND(D224&gt;='Çanta Gruplaması'!$H$5,D224&lt;='Çanta Gruplaması'!$I$5,F224&gt;='Çanta Gruplaması'!$J$5,F224&lt;='Çanta Gruplaması'!$K$5),'Çanta Gruplaması'!$G$5,"Gruplanabilen Aralıkta Değildir")))</f>
        <v>Orta</v>
      </c>
      <c r="N224" s="8" t="str">
        <f t="shared" si="4"/>
        <v>Geçer</v>
      </c>
      <c r="O224" s="9" t="str">
        <f t="shared" si="5"/>
        <v>Geçer</v>
      </c>
      <c r="P224" s="9" t="str">
        <f t="shared" si="6"/>
        <v>Geçer</v>
      </c>
      <c r="Q224" s="9" t="str">
        <f t="shared" si="7"/>
        <v>Geçer</v>
      </c>
      <c r="R224" s="9" t="str">
        <f t="shared" si="8"/>
        <v>Geçer</v>
      </c>
      <c r="S224" s="9" t="str">
        <f t="shared" si="9"/>
        <v>Geçer</v>
      </c>
      <c r="T224" s="9" t="str">
        <f t="shared" si="10"/>
        <v>Geçer</v>
      </c>
      <c r="U224" s="9" t="str">
        <f t="shared" si="11"/>
        <v>Geçer</v>
      </c>
      <c r="V224" s="9" t="str">
        <f t="shared" si="12"/>
        <v>Geçer</v>
      </c>
      <c r="W224" s="9" t="str">
        <f t="shared" si="13"/>
        <v>Geçer</v>
      </c>
      <c r="X224" s="8" t="str">
        <f t="shared" si="14"/>
        <v>Geçmez</v>
      </c>
      <c r="Y224" s="9" t="str">
        <f t="shared" si="15"/>
        <v>Geçmez</v>
      </c>
      <c r="Z224" s="9" t="str">
        <f t="shared" si="16"/>
        <v>Geçer</v>
      </c>
      <c r="AA224" s="9" t="str">
        <f t="shared" si="17"/>
        <v>Geçer</v>
      </c>
      <c r="AB224" s="9" t="str">
        <f t="shared" si="18"/>
        <v>Geçer</v>
      </c>
      <c r="AC224" s="9" t="str">
        <f t="shared" si="19"/>
        <v>Geçmez</v>
      </c>
      <c r="AD224" s="9" t="str">
        <f t="shared" si="20"/>
        <v>Geçer</v>
      </c>
      <c r="AE224" s="9" t="str">
        <f t="shared" si="21"/>
        <v>Geçmez</v>
      </c>
      <c r="AF224" s="9" t="str">
        <f t="shared" si="22"/>
        <v>Geçmez</v>
      </c>
      <c r="AG224" s="9" t="str">
        <f t="shared" si="23"/>
        <v>Geçer</v>
      </c>
      <c r="AH224" s="8" t="str">
        <f t="shared" si="24"/>
        <v>Geçer</v>
      </c>
      <c r="AI224" s="9" t="str">
        <f t="shared" si="25"/>
        <v>Geçer</v>
      </c>
      <c r="AJ224" s="9" t="str">
        <f t="shared" si="26"/>
        <v>Geçer</v>
      </c>
      <c r="AK224" s="9" t="str">
        <f t="shared" si="27"/>
        <v>Geçer</v>
      </c>
      <c r="AL224" s="9" t="str">
        <f t="shared" si="28"/>
        <v>Geçer</v>
      </c>
      <c r="AM224" s="9" t="str">
        <f t="shared" si="29"/>
        <v>Geçer</v>
      </c>
      <c r="AN224" s="9" t="str">
        <f t="shared" si="30"/>
        <v>Geçer</v>
      </c>
      <c r="AO224" s="9" t="str">
        <f t="shared" si="31"/>
        <v>Geçer</v>
      </c>
      <c r="AP224" s="9" t="str">
        <f t="shared" si="32"/>
        <v>Geçer</v>
      </c>
      <c r="AQ224" s="8" t="str">
        <f t="shared" si="33"/>
        <v>Geçer</v>
      </c>
      <c r="AR224" s="9" t="str">
        <f t="shared" si="34"/>
        <v>Geçer</v>
      </c>
      <c r="AS224" s="9" t="str">
        <f t="shared" si="35"/>
        <v>Geçer</v>
      </c>
      <c r="AT224" s="9" t="str">
        <f t="shared" si="36"/>
        <v>Geçer</v>
      </c>
      <c r="AU224" s="9" t="str">
        <f t="shared" si="37"/>
        <v>Geçer</v>
      </c>
      <c r="AV224" s="9" t="str">
        <f t="shared" si="38"/>
        <v>Geçer</v>
      </c>
      <c r="AW224" s="9" t="str">
        <f t="shared" si="39"/>
        <v>Geçer</v>
      </c>
      <c r="AX224" s="9" t="str">
        <f t="shared" si="40"/>
        <v>Geçer</v>
      </c>
      <c r="AY224" s="9" t="str">
        <f t="shared" si="41"/>
        <v>Geçer</v>
      </c>
      <c r="AZ224" s="10" t="str">
        <f t="shared" si="42"/>
        <v>Evet</v>
      </c>
      <c r="BA224" s="10" t="str">
        <f t="shared" si="43"/>
        <v>Evet</v>
      </c>
      <c r="BB224" s="10" t="str">
        <f t="shared" si="44"/>
        <v>Evet</v>
      </c>
    </row>
    <row r="225" ht="42.0" customHeight="1">
      <c r="A225" s="7">
        <v>195.0</v>
      </c>
      <c r="B225" s="5" t="s">
        <v>85</v>
      </c>
      <c r="C225" s="7">
        <v>195.0</v>
      </c>
      <c r="D225" s="5">
        <v>19.0</v>
      </c>
      <c r="E225" s="5">
        <v>9.0</v>
      </c>
      <c r="F225" s="5">
        <v>27.0</v>
      </c>
      <c r="G225" s="5">
        <v>4.0</v>
      </c>
      <c r="H225" s="7">
        <v>190.0</v>
      </c>
      <c r="I225" s="6">
        <f t="shared" si="1"/>
        <v>37</v>
      </c>
      <c r="J225" s="6">
        <f t="shared" si="2"/>
        <v>58</v>
      </c>
      <c r="K225" s="7" t="str">
        <f t="shared" si="3"/>
        <v>Dikey</v>
      </c>
      <c r="L225" s="7" t="str">
        <f>IF(K225="Dikey",IF(AND(F225&gt;='Çanta Gruplaması'!$C$10,F225&lt;='Çanta Gruplaması'!$D$10),'Çanta Gruplaması'!$B$10,IF(AND(F225&gt;='Çanta Gruplaması'!$C$11,F225&lt;='Çanta Gruplaması'!$D$11),'Çanta Gruplaması'!$B$11,IF(AND(F225&gt;='Çanta Gruplaması'!$C$12,F225&lt;='Çanta Gruplaması'!$D$12),'Çanta Gruplaması'!$B$12,"Belirtilen Aralıkta Değil"))),IF(K225="Yatay",IF(AND(D225&gt;='Çanta Gruplaması'!$C$3,D225&lt;='Çanta Gruplaması'!$D$3),'Çanta Gruplaması'!$B$3,IF(AND(D225&gt;='Çanta Gruplaması'!$C$4,D225&lt;='Çanta Gruplaması'!$D$4),'Çanta Gruplaması'!$B$4,IF(AND(D225&gt;='Çanta Gruplaması'!$C$5,D225&lt;='Çanta Gruplaması'!$D$5),'Çanta Gruplaması'!$B$5,"Belirtilen Aralıkta Değil"))),IF(K225="Küp",IF(AND(D225&gt;='Çanta Gruplaması'!$C$16,D225&lt;='Çanta Gruplaması'!$D$16),'Çanta Gruplaması'!$B$16,IF(AND(D225&gt;='Çanta Gruplaması'!$C$17,D225&lt;='Çanta Gruplaması'!$D$17),'Çanta Gruplaması'!$B$17,IF(AND(D225&gt;='Çanta Gruplaması'!$C$18,D225&lt;='Çanta Gruplaması'!$D$18),'Çanta Gruplaması'!$B$18,"Belirtilen Aralıkta Değil"))),"Değer Hatalı")))</f>
        <v>Dikey 1</v>
      </c>
      <c r="M225" s="7" t="str">
        <f>IF(AND(D225&gt;='Çanta Gruplaması'!$H$3,D225&lt;='Çanta Gruplaması'!$I$3,F225&gt;='Çanta Gruplaması'!$J$3,F225&lt;='Çanta Gruplaması'!$K$3),'Çanta Gruplaması'!$G$3,IF(AND(D225&gt;='Çanta Gruplaması'!$H$4,D225&lt;='Çanta Gruplaması'!$I$4,F225&gt;='Çanta Gruplaması'!$J$4,F225&lt;='Çanta Gruplaması'!$K$4),'Çanta Gruplaması'!$G$4,IF(AND(D225&gt;='Çanta Gruplaması'!$H$5,D225&lt;='Çanta Gruplaması'!$I$5,F225&gt;='Çanta Gruplaması'!$J$5,F225&lt;='Çanta Gruplaması'!$K$5),'Çanta Gruplaması'!$G$5,"Gruplanabilen Aralıkta Değildir")))</f>
        <v>Küçük</v>
      </c>
      <c r="N225" s="8" t="str">
        <f t="shared" si="4"/>
        <v>Geçer</v>
      </c>
      <c r="O225" s="9" t="str">
        <f t="shared" si="5"/>
        <v>Geçer</v>
      </c>
      <c r="P225" s="9" t="str">
        <f t="shared" si="6"/>
        <v>Geçer</v>
      </c>
      <c r="Q225" s="9" t="str">
        <f t="shared" si="7"/>
        <v>Geçer</v>
      </c>
      <c r="R225" s="9" t="str">
        <f t="shared" si="8"/>
        <v>Geçer</v>
      </c>
      <c r="S225" s="9" t="str">
        <f t="shared" si="9"/>
        <v>Geçer</v>
      </c>
      <c r="T225" s="9" t="str">
        <f t="shared" si="10"/>
        <v>Geçer</v>
      </c>
      <c r="U225" s="9" t="str">
        <f t="shared" si="11"/>
        <v>Geçer</v>
      </c>
      <c r="V225" s="9" t="str">
        <f t="shared" si="12"/>
        <v>Geçer</v>
      </c>
      <c r="W225" s="9" t="str">
        <f t="shared" si="13"/>
        <v>Geçer</v>
      </c>
      <c r="X225" s="8" t="str">
        <f t="shared" si="14"/>
        <v>Geçer</v>
      </c>
      <c r="Y225" s="9" t="str">
        <f t="shared" si="15"/>
        <v>Geçer</v>
      </c>
      <c r="Z225" s="9" t="str">
        <f t="shared" si="16"/>
        <v>Geçer</v>
      </c>
      <c r="AA225" s="9" t="str">
        <f t="shared" si="17"/>
        <v>Geçer</v>
      </c>
      <c r="AB225" s="9" t="str">
        <f t="shared" si="18"/>
        <v>Geçer</v>
      </c>
      <c r="AC225" s="9" t="str">
        <f t="shared" si="19"/>
        <v>Geçer</v>
      </c>
      <c r="AD225" s="9" t="str">
        <f t="shared" si="20"/>
        <v>Geçer</v>
      </c>
      <c r="AE225" s="9" t="str">
        <f t="shared" si="21"/>
        <v>Geçer</v>
      </c>
      <c r="AF225" s="9" t="str">
        <f t="shared" si="22"/>
        <v>Geçer</v>
      </c>
      <c r="AG225" s="9" t="str">
        <f t="shared" si="23"/>
        <v>Geçer</v>
      </c>
      <c r="AH225" s="8" t="str">
        <f t="shared" si="24"/>
        <v>Geçer</v>
      </c>
      <c r="AI225" s="9" t="str">
        <f t="shared" si="25"/>
        <v>Geçer</v>
      </c>
      <c r="AJ225" s="9" t="str">
        <f t="shared" si="26"/>
        <v>Geçer</v>
      </c>
      <c r="AK225" s="9" t="str">
        <f t="shared" si="27"/>
        <v>Geçer</v>
      </c>
      <c r="AL225" s="9" t="str">
        <f t="shared" si="28"/>
        <v>Geçer</v>
      </c>
      <c r="AM225" s="9" t="str">
        <f t="shared" si="29"/>
        <v>Geçer</v>
      </c>
      <c r="AN225" s="9" t="str">
        <f t="shared" si="30"/>
        <v>Geçer</v>
      </c>
      <c r="AO225" s="9" t="str">
        <f t="shared" si="31"/>
        <v>Geçer</v>
      </c>
      <c r="AP225" s="9" t="str">
        <f t="shared" si="32"/>
        <v>Geçer</v>
      </c>
      <c r="AQ225" s="8" t="str">
        <f t="shared" si="33"/>
        <v>Geçer</v>
      </c>
      <c r="AR225" s="9" t="str">
        <f t="shared" si="34"/>
        <v>Geçer</v>
      </c>
      <c r="AS225" s="9" t="str">
        <f t="shared" si="35"/>
        <v>Geçer</v>
      </c>
      <c r="AT225" s="9" t="str">
        <f t="shared" si="36"/>
        <v>Geçer</v>
      </c>
      <c r="AU225" s="9" t="str">
        <f t="shared" si="37"/>
        <v>Geçer</v>
      </c>
      <c r="AV225" s="9" t="str">
        <f t="shared" si="38"/>
        <v>Geçer</v>
      </c>
      <c r="AW225" s="9" t="str">
        <f t="shared" si="39"/>
        <v>Geçer</v>
      </c>
      <c r="AX225" s="9" t="str">
        <f t="shared" si="40"/>
        <v>Geçer</v>
      </c>
      <c r="AY225" s="9" t="str">
        <f t="shared" si="41"/>
        <v>Geçer</v>
      </c>
      <c r="AZ225" s="10" t="str">
        <f t="shared" si="42"/>
        <v>Evet</v>
      </c>
      <c r="BA225" s="10" t="str">
        <f t="shared" si="43"/>
        <v>Evet</v>
      </c>
      <c r="BB225" s="10" t="str">
        <f t="shared" si="44"/>
        <v>Evet</v>
      </c>
    </row>
    <row r="226" ht="42.0" customHeight="1">
      <c r="A226" s="7">
        <v>196.0</v>
      </c>
      <c r="B226" s="5" t="s">
        <v>85</v>
      </c>
      <c r="C226" s="7">
        <v>196.0</v>
      </c>
      <c r="D226" s="5">
        <v>29.0</v>
      </c>
      <c r="E226" s="5">
        <v>15.0</v>
      </c>
      <c r="F226" s="5">
        <v>39.0</v>
      </c>
      <c r="G226" s="5">
        <v>4.0</v>
      </c>
      <c r="H226" s="7">
        <v>190.0</v>
      </c>
      <c r="I226" s="6">
        <f t="shared" si="1"/>
        <v>52</v>
      </c>
      <c r="J226" s="6">
        <f t="shared" si="2"/>
        <v>90</v>
      </c>
      <c r="K226" s="7" t="str">
        <f t="shared" si="3"/>
        <v>Dikey</v>
      </c>
      <c r="L226" s="7" t="str">
        <f>IF(K226="Dikey",IF(AND(F226&gt;='Çanta Gruplaması'!$C$10,F226&lt;='Çanta Gruplaması'!$D$10),'Çanta Gruplaması'!$B$10,IF(AND(F226&gt;='Çanta Gruplaması'!$C$11,F226&lt;='Çanta Gruplaması'!$D$11),'Çanta Gruplaması'!$B$11,IF(AND(F226&gt;='Çanta Gruplaması'!$C$12,F226&lt;='Çanta Gruplaması'!$D$12),'Çanta Gruplaması'!$B$12,"Belirtilen Aralıkta Değil"))),IF(K226="Yatay",IF(AND(D226&gt;='Çanta Gruplaması'!$C$3,D226&lt;='Çanta Gruplaması'!$D$3),'Çanta Gruplaması'!$B$3,IF(AND(D226&gt;='Çanta Gruplaması'!$C$4,D226&lt;='Çanta Gruplaması'!$D$4),'Çanta Gruplaması'!$B$4,IF(AND(D226&gt;='Çanta Gruplaması'!$C$5,D226&lt;='Çanta Gruplaması'!$D$5),'Çanta Gruplaması'!$B$5,"Belirtilen Aralıkta Değil"))),IF(K226="Küp",IF(AND(D226&gt;='Çanta Gruplaması'!$C$16,D226&lt;='Çanta Gruplaması'!$D$16),'Çanta Gruplaması'!$B$16,IF(AND(D226&gt;='Çanta Gruplaması'!$C$17,D226&lt;='Çanta Gruplaması'!$D$17),'Çanta Gruplaması'!$B$17,IF(AND(D226&gt;='Çanta Gruplaması'!$C$18,D226&lt;='Çanta Gruplaması'!$D$18),'Çanta Gruplaması'!$B$18,"Belirtilen Aralıkta Değil"))),"Değer Hatalı")))</f>
        <v>Dikey 2</v>
      </c>
      <c r="M226" s="7" t="str">
        <f>IF(AND(D226&gt;='Çanta Gruplaması'!$H$3,D226&lt;='Çanta Gruplaması'!$I$3,F226&gt;='Çanta Gruplaması'!$J$3,F226&lt;='Çanta Gruplaması'!$K$3),'Çanta Gruplaması'!$G$3,IF(AND(D226&gt;='Çanta Gruplaması'!$H$4,D226&lt;='Çanta Gruplaması'!$I$4,F226&gt;='Çanta Gruplaması'!$J$4,F226&lt;='Çanta Gruplaması'!$K$4),'Çanta Gruplaması'!$G$4,IF(AND(D226&gt;='Çanta Gruplaması'!$H$5,D226&lt;='Çanta Gruplaması'!$I$5,F226&gt;='Çanta Gruplaması'!$J$5,F226&lt;='Çanta Gruplaması'!$K$5),'Çanta Gruplaması'!$G$5,"Gruplanabilen Aralıkta Değildir")))</f>
        <v>Orta</v>
      </c>
      <c r="N226" s="8" t="str">
        <f t="shared" si="4"/>
        <v>Geçer</v>
      </c>
      <c r="O226" s="9" t="str">
        <f t="shared" si="5"/>
        <v>Geçer</v>
      </c>
      <c r="P226" s="9" t="str">
        <f t="shared" si="6"/>
        <v>Geçer</v>
      </c>
      <c r="Q226" s="9" t="str">
        <f t="shared" si="7"/>
        <v>Geçer</v>
      </c>
      <c r="R226" s="9" t="str">
        <f t="shared" si="8"/>
        <v>Geçer</v>
      </c>
      <c r="S226" s="9" t="str">
        <f t="shared" si="9"/>
        <v>Geçer</v>
      </c>
      <c r="T226" s="9" t="str">
        <f t="shared" si="10"/>
        <v>Geçer</v>
      </c>
      <c r="U226" s="9" t="str">
        <f t="shared" si="11"/>
        <v>Geçer</v>
      </c>
      <c r="V226" s="9" t="str">
        <f t="shared" si="12"/>
        <v>Geçer</v>
      </c>
      <c r="W226" s="9" t="str">
        <f t="shared" si="13"/>
        <v>Geçer</v>
      </c>
      <c r="X226" s="8" t="str">
        <f t="shared" si="14"/>
        <v>Geçmez</v>
      </c>
      <c r="Y226" s="9" t="str">
        <f t="shared" si="15"/>
        <v>Geçmez</v>
      </c>
      <c r="Z226" s="9" t="str">
        <f t="shared" si="16"/>
        <v>Geçmez</v>
      </c>
      <c r="AA226" s="9" t="str">
        <f t="shared" si="17"/>
        <v>Geçer</v>
      </c>
      <c r="AB226" s="9" t="str">
        <f t="shared" si="18"/>
        <v>Geçer</v>
      </c>
      <c r="AC226" s="9" t="str">
        <f t="shared" si="19"/>
        <v>Geçmez</v>
      </c>
      <c r="AD226" s="9" t="str">
        <f t="shared" si="20"/>
        <v>Geçer</v>
      </c>
      <c r="AE226" s="9" t="str">
        <f t="shared" si="21"/>
        <v>Geçmez</v>
      </c>
      <c r="AF226" s="9" t="str">
        <f t="shared" si="22"/>
        <v>Geçmez</v>
      </c>
      <c r="AG226" s="9" t="str">
        <f t="shared" si="23"/>
        <v>Geçmez</v>
      </c>
      <c r="AH226" s="8" t="str">
        <f t="shared" si="24"/>
        <v>Geçer</v>
      </c>
      <c r="AI226" s="9" t="str">
        <f t="shared" si="25"/>
        <v>Geçer</v>
      </c>
      <c r="AJ226" s="9" t="str">
        <f t="shared" si="26"/>
        <v>Geçer</v>
      </c>
      <c r="AK226" s="9" t="str">
        <f t="shared" si="27"/>
        <v>Geçer</v>
      </c>
      <c r="AL226" s="9" t="str">
        <f t="shared" si="28"/>
        <v>Geçer</v>
      </c>
      <c r="AM226" s="9" t="str">
        <f t="shared" si="29"/>
        <v>Geçer</v>
      </c>
      <c r="AN226" s="9" t="str">
        <f t="shared" si="30"/>
        <v>Geçer</v>
      </c>
      <c r="AO226" s="9" t="str">
        <f t="shared" si="31"/>
        <v>Geçer</v>
      </c>
      <c r="AP226" s="9" t="str">
        <f t="shared" si="32"/>
        <v>Geçer</v>
      </c>
      <c r="AQ226" s="8" t="str">
        <f t="shared" si="33"/>
        <v>Geçer</v>
      </c>
      <c r="AR226" s="9" t="str">
        <f t="shared" si="34"/>
        <v>Geçer</v>
      </c>
      <c r="AS226" s="9" t="str">
        <f t="shared" si="35"/>
        <v>Geçer</v>
      </c>
      <c r="AT226" s="9" t="str">
        <f t="shared" si="36"/>
        <v>Geçer</v>
      </c>
      <c r="AU226" s="9" t="str">
        <f t="shared" si="37"/>
        <v>Geçer</v>
      </c>
      <c r="AV226" s="9" t="str">
        <f t="shared" si="38"/>
        <v>Geçer</v>
      </c>
      <c r="AW226" s="9" t="str">
        <f t="shared" si="39"/>
        <v>Geçer</v>
      </c>
      <c r="AX226" s="9" t="str">
        <f t="shared" si="40"/>
        <v>Geçer</v>
      </c>
      <c r="AY226" s="9" t="str">
        <f t="shared" si="41"/>
        <v>Geçer</v>
      </c>
      <c r="AZ226" s="10" t="str">
        <f t="shared" si="42"/>
        <v>Evet</v>
      </c>
      <c r="BA226" s="10" t="str">
        <f t="shared" si="43"/>
        <v>Evet</v>
      </c>
      <c r="BB226" s="10" t="str">
        <f t="shared" si="44"/>
        <v>Evet</v>
      </c>
    </row>
    <row r="227" ht="42.0" customHeight="1">
      <c r="A227" s="7">
        <v>197.0</v>
      </c>
      <c r="B227" s="5" t="s">
        <v>85</v>
      </c>
      <c r="C227" s="7">
        <v>197.0</v>
      </c>
      <c r="D227" s="5">
        <v>25.0</v>
      </c>
      <c r="E227" s="5">
        <v>12.0</v>
      </c>
      <c r="F227" s="5">
        <v>30.0</v>
      </c>
      <c r="G227" s="5">
        <v>4.0</v>
      </c>
      <c r="H227" s="7">
        <v>190.0</v>
      </c>
      <c r="I227" s="6">
        <f t="shared" si="1"/>
        <v>41.5</v>
      </c>
      <c r="J227" s="6">
        <f t="shared" si="2"/>
        <v>76</v>
      </c>
      <c r="K227" s="7" t="str">
        <f t="shared" si="3"/>
        <v>Dikey</v>
      </c>
      <c r="L227" s="7" t="str">
        <f>IF(K227="Dikey",IF(AND(F227&gt;='Çanta Gruplaması'!$C$10,F227&lt;='Çanta Gruplaması'!$D$10),'Çanta Gruplaması'!$B$10,IF(AND(F227&gt;='Çanta Gruplaması'!$C$11,F227&lt;='Çanta Gruplaması'!$D$11),'Çanta Gruplaması'!$B$11,IF(AND(F227&gt;='Çanta Gruplaması'!$C$12,F227&lt;='Çanta Gruplaması'!$D$12),'Çanta Gruplaması'!$B$12,"Belirtilen Aralıkta Değil"))),IF(K227="Yatay",IF(AND(D227&gt;='Çanta Gruplaması'!$C$3,D227&lt;='Çanta Gruplaması'!$D$3),'Çanta Gruplaması'!$B$3,IF(AND(D227&gt;='Çanta Gruplaması'!$C$4,D227&lt;='Çanta Gruplaması'!$D$4),'Çanta Gruplaması'!$B$4,IF(AND(D227&gt;='Çanta Gruplaması'!$C$5,D227&lt;='Çanta Gruplaması'!$D$5),'Çanta Gruplaması'!$B$5,"Belirtilen Aralıkta Değil"))),IF(K227="Küp",IF(AND(D227&gt;='Çanta Gruplaması'!$C$16,D227&lt;='Çanta Gruplaması'!$D$16),'Çanta Gruplaması'!$B$16,IF(AND(D227&gt;='Çanta Gruplaması'!$C$17,D227&lt;='Çanta Gruplaması'!$D$17),'Çanta Gruplaması'!$B$17,IF(AND(D227&gt;='Çanta Gruplaması'!$C$18,D227&lt;='Çanta Gruplaması'!$D$18),'Çanta Gruplaması'!$B$18,"Belirtilen Aralıkta Değil"))),"Değer Hatalı")))</f>
        <v>Dikey 1</v>
      </c>
      <c r="M227" s="7" t="str">
        <f>IF(AND(D227&gt;='Çanta Gruplaması'!$H$3,D227&lt;='Çanta Gruplaması'!$I$3,F227&gt;='Çanta Gruplaması'!$J$3,F227&lt;='Çanta Gruplaması'!$K$3),'Çanta Gruplaması'!$G$3,IF(AND(D227&gt;='Çanta Gruplaması'!$H$4,D227&lt;='Çanta Gruplaması'!$I$4,F227&gt;='Çanta Gruplaması'!$J$4,F227&lt;='Çanta Gruplaması'!$K$4),'Çanta Gruplaması'!$G$4,IF(AND(D227&gt;='Çanta Gruplaması'!$H$5,D227&lt;='Çanta Gruplaması'!$I$5,F227&gt;='Çanta Gruplaması'!$J$5,F227&lt;='Çanta Gruplaması'!$K$5),'Çanta Gruplaması'!$G$5,"Gruplanabilen Aralıkta Değildir")))</f>
        <v>Gruplanabilen Aralıkta Değildir</v>
      </c>
      <c r="N227" s="8" t="str">
        <f t="shared" si="4"/>
        <v>Geçer</v>
      </c>
      <c r="O227" s="9" t="str">
        <f t="shared" si="5"/>
        <v>Geçer</v>
      </c>
      <c r="P227" s="9" t="str">
        <f t="shared" si="6"/>
        <v>Geçer</v>
      </c>
      <c r="Q227" s="9" t="str">
        <f t="shared" si="7"/>
        <v>Geçer</v>
      </c>
      <c r="R227" s="9" t="str">
        <f t="shared" si="8"/>
        <v>Geçer</v>
      </c>
      <c r="S227" s="9" t="str">
        <f t="shared" si="9"/>
        <v>Geçer</v>
      </c>
      <c r="T227" s="9" t="str">
        <f t="shared" si="10"/>
        <v>Geçer</v>
      </c>
      <c r="U227" s="9" t="str">
        <f t="shared" si="11"/>
        <v>Geçer</v>
      </c>
      <c r="V227" s="9" t="str">
        <f t="shared" si="12"/>
        <v>Geçer</v>
      </c>
      <c r="W227" s="9" t="str">
        <f t="shared" si="13"/>
        <v>Geçer</v>
      </c>
      <c r="X227" s="8" t="str">
        <f t="shared" si="14"/>
        <v>Geçmez</v>
      </c>
      <c r="Y227" s="9" t="str">
        <f t="shared" si="15"/>
        <v>Geçmez</v>
      </c>
      <c r="Z227" s="9" t="str">
        <f t="shared" si="16"/>
        <v>Geçer</v>
      </c>
      <c r="AA227" s="9" t="str">
        <f t="shared" si="17"/>
        <v>Geçer</v>
      </c>
      <c r="AB227" s="9" t="str">
        <f t="shared" si="18"/>
        <v>Geçer</v>
      </c>
      <c r="AC227" s="9" t="str">
        <f t="shared" si="19"/>
        <v>Geçmez</v>
      </c>
      <c r="AD227" s="9" t="str">
        <f t="shared" si="20"/>
        <v>Geçer</v>
      </c>
      <c r="AE227" s="9" t="str">
        <f t="shared" si="21"/>
        <v>Geçmez</v>
      </c>
      <c r="AF227" s="9" t="str">
        <f t="shared" si="22"/>
        <v>Geçer</v>
      </c>
      <c r="AG227" s="9" t="str">
        <f t="shared" si="23"/>
        <v>Geçer</v>
      </c>
      <c r="AH227" s="8" t="str">
        <f t="shared" si="24"/>
        <v>Geçer</v>
      </c>
      <c r="AI227" s="9" t="str">
        <f t="shared" si="25"/>
        <v>Geçer</v>
      </c>
      <c r="AJ227" s="9" t="str">
        <f t="shared" si="26"/>
        <v>Geçer</v>
      </c>
      <c r="AK227" s="9" t="str">
        <f t="shared" si="27"/>
        <v>Geçer</v>
      </c>
      <c r="AL227" s="9" t="str">
        <f t="shared" si="28"/>
        <v>Geçer</v>
      </c>
      <c r="AM227" s="9" t="str">
        <f t="shared" si="29"/>
        <v>Geçer</v>
      </c>
      <c r="AN227" s="9" t="str">
        <f t="shared" si="30"/>
        <v>Geçer</v>
      </c>
      <c r="AO227" s="9" t="str">
        <f t="shared" si="31"/>
        <v>Geçer</v>
      </c>
      <c r="AP227" s="9" t="str">
        <f t="shared" si="32"/>
        <v>Geçer</v>
      </c>
      <c r="AQ227" s="8" t="str">
        <f t="shared" si="33"/>
        <v>Geçer</v>
      </c>
      <c r="AR227" s="9" t="str">
        <f t="shared" si="34"/>
        <v>Geçer</v>
      </c>
      <c r="AS227" s="9" t="str">
        <f t="shared" si="35"/>
        <v>Geçer</v>
      </c>
      <c r="AT227" s="9" t="str">
        <f t="shared" si="36"/>
        <v>Geçer</v>
      </c>
      <c r="AU227" s="9" t="str">
        <f t="shared" si="37"/>
        <v>Geçer</v>
      </c>
      <c r="AV227" s="9" t="str">
        <f t="shared" si="38"/>
        <v>Geçer</v>
      </c>
      <c r="AW227" s="9" t="str">
        <f t="shared" si="39"/>
        <v>Geçer</v>
      </c>
      <c r="AX227" s="9" t="str">
        <f t="shared" si="40"/>
        <v>Geçer</v>
      </c>
      <c r="AY227" s="9" t="str">
        <f t="shared" si="41"/>
        <v>Geçer</v>
      </c>
      <c r="AZ227" s="10" t="str">
        <f t="shared" si="42"/>
        <v>Evet</v>
      </c>
      <c r="BA227" s="10" t="str">
        <f t="shared" si="43"/>
        <v>Evet</v>
      </c>
      <c r="BB227" s="10" t="str">
        <f t="shared" si="44"/>
        <v>Evet</v>
      </c>
    </row>
    <row r="228" ht="42.0" customHeight="1">
      <c r="A228" s="7">
        <v>198.0</v>
      </c>
      <c r="B228" s="5" t="s">
        <v>85</v>
      </c>
      <c r="C228" s="7">
        <v>198.0</v>
      </c>
      <c r="D228" s="5">
        <v>21.5</v>
      </c>
      <c r="E228" s="5">
        <v>10.0</v>
      </c>
      <c r="F228" s="5">
        <v>24.0</v>
      </c>
      <c r="G228" s="5">
        <v>4.0</v>
      </c>
      <c r="H228" s="7">
        <v>190.0</v>
      </c>
      <c r="I228" s="6">
        <f t="shared" si="1"/>
        <v>34.5</v>
      </c>
      <c r="J228" s="6">
        <f t="shared" si="2"/>
        <v>65</v>
      </c>
      <c r="K228" s="7" t="str">
        <f t="shared" si="3"/>
        <v>Dikey</v>
      </c>
      <c r="L228" s="7" t="str">
        <f>IF(K228="Dikey",IF(AND(F228&gt;='Çanta Gruplaması'!$C$10,F228&lt;='Çanta Gruplaması'!$D$10),'Çanta Gruplaması'!$B$10,IF(AND(F228&gt;='Çanta Gruplaması'!$C$11,F228&lt;='Çanta Gruplaması'!$D$11),'Çanta Gruplaması'!$B$11,IF(AND(F228&gt;='Çanta Gruplaması'!$C$12,F228&lt;='Çanta Gruplaması'!$D$12),'Çanta Gruplaması'!$B$12,"Belirtilen Aralıkta Değil"))),IF(K228="Yatay",IF(AND(D228&gt;='Çanta Gruplaması'!$C$3,D228&lt;='Çanta Gruplaması'!$D$3),'Çanta Gruplaması'!$B$3,IF(AND(D228&gt;='Çanta Gruplaması'!$C$4,D228&lt;='Çanta Gruplaması'!$D$4),'Çanta Gruplaması'!$B$4,IF(AND(D228&gt;='Çanta Gruplaması'!$C$5,D228&lt;='Çanta Gruplaması'!$D$5),'Çanta Gruplaması'!$B$5,"Belirtilen Aralıkta Değil"))),IF(K228="Küp",IF(AND(D228&gt;='Çanta Gruplaması'!$C$16,D228&lt;='Çanta Gruplaması'!$D$16),'Çanta Gruplaması'!$B$16,IF(AND(D228&gt;='Çanta Gruplaması'!$C$17,D228&lt;='Çanta Gruplaması'!$D$17),'Çanta Gruplaması'!$B$17,IF(AND(D228&gt;='Çanta Gruplaması'!$C$18,D228&lt;='Çanta Gruplaması'!$D$18),'Çanta Gruplaması'!$B$18,"Belirtilen Aralıkta Değil"))),"Değer Hatalı")))</f>
        <v>Dikey 1</v>
      </c>
      <c r="M228" s="7" t="str">
        <f>IF(AND(D228&gt;='Çanta Gruplaması'!$H$3,D228&lt;='Çanta Gruplaması'!$I$3,F228&gt;='Çanta Gruplaması'!$J$3,F228&lt;='Çanta Gruplaması'!$K$3),'Çanta Gruplaması'!$G$3,IF(AND(D228&gt;='Çanta Gruplaması'!$H$4,D228&lt;='Çanta Gruplaması'!$I$4,F228&gt;='Çanta Gruplaması'!$J$4,F228&lt;='Çanta Gruplaması'!$K$4),'Çanta Gruplaması'!$G$4,IF(AND(D228&gt;='Çanta Gruplaması'!$H$5,D228&lt;='Çanta Gruplaması'!$I$5,F228&gt;='Çanta Gruplaması'!$J$5,F228&lt;='Çanta Gruplaması'!$K$5),'Çanta Gruplaması'!$G$5,"Gruplanabilen Aralıkta Değildir")))</f>
        <v>Küçük</v>
      </c>
      <c r="N228" s="8" t="str">
        <f t="shared" si="4"/>
        <v>Geçer</v>
      </c>
      <c r="O228" s="9" t="str">
        <f t="shared" si="5"/>
        <v>Geçer</v>
      </c>
      <c r="P228" s="9" t="str">
        <f t="shared" si="6"/>
        <v>Geçer</v>
      </c>
      <c r="Q228" s="9" t="str">
        <f t="shared" si="7"/>
        <v>Geçer</v>
      </c>
      <c r="R228" s="9" t="str">
        <f t="shared" si="8"/>
        <v>Geçer</v>
      </c>
      <c r="S228" s="9" t="str">
        <f t="shared" si="9"/>
        <v>Geçer</v>
      </c>
      <c r="T228" s="9" t="str">
        <f t="shared" si="10"/>
        <v>Geçer</v>
      </c>
      <c r="U228" s="9" t="str">
        <f t="shared" si="11"/>
        <v>Geçer</v>
      </c>
      <c r="V228" s="9" t="str">
        <f t="shared" si="12"/>
        <v>Geçer</v>
      </c>
      <c r="W228" s="9" t="str">
        <f t="shared" si="13"/>
        <v>Geçer</v>
      </c>
      <c r="X228" s="8" t="str">
        <f t="shared" si="14"/>
        <v>Geçer</v>
      </c>
      <c r="Y228" s="9" t="str">
        <f t="shared" si="15"/>
        <v>Geçer</v>
      </c>
      <c r="Z228" s="9" t="str">
        <f t="shared" si="16"/>
        <v>Geçer</v>
      </c>
      <c r="AA228" s="9" t="str">
        <f t="shared" si="17"/>
        <v>Geçer</v>
      </c>
      <c r="AB228" s="9" t="str">
        <f t="shared" si="18"/>
        <v>Geçer</v>
      </c>
      <c r="AC228" s="9" t="str">
        <f t="shared" si="19"/>
        <v>Geçer</v>
      </c>
      <c r="AD228" s="9" t="str">
        <f t="shared" si="20"/>
        <v>Geçer</v>
      </c>
      <c r="AE228" s="9" t="str">
        <f t="shared" si="21"/>
        <v>Geçer</v>
      </c>
      <c r="AF228" s="9" t="str">
        <f t="shared" si="22"/>
        <v>Geçer</v>
      </c>
      <c r="AG228" s="9" t="str">
        <f t="shared" si="23"/>
        <v>Geçer</v>
      </c>
      <c r="AH228" s="8" t="str">
        <f t="shared" si="24"/>
        <v>Geçer</v>
      </c>
      <c r="AI228" s="9" t="str">
        <f t="shared" si="25"/>
        <v>Geçer</v>
      </c>
      <c r="AJ228" s="9" t="str">
        <f t="shared" si="26"/>
        <v>Geçer</v>
      </c>
      <c r="AK228" s="9" t="str">
        <f t="shared" si="27"/>
        <v>Geçer</v>
      </c>
      <c r="AL228" s="9" t="str">
        <f t="shared" si="28"/>
        <v>Geçer</v>
      </c>
      <c r="AM228" s="9" t="str">
        <f t="shared" si="29"/>
        <v>Geçer</v>
      </c>
      <c r="AN228" s="9" t="str">
        <f t="shared" si="30"/>
        <v>Geçer</v>
      </c>
      <c r="AO228" s="9" t="str">
        <f t="shared" si="31"/>
        <v>Geçer</v>
      </c>
      <c r="AP228" s="9" t="str">
        <f t="shared" si="32"/>
        <v>Geçer</v>
      </c>
      <c r="AQ228" s="8" t="str">
        <f t="shared" si="33"/>
        <v>Geçer</v>
      </c>
      <c r="AR228" s="9" t="str">
        <f t="shared" si="34"/>
        <v>Geçer</v>
      </c>
      <c r="AS228" s="9" t="str">
        <f t="shared" si="35"/>
        <v>Geçer</v>
      </c>
      <c r="AT228" s="9" t="str">
        <f t="shared" si="36"/>
        <v>Geçer</v>
      </c>
      <c r="AU228" s="9" t="str">
        <f t="shared" si="37"/>
        <v>Geçer</v>
      </c>
      <c r="AV228" s="9" t="str">
        <f t="shared" si="38"/>
        <v>Geçer</v>
      </c>
      <c r="AW228" s="9" t="str">
        <f t="shared" si="39"/>
        <v>Geçer</v>
      </c>
      <c r="AX228" s="9" t="str">
        <f t="shared" si="40"/>
        <v>Geçer</v>
      </c>
      <c r="AY228" s="9" t="str">
        <f t="shared" si="41"/>
        <v>Geçer</v>
      </c>
      <c r="AZ228" s="10" t="str">
        <f t="shared" si="42"/>
        <v>Evet</v>
      </c>
      <c r="BA228" s="10" t="str">
        <f t="shared" si="43"/>
        <v>Evet</v>
      </c>
      <c r="BB228" s="10" t="str">
        <f t="shared" si="44"/>
        <v>Evet</v>
      </c>
    </row>
    <row r="229" ht="42.0" customHeight="1">
      <c r="A229" s="7">
        <v>199.0</v>
      </c>
      <c r="B229" s="5" t="s">
        <v>85</v>
      </c>
      <c r="C229" s="7">
        <v>199.0</v>
      </c>
      <c r="D229" s="5">
        <v>8.0</v>
      </c>
      <c r="E229" s="5">
        <v>4.0</v>
      </c>
      <c r="F229" s="5">
        <v>12.5</v>
      </c>
      <c r="G229" s="5">
        <v>4.0</v>
      </c>
      <c r="H229" s="7">
        <v>190.0</v>
      </c>
      <c r="I229" s="6">
        <f t="shared" si="1"/>
        <v>20</v>
      </c>
      <c r="J229" s="6">
        <f t="shared" si="2"/>
        <v>26</v>
      </c>
      <c r="K229" s="7" t="str">
        <f t="shared" si="3"/>
        <v>Dikey</v>
      </c>
      <c r="L229" s="7" t="str">
        <f>IF(K229="Dikey",IF(AND(F229&gt;='Çanta Gruplaması'!$C$10,F229&lt;='Çanta Gruplaması'!$D$10),'Çanta Gruplaması'!$B$10,IF(AND(F229&gt;='Çanta Gruplaması'!$C$11,F229&lt;='Çanta Gruplaması'!$D$11),'Çanta Gruplaması'!$B$11,IF(AND(F229&gt;='Çanta Gruplaması'!$C$12,F229&lt;='Çanta Gruplaması'!$D$12),'Çanta Gruplaması'!$B$12,"Belirtilen Aralıkta Değil"))),IF(K229="Yatay",IF(AND(D229&gt;='Çanta Gruplaması'!$C$3,D229&lt;='Çanta Gruplaması'!$D$3),'Çanta Gruplaması'!$B$3,IF(AND(D229&gt;='Çanta Gruplaması'!$C$4,D229&lt;='Çanta Gruplaması'!$D$4),'Çanta Gruplaması'!$B$4,IF(AND(D229&gt;='Çanta Gruplaması'!$C$5,D229&lt;='Çanta Gruplaması'!$D$5),'Çanta Gruplaması'!$B$5,"Belirtilen Aralıkta Değil"))),IF(K229="Küp",IF(AND(D229&gt;='Çanta Gruplaması'!$C$16,D229&lt;='Çanta Gruplaması'!$D$16),'Çanta Gruplaması'!$B$16,IF(AND(D229&gt;='Çanta Gruplaması'!$C$17,D229&lt;='Çanta Gruplaması'!$D$17),'Çanta Gruplaması'!$B$17,IF(AND(D229&gt;='Çanta Gruplaması'!$C$18,D229&lt;='Çanta Gruplaması'!$D$18),'Çanta Gruplaması'!$B$18,"Belirtilen Aralıkta Değil"))),"Değer Hatalı")))</f>
        <v>Dikey 1</v>
      </c>
      <c r="M229" s="7" t="str">
        <f>IF(AND(D229&gt;='Çanta Gruplaması'!$H$3,D229&lt;='Çanta Gruplaması'!$I$3,F229&gt;='Çanta Gruplaması'!$J$3,F229&lt;='Çanta Gruplaması'!$K$3),'Çanta Gruplaması'!$G$3,IF(AND(D229&gt;='Çanta Gruplaması'!$H$4,D229&lt;='Çanta Gruplaması'!$I$4,F229&gt;='Çanta Gruplaması'!$J$4,F229&lt;='Çanta Gruplaması'!$K$4),'Çanta Gruplaması'!$G$4,IF(AND(D229&gt;='Çanta Gruplaması'!$H$5,D229&lt;='Çanta Gruplaması'!$I$5,F229&gt;='Çanta Gruplaması'!$J$5,F229&lt;='Çanta Gruplaması'!$K$5),'Çanta Gruplaması'!$G$5,"Gruplanabilen Aralıkta Değildir")))</f>
        <v>Küçük</v>
      </c>
      <c r="N229" s="8" t="str">
        <f t="shared" si="4"/>
        <v>Geçmez</v>
      </c>
      <c r="O229" s="9" t="str">
        <f t="shared" si="5"/>
        <v>Geçmez</v>
      </c>
      <c r="P229" s="9" t="str">
        <f t="shared" si="6"/>
        <v>Geçmez</v>
      </c>
      <c r="Q229" s="9" t="str">
        <f t="shared" si="7"/>
        <v>Geçer</v>
      </c>
      <c r="R229" s="9" t="str">
        <f t="shared" si="8"/>
        <v>Geçer</v>
      </c>
      <c r="S229" s="9" t="str">
        <f t="shared" si="9"/>
        <v>Geçmez</v>
      </c>
      <c r="T229" s="9" t="str">
        <f t="shared" si="10"/>
        <v>Geçer</v>
      </c>
      <c r="U229" s="9" t="str">
        <f t="shared" si="11"/>
        <v>Geçmez</v>
      </c>
      <c r="V229" s="9" t="str">
        <f t="shared" si="12"/>
        <v>Geçmez</v>
      </c>
      <c r="W229" s="9" t="str">
        <f t="shared" si="13"/>
        <v>Geçmez</v>
      </c>
      <c r="X229" s="8" t="str">
        <f t="shared" si="14"/>
        <v>Geçmez</v>
      </c>
      <c r="Y229" s="9" t="str">
        <f t="shared" si="15"/>
        <v>Geçmez</v>
      </c>
      <c r="Z229" s="9" t="str">
        <f t="shared" si="16"/>
        <v>Geçmez</v>
      </c>
      <c r="AA229" s="9" t="str">
        <f t="shared" si="17"/>
        <v>Geçer</v>
      </c>
      <c r="AB229" s="9" t="str">
        <f t="shared" si="18"/>
        <v>Geçer</v>
      </c>
      <c r="AC229" s="9" t="str">
        <f t="shared" si="19"/>
        <v>Geçmez</v>
      </c>
      <c r="AD229" s="9" t="str">
        <f t="shared" si="20"/>
        <v>Geçer</v>
      </c>
      <c r="AE229" s="9" t="str">
        <f t="shared" si="21"/>
        <v>Geçmez</v>
      </c>
      <c r="AF229" s="9" t="str">
        <f t="shared" si="22"/>
        <v>Geçmez</v>
      </c>
      <c r="AG229" s="9" t="str">
        <f t="shared" si="23"/>
        <v>Geçmez</v>
      </c>
      <c r="AH229" s="8" t="str">
        <f t="shared" si="24"/>
        <v>Geçmez</v>
      </c>
      <c r="AI229" s="9" t="str">
        <f t="shared" si="25"/>
        <v>Geçer</v>
      </c>
      <c r="AJ229" s="9" t="str">
        <f t="shared" si="26"/>
        <v>Geçmez</v>
      </c>
      <c r="AK229" s="9" t="str">
        <f t="shared" si="27"/>
        <v>Geçmez</v>
      </c>
      <c r="AL229" s="9" t="str">
        <f t="shared" si="28"/>
        <v>Geçmez</v>
      </c>
      <c r="AM229" s="9" t="str">
        <f t="shared" si="29"/>
        <v>Geçmez</v>
      </c>
      <c r="AN229" s="9" t="str">
        <f t="shared" si="30"/>
        <v>Geçmez</v>
      </c>
      <c r="AO229" s="9" t="str">
        <f t="shared" si="31"/>
        <v>Geçer</v>
      </c>
      <c r="AP229" s="9" t="str">
        <f t="shared" si="32"/>
        <v>Geçmez</v>
      </c>
      <c r="AQ229" s="8" t="str">
        <f t="shared" si="33"/>
        <v>Geçmez</v>
      </c>
      <c r="AR229" s="9" t="str">
        <f t="shared" si="34"/>
        <v>Geçer</v>
      </c>
      <c r="AS229" s="9" t="str">
        <f t="shared" si="35"/>
        <v>Geçmez</v>
      </c>
      <c r="AT229" s="9" t="str">
        <f t="shared" si="36"/>
        <v>Geçmez</v>
      </c>
      <c r="AU229" s="9" t="str">
        <f t="shared" si="37"/>
        <v>Geçmez</v>
      </c>
      <c r="AV229" s="9" t="str">
        <f t="shared" si="38"/>
        <v>Geçmez</v>
      </c>
      <c r="AW229" s="9" t="str">
        <f t="shared" si="39"/>
        <v>Geçmez</v>
      </c>
      <c r="AX229" s="9" t="str">
        <f t="shared" si="40"/>
        <v>Geçer</v>
      </c>
      <c r="AY229" s="9" t="str">
        <f t="shared" si="41"/>
        <v>Geçmez</v>
      </c>
      <c r="AZ229" s="10" t="str">
        <f t="shared" si="42"/>
        <v>Hayır</v>
      </c>
      <c r="BA229" s="10" t="str">
        <f t="shared" si="43"/>
        <v>Hayır</v>
      </c>
      <c r="BB229" s="10" t="str">
        <f t="shared" si="44"/>
        <v>Hayır</v>
      </c>
    </row>
    <row r="230" ht="42.0" customHeight="1">
      <c r="A230" s="7">
        <v>200.0</v>
      </c>
      <c r="B230" s="5" t="s">
        <v>85</v>
      </c>
      <c r="C230" s="7">
        <v>200.0</v>
      </c>
      <c r="D230" s="5">
        <v>9.5</v>
      </c>
      <c r="E230" s="5">
        <v>4.0</v>
      </c>
      <c r="F230" s="5">
        <v>16.5</v>
      </c>
      <c r="G230" s="5">
        <v>4.0</v>
      </c>
      <c r="H230" s="7">
        <v>190.0</v>
      </c>
      <c r="I230" s="6">
        <f t="shared" si="1"/>
        <v>24</v>
      </c>
      <c r="J230" s="6">
        <f t="shared" si="2"/>
        <v>29</v>
      </c>
      <c r="K230" s="7" t="str">
        <f t="shared" si="3"/>
        <v>Dikey</v>
      </c>
      <c r="L230" s="7" t="str">
        <f>IF(K230="Dikey",IF(AND(F230&gt;='Çanta Gruplaması'!$C$10,F230&lt;='Çanta Gruplaması'!$D$10),'Çanta Gruplaması'!$B$10,IF(AND(F230&gt;='Çanta Gruplaması'!$C$11,F230&lt;='Çanta Gruplaması'!$D$11),'Çanta Gruplaması'!$B$11,IF(AND(F230&gt;='Çanta Gruplaması'!$C$12,F230&lt;='Çanta Gruplaması'!$D$12),'Çanta Gruplaması'!$B$12,"Belirtilen Aralıkta Değil"))),IF(K230="Yatay",IF(AND(D230&gt;='Çanta Gruplaması'!$C$3,D230&lt;='Çanta Gruplaması'!$D$3),'Çanta Gruplaması'!$B$3,IF(AND(D230&gt;='Çanta Gruplaması'!$C$4,D230&lt;='Çanta Gruplaması'!$D$4),'Çanta Gruplaması'!$B$4,IF(AND(D230&gt;='Çanta Gruplaması'!$C$5,D230&lt;='Çanta Gruplaması'!$D$5),'Çanta Gruplaması'!$B$5,"Belirtilen Aralıkta Değil"))),IF(K230="Küp",IF(AND(D230&gt;='Çanta Gruplaması'!$C$16,D230&lt;='Çanta Gruplaması'!$D$16),'Çanta Gruplaması'!$B$16,IF(AND(D230&gt;='Çanta Gruplaması'!$C$17,D230&lt;='Çanta Gruplaması'!$D$17),'Çanta Gruplaması'!$B$17,IF(AND(D230&gt;='Çanta Gruplaması'!$C$18,D230&lt;='Çanta Gruplaması'!$D$18),'Çanta Gruplaması'!$B$18,"Belirtilen Aralıkta Değil"))),"Değer Hatalı")))</f>
        <v>Dikey 1</v>
      </c>
      <c r="M230" s="7" t="str">
        <f>IF(AND(D230&gt;='Çanta Gruplaması'!$H$3,D230&lt;='Çanta Gruplaması'!$I$3,F230&gt;='Çanta Gruplaması'!$J$3,F230&lt;='Çanta Gruplaması'!$K$3),'Çanta Gruplaması'!$G$3,IF(AND(D230&gt;='Çanta Gruplaması'!$H$4,D230&lt;='Çanta Gruplaması'!$I$4,F230&gt;='Çanta Gruplaması'!$J$4,F230&lt;='Çanta Gruplaması'!$K$4),'Çanta Gruplaması'!$G$4,IF(AND(D230&gt;='Çanta Gruplaması'!$H$5,D230&lt;='Çanta Gruplaması'!$I$5,F230&gt;='Çanta Gruplaması'!$J$5,F230&lt;='Çanta Gruplaması'!$K$5),'Çanta Gruplaması'!$G$5,"Gruplanabilen Aralıkta Değildir")))</f>
        <v>Küçük</v>
      </c>
      <c r="N230" s="8" t="str">
        <f t="shared" si="4"/>
        <v>Geçmez</v>
      </c>
      <c r="O230" s="9" t="str">
        <f t="shared" si="5"/>
        <v>Geçmez</v>
      </c>
      <c r="P230" s="9" t="str">
        <f t="shared" si="6"/>
        <v>Geçmez</v>
      </c>
      <c r="Q230" s="9" t="str">
        <f t="shared" si="7"/>
        <v>Geçer</v>
      </c>
      <c r="R230" s="9" t="str">
        <f t="shared" si="8"/>
        <v>Geçer</v>
      </c>
      <c r="S230" s="9" t="str">
        <f t="shared" si="9"/>
        <v>Geçmez</v>
      </c>
      <c r="T230" s="9" t="str">
        <f t="shared" si="10"/>
        <v>Geçer</v>
      </c>
      <c r="U230" s="9" t="str">
        <f t="shared" si="11"/>
        <v>Geçmez</v>
      </c>
      <c r="V230" s="9" t="str">
        <f t="shared" si="12"/>
        <v>Geçmez</v>
      </c>
      <c r="W230" s="9" t="str">
        <f t="shared" si="13"/>
        <v>Geçmez</v>
      </c>
      <c r="X230" s="8" t="str">
        <f t="shared" si="14"/>
        <v>Geçmez</v>
      </c>
      <c r="Y230" s="9" t="str">
        <f t="shared" si="15"/>
        <v>Geçmez</v>
      </c>
      <c r="Z230" s="9" t="str">
        <f t="shared" si="16"/>
        <v>Geçer</v>
      </c>
      <c r="AA230" s="9" t="str">
        <f t="shared" si="17"/>
        <v>Geçer</v>
      </c>
      <c r="AB230" s="9" t="str">
        <f t="shared" si="18"/>
        <v>Geçer</v>
      </c>
      <c r="AC230" s="9" t="str">
        <f t="shared" si="19"/>
        <v>Geçmez</v>
      </c>
      <c r="AD230" s="9" t="str">
        <f t="shared" si="20"/>
        <v>Geçer</v>
      </c>
      <c r="AE230" s="9" t="str">
        <f t="shared" si="21"/>
        <v>Geçmez</v>
      </c>
      <c r="AF230" s="9" t="str">
        <f t="shared" si="22"/>
        <v>Geçmez</v>
      </c>
      <c r="AG230" s="9" t="str">
        <f t="shared" si="23"/>
        <v>Geçer</v>
      </c>
      <c r="AH230" s="8" t="str">
        <f t="shared" si="24"/>
        <v>Geçmez</v>
      </c>
      <c r="AI230" s="9" t="str">
        <f t="shared" si="25"/>
        <v>Geçer</v>
      </c>
      <c r="AJ230" s="9" t="str">
        <f t="shared" si="26"/>
        <v>Geçmez</v>
      </c>
      <c r="AK230" s="9" t="str">
        <f t="shared" si="27"/>
        <v>Geçmez</v>
      </c>
      <c r="AL230" s="9" t="str">
        <f t="shared" si="28"/>
        <v>Geçmez</v>
      </c>
      <c r="AM230" s="9" t="str">
        <f t="shared" si="29"/>
        <v>Geçmez</v>
      </c>
      <c r="AN230" s="9" t="str">
        <f t="shared" si="30"/>
        <v>Geçmez</v>
      </c>
      <c r="AO230" s="9" t="str">
        <f t="shared" si="31"/>
        <v>Geçer</v>
      </c>
      <c r="AP230" s="9" t="str">
        <f t="shared" si="32"/>
        <v>Geçmez</v>
      </c>
      <c r="AQ230" s="8" t="str">
        <f t="shared" si="33"/>
        <v>Geçmez</v>
      </c>
      <c r="AR230" s="9" t="str">
        <f t="shared" si="34"/>
        <v>Geçer</v>
      </c>
      <c r="AS230" s="9" t="str">
        <f t="shared" si="35"/>
        <v>Geçmez</v>
      </c>
      <c r="AT230" s="9" t="str">
        <f t="shared" si="36"/>
        <v>Geçmez</v>
      </c>
      <c r="AU230" s="9" t="str">
        <f t="shared" si="37"/>
        <v>Geçmez</v>
      </c>
      <c r="AV230" s="9" t="str">
        <f t="shared" si="38"/>
        <v>Geçmez</v>
      </c>
      <c r="AW230" s="9" t="str">
        <f t="shared" si="39"/>
        <v>Geçmez</v>
      </c>
      <c r="AX230" s="9" t="str">
        <f t="shared" si="40"/>
        <v>Geçer</v>
      </c>
      <c r="AY230" s="9" t="str">
        <f t="shared" si="41"/>
        <v>Geçmez</v>
      </c>
      <c r="AZ230" s="10" t="str">
        <f t="shared" si="42"/>
        <v>Hayır</v>
      </c>
      <c r="BA230" s="10" t="str">
        <f t="shared" si="43"/>
        <v>Hayır</v>
      </c>
      <c r="BB230" s="10" t="str">
        <f t="shared" si="44"/>
        <v>Hayır</v>
      </c>
    </row>
    <row r="231" ht="42.0" customHeight="1">
      <c r="A231" s="7">
        <v>201.0</v>
      </c>
      <c r="B231" s="5" t="s">
        <v>85</v>
      </c>
      <c r="C231" s="7">
        <v>201.0</v>
      </c>
      <c r="D231" s="5">
        <v>12.0</v>
      </c>
      <c r="E231" s="5">
        <v>5.0</v>
      </c>
      <c r="F231" s="5">
        <v>21.0</v>
      </c>
      <c r="G231" s="5">
        <v>4.0</v>
      </c>
      <c r="H231" s="7">
        <v>190.0</v>
      </c>
      <c r="I231" s="6">
        <f t="shared" si="1"/>
        <v>29</v>
      </c>
      <c r="J231" s="6">
        <f t="shared" si="2"/>
        <v>36</v>
      </c>
      <c r="K231" s="7" t="str">
        <f t="shared" si="3"/>
        <v>Dikey</v>
      </c>
      <c r="L231" s="7" t="str">
        <f>IF(K231="Dikey",IF(AND(F231&gt;='Çanta Gruplaması'!$C$10,F231&lt;='Çanta Gruplaması'!$D$10),'Çanta Gruplaması'!$B$10,IF(AND(F231&gt;='Çanta Gruplaması'!$C$11,F231&lt;='Çanta Gruplaması'!$D$11),'Çanta Gruplaması'!$B$11,IF(AND(F231&gt;='Çanta Gruplaması'!$C$12,F231&lt;='Çanta Gruplaması'!$D$12),'Çanta Gruplaması'!$B$12,"Belirtilen Aralıkta Değil"))),IF(K231="Yatay",IF(AND(D231&gt;='Çanta Gruplaması'!$C$3,D231&lt;='Çanta Gruplaması'!$D$3),'Çanta Gruplaması'!$B$3,IF(AND(D231&gt;='Çanta Gruplaması'!$C$4,D231&lt;='Çanta Gruplaması'!$D$4),'Çanta Gruplaması'!$B$4,IF(AND(D231&gt;='Çanta Gruplaması'!$C$5,D231&lt;='Çanta Gruplaması'!$D$5),'Çanta Gruplaması'!$B$5,"Belirtilen Aralıkta Değil"))),IF(K231="Küp",IF(AND(D231&gt;='Çanta Gruplaması'!$C$16,D231&lt;='Çanta Gruplaması'!$D$16),'Çanta Gruplaması'!$B$16,IF(AND(D231&gt;='Çanta Gruplaması'!$C$17,D231&lt;='Çanta Gruplaması'!$D$17),'Çanta Gruplaması'!$B$17,IF(AND(D231&gt;='Çanta Gruplaması'!$C$18,D231&lt;='Çanta Gruplaması'!$D$18),'Çanta Gruplaması'!$B$18,"Belirtilen Aralıkta Değil"))),"Değer Hatalı")))</f>
        <v>Dikey 1</v>
      </c>
      <c r="M231" s="7" t="str">
        <f>IF(AND(D231&gt;='Çanta Gruplaması'!$H$3,D231&lt;='Çanta Gruplaması'!$I$3,F231&gt;='Çanta Gruplaması'!$J$3,F231&lt;='Çanta Gruplaması'!$K$3),'Çanta Gruplaması'!$G$3,IF(AND(D231&gt;='Çanta Gruplaması'!$H$4,D231&lt;='Çanta Gruplaması'!$I$4,F231&gt;='Çanta Gruplaması'!$J$4,F231&lt;='Çanta Gruplaması'!$K$4),'Çanta Gruplaması'!$G$4,IF(AND(D231&gt;='Çanta Gruplaması'!$H$5,D231&lt;='Çanta Gruplaması'!$I$5,F231&gt;='Çanta Gruplaması'!$J$5,F231&lt;='Çanta Gruplaması'!$K$5),'Çanta Gruplaması'!$G$5,"Gruplanabilen Aralıkta Değildir")))</f>
        <v>Küçük</v>
      </c>
      <c r="N231" s="8" t="str">
        <f t="shared" si="4"/>
        <v>Geçmez</v>
      </c>
      <c r="O231" s="9" t="str">
        <f t="shared" si="5"/>
        <v>Geçmez</v>
      </c>
      <c r="P231" s="9" t="str">
        <f t="shared" si="6"/>
        <v>Geçmez</v>
      </c>
      <c r="Q231" s="9" t="str">
        <f t="shared" si="7"/>
        <v>Geçer</v>
      </c>
      <c r="R231" s="9" t="str">
        <f t="shared" si="8"/>
        <v>Geçer</v>
      </c>
      <c r="S231" s="9" t="str">
        <f t="shared" si="9"/>
        <v>Geçmez</v>
      </c>
      <c r="T231" s="9" t="str">
        <f t="shared" si="10"/>
        <v>Geçer</v>
      </c>
      <c r="U231" s="9" t="str">
        <f t="shared" si="11"/>
        <v>Geçmez</v>
      </c>
      <c r="V231" s="9" t="str">
        <f t="shared" si="12"/>
        <v>Geçmez</v>
      </c>
      <c r="W231" s="9" t="str">
        <f t="shared" si="13"/>
        <v>Geçmez</v>
      </c>
      <c r="X231" s="8" t="str">
        <f t="shared" si="14"/>
        <v>Geçer</v>
      </c>
      <c r="Y231" s="9" t="str">
        <f t="shared" si="15"/>
        <v>Geçer</v>
      </c>
      <c r="Z231" s="9" t="str">
        <f t="shared" si="16"/>
        <v>Geçer</v>
      </c>
      <c r="AA231" s="9" t="str">
        <f t="shared" si="17"/>
        <v>Geçer</v>
      </c>
      <c r="AB231" s="9" t="str">
        <f t="shared" si="18"/>
        <v>Geçer</v>
      </c>
      <c r="AC231" s="9" t="str">
        <f t="shared" si="19"/>
        <v>Geçer</v>
      </c>
      <c r="AD231" s="9" t="str">
        <f t="shared" si="20"/>
        <v>Geçer</v>
      </c>
      <c r="AE231" s="9" t="str">
        <f t="shared" si="21"/>
        <v>Geçer</v>
      </c>
      <c r="AF231" s="9" t="str">
        <f t="shared" si="22"/>
        <v>Geçer</v>
      </c>
      <c r="AG231" s="9" t="str">
        <f t="shared" si="23"/>
        <v>Geçer</v>
      </c>
      <c r="AH231" s="8" t="str">
        <f t="shared" si="24"/>
        <v>Geçmez</v>
      </c>
      <c r="AI231" s="9" t="str">
        <f t="shared" si="25"/>
        <v>Geçer</v>
      </c>
      <c r="AJ231" s="9" t="str">
        <f t="shared" si="26"/>
        <v>Geçmez</v>
      </c>
      <c r="AK231" s="9" t="str">
        <f t="shared" si="27"/>
        <v>Geçer</v>
      </c>
      <c r="AL231" s="9" t="str">
        <f t="shared" si="28"/>
        <v>Geçmez</v>
      </c>
      <c r="AM231" s="9" t="str">
        <f t="shared" si="29"/>
        <v>Geçmez</v>
      </c>
      <c r="AN231" s="9" t="str">
        <f t="shared" si="30"/>
        <v>Geçmez</v>
      </c>
      <c r="AO231" s="9" t="str">
        <f t="shared" si="31"/>
        <v>Geçer</v>
      </c>
      <c r="AP231" s="9" t="str">
        <f t="shared" si="32"/>
        <v>Geçmez</v>
      </c>
      <c r="AQ231" s="8" t="str">
        <f t="shared" si="33"/>
        <v>Geçmez</v>
      </c>
      <c r="AR231" s="9" t="str">
        <f t="shared" si="34"/>
        <v>Geçer</v>
      </c>
      <c r="AS231" s="9" t="str">
        <f t="shared" si="35"/>
        <v>Geçmez</v>
      </c>
      <c r="AT231" s="9" t="str">
        <f t="shared" si="36"/>
        <v>Geçmez</v>
      </c>
      <c r="AU231" s="9" t="str">
        <f t="shared" si="37"/>
        <v>Geçmez</v>
      </c>
      <c r="AV231" s="9" t="str">
        <f t="shared" si="38"/>
        <v>Geçmez</v>
      </c>
      <c r="AW231" s="9" t="str">
        <f t="shared" si="39"/>
        <v>Geçmez</v>
      </c>
      <c r="AX231" s="9" t="str">
        <f t="shared" si="40"/>
        <v>Geçer</v>
      </c>
      <c r="AY231" s="9" t="str">
        <f t="shared" si="41"/>
        <v>Geçmez</v>
      </c>
      <c r="AZ231" s="10" t="str">
        <f t="shared" si="42"/>
        <v>Evet</v>
      </c>
      <c r="BA231" s="10" t="str">
        <f t="shared" si="43"/>
        <v>Hayır</v>
      </c>
      <c r="BB231" s="10" t="str">
        <f t="shared" si="44"/>
        <v>Hayır</v>
      </c>
    </row>
    <row r="232" ht="42.0" customHeight="1">
      <c r="A232" s="7">
        <v>202.0</v>
      </c>
      <c r="B232" s="5" t="s">
        <v>85</v>
      </c>
      <c r="C232" s="7">
        <v>202.0</v>
      </c>
      <c r="D232" s="5">
        <v>15.0</v>
      </c>
      <c r="E232" s="5">
        <v>8.0</v>
      </c>
      <c r="F232" s="5">
        <v>29.0</v>
      </c>
      <c r="G232" s="5">
        <v>4.0</v>
      </c>
      <c r="H232" s="7">
        <v>190.0</v>
      </c>
      <c r="I232" s="6">
        <f t="shared" si="1"/>
        <v>38.5</v>
      </c>
      <c r="J232" s="6">
        <f t="shared" si="2"/>
        <v>48</v>
      </c>
      <c r="K232" s="7" t="str">
        <f t="shared" si="3"/>
        <v>Dikey</v>
      </c>
      <c r="L232" s="7" t="str">
        <f>IF(K232="Dikey",IF(AND(F232&gt;='Çanta Gruplaması'!$C$10,F232&lt;='Çanta Gruplaması'!$D$10),'Çanta Gruplaması'!$B$10,IF(AND(F232&gt;='Çanta Gruplaması'!$C$11,F232&lt;='Çanta Gruplaması'!$D$11),'Çanta Gruplaması'!$B$11,IF(AND(F232&gt;='Çanta Gruplaması'!$C$12,F232&lt;='Çanta Gruplaması'!$D$12),'Çanta Gruplaması'!$B$12,"Belirtilen Aralıkta Değil"))),IF(K232="Yatay",IF(AND(D232&gt;='Çanta Gruplaması'!$C$3,D232&lt;='Çanta Gruplaması'!$D$3),'Çanta Gruplaması'!$B$3,IF(AND(D232&gt;='Çanta Gruplaması'!$C$4,D232&lt;='Çanta Gruplaması'!$D$4),'Çanta Gruplaması'!$B$4,IF(AND(D232&gt;='Çanta Gruplaması'!$C$5,D232&lt;='Çanta Gruplaması'!$D$5),'Çanta Gruplaması'!$B$5,"Belirtilen Aralıkta Değil"))),IF(K232="Küp",IF(AND(D232&gt;='Çanta Gruplaması'!$C$16,D232&lt;='Çanta Gruplaması'!$D$16),'Çanta Gruplaması'!$B$16,IF(AND(D232&gt;='Çanta Gruplaması'!$C$17,D232&lt;='Çanta Gruplaması'!$D$17),'Çanta Gruplaması'!$B$17,IF(AND(D232&gt;='Çanta Gruplaması'!$C$18,D232&lt;='Çanta Gruplaması'!$D$18),'Çanta Gruplaması'!$B$18,"Belirtilen Aralıkta Değil"))),"Değer Hatalı")))</f>
        <v>Dikey 1</v>
      </c>
      <c r="M232" s="7" t="str">
        <f>IF(AND(D232&gt;='Çanta Gruplaması'!$H$3,D232&lt;='Çanta Gruplaması'!$I$3,F232&gt;='Çanta Gruplaması'!$J$3,F232&lt;='Çanta Gruplaması'!$K$3),'Çanta Gruplaması'!$G$3,IF(AND(D232&gt;='Çanta Gruplaması'!$H$4,D232&lt;='Çanta Gruplaması'!$I$4,F232&gt;='Çanta Gruplaması'!$J$4,F232&lt;='Çanta Gruplaması'!$K$4),'Çanta Gruplaması'!$G$4,IF(AND(D232&gt;='Çanta Gruplaması'!$H$5,D232&lt;='Çanta Gruplaması'!$I$5,F232&gt;='Çanta Gruplaması'!$J$5,F232&lt;='Çanta Gruplaması'!$K$5),'Çanta Gruplaması'!$G$5,"Gruplanabilen Aralıkta Değildir")))</f>
        <v>Küçük</v>
      </c>
      <c r="N232" s="8" t="str">
        <f t="shared" si="4"/>
        <v>Geçmez</v>
      </c>
      <c r="O232" s="9" t="str">
        <f t="shared" si="5"/>
        <v>Geçmez</v>
      </c>
      <c r="P232" s="9" t="str">
        <f t="shared" si="6"/>
        <v>Geçer</v>
      </c>
      <c r="Q232" s="9" t="str">
        <f t="shared" si="7"/>
        <v>Geçer</v>
      </c>
      <c r="R232" s="9" t="str">
        <f t="shared" si="8"/>
        <v>Geçer</v>
      </c>
      <c r="S232" s="9" t="str">
        <f t="shared" si="9"/>
        <v>Geçmez</v>
      </c>
      <c r="T232" s="9" t="str">
        <f t="shared" si="10"/>
        <v>Geçer</v>
      </c>
      <c r="U232" s="9" t="str">
        <f t="shared" si="11"/>
        <v>Geçmez</v>
      </c>
      <c r="V232" s="9" t="str">
        <f t="shared" si="12"/>
        <v>Geçer</v>
      </c>
      <c r="W232" s="9" t="str">
        <f t="shared" si="13"/>
        <v>Geçer</v>
      </c>
      <c r="X232" s="8" t="str">
        <f t="shared" si="14"/>
        <v>Geçer</v>
      </c>
      <c r="Y232" s="9" t="str">
        <f t="shared" si="15"/>
        <v>Geçer</v>
      </c>
      <c r="Z232" s="9" t="str">
        <f t="shared" si="16"/>
        <v>Geçer</v>
      </c>
      <c r="AA232" s="9" t="str">
        <f t="shared" si="17"/>
        <v>Geçer</v>
      </c>
      <c r="AB232" s="9" t="str">
        <f t="shared" si="18"/>
        <v>Geçer</v>
      </c>
      <c r="AC232" s="9" t="str">
        <f t="shared" si="19"/>
        <v>Geçer</v>
      </c>
      <c r="AD232" s="9" t="str">
        <f t="shared" si="20"/>
        <v>Geçer</v>
      </c>
      <c r="AE232" s="9" t="str">
        <f t="shared" si="21"/>
        <v>Geçer</v>
      </c>
      <c r="AF232" s="9" t="str">
        <f t="shared" si="22"/>
        <v>Geçer</v>
      </c>
      <c r="AG232" s="9" t="str">
        <f t="shared" si="23"/>
        <v>Geçer</v>
      </c>
      <c r="AH232" s="8" t="str">
        <f t="shared" si="24"/>
        <v>Geçmez</v>
      </c>
      <c r="AI232" s="9" t="str">
        <f t="shared" si="25"/>
        <v>Geçer</v>
      </c>
      <c r="AJ232" s="9" t="str">
        <f t="shared" si="26"/>
        <v>Geçmez</v>
      </c>
      <c r="AK232" s="9" t="str">
        <f t="shared" si="27"/>
        <v>Geçer</v>
      </c>
      <c r="AL232" s="9" t="str">
        <f t="shared" si="28"/>
        <v>Geçer</v>
      </c>
      <c r="AM232" s="9" t="str">
        <f t="shared" si="29"/>
        <v>Geçmez</v>
      </c>
      <c r="AN232" s="9" t="str">
        <f t="shared" si="30"/>
        <v>Geçer</v>
      </c>
      <c r="AO232" s="9" t="str">
        <f t="shared" si="31"/>
        <v>Geçer</v>
      </c>
      <c r="AP232" s="9" t="str">
        <f t="shared" si="32"/>
        <v>Geçmez</v>
      </c>
      <c r="AQ232" s="8" t="str">
        <f t="shared" si="33"/>
        <v>Geçmez</v>
      </c>
      <c r="AR232" s="9" t="str">
        <f t="shared" si="34"/>
        <v>Geçer</v>
      </c>
      <c r="AS232" s="9" t="str">
        <f t="shared" si="35"/>
        <v>Geçmez</v>
      </c>
      <c r="AT232" s="9" t="str">
        <f t="shared" si="36"/>
        <v>Geçer</v>
      </c>
      <c r="AU232" s="9" t="str">
        <f t="shared" si="37"/>
        <v>Geçer</v>
      </c>
      <c r="AV232" s="9" t="str">
        <f t="shared" si="38"/>
        <v>Geçmez</v>
      </c>
      <c r="AW232" s="9" t="str">
        <f t="shared" si="39"/>
        <v>Geçer</v>
      </c>
      <c r="AX232" s="9" t="str">
        <f t="shared" si="40"/>
        <v>Geçer</v>
      </c>
      <c r="AY232" s="9" t="str">
        <f t="shared" si="41"/>
        <v>Geçmez</v>
      </c>
      <c r="AZ232" s="10" t="str">
        <f t="shared" si="42"/>
        <v>Evet</v>
      </c>
      <c r="BA232" s="10" t="str">
        <f t="shared" si="43"/>
        <v>Hayır</v>
      </c>
      <c r="BB232" s="10" t="str">
        <f t="shared" si="44"/>
        <v>Hayır</v>
      </c>
    </row>
    <row r="233" ht="42.0" customHeight="1">
      <c r="A233" s="7">
        <v>203.0</v>
      </c>
      <c r="B233" s="5" t="s">
        <v>85</v>
      </c>
      <c r="C233" s="7">
        <v>203.0</v>
      </c>
      <c r="D233" s="5">
        <v>21.0</v>
      </c>
      <c r="E233" s="5">
        <v>8.0</v>
      </c>
      <c r="F233" s="5">
        <v>34.5</v>
      </c>
      <c r="G233" s="5">
        <v>4.0</v>
      </c>
      <c r="H233" s="7">
        <v>190.0</v>
      </c>
      <c r="I233" s="6">
        <f t="shared" si="1"/>
        <v>44</v>
      </c>
      <c r="J233" s="6">
        <f t="shared" si="2"/>
        <v>60</v>
      </c>
      <c r="K233" s="7" t="str">
        <f t="shared" si="3"/>
        <v>Dikey</v>
      </c>
      <c r="L233" s="7" t="str">
        <f>IF(K233="Dikey",IF(AND(F233&gt;='Çanta Gruplaması'!$C$10,F233&lt;='Çanta Gruplaması'!$D$10),'Çanta Gruplaması'!$B$10,IF(AND(F233&gt;='Çanta Gruplaması'!$C$11,F233&lt;='Çanta Gruplaması'!$D$11),'Çanta Gruplaması'!$B$11,IF(AND(F233&gt;='Çanta Gruplaması'!$C$12,F233&lt;='Çanta Gruplaması'!$D$12),'Çanta Gruplaması'!$B$12,"Belirtilen Aralıkta Değil"))),IF(K233="Yatay",IF(AND(D233&gt;='Çanta Gruplaması'!$C$3,D233&lt;='Çanta Gruplaması'!$D$3),'Çanta Gruplaması'!$B$3,IF(AND(D233&gt;='Çanta Gruplaması'!$C$4,D233&lt;='Çanta Gruplaması'!$D$4),'Çanta Gruplaması'!$B$4,IF(AND(D233&gt;='Çanta Gruplaması'!$C$5,D233&lt;='Çanta Gruplaması'!$D$5),'Çanta Gruplaması'!$B$5,"Belirtilen Aralıkta Değil"))),IF(K233="Küp",IF(AND(D233&gt;='Çanta Gruplaması'!$C$16,D233&lt;='Çanta Gruplaması'!$D$16),'Çanta Gruplaması'!$B$16,IF(AND(D233&gt;='Çanta Gruplaması'!$C$17,D233&lt;='Çanta Gruplaması'!$D$17),'Çanta Gruplaması'!$B$17,IF(AND(D233&gt;='Çanta Gruplaması'!$C$18,D233&lt;='Çanta Gruplaması'!$D$18),'Çanta Gruplaması'!$B$18,"Belirtilen Aralıkta Değil"))),"Değer Hatalı")))</f>
        <v>Dikey 2</v>
      </c>
      <c r="M233" s="7" t="str">
        <f>IF(AND(D233&gt;='Çanta Gruplaması'!$H$3,D233&lt;='Çanta Gruplaması'!$I$3,F233&gt;='Çanta Gruplaması'!$J$3,F233&lt;='Çanta Gruplaması'!$K$3),'Çanta Gruplaması'!$G$3,IF(AND(D233&gt;='Çanta Gruplaması'!$H$4,D233&lt;='Çanta Gruplaması'!$I$4,F233&gt;='Çanta Gruplaması'!$J$4,F233&lt;='Çanta Gruplaması'!$K$4),'Çanta Gruplaması'!$G$4,IF(AND(D233&gt;='Çanta Gruplaması'!$H$5,D233&lt;='Çanta Gruplaması'!$I$5,F233&gt;='Çanta Gruplaması'!$J$5,F233&lt;='Çanta Gruplaması'!$K$5),'Çanta Gruplaması'!$G$5,"Gruplanabilen Aralıkta Değildir")))</f>
        <v>Gruplanabilen Aralıkta Değildir</v>
      </c>
      <c r="N233" s="8" t="str">
        <f t="shared" si="4"/>
        <v>Geçer</v>
      </c>
      <c r="O233" s="9" t="str">
        <f t="shared" si="5"/>
        <v>Geçer</v>
      </c>
      <c r="P233" s="9" t="str">
        <f t="shared" si="6"/>
        <v>Geçer</v>
      </c>
      <c r="Q233" s="9" t="str">
        <f t="shared" si="7"/>
        <v>Geçer</v>
      </c>
      <c r="R233" s="9" t="str">
        <f t="shared" si="8"/>
        <v>Geçer</v>
      </c>
      <c r="S233" s="9" t="str">
        <f t="shared" si="9"/>
        <v>Geçer</v>
      </c>
      <c r="T233" s="9" t="str">
        <f t="shared" si="10"/>
        <v>Geçer</v>
      </c>
      <c r="U233" s="9" t="str">
        <f t="shared" si="11"/>
        <v>Geçer</v>
      </c>
      <c r="V233" s="9" t="str">
        <f t="shared" si="12"/>
        <v>Geçer</v>
      </c>
      <c r="W233" s="9" t="str">
        <f t="shared" si="13"/>
        <v>Geçer</v>
      </c>
      <c r="X233" s="8" t="str">
        <f t="shared" si="14"/>
        <v>Geçer</v>
      </c>
      <c r="Y233" s="9" t="str">
        <f t="shared" si="15"/>
        <v>Geçer</v>
      </c>
      <c r="Z233" s="9" t="str">
        <f t="shared" si="16"/>
        <v>Geçer</v>
      </c>
      <c r="AA233" s="9" t="str">
        <f t="shared" si="17"/>
        <v>Geçer</v>
      </c>
      <c r="AB233" s="9" t="str">
        <f t="shared" si="18"/>
        <v>Geçer</v>
      </c>
      <c r="AC233" s="9" t="str">
        <f t="shared" si="19"/>
        <v>Geçer</v>
      </c>
      <c r="AD233" s="9" t="str">
        <f t="shared" si="20"/>
        <v>Geçer</v>
      </c>
      <c r="AE233" s="9" t="str">
        <f t="shared" si="21"/>
        <v>Geçer</v>
      </c>
      <c r="AF233" s="9" t="str">
        <f t="shared" si="22"/>
        <v>Geçer</v>
      </c>
      <c r="AG233" s="9" t="str">
        <f t="shared" si="23"/>
        <v>Geçer</v>
      </c>
      <c r="AH233" s="8" t="str">
        <f t="shared" si="24"/>
        <v>Geçer</v>
      </c>
      <c r="AI233" s="9" t="str">
        <f t="shared" si="25"/>
        <v>Geçer</v>
      </c>
      <c r="AJ233" s="9" t="str">
        <f t="shared" si="26"/>
        <v>Geçer</v>
      </c>
      <c r="AK233" s="9" t="str">
        <f t="shared" si="27"/>
        <v>Geçer</v>
      </c>
      <c r="AL233" s="9" t="str">
        <f t="shared" si="28"/>
        <v>Geçer</v>
      </c>
      <c r="AM233" s="9" t="str">
        <f t="shared" si="29"/>
        <v>Geçer</v>
      </c>
      <c r="AN233" s="9" t="str">
        <f t="shared" si="30"/>
        <v>Geçer</v>
      </c>
      <c r="AO233" s="9" t="str">
        <f t="shared" si="31"/>
        <v>Geçer</v>
      </c>
      <c r="AP233" s="9" t="str">
        <f t="shared" si="32"/>
        <v>Geçer</v>
      </c>
      <c r="AQ233" s="8" t="str">
        <f t="shared" si="33"/>
        <v>Geçer</v>
      </c>
      <c r="AR233" s="9" t="str">
        <f t="shared" si="34"/>
        <v>Geçer</v>
      </c>
      <c r="AS233" s="9" t="str">
        <f t="shared" si="35"/>
        <v>Geçer</v>
      </c>
      <c r="AT233" s="9" t="str">
        <f t="shared" si="36"/>
        <v>Geçer</v>
      </c>
      <c r="AU233" s="9" t="str">
        <f t="shared" si="37"/>
        <v>Geçer</v>
      </c>
      <c r="AV233" s="9" t="str">
        <f t="shared" si="38"/>
        <v>Geçer</v>
      </c>
      <c r="AW233" s="9" t="str">
        <f t="shared" si="39"/>
        <v>Geçer</v>
      </c>
      <c r="AX233" s="9" t="str">
        <f t="shared" si="40"/>
        <v>Geçer</v>
      </c>
      <c r="AY233" s="9" t="str">
        <f t="shared" si="41"/>
        <v>Geçer</v>
      </c>
      <c r="AZ233" s="10" t="str">
        <f t="shared" si="42"/>
        <v>Evet</v>
      </c>
      <c r="BA233" s="10" t="str">
        <f t="shared" si="43"/>
        <v>Evet</v>
      </c>
      <c r="BB233" s="10" t="str">
        <f t="shared" si="44"/>
        <v>Evet</v>
      </c>
    </row>
    <row r="234" ht="42.0" customHeight="1">
      <c r="A234" s="7">
        <v>204.0</v>
      </c>
      <c r="B234" s="5" t="s">
        <v>85</v>
      </c>
      <c r="C234" s="7">
        <v>204.0</v>
      </c>
      <c r="D234" s="5">
        <v>32.0</v>
      </c>
      <c r="E234" s="5">
        <v>6.0</v>
      </c>
      <c r="F234" s="5">
        <v>43.0</v>
      </c>
      <c r="G234" s="5">
        <v>6.0</v>
      </c>
      <c r="H234" s="7">
        <v>190.0</v>
      </c>
      <c r="I234" s="6">
        <f t="shared" si="1"/>
        <v>53.5</v>
      </c>
      <c r="J234" s="6">
        <f t="shared" si="2"/>
        <v>78</v>
      </c>
      <c r="K234" s="7" t="str">
        <f t="shared" si="3"/>
        <v>Dikey</v>
      </c>
      <c r="L234" s="7" t="str">
        <f>IF(K234="Dikey",IF(AND(F234&gt;='Çanta Gruplaması'!$C$10,F234&lt;='Çanta Gruplaması'!$D$10),'Çanta Gruplaması'!$B$10,IF(AND(F234&gt;='Çanta Gruplaması'!$C$11,F234&lt;='Çanta Gruplaması'!$D$11),'Çanta Gruplaması'!$B$11,IF(AND(F234&gt;='Çanta Gruplaması'!$C$12,F234&lt;='Çanta Gruplaması'!$D$12),'Çanta Gruplaması'!$B$12,"Belirtilen Aralıkta Değil"))),IF(K234="Yatay",IF(AND(D234&gt;='Çanta Gruplaması'!$C$3,D234&lt;='Çanta Gruplaması'!$D$3),'Çanta Gruplaması'!$B$3,IF(AND(D234&gt;='Çanta Gruplaması'!$C$4,D234&lt;='Çanta Gruplaması'!$D$4),'Çanta Gruplaması'!$B$4,IF(AND(D234&gt;='Çanta Gruplaması'!$C$5,D234&lt;='Çanta Gruplaması'!$D$5),'Çanta Gruplaması'!$B$5,"Belirtilen Aralıkta Değil"))),IF(K234="Küp",IF(AND(D234&gt;='Çanta Gruplaması'!$C$16,D234&lt;='Çanta Gruplaması'!$D$16),'Çanta Gruplaması'!$B$16,IF(AND(D234&gt;='Çanta Gruplaması'!$C$17,D234&lt;='Çanta Gruplaması'!$D$17),'Çanta Gruplaması'!$B$17,IF(AND(D234&gt;='Çanta Gruplaması'!$C$18,D234&lt;='Çanta Gruplaması'!$D$18),'Çanta Gruplaması'!$B$18,"Belirtilen Aralıkta Değil"))),"Değer Hatalı")))</f>
        <v>Dikey 2</v>
      </c>
      <c r="M234" s="7" t="str">
        <f>IF(AND(D234&gt;='Çanta Gruplaması'!$H$3,D234&lt;='Çanta Gruplaması'!$I$3,F234&gt;='Çanta Gruplaması'!$J$3,F234&lt;='Çanta Gruplaması'!$K$3),'Çanta Gruplaması'!$G$3,IF(AND(D234&gt;='Çanta Gruplaması'!$H$4,D234&lt;='Çanta Gruplaması'!$I$4,F234&gt;='Çanta Gruplaması'!$J$4,F234&lt;='Çanta Gruplaması'!$K$4),'Çanta Gruplaması'!$G$4,IF(AND(D234&gt;='Çanta Gruplaması'!$H$5,D234&lt;='Çanta Gruplaması'!$I$5,F234&gt;='Çanta Gruplaması'!$J$5,F234&lt;='Çanta Gruplaması'!$K$5),'Çanta Gruplaması'!$G$5,"Gruplanabilen Aralıkta Değildir")))</f>
        <v>Orta</v>
      </c>
      <c r="N234" s="8" t="str">
        <f t="shared" si="4"/>
        <v>Geçmez</v>
      </c>
      <c r="O234" s="9" t="str">
        <f t="shared" si="5"/>
        <v>Geçer</v>
      </c>
      <c r="P234" s="9" t="str">
        <f t="shared" si="6"/>
        <v>Geçer</v>
      </c>
      <c r="Q234" s="9" t="str">
        <f t="shared" si="7"/>
        <v>Geçer</v>
      </c>
      <c r="R234" s="9" t="str">
        <f t="shared" si="8"/>
        <v>Geçer</v>
      </c>
      <c r="S234" s="9" t="str">
        <f t="shared" si="9"/>
        <v>Geçer</v>
      </c>
      <c r="T234" s="9" t="str">
        <f t="shared" si="10"/>
        <v>Geçmez</v>
      </c>
      <c r="U234" s="9" t="str">
        <f t="shared" si="11"/>
        <v>Geçer</v>
      </c>
      <c r="V234" s="9" t="str">
        <f t="shared" si="12"/>
        <v>Geçmez</v>
      </c>
      <c r="W234" s="9" t="str">
        <f t="shared" si="13"/>
        <v>Geçer</v>
      </c>
      <c r="X234" s="8" t="str">
        <f t="shared" si="14"/>
        <v>Geçmez</v>
      </c>
      <c r="Y234" s="9" t="str">
        <f t="shared" si="15"/>
        <v>Geçmez</v>
      </c>
      <c r="Z234" s="9" t="str">
        <f t="shared" si="16"/>
        <v>Geçmez</v>
      </c>
      <c r="AA234" s="9" t="str">
        <f t="shared" si="17"/>
        <v>Geçer</v>
      </c>
      <c r="AB234" s="9" t="str">
        <f t="shared" si="18"/>
        <v>Geçmez</v>
      </c>
      <c r="AC234" s="9" t="str">
        <f t="shared" si="19"/>
        <v>Geçmez</v>
      </c>
      <c r="AD234" s="9" t="str">
        <f t="shared" si="20"/>
        <v>Geçmez</v>
      </c>
      <c r="AE234" s="9" t="str">
        <f t="shared" si="21"/>
        <v>Geçmez</v>
      </c>
      <c r="AF234" s="9" t="str">
        <f t="shared" si="22"/>
        <v>Geçer</v>
      </c>
      <c r="AG234" s="9" t="str">
        <f t="shared" si="23"/>
        <v>Geçmez</v>
      </c>
      <c r="AH234" s="8" t="str">
        <f t="shared" si="24"/>
        <v>Geçmez</v>
      </c>
      <c r="AI234" s="9" t="str">
        <f t="shared" si="25"/>
        <v>Geçer</v>
      </c>
      <c r="AJ234" s="9" t="str">
        <f t="shared" si="26"/>
        <v>Geçer</v>
      </c>
      <c r="AK234" s="9" t="str">
        <f t="shared" si="27"/>
        <v>Geçer</v>
      </c>
      <c r="AL234" s="9" t="str">
        <f t="shared" si="28"/>
        <v>Geçmez</v>
      </c>
      <c r="AM234" s="9" t="str">
        <f t="shared" si="29"/>
        <v>Geçer</v>
      </c>
      <c r="AN234" s="9" t="str">
        <f t="shared" si="30"/>
        <v>Geçmez</v>
      </c>
      <c r="AO234" s="9" t="str">
        <f t="shared" si="31"/>
        <v>Geçer</v>
      </c>
      <c r="AP234" s="9" t="str">
        <f t="shared" si="32"/>
        <v>Geçer</v>
      </c>
      <c r="AQ234" s="8" t="str">
        <f t="shared" si="33"/>
        <v>Geçmez</v>
      </c>
      <c r="AR234" s="9" t="str">
        <f t="shared" si="34"/>
        <v>Geçer</v>
      </c>
      <c r="AS234" s="9" t="str">
        <f t="shared" si="35"/>
        <v>Geçer</v>
      </c>
      <c r="AT234" s="9" t="str">
        <f t="shared" si="36"/>
        <v>Geçer</v>
      </c>
      <c r="AU234" s="9" t="str">
        <f t="shared" si="37"/>
        <v>Geçmez</v>
      </c>
      <c r="AV234" s="9" t="str">
        <f t="shared" si="38"/>
        <v>Geçer</v>
      </c>
      <c r="AW234" s="9" t="str">
        <f t="shared" si="39"/>
        <v>Geçmez</v>
      </c>
      <c r="AX234" s="9" t="str">
        <f t="shared" si="40"/>
        <v>Geçer</v>
      </c>
      <c r="AY234" s="9" t="str">
        <f t="shared" si="41"/>
        <v>Geçer</v>
      </c>
      <c r="AZ234" s="10" t="str">
        <f t="shared" si="42"/>
        <v>Hayır</v>
      </c>
      <c r="BA234" s="10" t="str">
        <f t="shared" si="43"/>
        <v>Hayır</v>
      </c>
      <c r="BB234" s="10" t="str">
        <f t="shared" si="44"/>
        <v>Hayır</v>
      </c>
    </row>
    <row r="235" ht="42.0" customHeight="1">
      <c r="A235" s="7">
        <v>205.0</v>
      </c>
      <c r="B235" s="5" t="s">
        <v>85</v>
      </c>
      <c r="C235" s="7">
        <v>205.0</v>
      </c>
      <c r="D235" s="5">
        <v>26.0</v>
      </c>
      <c r="E235" s="5">
        <v>5.0</v>
      </c>
      <c r="F235" s="5">
        <v>43.0</v>
      </c>
      <c r="G235" s="5">
        <v>6.0</v>
      </c>
      <c r="H235" s="7">
        <v>190.0</v>
      </c>
      <c r="I235" s="6">
        <f t="shared" si="1"/>
        <v>53</v>
      </c>
      <c r="J235" s="6">
        <f t="shared" si="2"/>
        <v>64</v>
      </c>
      <c r="K235" s="7" t="str">
        <f t="shared" si="3"/>
        <v>Dikey</v>
      </c>
      <c r="L235" s="7" t="str">
        <f>IF(K235="Dikey",IF(AND(F235&gt;='Çanta Gruplaması'!$C$10,F235&lt;='Çanta Gruplaması'!$D$10),'Çanta Gruplaması'!$B$10,IF(AND(F235&gt;='Çanta Gruplaması'!$C$11,F235&lt;='Çanta Gruplaması'!$D$11),'Çanta Gruplaması'!$B$11,IF(AND(F235&gt;='Çanta Gruplaması'!$C$12,F235&lt;='Çanta Gruplaması'!$D$12),'Çanta Gruplaması'!$B$12,"Belirtilen Aralıkta Değil"))),IF(K235="Yatay",IF(AND(D235&gt;='Çanta Gruplaması'!$C$3,D235&lt;='Çanta Gruplaması'!$D$3),'Çanta Gruplaması'!$B$3,IF(AND(D235&gt;='Çanta Gruplaması'!$C$4,D235&lt;='Çanta Gruplaması'!$D$4),'Çanta Gruplaması'!$B$4,IF(AND(D235&gt;='Çanta Gruplaması'!$C$5,D235&lt;='Çanta Gruplaması'!$D$5),'Çanta Gruplaması'!$B$5,"Belirtilen Aralıkta Değil"))),IF(K235="Küp",IF(AND(D235&gt;='Çanta Gruplaması'!$C$16,D235&lt;='Çanta Gruplaması'!$D$16),'Çanta Gruplaması'!$B$16,IF(AND(D235&gt;='Çanta Gruplaması'!$C$17,D235&lt;='Çanta Gruplaması'!$D$17),'Çanta Gruplaması'!$B$17,IF(AND(D235&gt;='Çanta Gruplaması'!$C$18,D235&lt;='Çanta Gruplaması'!$D$18),'Çanta Gruplaması'!$B$18,"Belirtilen Aralıkta Değil"))),"Değer Hatalı")))</f>
        <v>Dikey 2</v>
      </c>
      <c r="M235" s="7" t="str">
        <f>IF(AND(D235&gt;='Çanta Gruplaması'!$H$3,D235&lt;='Çanta Gruplaması'!$I$3,F235&gt;='Çanta Gruplaması'!$J$3,F235&lt;='Çanta Gruplaması'!$K$3),'Çanta Gruplaması'!$G$3,IF(AND(D235&gt;='Çanta Gruplaması'!$H$4,D235&lt;='Çanta Gruplaması'!$I$4,F235&gt;='Çanta Gruplaması'!$J$4,F235&lt;='Çanta Gruplaması'!$K$4),'Çanta Gruplaması'!$G$4,IF(AND(D235&gt;='Çanta Gruplaması'!$H$5,D235&lt;='Çanta Gruplaması'!$I$5,F235&gt;='Çanta Gruplaması'!$J$5,F235&lt;='Çanta Gruplaması'!$K$5),'Çanta Gruplaması'!$G$5,"Gruplanabilen Aralıkta Değildir")))</f>
        <v>Orta</v>
      </c>
      <c r="N235" s="8" t="str">
        <f t="shared" si="4"/>
        <v>Geçmez</v>
      </c>
      <c r="O235" s="9" t="str">
        <f t="shared" si="5"/>
        <v>Geçer</v>
      </c>
      <c r="P235" s="9" t="str">
        <f t="shared" si="6"/>
        <v>Geçer</v>
      </c>
      <c r="Q235" s="9" t="str">
        <f t="shared" si="7"/>
        <v>Geçer</v>
      </c>
      <c r="R235" s="9" t="str">
        <f t="shared" si="8"/>
        <v>Geçer</v>
      </c>
      <c r="S235" s="9" t="str">
        <f t="shared" si="9"/>
        <v>Geçer</v>
      </c>
      <c r="T235" s="9" t="str">
        <f t="shared" si="10"/>
        <v>Geçmez</v>
      </c>
      <c r="U235" s="9" t="str">
        <f t="shared" si="11"/>
        <v>Geçer</v>
      </c>
      <c r="V235" s="9" t="str">
        <f t="shared" si="12"/>
        <v>Geçmez</v>
      </c>
      <c r="W235" s="9" t="str">
        <f t="shared" si="13"/>
        <v>Geçer</v>
      </c>
      <c r="X235" s="8" t="str">
        <f t="shared" si="14"/>
        <v>Geçmez</v>
      </c>
      <c r="Y235" s="9" t="str">
        <f t="shared" si="15"/>
        <v>Geçer</v>
      </c>
      <c r="Z235" s="9" t="str">
        <f t="shared" si="16"/>
        <v>Geçmez</v>
      </c>
      <c r="AA235" s="9" t="str">
        <f t="shared" si="17"/>
        <v>Geçer</v>
      </c>
      <c r="AB235" s="9" t="str">
        <f t="shared" si="18"/>
        <v>Geçmez</v>
      </c>
      <c r="AC235" s="9" t="str">
        <f t="shared" si="19"/>
        <v>Geçmez</v>
      </c>
      <c r="AD235" s="9" t="str">
        <f t="shared" si="20"/>
        <v>Geçmez</v>
      </c>
      <c r="AE235" s="9" t="str">
        <f t="shared" si="21"/>
        <v>Geçmez</v>
      </c>
      <c r="AF235" s="9" t="str">
        <f t="shared" si="22"/>
        <v>Geçer</v>
      </c>
      <c r="AG235" s="9" t="str">
        <f t="shared" si="23"/>
        <v>Geçmez</v>
      </c>
      <c r="AH235" s="8" t="str">
        <f t="shared" si="24"/>
        <v>Geçmez</v>
      </c>
      <c r="AI235" s="9" t="str">
        <f t="shared" si="25"/>
        <v>Geçer</v>
      </c>
      <c r="AJ235" s="9" t="str">
        <f t="shared" si="26"/>
        <v>Geçer</v>
      </c>
      <c r="AK235" s="9" t="str">
        <f t="shared" si="27"/>
        <v>Geçer</v>
      </c>
      <c r="AL235" s="9" t="str">
        <f t="shared" si="28"/>
        <v>Geçmez</v>
      </c>
      <c r="AM235" s="9" t="str">
        <f t="shared" si="29"/>
        <v>Geçer</v>
      </c>
      <c r="AN235" s="9" t="str">
        <f t="shared" si="30"/>
        <v>Geçmez</v>
      </c>
      <c r="AO235" s="9" t="str">
        <f t="shared" si="31"/>
        <v>Geçer</v>
      </c>
      <c r="AP235" s="9" t="str">
        <f t="shared" si="32"/>
        <v>Geçer</v>
      </c>
      <c r="AQ235" s="8" t="str">
        <f t="shared" si="33"/>
        <v>Geçmez</v>
      </c>
      <c r="AR235" s="9" t="str">
        <f t="shared" si="34"/>
        <v>Geçer</v>
      </c>
      <c r="AS235" s="9" t="str">
        <f t="shared" si="35"/>
        <v>Geçer</v>
      </c>
      <c r="AT235" s="9" t="str">
        <f t="shared" si="36"/>
        <v>Geçer</v>
      </c>
      <c r="AU235" s="9" t="str">
        <f t="shared" si="37"/>
        <v>Geçmez</v>
      </c>
      <c r="AV235" s="9" t="str">
        <f t="shared" si="38"/>
        <v>Geçer</v>
      </c>
      <c r="AW235" s="9" t="str">
        <f t="shared" si="39"/>
        <v>Geçmez</v>
      </c>
      <c r="AX235" s="9" t="str">
        <f t="shared" si="40"/>
        <v>Geçer</v>
      </c>
      <c r="AY235" s="9" t="str">
        <f t="shared" si="41"/>
        <v>Geçer</v>
      </c>
      <c r="AZ235" s="10" t="str">
        <f t="shared" si="42"/>
        <v>Hayır</v>
      </c>
      <c r="BA235" s="10" t="str">
        <f t="shared" si="43"/>
        <v>Hayır</v>
      </c>
      <c r="BB235" s="10" t="str">
        <f t="shared" si="44"/>
        <v>Hayır</v>
      </c>
    </row>
    <row r="236" ht="42.0" customHeight="1">
      <c r="A236" s="7">
        <v>206.0</v>
      </c>
      <c r="B236" s="5" t="s">
        <v>85</v>
      </c>
      <c r="C236" s="7">
        <v>206.0</v>
      </c>
      <c r="D236" s="5">
        <v>36.0</v>
      </c>
      <c r="E236" s="5">
        <v>10.0</v>
      </c>
      <c r="F236" s="5">
        <v>49.0</v>
      </c>
      <c r="G236" s="5">
        <v>6.0</v>
      </c>
      <c r="H236" s="7">
        <v>190.0</v>
      </c>
      <c r="I236" s="6">
        <f t="shared" si="1"/>
        <v>61.5</v>
      </c>
      <c r="J236" s="6">
        <f t="shared" si="2"/>
        <v>94</v>
      </c>
      <c r="K236" s="7" t="str">
        <f t="shared" si="3"/>
        <v>Dikey</v>
      </c>
      <c r="L236" s="7" t="str">
        <f>IF(K236="Dikey",IF(AND(F236&gt;='Çanta Gruplaması'!$C$10,F236&lt;='Çanta Gruplaması'!$D$10),'Çanta Gruplaması'!$B$10,IF(AND(F236&gt;='Çanta Gruplaması'!$C$11,F236&lt;='Çanta Gruplaması'!$D$11),'Çanta Gruplaması'!$B$11,IF(AND(F236&gt;='Çanta Gruplaması'!$C$12,F236&lt;='Çanta Gruplaması'!$D$12),'Çanta Gruplaması'!$B$12,"Belirtilen Aralıkta Değil"))),IF(K236="Yatay",IF(AND(D236&gt;='Çanta Gruplaması'!$C$3,D236&lt;='Çanta Gruplaması'!$D$3),'Çanta Gruplaması'!$B$3,IF(AND(D236&gt;='Çanta Gruplaması'!$C$4,D236&lt;='Çanta Gruplaması'!$D$4),'Çanta Gruplaması'!$B$4,IF(AND(D236&gt;='Çanta Gruplaması'!$C$5,D236&lt;='Çanta Gruplaması'!$D$5),'Çanta Gruplaması'!$B$5,"Belirtilen Aralıkta Değil"))),IF(K236="Küp",IF(AND(D236&gt;='Çanta Gruplaması'!$C$16,D236&lt;='Çanta Gruplaması'!$D$16),'Çanta Gruplaması'!$B$16,IF(AND(D236&gt;='Çanta Gruplaması'!$C$17,D236&lt;='Çanta Gruplaması'!$D$17),'Çanta Gruplaması'!$B$17,IF(AND(D236&gt;='Çanta Gruplaması'!$C$18,D236&lt;='Çanta Gruplaması'!$D$18),'Çanta Gruplaması'!$B$18,"Belirtilen Aralıkta Değil"))),"Değer Hatalı")))</f>
        <v>Dikey 2</v>
      </c>
      <c r="M236" s="7" t="str">
        <f>IF(AND(D236&gt;='Çanta Gruplaması'!$H$3,D236&lt;='Çanta Gruplaması'!$I$3,F236&gt;='Çanta Gruplaması'!$J$3,F236&lt;='Çanta Gruplaması'!$K$3),'Çanta Gruplaması'!$G$3,IF(AND(D236&gt;='Çanta Gruplaması'!$H$4,D236&lt;='Çanta Gruplaması'!$I$4,F236&gt;='Çanta Gruplaması'!$J$4,F236&lt;='Çanta Gruplaması'!$K$4),'Çanta Gruplaması'!$G$4,IF(AND(D236&gt;='Çanta Gruplaması'!$H$5,D236&lt;='Çanta Gruplaması'!$I$5,F236&gt;='Çanta Gruplaması'!$J$5,F236&lt;='Çanta Gruplaması'!$K$5),'Çanta Gruplaması'!$G$5,"Gruplanabilen Aralıkta Değildir")))</f>
        <v>Orta</v>
      </c>
      <c r="N236" s="8" t="str">
        <f t="shared" si="4"/>
        <v>Geçmez</v>
      </c>
      <c r="O236" s="9" t="str">
        <f t="shared" si="5"/>
        <v>Geçer</v>
      </c>
      <c r="P236" s="9" t="str">
        <f t="shared" si="6"/>
        <v>Geçmez</v>
      </c>
      <c r="Q236" s="9" t="str">
        <f t="shared" si="7"/>
        <v>Geçer</v>
      </c>
      <c r="R236" s="9" t="str">
        <f t="shared" si="8"/>
        <v>Geçer</v>
      </c>
      <c r="S236" s="9" t="str">
        <f t="shared" si="9"/>
        <v>Geçer</v>
      </c>
      <c r="T236" s="9" t="str">
        <f t="shared" si="10"/>
        <v>Geçmez</v>
      </c>
      <c r="U236" s="9" t="str">
        <f t="shared" si="11"/>
        <v>Geçer</v>
      </c>
      <c r="V236" s="9" t="str">
        <f t="shared" si="12"/>
        <v>Geçer</v>
      </c>
      <c r="W236" s="9" t="str">
        <f t="shared" si="13"/>
        <v>Geçer</v>
      </c>
      <c r="X236" s="8" t="str">
        <f t="shared" si="14"/>
        <v>Geçmez</v>
      </c>
      <c r="Y236" s="9" t="str">
        <f t="shared" si="15"/>
        <v>Geçmez</v>
      </c>
      <c r="Z236" s="9" t="str">
        <f t="shared" si="16"/>
        <v>Geçmez</v>
      </c>
      <c r="AA236" s="9" t="str">
        <f t="shared" si="17"/>
        <v>Geçer</v>
      </c>
      <c r="AB236" s="9" t="str">
        <f t="shared" si="18"/>
        <v>Geçmez</v>
      </c>
      <c r="AC236" s="9" t="str">
        <f t="shared" si="19"/>
        <v>Geçmez</v>
      </c>
      <c r="AD236" s="9" t="str">
        <f t="shared" si="20"/>
        <v>Geçmez</v>
      </c>
      <c r="AE236" s="9" t="str">
        <f t="shared" si="21"/>
        <v>Geçmez</v>
      </c>
      <c r="AF236" s="9" t="str">
        <f t="shared" si="22"/>
        <v>Geçer</v>
      </c>
      <c r="AG236" s="9" t="str">
        <f t="shared" si="23"/>
        <v>Geçmez</v>
      </c>
      <c r="AH236" s="8" t="str">
        <f t="shared" si="24"/>
        <v>Geçmez</v>
      </c>
      <c r="AI236" s="9" t="str">
        <f t="shared" si="25"/>
        <v>Geçer</v>
      </c>
      <c r="AJ236" s="9" t="str">
        <f t="shared" si="26"/>
        <v>Geçer</v>
      </c>
      <c r="AK236" s="9" t="str">
        <f t="shared" si="27"/>
        <v>Geçmez</v>
      </c>
      <c r="AL236" s="9" t="str">
        <f t="shared" si="28"/>
        <v>Geçer</v>
      </c>
      <c r="AM236" s="9" t="str">
        <f t="shared" si="29"/>
        <v>Geçer</v>
      </c>
      <c r="AN236" s="9" t="str">
        <f t="shared" si="30"/>
        <v>Geçer</v>
      </c>
      <c r="AO236" s="9" t="str">
        <f t="shared" si="31"/>
        <v>Geçer</v>
      </c>
      <c r="AP236" s="9" t="str">
        <f t="shared" si="32"/>
        <v>Geçer</v>
      </c>
      <c r="AQ236" s="8" t="str">
        <f t="shared" si="33"/>
        <v>Geçer</v>
      </c>
      <c r="AR236" s="9" t="str">
        <f t="shared" si="34"/>
        <v>Geçer</v>
      </c>
      <c r="AS236" s="9" t="str">
        <f t="shared" si="35"/>
        <v>Geçer</v>
      </c>
      <c r="AT236" s="9" t="str">
        <f t="shared" si="36"/>
        <v>Geçer</v>
      </c>
      <c r="AU236" s="9" t="str">
        <f t="shared" si="37"/>
        <v>Geçer</v>
      </c>
      <c r="AV236" s="9" t="str">
        <f t="shared" si="38"/>
        <v>Geçer</v>
      </c>
      <c r="AW236" s="9" t="str">
        <f t="shared" si="39"/>
        <v>Geçer</v>
      </c>
      <c r="AX236" s="9" t="str">
        <f t="shared" si="40"/>
        <v>Geçer</v>
      </c>
      <c r="AY236" s="9" t="str">
        <f t="shared" si="41"/>
        <v>Geçer</v>
      </c>
      <c r="AZ236" s="10" t="str">
        <f t="shared" si="42"/>
        <v>Hayır</v>
      </c>
      <c r="BA236" s="10" t="str">
        <f t="shared" si="43"/>
        <v>Evet</v>
      </c>
      <c r="BB236" s="10" t="str">
        <f t="shared" si="44"/>
        <v>Hayır</v>
      </c>
    </row>
    <row r="237" ht="42.0" customHeight="1">
      <c r="A237" s="7">
        <v>207.0</v>
      </c>
      <c r="B237" s="5" t="s">
        <v>85</v>
      </c>
      <c r="C237" s="7">
        <v>207.0</v>
      </c>
      <c r="D237" s="5">
        <v>22.0</v>
      </c>
      <c r="E237" s="5">
        <v>5.0</v>
      </c>
      <c r="F237" s="5">
        <v>30.0</v>
      </c>
      <c r="G237" s="5">
        <v>6.0</v>
      </c>
      <c r="H237" s="7">
        <v>190.0</v>
      </c>
      <c r="I237" s="6">
        <f t="shared" si="1"/>
        <v>40</v>
      </c>
      <c r="J237" s="6">
        <f t="shared" si="2"/>
        <v>56</v>
      </c>
      <c r="K237" s="7" t="str">
        <f t="shared" si="3"/>
        <v>Dikey</v>
      </c>
      <c r="L237" s="7" t="str">
        <f>IF(K237="Dikey",IF(AND(F237&gt;='Çanta Gruplaması'!$C$10,F237&lt;='Çanta Gruplaması'!$D$10),'Çanta Gruplaması'!$B$10,IF(AND(F237&gt;='Çanta Gruplaması'!$C$11,F237&lt;='Çanta Gruplaması'!$D$11),'Çanta Gruplaması'!$B$11,IF(AND(F237&gt;='Çanta Gruplaması'!$C$12,F237&lt;='Çanta Gruplaması'!$D$12),'Çanta Gruplaması'!$B$12,"Belirtilen Aralıkta Değil"))),IF(K237="Yatay",IF(AND(D237&gt;='Çanta Gruplaması'!$C$3,D237&lt;='Çanta Gruplaması'!$D$3),'Çanta Gruplaması'!$B$3,IF(AND(D237&gt;='Çanta Gruplaması'!$C$4,D237&lt;='Çanta Gruplaması'!$D$4),'Çanta Gruplaması'!$B$4,IF(AND(D237&gt;='Çanta Gruplaması'!$C$5,D237&lt;='Çanta Gruplaması'!$D$5),'Çanta Gruplaması'!$B$5,"Belirtilen Aralıkta Değil"))),IF(K237="Küp",IF(AND(D237&gt;='Çanta Gruplaması'!$C$16,D237&lt;='Çanta Gruplaması'!$D$16),'Çanta Gruplaması'!$B$16,IF(AND(D237&gt;='Çanta Gruplaması'!$C$17,D237&lt;='Çanta Gruplaması'!$D$17),'Çanta Gruplaması'!$B$17,IF(AND(D237&gt;='Çanta Gruplaması'!$C$18,D237&lt;='Çanta Gruplaması'!$D$18),'Çanta Gruplaması'!$B$18,"Belirtilen Aralıkta Değil"))),"Değer Hatalı")))</f>
        <v>Dikey 1</v>
      </c>
      <c r="M237" s="7" t="str">
        <f>IF(AND(D237&gt;='Çanta Gruplaması'!$H$3,D237&lt;='Çanta Gruplaması'!$I$3,F237&gt;='Çanta Gruplaması'!$J$3,F237&lt;='Çanta Gruplaması'!$K$3),'Çanta Gruplaması'!$G$3,IF(AND(D237&gt;='Çanta Gruplaması'!$H$4,D237&lt;='Çanta Gruplaması'!$I$4,F237&gt;='Çanta Gruplaması'!$J$4,F237&lt;='Çanta Gruplaması'!$K$4),'Çanta Gruplaması'!$G$4,IF(AND(D237&gt;='Çanta Gruplaması'!$H$5,D237&lt;='Çanta Gruplaması'!$I$5,F237&gt;='Çanta Gruplaması'!$J$5,F237&lt;='Çanta Gruplaması'!$K$5),'Çanta Gruplaması'!$G$5,"Gruplanabilen Aralıkta Değildir")))</f>
        <v>Küçük</v>
      </c>
      <c r="N237" s="8" t="str">
        <f t="shared" si="4"/>
        <v>Geçmez</v>
      </c>
      <c r="O237" s="9" t="str">
        <f t="shared" si="5"/>
        <v>Geçer</v>
      </c>
      <c r="P237" s="9" t="str">
        <f t="shared" si="6"/>
        <v>Geçer</v>
      </c>
      <c r="Q237" s="9" t="str">
        <f t="shared" si="7"/>
        <v>Geçer</v>
      </c>
      <c r="R237" s="9" t="str">
        <f t="shared" si="8"/>
        <v>Geçer</v>
      </c>
      <c r="S237" s="9" t="str">
        <f t="shared" si="9"/>
        <v>Geçer</v>
      </c>
      <c r="T237" s="9" t="str">
        <f t="shared" si="10"/>
        <v>Geçmez</v>
      </c>
      <c r="U237" s="9" t="str">
        <f t="shared" si="11"/>
        <v>Geçer</v>
      </c>
      <c r="V237" s="9" t="str">
        <f t="shared" si="12"/>
        <v>Geçmez</v>
      </c>
      <c r="W237" s="9" t="str">
        <f t="shared" si="13"/>
        <v>Geçer</v>
      </c>
      <c r="X237" s="8" t="str">
        <f t="shared" si="14"/>
        <v>Geçmez</v>
      </c>
      <c r="Y237" s="9" t="str">
        <f t="shared" si="15"/>
        <v>Geçer</v>
      </c>
      <c r="Z237" s="9" t="str">
        <f t="shared" si="16"/>
        <v>Geçer</v>
      </c>
      <c r="AA237" s="9" t="str">
        <f t="shared" si="17"/>
        <v>Geçer</v>
      </c>
      <c r="AB237" s="9" t="str">
        <f t="shared" si="18"/>
        <v>Geçmez</v>
      </c>
      <c r="AC237" s="9" t="str">
        <f t="shared" si="19"/>
        <v>Geçer</v>
      </c>
      <c r="AD237" s="9" t="str">
        <f t="shared" si="20"/>
        <v>Geçmez</v>
      </c>
      <c r="AE237" s="9" t="str">
        <f t="shared" si="21"/>
        <v>Geçer</v>
      </c>
      <c r="AF237" s="9" t="str">
        <f t="shared" si="22"/>
        <v>Geçer</v>
      </c>
      <c r="AG237" s="9" t="str">
        <f t="shared" si="23"/>
        <v>Geçer</v>
      </c>
      <c r="AH237" s="8" t="str">
        <f t="shared" si="24"/>
        <v>Geçmez</v>
      </c>
      <c r="AI237" s="9" t="str">
        <f t="shared" si="25"/>
        <v>Geçer</v>
      </c>
      <c r="AJ237" s="9" t="str">
        <f t="shared" si="26"/>
        <v>Geçer</v>
      </c>
      <c r="AK237" s="9" t="str">
        <f t="shared" si="27"/>
        <v>Geçer</v>
      </c>
      <c r="AL237" s="9" t="str">
        <f t="shared" si="28"/>
        <v>Geçmez</v>
      </c>
      <c r="AM237" s="9" t="str">
        <f t="shared" si="29"/>
        <v>Geçer</v>
      </c>
      <c r="AN237" s="9" t="str">
        <f t="shared" si="30"/>
        <v>Geçmez</v>
      </c>
      <c r="AO237" s="9" t="str">
        <f t="shared" si="31"/>
        <v>Geçer</v>
      </c>
      <c r="AP237" s="9" t="str">
        <f t="shared" si="32"/>
        <v>Geçer</v>
      </c>
      <c r="AQ237" s="8" t="str">
        <f t="shared" si="33"/>
        <v>Geçmez</v>
      </c>
      <c r="AR237" s="9" t="str">
        <f t="shared" si="34"/>
        <v>Geçer</v>
      </c>
      <c r="AS237" s="9" t="str">
        <f t="shared" si="35"/>
        <v>Geçer</v>
      </c>
      <c r="AT237" s="9" t="str">
        <f t="shared" si="36"/>
        <v>Geçer</v>
      </c>
      <c r="AU237" s="9" t="str">
        <f t="shared" si="37"/>
        <v>Geçmez</v>
      </c>
      <c r="AV237" s="9" t="str">
        <f t="shared" si="38"/>
        <v>Geçer</v>
      </c>
      <c r="AW237" s="9" t="str">
        <f t="shared" si="39"/>
        <v>Geçmez</v>
      </c>
      <c r="AX237" s="9" t="str">
        <f t="shared" si="40"/>
        <v>Geçer</v>
      </c>
      <c r="AY237" s="9" t="str">
        <f t="shared" si="41"/>
        <v>Geçer</v>
      </c>
      <c r="AZ237" s="10" t="str">
        <f t="shared" si="42"/>
        <v>Hayır</v>
      </c>
      <c r="BA237" s="10" t="str">
        <f t="shared" si="43"/>
        <v>Hayır</v>
      </c>
      <c r="BB237" s="10" t="str">
        <f t="shared" si="44"/>
        <v>Hayır</v>
      </c>
    </row>
    <row r="238" ht="42.0" customHeight="1">
      <c r="A238" s="7">
        <v>208.0</v>
      </c>
      <c r="B238" s="5" t="s">
        <v>85</v>
      </c>
      <c r="C238" s="7">
        <v>208.0</v>
      </c>
      <c r="D238" s="5">
        <v>12.0</v>
      </c>
      <c r="E238" s="5">
        <v>6.0</v>
      </c>
      <c r="F238" s="5">
        <v>16.0</v>
      </c>
      <c r="G238" s="5">
        <v>4.0</v>
      </c>
      <c r="H238" s="7">
        <v>190.0</v>
      </c>
      <c r="I238" s="6">
        <f t="shared" si="1"/>
        <v>24.5</v>
      </c>
      <c r="J238" s="6">
        <f t="shared" si="2"/>
        <v>38</v>
      </c>
      <c r="K238" s="7" t="str">
        <f t="shared" si="3"/>
        <v>Dikey</v>
      </c>
      <c r="L238" s="7" t="str">
        <f>IF(K238="Dikey",IF(AND(F238&gt;='Çanta Gruplaması'!$C$10,F238&lt;='Çanta Gruplaması'!$D$10),'Çanta Gruplaması'!$B$10,IF(AND(F238&gt;='Çanta Gruplaması'!$C$11,F238&lt;='Çanta Gruplaması'!$D$11),'Çanta Gruplaması'!$B$11,IF(AND(F238&gt;='Çanta Gruplaması'!$C$12,F238&lt;='Çanta Gruplaması'!$D$12),'Çanta Gruplaması'!$B$12,"Belirtilen Aralıkta Değil"))),IF(K238="Yatay",IF(AND(D238&gt;='Çanta Gruplaması'!$C$3,D238&lt;='Çanta Gruplaması'!$D$3),'Çanta Gruplaması'!$B$3,IF(AND(D238&gt;='Çanta Gruplaması'!$C$4,D238&lt;='Çanta Gruplaması'!$D$4),'Çanta Gruplaması'!$B$4,IF(AND(D238&gt;='Çanta Gruplaması'!$C$5,D238&lt;='Çanta Gruplaması'!$D$5),'Çanta Gruplaması'!$B$5,"Belirtilen Aralıkta Değil"))),IF(K238="Küp",IF(AND(D238&gt;='Çanta Gruplaması'!$C$16,D238&lt;='Çanta Gruplaması'!$D$16),'Çanta Gruplaması'!$B$16,IF(AND(D238&gt;='Çanta Gruplaması'!$C$17,D238&lt;='Çanta Gruplaması'!$D$17),'Çanta Gruplaması'!$B$17,IF(AND(D238&gt;='Çanta Gruplaması'!$C$18,D238&lt;='Çanta Gruplaması'!$D$18),'Çanta Gruplaması'!$B$18,"Belirtilen Aralıkta Değil"))),"Değer Hatalı")))</f>
        <v>Dikey 1</v>
      </c>
      <c r="M238" s="7" t="str">
        <f>IF(AND(D238&gt;='Çanta Gruplaması'!$H$3,D238&lt;='Çanta Gruplaması'!$I$3,F238&gt;='Çanta Gruplaması'!$J$3,F238&lt;='Çanta Gruplaması'!$K$3),'Çanta Gruplaması'!$G$3,IF(AND(D238&gt;='Çanta Gruplaması'!$H$4,D238&lt;='Çanta Gruplaması'!$I$4,F238&gt;='Çanta Gruplaması'!$J$4,F238&lt;='Çanta Gruplaması'!$K$4),'Çanta Gruplaması'!$G$4,IF(AND(D238&gt;='Çanta Gruplaması'!$H$5,D238&lt;='Çanta Gruplaması'!$I$5,F238&gt;='Çanta Gruplaması'!$J$5,F238&lt;='Çanta Gruplaması'!$K$5),'Çanta Gruplaması'!$G$5,"Gruplanabilen Aralıkta Değildir")))</f>
        <v>Küçük</v>
      </c>
      <c r="N238" s="8" t="str">
        <f t="shared" si="4"/>
        <v>Geçmez</v>
      </c>
      <c r="O238" s="9" t="str">
        <f t="shared" si="5"/>
        <v>Geçmez</v>
      </c>
      <c r="P238" s="9" t="str">
        <f t="shared" si="6"/>
        <v>Geçmez</v>
      </c>
      <c r="Q238" s="9" t="str">
        <f t="shared" si="7"/>
        <v>Geçer</v>
      </c>
      <c r="R238" s="9" t="str">
        <f t="shared" si="8"/>
        <v>Geçer</v>
      </c>
      <c r="S238" s="9" t="str">
        <f t="shared" si="9"/>
        <v>Geçmez</v>
      </c>
      <c r="T238" s="9" t="str">
        <f t="shared" si="10"/>
        <v>Geçer</v>
      </c>
      <c r="U238" s="9" t="str">
        <f t="shared" si="11"/>
        <v>Geçmez</v>
      </c>
      <c r="V238" s="9" t="str">
        <f t="shared" si="12"/>
        <v>Geçmez</v>
      </c>
      <c r="W238" s="9" t="str">
        <f t="shared" si="13"/>
        <v>Geçmez</v>
      </c>
      <c r="X238" s="8" t="str">
        <f t="shared" si="14"/>
        <v>Geçer</v>
      </c>
      <c r="Y238" s="9" t="str">
        <f t="shared" si="15"/>
        <v>Geçer</v>
      </c>
      <c r="Z238" s="9" t="str">
        <f t="shared" si="16"/>
        <v>Geçer</v>
      </c>
      <c r="AA238" s="9" t="str">
        <f t="shared" si="17"/>
        <v>Geçer</v>
      </c>
      <c r="AB238" s="9" t="str">
        <f t="shared" si="18"/>
        <v>Geçer</v>
      </c>
      <c r="AC238" s="9" t="str">
        <f t="shared" si="19"/>
        <v>Geçer</v>
      </c>
      <c r="AD238" s="9" t="str">
        <f t="shared" si="20"/>
        <v>Geçer</v>
      </c>
      <c r="AE238" s="9" t="str">
        <f t="shared" si="21"/>
        <v>Geçer</v>
      </c>
      <c r="AF238" s="9" t="str">
        <f t="shared" si="22"/>
        <v>Geçer</v>
      </c>
      <c r="AG238" s="9" t="str">
        <f t="shared" si="23"/>
        <v>Geçer</v>
      </c>
      <c r="AH238" s="8" t="str">
        <f t="shared" si="24"/>
        <v>Geçmez</v>
      </c>
      <c r="AI238" s="9" t="str">
        <f t="shared" si="25"/>
        <v>Geçer</v>
      </c>
      <c r="AJ238" s="9" t="str">
        <f t="shared" si="26"/>
        <v>Geçmez</v>
      </c>
      <c r="AK238" s="9" t="str">
        <f t="shared" si="27"/>
        <v>Geçmez</v>
      </c>
      <c r="AL238" s="9" t="str">
        <f t="shared" si="28"/>
        <v>Geçmez</v>
      </c>
      <c r="AM238" s="9" t="str">
        <f t="shared" si="29"/>
        <v>Geçmez</v>
      </c>
      <c r="AN238" s="9" t="str">
        <f t="shared" si="30"/>
        <v>Geçmez</v>
      </c>
      <c r="AO238" s="9" t="str">
        <f t="shared" si="31"/>
        <v>Geçer</v>
      </c>
      <c r="AP238" s="9" t="str">
        <f t="shared" si="32"/>
        <v>Geçmez</v>
      </c>
      <c r="AQ238" s="8" t="str">
        <f t="shared" si="33"/>
        <v>Geçmez</v>
      </c>
      <c r="AR238" s="9" t="str">
        <f t="shared" si="34"/>
        <v>Geçer</v>
      </c>
      <c r="AS238" s="9" t="str">
        <f t="shared" si="35"/>
        <v>Geçmez</v>
      </c>
      <c r="AT238" s="9" t="str">
        <f t="shared" si="36"/>
        <v>Geçmez</v>
      </c>
      <c r="AU238" s="9" t="str">
        <f t="shared" si="37"/>
        <v>Geçmez</v>
      </c>
      <c r="AV238" s="9" t="str">
        <f t="shared" si="38"/>
        <v>Geçmez</v>
      </c>
      <c r="AW238" s="9" t="str">
        <f t="shared" si="39"/>
        <v>Geçmez</v>
      </c>
      <c r="AX238" s="9" t="str">
        <f t="shared" si="40"/>
        <v>Geçer</v>
      </c>
      <c r="AY238" s="9" t="str">
        <f t="shared" si="41"/>
        <v>Geçmez</v>
      </c>
      <c r="AZ238" s="10" t="str">
        <f t="shared" si="42"/>
        <v>Evet</v>
      </c>
      <c r="BA238" s="10" t="str">
        <f t="shared" si="43"/>
        <v>Hayır</v>
      </c>
      <c r="BB238" s="10" t="str">
        <f t="shared" si="44"/>
        <v>Hayır</v>
      </c>
    </row>
    <row r="239" ht="42.0" customHeight="1">
      <c r="A239" s="7">
        <v>209.0</v>
      </c>
      <c r="B239" s="5" t="s">
        <v>85</v>
      </c>
      <c r="C239" s="7">
        <v>209.0</v>
      </c>
      <c r="D239" s="5">
        <v>9.5</v>
      </c>
      <c r="E239" s="5">
        <v>5.0</v>
      </c>
      <c r="F239" s="5">
        <v>16.5</v>
      </c>
      <c r="G239" s="5">
        <v>4.0</v>
      </c>
      <c r="H239" s="7">
        <v>190.0</v>
      </c>
      <c r="I239" s="6">
        <f t="shared" si="1"/>
        <v>24.5</v>
      </c>
      <c r="J239" s="6">
        <f t="shared" si="2"/>
        <v>31</v>
      </c>
      <c r="K239" s="7" t="str">
        <f t="shared" si="3"/>
        <v>Dikey</v>
      </c>
      <c r="L239" s="7" t="str">
        <f>IF(K239="Dikey",IF(AND(F239&gt;='Çanta Gruplaması'!$C$10,F239&lt;='Çanta Gruplaması'!$D$10),'Çanta Gruplaması'!$B$10,IF(AND(F239&gt;='Çanta Gruplaması'!$C$11,F239&lt;='Çanta Gruplaması'!$D$11),'Çanta Gruplaması'!$B$11,IF(AND(F239&gt;='Çanta Gruplaması'!$C$12,F239&lt;='Çanta Gruplaması'!$D$12),'Çanta Gruplaması'!$B$12,"Belirtilen Aralıkta Değil"))),IF(K239="Yatay",IF(AND(D239&gt;='Çanta Gruplaması'!$C$3,D239&lt;='Çanta Gruplaması'!$D$3),'Çanta Gruplaması'!$B$3,IF(AND(D239&gt;='Çanta Gruplaması'!$C$4,D239&lt;='Çanta Gruplaması'!$D$4),'Çanta Gruplaması'!$B$4,IF(AND(D239&gt;='Çanta Gruplaması'!$C$5,D239&lt;='Çanta Gruplaması'!$D$5),'Çanta Gruplaması'!$B$5,"Belirtilen Aralıkta Değil"))),IF(K239="Küp",IF(AND(D239&gt;='Çanta Gruplaması'!$C$16,D239&lt;='Çanta Gruplaması'!$D$16),'Çanta Gruplaması'!$B$16,IF(AND(D239&gt;='Çanta Gruplaması'!$C$17,D239&lt;='Çanta Gruplaması'!$D$17),'Çanta Gruplaması'!$B$17,IF(AND(D239&gt;='Çanta Gruplaması'!$C$18,D239&lt;='Çanta Gruplaması'!$D$18),'Çanta Gruplaması'!$B$18,"Belirtilen Aralıkta Değil"))),"Değer Hatalı")))</f>
        <v>Dikey 1</v>
      </c>
      <c r="M239" s="7" t="str">
        <f>IF(AND(D239&gt;='Çanta Gruplaması'!$H$3,D239&lt;='Çanta Gruplaması'!$I$3,F239&gt;='Çanta Gruplaması'!$J$3,F239&lt;='Çanta Gruplaması'!$K$3),'Çanta Gruplaması'!$G$3,IF(AND(D239&gt;='Çanta Gruplaması'!$H$4,D239&lt;='Çanta Gruplaması'!$I$4,F239&gt;='Çanta Gruplaması'!$J$4,F239&lt;='Çanta Gruplaması'!$K$4),'Çanta Gruplaması'!$G$4,IF(AND(D239&gt;='Çanta Gruplaması'!$H$5,D239&lt;='Çanta Gruplaması'!$I$5,F239&gt;='Çanta Gruplaması'!$J$5,F239&lt;='Çanta Gruplaması'!$K$5),'Çanta Gruplaması'!$G$5,"Gruplanabilen Aralıkta Değildir")))</f>
        <v>Küçük</v>
      </c>
      <c r="N239" s="8" t="str">
        <f t="shared" si="4"/>
        <v>Geçmez</v>
      </c>
      <c r="O239" s="9" t="str">
        <f t="shared" si="5"/>
        <v>Geçmez</v>
      </c>
      <c r="P239" s="9" t="str">
        <f t="shared" si="6"/>
        <v>Geçmez</v>
      </c>
      <c r="Q239" s="9" t="str">
        <f t="shared" si="7"/>
        <v>Geçer</v>
      </c>
      <c r="R239" s="9" t="str">
        <f t="shared" si="8"/>
        <v>Geçer</v>
      </c>
      <c r="S239" s="9" t="str">
        <f t="shared" si="9"/>
        <v>Geçmez</v>
      </c>
      <c r="T239" s="9" t="str">
        <f t="shared" si="10"/>
        <v>Geçer</v>
      </c>
      <c r="U239" s="9" t="str">
        <f t="shared" si="11"/>
        <v>Geçmez</v>
      </c>
      <c r="V239" s="9" t="str">
        <f t="shared" si="12"/>
        <v>Geçmez</v>
      </c>
      <c r="W239" s="9" t="str">
        <f t="shared" si="13"/>
        <v>Geçmez</v>
      </c>
      <c r="X239" s="8" t="str">
        <f t="shared" si="14"/>
        <v>Geçmez</v>
      </c>
      <c r="Y239" s="9" t="str">
        <f t="shared" si="15"/>
        <v>Geçmez</v>
      </c>
      <c r="Z239" s="9" t="str">
        <f t="shared" si="16"/>
        <v>Geçer</v>
      </c>
      <c r="AA239" s="9" t="str">
        <f t="shared" si="17"/>
        <v>Geçer</v>
      </c>
      <c r="AB239" s="9" t="str">
        <f t="shared" si="18"/>
        <v>Geçer</v>
      </c>
      <c r="AC239" s="9" t="str">
        <f t="shared" si="19"/>
        <v>Geçmez</v>
      </c>
      <c r="AD239" s="9" t="str">
        <f t="shared" si="20"/>
        <v>Geçer</v>
      </c>
      <c r="AE239" s="9" t="str">
        <f t="shared" si="21"/>
        <v>Geçmez</v>
      </c>
      <c r="AF239" s="9" t="str">
        <f t="shared" si="22"/>
        <v>Geçer</v>
      </c>
      <c r="AG239" s="9" t="str">
        <f t="shared" si="23"/>
        <v>Geçer</v>
      </c>
      <c r="AH239" s="8" t="str">
        <f t="shared" si="24"/>
        <v>Geçmez</v>
      </c>
      <c r="AI239" s="9" t="str">
        <f t="shared" si="25"/>
        <v>Geçer</v>
      </c>
      <c r="AJ239" s="9" t="str">
        <f t="shared" si="26"/>
        <v>Geçmez</v>
      </c>
      <c r="AK239" s="9" t="str">
        <f t="shared" si="27"/>
        <v>Geçmez</v>
      </c>
      <c r="AL239" s="9" t="str">
        <f t="shared" si="28"/>
        <v>Geçmez</v>
      </c>
      <c r="AM239" s="9" t="str">
        <f t="shared" si="29"/>
        <v>Geçmez</v>
      </c>
      <c r="AN239" s="9" t="str">
        <f t="shared" si="30"/>
        <v>Geçmez</v>
      </c>
      <c r="AO239" s="9" t="str">
        <f t="shared" si="31"/>
        <v>Geçer</v>
      </c>
      <c r="AP239" s="9" t="str">
        <f t="shared" si="32"/>
        <v>Geçmez</v>
      </c>
      <c r="AQ239" s="8" t="str">
        <f t="shared" si="33"/>
        <v>Geçmez</v>
      </c>
      <c r="AR239" s="9" t="str">
        <f t="shared" si="34"/>
        <v>Geçer</v>
      </c>
      <c r="AS239" s="9" t="str">
        <f t="shared" si="35"/>
        <v>Geçmez</v>
      </c>
      <c r="AT239" s="9" t="str">
        <f t="shared" si="36"/>
        <v>Geçmez</v>
      </c>
      <c r="AU239" s="9" t="str">
        <f t="shared" si="37"/>
        <v>Geçmez</v>
      </c>
      <c r="AV239" s="9" t="str">
        <f t="shared" si="38"/>
        <v>Geçmez</v>
      </c>
      <c r="AW239" s="9" t="str">
        <f t="shared" si="39"/>
        <v>Geçmez</v>
      </c>
      <c r="AX239" s="9" t="str">
        <f t="shared" si="40"/>
        <v>Geçer</v>
      </c>
      <c r="AY239" s="9" t="str">
        <f t="shared" si="41"/>
        <v>Geçmez</v>
      </c>
      <c r="AZ239" s="10" t="str">
        <f t="shared" si="42"/>
        <v>Hayır</v>
      </c>
      <c r="BA239" s="10" t="str">
        <f t="shared" si="43"/>
        <v>Hayır</v>
      </c>
      <c r="BB239" s="10" t="str">
        <f t="shared" si="44"/>
        <v>Hayır</v>
      </c>
    </row>
    <row r="240" ht="42.0" customHeight="1">
      <c r="A240" s="7">
        <v>210.0</v>
      </c>
      <c r="B240" s="5" t="s">
        <v>85</v>
      </c>
      <c r="C240" s="7">
        <v>210.0</v>
      </c>
      <c r="D240" s="5">
        <v>12.0</v>
      </c>
      <c r="E240" s="5">
        <v>5.0</v>
      </c>
      <c r="F240" s="5">
        <v>21.5</v>
      </c>
      <c r="G240" s="5">
        <v>4.0</v>
      </c>
      <c r="H240" s="7">
        <v>190.0</v>
      </c>
      <c r="I240" s="6">
        <f t="shared" si="1"/>
        <v>29.5</v>
      </c>
      <c r="J240" s="6">
        <f t="shared" si="2"/>
        <v>36</v>
      </c>
      <c r="K240" s="7" t="str">
        <f t="shared" si="3"/>
        <v>Dikey</v>
      </c>
      <c r="L240" s="7" t="str">
        <f>IF(K240="Dikey",IF(AND(F240&gt;='Çanta Gruplaması'!$C$10,F240&lt;='Çanta Gruplaması'!$D$10),'Çanta Gruplaması'!$B$10,IF(AND(F240&gt;='Çanta Gruplaması'!$C$11,F240&lt;='Çanta Gruplaması'!$D$11),'Çanta Gruplaması'!$B$11,IF(AND(F240&gt;='Çanta Gruplaması'!$C$12,F240&lt;='Çanta Gruplaması'!$D$12),'Çanta Gruplaması'!$B$12,"Belirtilen Aralıkta Değil"))),IF(K240="Yatay",IF(AND(D240&gt;='Çanta Gruplaması'!$C$3,D240&lt;='Çanta Gruplaması'!$D$3),'Çanta Gruplaması'!$B$3,IF(AND(D240&gt;='Çanta Gruplaması'!$C$4,D240&lt;='Çanta Gruplaması'!$D$4),'Çanta Gruplaması'!$B$4,IF(AND(D240&gt;='Çanta Gruplaması'!$C$5,D240&lt;='Çanta Gruplaması'!$D$5),'Çanta Gruplaması'!$B$5,"Belirtilen Aralıkta Değil"))),IF(K240="Küp",IF(AND(D240&gt;='Çanta Gruplaması'!$C$16,D240&lt;='Çanta Gruplaması'!$D$16),'Çanta Gruplaması'!$B$16,IF(AND(D240&gt;='Çanta Gruplaması'!$C$17,D240&lt;='Çanta Gruplaması'!$D$17),'Çanta Gruplaması'!$B$17,IF(AND(D240&gt;='Çanta Gruplaması'!$C$18,D240&lt;='Çanta Gruplaması'!$D$18),'Çanta Gruplaması'!$B$18,"Belirtilen Aralıkta Değil"))),"Değer Hatalı")))</f>
        <v>Dikey 1</v>
      </c>
      <c r="M240" s="7" t="str">
        <f>IF(AND(D240&gt;='Çanta Gruplaması'!$H$3,D240&lt;='Çanta Gruplaması'!$I$3,F240&gt;='Çanta Gruplaması'!$J$3,F240&lt;='Çanta Gruplaması'!$K$3),'Çanta Gruplaması'!$G$3,IF(AND(D240&gt;='Çanta Gruplaması'!$H$4,D240&lt;='Çanta Gruplaması'!$I$4,F240&gt;='Çanta Gruplaması'!$J$4,F240&lt;='Çanta Gruplaması'!$K$4),'Çanta Gruplaması'!$G$4,IF(AND(D240&gt;='Çanta Gruplaması'!$H$5,D240&lt;='Çanta Gruplaması'!$I$5,F240&gt;='Çanta Gruplaması'!$J$5,F240&lt;='Çanta Gruplaması'!$K$5),'Çanta Gruplaması'!$G$5,"Gruplanabilen Aralıkta Değildir")))</f>
        <v>Küçük</v>
      </c>
      <c r="N240" s="8" t="str">
        <f t="shared" si="4"/>
        <v>Geçmez</v>
      </c>
      <c r="O240" s="9" t="str">
        <f t="shared" si="5"/>
        <v>Geçmez</v>
      </c>
      <c r="P240" s="9" t="str">
        <f t="shared" si="6"/>
        <v>Geçmez</v>
      </c>
      <c r="Q240" s="9" t="str">
        <f t="shared" si="7"/>
        <v>Geçer</v>
      </c>
      <c r="R240" s="9" t="str">
        <f t="shared" si="8"/>
        <v>Geçer</v>
      </c>
      <c r="S240" s="9" t="str">
        <f t="shared" si="9"/>
        <v>Geçmez</v>
      </c>
      <c r="T240" s="9" t="str">
        <f t="shared" si="10"/>
        <v>Geçer</v>
      </c>
      <c r="U240" s="9" t="str">
        <f t="shared" si="11"/>
        <v>Geçmez</v>
      </c>
      <c r="V240" s="9" t="str">
        <f t="shared" si="12"/>
        <v>Geçmez</v>
      </c>
      <c r="W240" s="9" t="str">
        <f t="shared" si="13"/>
        <v>Geçmez</v>
      </c>
      <c r="X240" s="8" t="str">
        <f t="shared" si="14"/>
        <v>Geçer</v>
      </c>
      <c r="Y240" s="9" t="str">
        <f t="shared" si="15"/>
        <v>Geçer</v>
      </c>
      <c r="Z240" s="9" t="str">
        <f t="shared" si="16"/>
        <v>Geçer</v>
      </c>
      <c r="AA240" s="9" t="str">
        <f t="shared" si="17"/>
        <v>Geçer</v>
      </c>
      <c r="AB240" s="9" t="str">
        <f t="shared" si="18"/>
        <v>Geçer</v>
      </c>
      <c r="AC240" s="9" t="str">
        <f t="shared" si="19"/>
        <v>Geçer</v>
      </c>
      <c r="AD240" s="9" t="str">
        <f t="shared" si="20"/>
        <v>Geçer</v>
      </c>
      <c r="AE240" s="9" t="str">
        <f t="shared" si="21"/>
        <v>Geçer</v>
      </c>
      <c r="AF240" s="9" t="str">
        <f t="shared" si="22"/>
        <v>Geçer</v>
      </c>
      <c r="AG240" s="9" t="str">
        <f t="shared" si="23"/>
        <v>Geçer</v>
      </c>
      <c r="AH240" s="8" t="str">
        <f t="shared" si="24"/>
        <v>Geçmez</v>
      </c>
      <c r="AI240" s="9" t="str">
        <f t="shared" si="25"/>
        <v>Geçer</v>
      </c>
      <c r="AJ240" s="9" t="str">
        <f t="shared" si="26"/>
        <v>Geçmez</v>
      </c>
      <c r="AK240" s="9" t="str">
        <f t="shared" si="27"/>
        <v>Geçer</v>
      </c>
      <c r="AL240" s="9" t="str">
        <f t="shared" si="28"/>
        <v>Geçmez</v>
      </c>
      <c r="AM240" s="9" t="str">
        <f t="shared" si="29"/>
        <v>Geçmez</v>
      </c>
      <c r="AN240" s="9" t="str">
        <f t="shared" si="30"/>
        <v>Geçmez</v>
      </c>
      <c r="AO240" s="9" t="str">
        <f t="shared" si="31"/>
        <v>Geçer</v>
      </c>
      <c r="AP240" s="9" t="str">
        <f t="shared" si="32"/>
        <v>Geçmez</v>
      </c>
      <c r="AQ240" s="8" t="str">
        <f t="shared" si="33"/>
        <v>Geçmez</v>
      </c>
      <c r="AR240" s="9" t="str">
        <f t="shared" si="34"/>
        <v>Geçer</v>
      </c>
      <c r="AS240" s="9" t="str">
        <f t="shared" si="35"/>
        <v>Geçmez</v>
      </c>
      <c r="AT240" s="9" t="str">
        <f t="shared" si="36"/>
        <v>Geçmez</v>
      </c>
      <c r="AU240" s="9" t="str">
        <f t="shared" si="37"/>
        <v>Geçmez</v>
      </c>
      <c r="AV240" s="9" t="str">
        <f t="shared" si="38"/>
        <v>Geçmez</v>
      </c>
      <c r="AW240" s="9" t="str">
        <f t="shared" si="39"/>
        <v>Geçmez</v>
      </c>
      <c r="AX240" s="9" t="str">
        <f t="shared" si="40"/>
        <v>Geçer</v>
      </c>
      <c r="AY240" s="9" t="str">
        <f t="shared" si="41"/>
        <v>Geçmez</v>
      </c>
      <c r="AZ240" s="10" t="str">
        <f t="shared" si="42"/>
        <v>Evet</v>
      </c>
      <c r="BA240" s="10" t="str">
        <f t="shared" si="43"/>
        <v>Hayır</v>
      </c>
      <c r="BB240" s="10" t="str">
        <f t="shared" si="44"/>
        <v>Hayır</v>
      </c>
    </row>
    <row r="241" ht="42.0" customHeight="1">
      <c r="A241" s="7">
        <v>211.0</v>
      </c>
      <c r="B241" s="5" t="s">
        <v>85</v>
      </c>
      <c r="C241" s="7">
        <v>211.0</v>
      </c>
      <c r="D241" s="5">
        <v>15.0</v>
      </c>
      <c r="E241" s="5">
        <v>9.0</v>
      </c>
      <c r="F241" s="5">
        <v>29.0</v>
      </c>
      <c r="G241" s="5">
        <v>4.0</v>
      </c>
      <c r="H241" s="7">
        <v>190.0</v>
      </c>
      <c r="I241" s="6">
        <f t="shared" si="1"/>
        <v>39</v>
      </c>
      <c r="J241" s="6">
        <f t="shared" si="2"/>
        <v>50</v>
      </c>
      <c r="K241" s="7" t="str">
        <f t="shared" si="3"/>
        <v>Dikey</v>
      </c>
      <c r="L241" s="7" t="str">
        <f>IF(K241="Dikey",IF(AND(F241&gt;='Çanta Gruplaması'!$C$10,F241&lt;='Çanta Gruplaması'!$D$10),'Çanta Gruplaması'!$B$10,IF(AND(F241&gt;='Çanta Gruplaması'!$C$11,F241&lt;='Çanta Gruplaması'!$D$11),'Çanta Gruplaması'!$B$11,IF(AND(F241&gt;='Çanta Gruplaması'!$C$12,F241&lt;='Çanta Gruplaması'!$D$12),'Çanta Gruplaması'!$B$12,"Belirtilen Aralıkta Değil"))),IF(K241="Yatay",IF(AND(D241&gt;='Çanta Gruplaması'!$C$3,D241&lt;='Çanta Gruplaması'!$D$3),'Çanta Gruplaması'!$B$3,IF(AND(D241&gt;='Çanta Gruplaması'!$C$4,D241&lt;='Çanta Gruplaması'!$D$4),'Çanta Gruplaması'!$B$4,IF(AND(D241&gt;='Çanta Gruplaması'!$C$5,D241&lt;='Çanta Gruplaması'!$D$5),'Çanta Gruplaması'!$B$5,"Belirtilen Aralıkta Değil"))),IF(K241="Küp",IF(AND(D241&gt;='Çanta Gruplaması'!$C$16,D241&lt;='Çanta Gruplaması'!$D$16),'Çanta Gruplaması'!$B$16,IF(AND(D241&gt;='Çanta Gruplaması'!$C$17,D241&lt;='Çanta Gruplaması'!$D$17),'Çanta Gruplaması'!$B$17,IF(AND(D241&gt;='Çanta Gruplaması'!$C$18,D241&lt;='Çanta Gruplaması'!$D$18),'Çanta Gruplaması'!$B$18,"Belirtilen Aralıkta Değil"))),"Değer Hatalı")))</f>
        <v>Dikey 1</v>
      </c>
      <c r="M241" s="7" t="str">
        <f>IF(AND(D241&gt;='Çanta Gruplaması'!$H$3,D241&lt;='Çanta Gruplaması'!$I$3,F241&gt;='Çanta Gruplaması'!$J$3,F241&lt;='Çanta Gruplaması'!$K$3),'Çanta Gruplaması'!$G$3,IF(AND(D241&gt;='Çanta Gruplaması'!$H$4,D241&lt;='Çanta Gruplaması'!$I$4,F241&gt;='Çanta Gruplaması'!$J$4,F241&lt;='Çanta Gruplaması'!$K$4),'Çanta Gruplaması'!$G$4,IF(AND(D241&gt;='Çanta Gruplaması'!$H$5,D241&lt;='Çanta Gruplaması'!$I$5,F241&gt;='Çanta Gruplaması'!$J$5,F241&lt;='Çanta Gruplaması'!$K$5),'Çanta Gruplaması'!$G$5,"Gruplanabilen Aralıkta Değildir")))</f>
        <v>Küçük</v>
      </c>
      <c r="N241" s="8" t="str">
        <f t="shared" si="4"/>
        <v>Geçmez</v>
      </c>
      <c r="O241" s="9" t="str">
        <f t="shared" si="5"/>
        <v>Geçmez</v>
      </c>
      <c r="P241" s="9" t="str">
        <f t="shared" si="6"/>
        <v>Geçer</v>
      </c>
      <c r="Q241" s="9" t="str">
        <f t="shared" si="7"/>
        <v>Geçer</v>
      </c>
      <c r="R241" s="9" t="str">
        <f t="shared" si="8"/>
        <v>Geçer</v>
      </c>
      <c r="S241" s="9" t="str">
        <f t="shared" si="9"/>
        <v>Geçmez</v>
      </c>
      <c r="T241" s="9" t="str">
        <f t="shared" si="10"/>
        <v>Geçer</v>
      </c>
      <c r="U241" s="9" t="str">
        <f t="shared" si="11"/>
        <v>Geçmez</v>
      </c>
      <c r="V241" s="9" t="str">
        <f t="shared" si="12"/>
        <v>Geçer</v>
      </c>
      <c r="W241" s="9" t="str">
        <f t="shared" si="13"/>
        <v>Geçer</v>
      </c>
      <c r="X241" s="8" t="str">
        <f t="shared" si="14"/>
        <v>Geçer</v>
      </c>
      <c r="Y241" s="9" t="str">
        <f t="shared" si="15"/>
        <v>Geçer</v>
      </c>
      <c r="Z241" s="9" t="str">
        <f t="shared" si="16"/>
        <v>Geçer</v>
      </c>
      <c r="AA241" s="9" t="str">
        <f t="shared" si="17"/>
        <v>Geçer</v>
      </c>
      <c r="AB241" s="9" t="str">
        <f t="shared" si="18"/>
        <v>Geçer</v>
      </c>
      <c r="AC241" s="9" t="str">
        <f t="shared" si="19"/>
        <v>Geçer</v>
      </c>
      <c r="AD241" s="9" t="str">
        <f t="shared" si="20"/>
        <v>Geçer</v>
      </c>
      <c r="AE241" s="9" t="str">
        <f t="shared" si="21"/>
        <v>Geçer</v>
      </c>
      <c r="AF241" s="9" t="str">
        <f t="shared" si="22"/>
        <v>Geçer</v>
      </c>
      <c r="AG241" s="9" t="str">
        <f t="shared" si="23"/>
        <v>Geçer</v>
      </c>
      <c r="AH241" s="8" t="str">
        <f t="shared" si="24"/>
        <v>Geçmez</v>
      </c>
      <c r="AI241" s="9" t="str">
        <f t="shared" si="25"/>
        <v>Geçer</v>
      </c>
      <c r="AJ241" s="9" t="str">
        <f t="shared" si="26"/>
        <v>Geçmez</v>
      </c>
      <c r="AK241" s="9" t="str">
        <f t="shared" si="27"/>
        <v>Geçer</v>
      </c>
      <c r="AL241" s="9" t="str">
        <f t="shared" si="28"/>
        <v>Geçer</v>
      </c>
      <c r="AM241" s="9" t="str">
        <f t="shared" si="29"/>
        <v>Geçmez</v>
      </c>
      <c r="AN241" s="9" t="str">
        <f t="shared" si="30"/>
        <v>Geçer</v>
      </c>
      <c r="AO241" s="9" t="str">
        <f t="shared" si="31"/>
        <v>Geçer</v>
      </c>
      <c r="AP241" s="9" t="str">
        <f t="shared" si="32"/>
        <v>Geçmez</v>
      </c>
      <c r="AQ241" s="8" t="str">
        <f t="shared" si="33"/>
        <v>Geçmez</v>
      </c>
      <c r="AR241" s="9" t="str">
        <f t="shared" si="34"/>
        <v>Geçer</v>
      </c>
      <c r="AS241" s="9" t="str">
        <f t="shared" si="35"/>
        <v>Geçmez</v>
      </c>
      <c r="AT241" s="9" t="str">
        <f t="shared" si="36"/>
        <v>Geçer</v>
      </c>
      <c r="AU241" s="9" t="str">
        <f t="shared" si="37"/>
        <v>Geçer</v>
      </c>
      <c r="AV241" s="9" t="str">
        <f t="shared" si="38"/>
        <v>Geçmez</v>
      </c>
      <c r="AW241" s="9" t="str">
        <f t="shared" si="39"/>
        <v>Geçer</v>
      </c>
      <c r="AX241" s="9" t="str">
        <f t="shared" si="40"/>
        <v>Geçer</v>
      </c>
      <c r="AY241" s="9" t="str">
        <f t="shared" si="41"/>
        <v>Geçmez</v>
      </c>
      <c r="AZ241" s="10" t="str">
        <f t="shared" si="42"/>
        <v>Evet</v>
      </c>
      <c r="BA241" s="10" t="str">
        <f t="shared" si="43"/>
        <v>Hayır</v>
      </c>
      <c r="BB241" s="10" t="str">
        <f t="shared" si="44"/>
        <v>Hayır</v>
      </c>
    </row>
    <row r="242" ht="42.0" customHeight="1">
      <c r="A242" s="7">
        <v>212.0</v>
      </c>
      <c r="B242" s="5" t="s">
        <v>86</v>
      </c>
      <c r="C242" s="7">
        <v>212.0</v>
      </c>
      <c r="D242" s="5">
        <v>40.0</v>
      </c>
      <c r="E242" s="5">
        <v>8.0</v>
      </c>
      <c r="F242" s="5">
        <v>50.5</v>
      </c>
      <c r="G242" s="5">
        <v>3.0</v>
      </c>
      <c r="H242" s="7">
        <v>190.0</v>
      </c>
      <c r="I242" s="6">
        <f t="shared" si="1"/>
        <v>59</v>
      </c>
      <c r="J242" s="6">
        <f t="shared" si="2"/>
        <v>98</v>
      </c>
      <c r="K242" s="7" t="str">
        <f t="shared" si="3"/>
        <v>Dikey</v>
      </c>
      <c r="L242" s="7" t="str">
        <f>IF(K242="Dikey",IF(AND(F242&gt;='Çanta Gruplaması'!$C$10,F242&lt;='Çanta Gruplaması'!$D$10),'Çanta Gruplaması'!$B$10,IF(AND(F242&gt;='Çanta Gruplaması'!$C$11,F242&lt;='Çanta Gruplaması'!$D$11),'Çanta Gruplaması'!$B$11,IF(AND(F242&gt;='Çanta Gruplaması'!$C$12,F242&lt;='Çanta Gruplaması'!$D$12),'Çanta Gruplaması'!$B$12,"Belirtilen Aralıkta Değil"))),IF(K242="Yatay",IF(AND(D242&gt;='Çanta Gruplaması'!$C$3,D242&lt;='Çanta Gruplaması'!$D$3),'Çanta Gruplaması'!$B$3,IF(AND(D242&gt;='Çanta Gruplaması'!$C$4,D242&lt;='Çanta Gruplaması'!$D$4),'Çanta Gruplaması'!$B$4,IF(AND(D242&gt;='Çanta Gruplaması'!$C$5,D242&lt;='Çanta Gruplaması'!$D$5),'Çanta Gruplaması'!$B$5,"Belirtilen Aralıkta Değil"))),IF(K242="Küp",IF(AND(D242&gt;='Çanta Gruplaması'!$C$16,D242&lt;='Çanta Gruplaması'!$D$16),'Çanta Gruplaması'!$B$16,IF(AND(D242&gt;='Çanta Gruplaması'!$C$17,D242&lt;='Çanta Gruplaması'!$D$17),'Çanta Gruplaması'!$B$17,IF(AND(D242&gt;='Çanta Gruplaması'!$C$18,D242&lt;='Çanta Gruplaması'!$D$18),'Çanta Gruplaması'!$B$18,"Belirtilen Aralıkta Değil"))),"Değer Hatalı")))</f>
        <v>Dikey 3</v>
      </c>
      <c r="M242" s="7" t="str">
        <f>IF(AND(D242&gt;='Çanta Gruplaması'!$H$3,D242&lt;='Çanta Gruplaması'!$I$3,F242&gt;='Çanta Gruplaması'!$J$3,F242&lt;='Çanta Gruplaması'!$K$3),'Çanta Gruplaması'!$G$3,IF(AND(D242&gt;='Çanta Gruplaması'!$H$4,D242&lt;='Çanta Gruplaması'!$I$4,F242&gt;='Çanta Gruplaması'!$J$4,F242&lt;='Çanta Gruplaması'!$K$4),'Çanta Gruplaması'!$G$4,IF(AND(D242&gt;='Çanta Gruplaması'!$H$5,D242&lt;='Çanta Gruplaması'!$I$5,F242&gt;='Çanta Gruplaması'!$J$5,F242&lt;='Çanta Gruplaması'!$K$5),'Çanta Gruplaması'!$G$5,"Gruplanabilen Aralıkta Değildir")))</f>
        <v>Gruplanabilen Aralıkta Değildir</v>
      </c>
      <c r="N242" s="8" t="str">
        <f t="shared" si="4"/>
        <v>Geçer</v>
      </c>
      <c r="O242" s="9" t="str">
        <f t="shared" si="5"/>
        <v>Geçer</v>
      </c>
      <c r="P242" s="9" t="str">
        <f t="shared" si="6"/>
        <v>Geçer</v>
      </c>
      <c r="Q242" s="9" t="str">
        <f t="shared" si="7"/>
        <v>Geçer</v>
      </c>
      <c r="R242" s="9" t="str">
        <f t="shared" si="8"/>
        <v>Geçer</v>
      </c>
      <c r="S242" s="9" t="str">
        <f t="shared" si="9"/>
        <v>Geçer</v>
      </c>
      <c r="T242" s="9" t="str">
        <f t="shared" si="10"/>
        <v>Geçer</v>
      </c>
      <c r="U242" s="9" t="str">
        <f t="shared" si="11"/>
        <v>Geçer</v>
      </c>
      <c r="V242" s="9" t="str">
        <f t="shared" si="12"/>
        <v>Geçer</v>
      </c>
      <c r="W242" s="9" t="str">
        <f t="shared" si="13"/>
        <v>Geçer</v>
      </c>
      <c r="X242" s="8" t="str">
        <f t="shared" si="14"/>
        <v>Geçmez</v>
      </c>
      <c r="Y242" s="9" t="str">
        <f t="shared" si="15"/>
        <v>Geçmez</v>
      </c>
      <c r="Z242" s="9" t="str">
        <f t="shared" si="16"/>
        <v>Geçmez</v>
      </c>
      <c r="AA242" s="9" t="str">
        <f t="shared" si="17"/>
        <v>Geçer</v>
      </c>
      <c r="AB242" s="9" t="str">
        <f t="shared" si="18"/>
        <v>Geçer</v>
      </c>
      <c r="AC242" s="9" t="str">
        <f t="shared" si="19"/>
        <v>Geçmez</v>
      </c>
      <c r="AD242" s="9" t="str">
        <f t="shared" si="20"/>
        <v>Geçer</v>
      </c>
      <c r="AE242" s="9" t="str">
        <f t="shared" si="21"/>
        <v>Geçmez</v>
      </c>
      <c r="AF242" s="9" t="str">
        <f t="shared" si="22"/>
        <v>Geçer</v>
      </c>
      <c r="AG242" s="9" t="str">
        <f t="shared" si="23"/>
        <v>Geçmez</v>
      </c>
      <c r="AH242" s="8" t="str">
        <f t="shared" si="24"/>
        <v>Geçmez</v>
      </c>
      <c r="AI242" s="9" t="str">
        <f t="shared" si="25"/>
        <v>Geçer</v>
      </c>
      <c r="AJ242" s="9" t="str">
        <f t="shared" si="26"/>
        <v>Geçer</v>
      </c>
      <c r="AK242" s="9" t="str">
        <f t="shared" si="27"/>
        <v>Geçmez</v>
      </c>
      <c r="AL242" s="9" t="str">
        <f t="shared" si="28"/>
        <v>Geçer</v>
      </c>
      <c r="AM242" s="9" t="str">
        <f t="shared" si="29"/>
        <v>Geçer</v>
      </c>
      <c r="AN242" s="9" t="str">
        <f t="shared" si="30"/>
        <v>Geçer</v>
      </c>
      <c r="AO242" s="9" t="str">
        <f t="shared" si="31"/>
        <v>Geçer</v>
      </c>
      <c r="AP242" s="9" t="str">
        <f t="shared" si="32"/>
        <v>Geçer</v>
      </c>
      <c r="AQ242" s="8" t="str">
        <f t="shared" si="33"/>
        <v>Geçmez</v>
      </c>
      <c r="AR242" s="9" t="str">
        <f t="shared" si="34"/>
        <v>Geçer</v>
      </c>
      <c r="AS242" s="9" t="str">
        <f t="shared" si="35"/>
        <v>Geçer</v>
      </c>
      <c r="AT242" s="9" t="str">
        <f t="shared" si="36"/>
        <v>Geçmez</v>
      </c>
      <c r="AU242" s="9" t="str">
        <f t="shared" si="37"/>
        <v>Geçer</v>
      </c>
      <c r="AV242" s="9" t="str">
        <f t="shared" si="38"/>
        <v>Geçer</v>
      </c>
      <c r="AW242" s="9" t="str">
        <f t="shared" si="39"/>
        <v>Geçer</v>
      </c>
      <c r="AX242" s="9" t="str">
        <f t="shared" si="40"/>
        <v>Geçer</v>
      </c>
      <c r="AY242" s="9" t="str">
        <f t="shared" si="41"/>
        <v>Geçer</v>
      </c>
      <c r="AZ242" s="10" t="str">
        <f t="shared" si="42"/>
        <v>Evet</v>
      </c>
      <c r="BA242" s="10" t="str">
        <f t="shared" si="43"/>
        <v>Hayır</v>
      </c>
      <c r="BB242" s="10" t="str">
        <f t="shared" si="44"/>
        <v>Hayır</v>
      </c>
    </row>
    <row r="243" ht="42.0" customHeight="1">
      <c r="A243" s="7">
        <v>212.0</v>
      </c>
      <c r="B243" s="5" t="s">
        <v>86</v>
      </c>
      <c r="C243" s="7">
        <v>212.0</v>
      </c>
      <c r="D243" s="7">
        <v>10.0</v>
      </c>
      <c r="E243" s="5">
        <v>8.0</v>
      </c>
      <c r="F243" s="7">
        <v>15.0</v>
      </c>
      <c r="G243" s="5">
        <v>3.0</v>
      </c>
      <c r="H243" s="7">
        <v>190.0</v>
      </c>
      <c r="I243" s="6">
        <f t="shared" si="1"/>
        <v>23.5</v>
      </c>
      <c r="J243" s="6">
        <f t="shared" si="2"/>
        <v>38</v>
      </c>
      <c r="K243" s="7" t="str">
        <f t="shared" si="3"/>
        <v>Dikey</v>
      </c>
      <c r="L243" s="7" t="str">
        <f>IF(K243="Dikey",IF(AND(F243&gt;='Çanta Gruplaması'!$C$10,F243&lt;='Çanta Gruplaması'!$D$10),'Çanta Gruplaması'!$B$10,IF(AND(F243&gt;='Çanta Gruplaması'!$C$11,F243&lt;='Çanta Gruplaması'!$D$11),'Çanta Gruplaması'!$B$11,IF(AND(F243&gt;='Çanta Gruplaması'!$C$12,F243&lt;='Çanta Gruplaması'!$D$12),'Çanta Gruplaması'!$B$12,"Belirtilen Aralıkta Değil"))),IF(K243="Yatay",IF(AND(D243&gt;='Çanta Gruplaması'!$C$3,D243&lt;='Çanta Gruplaması'!$D$3),'Çanta Gruplaması'!$B$3,IF(AND(D243&gt;='Çanta Gruplaması'!$C$4,D243&lt;='Çanta Gruplaması'!$D$4),'Çanta Gruplaması'!$B$4,IF(AND(D243&gt;='Çanta Gruplaması'!$C$5,D243&lt;='Çanta Gruplaması'!$D$5),'Çanta Gruplaması'!$B$5,"Belirtilen Aralıkta Değil"))),IF(K243="Küp",IF(AND(D243&gt;='Çanta Gruplaması'!$C$16,D243&lt;='Çanta Gruplaması'!$D$16),'Çanta Gruplaması'!$B$16,IF(AND(D243&gt;='Çanta Gruplaması'!$C$17,D243&lt;='Çanta Gruplaması'!$D$17),'Çanta Gruplaması'!$B$17,IF(AND(D243&gt;='Çanta Gruplaması'!$C$18,D243&lt;='Çanta Gruplaması'!$D$18),'Çanta Gruplaması'!$B$18,"Belirtilen Aralıkta Değil"))),"Değer Hatalı")))</f>
        <v>Dikey 1</v>
      </c>
      <c r="M243" s="7" t="str">
        <f>IF(AND(D243&gt;='Çanta Gruplaması'!$H$3,D243&lt;='Çanta Gruplaması'!$I$3,F243&gt;='Çanta Gruplaması'!$J$3,F243&lt;='Çanta Gruplaması'!$K$3),'Çanta Gruplaması'!$G$3,IF(AND(D243&gt;='Çanta Gruplaması'!$H$4,D243&lt;='Çanta Gruplaması'!$I$4,F243&gt;='Çanta Gruplaması'!$J$4,F243&lt;='Çanta Gruplaması'!$K$4),'Çanta Gruplaması'!$G$4,IF(AND(D243&gt;='Çanta Gruplaması'!$H$5,D243&lt;='Çanta Gruplaması'!$I$5,F243&gt;='Çanta Gruplaması'!$J$5,F243&lt;='Çanta Gruplaması'!$K$5),'Çanta Gruplaması'!$G$5,"Gruplanabilen Aralıkta Değildir")))</f>
        <v>Küçük</v>
      </c>
      <c r="N243" s="8" t="str">
        <f t="shared" si="4"/>
        <v>Geçmez</v>
      </c>
      <c r="O243" s="9" t="str">
        <f t="shared" si="5"/>
        <v>Geçmez</v>
      </c>
      <c r="P243" s="9" t="str">
        <f t="shared" si="6"/>
        <v>Geçmez</v>
      </c>
      <c r="Q243" s="9" t="str">
        <f t="shared" si="7"/>
        <v>Geçer</v>
      </c>
      <c r="R243" s="9" t="str">
        <f t="shared" si="8"/>
        <v>Geçer</v>
      </c>
      <c r="S243" s="9" t="str">
        <f t="shared" si="9"/>
        <v>Geçmez</v>
      </c>
      <c r="T243" s="9" t="str">
        <f t="shared" si="10"/>
        <v>Geçer</v>
      </c>
      <c r="U243" s="9" t="str">
        <f t="shared" si="11"/>
        <v>Geçmez</v>
      </c>
      <c r="V243" s="9" t="str">
        <f t="shared" si="12"/>
        <v>Geçer</v>
      </c>
      <c r="W243" s="9" t="str">
        <f t="shared" si="13"/>
        <v>Geçmez</v>
      </c>
      <c r="X243" s="8" t="str">
        <f t="shared" si="14"/>
        <v>Geçmez</v>
      </c>
      <c r="Y243" s="9" t="str">
        <f t="shared" si="15"/>
        <v>Geçer</v>
      </c>
      <c r="Z243" s="9" t="str">
        <f t="shared" si="16"/>
        <v>Geçer</v>
      </c>
      <c r="AA243" s="9" t="str">
        <f t="shared" si="17"/>
        <v>Geçer</v>
      </c>
      <c r="AB243" s="9" t="str">
        <f t="shared" si="18"/>
        <v>Geçer</v>
      </c>
      <c r="AC243" s="9" t="str">
        <f t="shared" si="19"/>
        <v>Geçmez</v>
      </c>
      <c r="AD243" s="9" t="str">
        <f t="shared" si="20"/>
        <v>Geçer</v>
      </c>
      <c r="AE243" s="9" t="str">
        <f t="shared" si="21"/>
        <v>Geçmez</v>
      </c>
      <c r="AF243" s="9" t="str">
        <f t="shared" si="22"/>
        <v>Geçer</v>
      </c>
      <c r="AG243" s="9" t="str">
        <f t="shared" si="23"/>
        <v>Geçer</v>
      </c>
      <c r="AH243" s="8" t="str">
        <f t="shared" si="24"/>
        <v>Geçmez</v>
      </c>
      <c r="AI243" s="9" t="str">
        <f t="shared" si="25"/>
        <v>Geçer</v>
      </c>
      <c r="AJ243" s="9" t="str">
        <f t="shared" si="26"/>
        <v>Geçmez</v>
      </c>
      <c r="AK243" s="9" t="str">
        <f t="shared" si="27"/>
        <v>Geçmez</v>
      </c>
      <c r="AL243" s="9" t="str">
        <f t="shared" si="28"/>
        <v>Geçer</v>
      </c>
      <c r="AM243" s="9" t="str">
        <f t="shared" si="29"/>
        <v>Geçmez</v>
      </c>
      <c r="AN243" s="9" t="str">
        <f t="shared" si="30"/>
        <v>Geçer</v>
      </c>
      <c r="AO243" s="9" t="str">
        <f t="shared" si="31"/>
        <v>Geçmez</v>
      </c>
      <c r="AP243" s="9" t="str">
        <f t="shared" si="32"/>
        <v>Geçmez</v>
      </c>
      <c r="AQ243" s="8" t="str">
        <f t="shared" si="33"/>
        <v>Geçmez</v>
      </c>
      <c r="AR243" s="9" t="str">
        <f t="shared" si="34"/>
        <v>Geçer</v>
      </c>
      <c r="AS243" s="9" t="str">
        <f t="shared" si="35"/>
        <v>Geçmez</v>
      </c>
      <c r="AT243" s="9" t="str">
        <f t="shared" si="36"/>
        <v>Geçmez</v>
      </c>
      <c r="AU243" s="9" t="str">
        <f t="shared" si="37"/>
        <v>Geçer</v>
      </c>
      <c r="AV243" s="9" t="str">
        <f t="shared" si="38"/>
        <v>Geçmez</v>
      </c>
      <c r="AW243" s="9" t="str">
        <f t="shared" si="39"/>
        <v>Geçer</v>
      </c>
      <c r="AX243" s="9" t="str">
        <f t="shared" si="40"/>
        <v>Geçmez</v>
      </c>
      <c r="AY243" s="9" t="str">
        <f t="shared" si="41"/>
        <v>Geçmez</v>
      </c>
      <c r="AZ243" s="10" t="str">
        <f t="shared" si="42"/>
        <v>Hayır</v>
      </c>
      <c r="BA243" s="10" t="str">
        <f t="shared" si="43"/>
        <v>Hayır</v>
      </c>
      <c r="BB243" s="10" t="str">
        <f t="shared" si="44"/>
        <v>Hayır</v>
      </c>
    </row>
  </sheetData>
  <autoFilter ref="$A$1:$BB$243"/>
  <conditionalFormatting sqref="N1:AY243">
    <cfRule type="containsText" dxfId="0" priority="1" operator="containsText" text="Geçer">
      <formula>NOT(ISERROR(SEARCH(("Geçer"),(N1))))</formula>
    </cfRule>
  </conditionalFormatting>
  <conditionalFormatting sqref="N1:AY243">
    <cfRule type="containsText" dxfId="1" priority="2" operator="containsText" text="Geçmez">
      <formula>NOT(ISERROR(SEARCH(("Geçmez"),(N1))))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Col="1"/>
  <cols>
    <col customWidth="1" min="1" max="1" width="11.63"/>
    <col customWidth="1" min="2" max="2" width="16.38"/>
    <col customWidth="1" min="3" max="3" width="14.88"/>
    <col customWidth="1" min="4" max="10" width="8.25"/>
    <col customWidth="1" min="11" max="13" width="14.88"/>
    <col customWidth="1" min="14" max="15" width="13.88"/>
    <col collapsed="1" customWidth="1" min="16" max="16" width="13.88"/>
    <col customWidth="1" hidden="1" min="17" max="22" width="7.5" outlineLevel="1"/>
    <col customWidth="1" hidden="1" min="23" max="24" width="9.5" outlineLevel="1"/>
  </cols>
  <sheetData>
    <row r="1" ht="34.5" customHeight="1">
      <c r="A1" s="12"/>
      <c r="B1" s="13"/>
      <c r="C1" s="13"/>
      <c r="D1" s="13"/>
      <c r="E1" s="13"/>
      <c r="F1" s="13"/>
      <c r="G1" s="13"/>
      <c r="H1" s="13"/>
      <c r="I1" s="13"/>
      <c r="J1" s="13"/>
      <c r="K1" s="13"/>
      <c r="L1" s="13"/>
      <c r="M1" s="14"/>
      <c r="N1" s="15" t="s">
        <v>87</v>
      </c>
      <c r="O1" s="13"/>
      <c r="P1" s="14"/>
      <c r="Q1" s="15"/>
      <c r="R1" s="13"/>
      <c r="S1" s="13"/>
      <c r="T1" s="13"/>
      <c r="U1" s="13"/>
      <c r="V1" s="13"/>
      <c r="W1" s="13"/>
      <c r="X1" s="14"/>
    </row>
    <row r="2" ht="101.25" customHeight="1">
      <c r="A2" s="1" t="s">
        <v>0</v>
      </c>
      <c r="B2" s="1" t="s">
        <v>1</v>
      </c>
      <c r="C2" s="1" t="s">
        <v>2</v>
      </c>
      <c r="D2" s="1" t="s">
        <v>3</v>
      </c>
      <c r="E2" s="1" t="s">
        <v>4</v>
      </c>
      <c r="F2" s="1" t="s">
        <v>5</v>
      </c>
      <c r="G2" s="1" t="s">
        <v>6</v>
      </c>
      <c r="H2" s="1" t="s">
        <v>7</v>
      </c>
      <c r="I2" s="1" t="s">
        <v>8</v>
      </c>
      <c r="J2" s="1" t="s">
        <v>9</v>
      </c>
      <c r="K2" s="1" t="s">
        <v>10</v>
      </c>
      <c r="L2" s="1" t="s">
        <v>11</v>
      </c>
      <c r="M2" s="1" t="s">
        <v>12</v>
      </c>
      <c r="N2" s="16" t="s">
        <v>88</v>
      </c>
      <c r="O2" s="17" t="s">
        <v>89</v>
      </c>
      <c r="P2" s="17" t="s">
        <v>90</v>
      </c>
      <c r="Q2" s="1" t="s">
        <v>14</v>
      </c>
      <c r="R2" s="1" t="s">
        <v>15</v>
      </c>
      <c r="S2" s="1" t="s">
        <v>7</v>
      </c>
      <c r="T2" s="1" t="s">
        <v>16</v>
      </c>
      <c r="U2" s="1" t="s">
        <v>19</v>
      </c>
      <c r="V2" s="1" t="s">
        <v>4</v>
      </c>
      <c r="W2" s="17" t="s">
        <v>91</v>
      </c>
      <c r="X2" s="17" t="s">
        <v>92</v>
      </c>
    </row>
    <row r="3">
      <c r="A3" s="5">
        <v>210627.0</v>
      </c>
      <c r="B3" s="5" t="s">
        <v>33</v>
      </c>
      <c r="C3" s="5" t="s">
        <v>34</v>
      </c>
      <c r="D3" s="5">
        <v>22.0</v>
      </c>
      <c r="E3" s="5">
        <v>10.0</v>
      </c>
      <c r="F3" s="5">
        <v>24.0</v>
      </c>
      <c r="G3" s="5">
        <v>5.0</v>
      </c>
      <c r="H3" s="5">
        <v>190.0</v>
      </c>
      <c r="I3" s="6">
        <f t="shared" ref="I3:I31" si="1">+E3/2+1.5+F3+G3</f>
        <v>35.5</v>
      </c>
      <c r="J3" s="6">
        <f t="shared" ref="J3:J31" si="2">+(D3+E3)*2+2</f>
        <v>66</v>
      </c>
      <c r="K3" s="7" t="str">
        <f t="shared" ref="K3:K243" si="3">IF(D3&gt;F3,"Yatay","Dikey")</f>
        <v>Dikey</v>
      </c>
      <c r="L3" s="7" t="str">
        <f>IF(K3="Dikey",IF(AND(F3&gt;='Çanta Gruplaması'!$C$10,F3&lt;='Çanta Gruplaması'!$D$10),'Çanta Gruplaması'!$B$10,IF(AND(F3&gt;='Çanta Gruplaması'!$C$11,F3&lt;='Çanta Gruplaması'!$D$11),'Çanta Gruplaması'!$B$11,IF(AND(F3&gt;='Çanta Gruplaması'!$C$12,F3&lt;='Çanta Gruplaması'!$D$12),'Çanta Gruplaması'!$B$12,"Belirtilen Aralıkta Değil"))),IF(K3="Yatay",IF(AND(D3&gt;='Çanta Gruplaması'!$C$3,D3&lt;='Çanta Gruplaması'!$D$3),'Çanta Gruplaması'!$B$3,IF(AND(D3&gt;='Çanta Gruplaması'!$C$4,D3&lt;='Çanta Gruplaması'!$D$4),'Çanta Gruplaması'!$B$4,IF(AND(D3&gt;='Çanta Gruplaması'!$C$5,D3&lt;='Çanta Gruplaması'!$D$5),'Çanta Gruplaması'!$B$5,"Belirtilen Aralıkta Değil"))),IF(K3="Küp",IF(AND(D3&gt;='Çanta Gruplaması'!$C$16,D3&lt;='Çanta Gruplaması'!$D$16),'Çanta Gruplaması'!$B$16,IF(AND(D3&gt;='Çanta Gruplaması'!$C$17,D3&lt;='Çanta Gruplaması'!$D$17),'Çanta Gruplaması'!$B$17,IF(AND(D3&gt;='Çanta Gruplaması'!$C$18,D3&lt;='Çanta Gruplaması'!$D$18),'Çanta Gruplaması'!$B$18,"Belirtilen Aralıkta Değil"))),"Değer Hatalı")))</f>
        <v>Dikey 1</v>
      </c>
      <c r="M3" s="7" t="str">
        <f>IF(AND(D3&gt;='Çanta Gruplaması'!$H$3,D3&lt;='Çanta Gruplaması'!$I$3,F3&gt;='Çanta Gruplaması'!$J$3,F3&lt;='Çanta Gruplaması'!$K$3),'Çanta Gruplaması'!$G$3,IF(AND(D3&gt;='Çanta Gruplaması'!$H$4,D3&lt;='Çanta Gruplaması'!$I$4,F3&gt;='Çanta Gruplaması'!$J$4,F3&lt;='Çanta Gruplaması'!$K$4),'Çanta Gruplaması'!$G$4,IF(AND(D3&gt;='Çanta Gruplaması'!$H$5,D3&lt;='Çanta Gruplaması'!$I$5,F3&gt;='Çanta Gruplaması'!$J$5,F3&lt;='Çanta Gruplaması'!$K$5),'Çanta Gruplaması'!$G$5,"Gruplanabilen Aralıkta Değildir")))</f>
        <v>Küçük</v>
      </c>
      <c r="N3" s="8" t="str">
        <f t="shared" ref="N3:N31" si="4">IF(AND(Q3="Geçer",R3="Geçer",S3="Geçer",T3="Geçer",U3="Geçer",V3="Geçer",W3="Geçer"),"Geçer","Geçmez")</f>
        <v>Geçer</v>
      </c>
      <c r="O3" s="9" t="str">
        <f t="shared" ref="O3:O31" si="5">IF(AND(Q3="Geçer",R3="Geçer",S3="Geçer",T3="Geçer",U3="Geçer",V3="Geçer",X3="Geçer"),"Geçer","Geçmez")</f>
        <v>Geçer</v>
      </c>
      <c r="P3" s="9" t="str">
        <f t="shared" ref="P3:P31" si="6">IF(AND(Q3="Geçer",R3="Geçer",S3="Geçer",T3="Geçer",U3="Geçer",V3="Geçer",W3="Geçer"),"Geçer","Geçmez")</f>
        <v>Geçer</v>
      </c>
      <c r="Q3" s="9" t="str">
        <f t="shared" ref="Q3:Q31" si="7">+IF(AND(J3&gt;=62,J3&lt;=126),"Geçer","Geçmez")</f>
        <v>Geçer</v>
      </c>
      <c r="R3" s="9" t="str">
        <f t="shared" ref="R3:R31" si="8">+IF(AND(I3&gt;=32,I3&lt;=60),"Geçer","Geçmez")</f>
        <v>Geçer</v>
      </c>
      <c r="S3" s="9" t="str">
        <f t="shared" ref="S3:S31" si="9">+IF(AND(H3&gt;=120,H3&lt;=190),"Geçer","Geçmez")</f>
        <v>Geçer</v>
      </c>
      <c r="T3" s="9" t="str">
        <f t="shared" ref="T3:T31" si="10">+IF(AND(G3&gt;=4,G3&lt;=6),"Geçer","Geçmez")</f>
        <v>Geçer</v>
      </c>
      <c r="U3" s="9" t="str">
        <f t="shared" ref="U3:U31" si="11">+IF(AND(D3&gt;=22,D3&lt;=45),"Geçer","Geçmez")</f>
        <v>Geçer</v>
      </c>
      <c r="V3" s="9" t="str">
        <f t="shared" ref="V3:V31" si="12">+IF(AND(E3&gt;=7,E3&lt;=18),"Geçer","Geçmez")</f>
        <v>Geçer</v>
      </c>
      <c r="W3" s="9" t="str">
        <f t="shared" ref="W3:W31" si="13">+IF(AND((I3-G3)&gt;=26,(I3-G3)&lt;=54),"Geçer","Geçmez")</f>
        <v>Geçer</v>
      </c>
      <c r="X3" s="9" t="str">
        <f t="shared" ref="X3:X31" si="14">+IF(AND((I3-G3)&gt;=30,(I3-G3)&lt;=54),"Geçer","Geçmez")</f>
        <v>Geçer</v>
      </c>
    </row>
    <row r="4">
      <c r="A4" s="5">
        <v>211215.0</v>
      </c>
      <c r="B4" s="5" t="s">
        <v>33</v>
      </c>
      <c r="C4" s="5" t="s">
        <v>35</v>
      </c>
      <c r="D4" s="5">
        <v>27.0</v>
      </c>
      <c r="E4" s="5">
        <v>9.0</v>
      </c>
      <c r="F4" s="5">
        <v>37.0</v>
      </c>
      <c r="G4" s="5">
        <v>5.5</v>
      </c>
      <c r="H4" s="5">
        <v>190.0</v>
      </c>
      <c r="I4" s="6">
        <f t="shared" si="1"/>
        <v>48.5</v>
      </c>
      <c r="J4" s="6">
        <f t="shared" si="2"/>
        <v>74</v>
      </c>
      <c r="K4" s="7" t="str">
        <f t="shared" si="3"/>
        <v>Dikey</v>
      </c>
      <c r="L4" s="7" t="str">
        <f>IF(K4="Dikey",IF(AND(F4&gt;='Çanta Gruplaması'!$C$10,F4&lt;='Çanta Gruplaması'!$D$10),'Çanta Gruplaması'!$B$10,IF(AND(F4&gt;='Çanta Gruplaması'!$C$11,F4&lt;='Çanta Gruplaması'!$D$11),'Çanta Gruplaması'!$B$11,IF(AND(F4&gt;='Çanta Gruplaması'!$C$12,F4&lt;='Çanta Gruplaması'!$D$12),'Çanta Gruplaması'!$B$12,"Belirtilen Aralıkta Değil"))),IF(K4="Yatay",IF(AND(D4&gt;='Çanta Gruplaması'!$C$3,D4&lt;='Çanta Gruplaması'!$D$3),'Çanta Gruplaması'!$B$3,IF(AND(D4&gt;='Çanta Gruplaması'!$C$4,D4&lt;='Çanta Gruplaması'!$D$4),'Çanta Gruplaması'!$B$4,IF(AND(D4&gt;='Çanta Gruplaması'!$C$5,D4&lt;='Çanta Gruplaması'!$D$5),'Çanta Gruplaması'!$B$5,"Belirtilen Aralıkta Değil"))),IF(K4="Küp",IF(AND(D4&gt;='Çanta Gruplaması'!$C$16,D4&lt;='Çanta Gruplaması'!$D$16),'Çanta Gruplaması'!$B$16,IF(AND(D4&gt;='Çanta Gruplaması'!$C$17,D4&lt;='Çanta Gruplaması'!$D$17),'Çanta Gruplaması'!$B$17,IF(AND(D4&gt;='Çanta Gruplaması'!$C$18,D4&lt;='Çanta Gruplaması'!$D$18),'Çanta Gruplaması'!$B$18,"Belirtilen Aralıkta Değil"))),"Değer Hatalı")))</f>
        <v>Dikey 2</v>
      </c>
      <c r="M4" s="7" t="str">
        <f>IF(AND(D4&gt;='Çanta Gruplaması'!$H$3,D4&lt;='Çanta Gruplaması'!$I$3,F4&gt;='Çanta Gruplaması'!$J$3,F4&lt;='Çanta Gruplaması'!$K$3),'Çanta Gruplaması'!$G$3,IF(AND(D4&gt;='Çanta Gruplaması'!$H$4,D4&lt;='Çanta Gruplaması'!$I$4,F4&gt;='Çanta Gruplaması'!$J$4,F4&lt;='Çanta Gruplaması'!$K$4),'Çanta Gruplaması'!$G$4,IF(AND(D4&gt;='Çanta Gruplaması'!$H$5,D4&lt;='Çanta Gruplaması'!$I$5,F4&gt;='Çanta Gruplaması'!$J$5,F4&lt;='Çanta Gruplaması'!$K$5),'Çanta Gruplaması'!$G$5,"Gruplanabilen Aralıkta Değildir")))</f>
        <v>Orta</v>
      </c>
      <c r="N4" s="8" t="str">
        <f t="shared" si="4"/>
        <v>Geçer</v>
      </c>
      <c r="O4" s="9" t="str">
        <f t="shared" si="5"/>
        <v>Geçer</v>
      </c>
      <c r="P4" s="9" t="str">
        <f t="shared" si="6"/>
        <v>Geçer</v>
      </c>
      <c r="Q4" s="9" t="str">
        <f t="shared" si="7"/>
        <v>Geçer</v>
      </c>
      <c r="R4" s="9" t="str">
        <f t="shared" si="8"/>
        <v>Geçer</v>
      </c>
      <c r="S4" s="9" t="str">
        <f t="shared" si="9"/>
        <v>Geçer</v>
      </c>
      <c r="T4" s="9" t="str">
        <f t="shared" si="10"/>
        <v>Geçer</v>
      </c>
      <c r="U4" s="9" t="str">
        <f t="shared" si="11"/>
        <v>Geçer</v>
      </c>
      <c r="V4" s="9" t="str">
        <f t="shared" si="12"/>
        <v>Geçer</v>
      </c>
      <c r="W4" s="9" t="str">
        <f t="shared" si="13"/>
        <v>Geçer</v>
      </c>
      <c r="X4" s="9" t="str">
        <f t="shared" si="14"/>
        <v>Geçer</v>
      </c>
    </row>
    <row r="5">
      <c r="A5" s="5">
        <v>211216.0</v>
      </c>
      <c r="B5" s="5" t="s">
        <v>33</v>
      </c>
      <c r="C5" s="5" t="s">
        <v>36</v>
      </c>
      <c r="D5" s="5">
        <v>18.0</v>
      </c>
      <c r="E5" s="5">
        <v>9.0</v>
      </c>
      <c r="F5" s="5">
        <v>23.0</v>
      </c>
      <c r="G5" s="5">
        <v>5.5</v>
      </c>
      <c r="H5" s="5">
        <v>200.0</v>
      </c>
      <c r="I5" s="6">
        <f t="shared" si="1"/>
        <v>34.5</v>
      </c>
      <c r="J5" s="6">
        <f t="shared" si="2"/>
        <v>56</v>
      </c>
      <c r="K5" s="7" t="str">
        <f t="shared" si="3"/>
        <v>Dikey</v>
      </c>
      <c r="L5" s="7" t="str">
        <f>IF(K5="Dikey",IF(AND(F5&gt;='Çanta Gruplaması'!$C$10,F5&lt;='Çanta Gruplaması'!$D$10),'Çanta Gruplaması'!$B$10,IF(AND(F5&gt;='Çanta Gruplaması'!$C$11,F5&lt;='Çanta Gruplaması'!$D$11),'Çanta Gruplaması'!$B$11,IF(AND(F5&gt;='Çanta Gruplaması'!$C$12,F5&lt;='Çanta Gruplaması'!$D$12),'Çanta Gruplaması'!$B$12,"Belirtilen Aralıkta Değil"))),IF(K5="Yatay",IF(AND(D5&gt;='Çanta Gruplaması'!$C$3,D5&lt;='Çanta Gruplaması'!$D$3),'Çanta Gruplaması'!$B$3,IF(AND(D5&gt;='Çanta Gruplaması'!$C$4,D5&lt;='Çanta Gruplaması'!$D$4),'Çanta Gruplaması'!$B$4,IF(AND(D5&gt;='Çanta Gruplaması'!$C$5,D5&lt;='Çanta Gruplaması'!$D$5),'Çanta Gruplaması'!$B$5,"Belirtilen Aralıkta Değil"))),IF(K5="Küp",IF(AND(D5&gt;='Çanta Gruplaması'!$C$16,D5&lt;='Çanta Gruplaması'!$D$16),'Çanta Gruplaması'!$B$16,IF(AND(D5&gt;='Çanta Gruplaması'!$C$17,D5&lt;='Çanta Gruplaması'!$D$17),'Çanta Gruplaması'!$B$17,IF(AND(D5&gt;='Çanta Gruplaması'!$C$18,D5&lt;='Çanta Gruplaması'!$D$18),'Çanta Gruplaması'!$B$18,"Belirtilen Aralıkta Değil"))),"Değer Hatalı")))</f>
        <v>Dikey 1</v>
      </c>
      <c r="M5" s="7" t="str">
        <f>IF(AND(D5&gt;='Çanta Gruplaması'!$H$3,D5&lt;='Çanta Gruplaması'!$I$3,F5&gt;='Çanta Gruplaması'!$J$3,F5&lt;='Çanta Gruplaması'!$K$3),'Çanta Gruplaması'!$G$3,IF(AND(D5&gt;='Çanta Gruplaması'!$H$4,D5&lt;='Çanta Gruplaması'!$I$4,F5&gt;='Çanta Gruplaması'!$J$4,F5&lt;='Çanta Gruplaması'!$K$4),'Çanta Gruplaması'!$G$4,IF(AND(D5&gt;='Çanta Gruplaması'!$H$5,D5&lt;='Çanta Gruplaması'!$I$5,F5&gt;='Çanta Gruplaması'!$J$5,F5&lt;='Çanta Gruplaması'!$K$5),'Çanta Gruplaması'!$G$5,"Gruplanabilen Aralıkta Değildir")))</f>
        <v>Küçük</v>
      </c>
      <c r="N5" s="8" t="str">
        <f t="shared" si="4"/>
        <v>Geçmez</v>
      </c>
      <c r="O5" s="9" t="str">
        <f t="shared" si="5"/>
        <v>Geçmez</v>
      </c>
      <c r="P5" s="9" t="str">
        <f t="shared" si="6"/>
        <v>Geçmez</v>
      </c>
      <c r="Q5" s="9" t="str">
        <f t="shared" si="7"/>
        <v>Geçmez</v>
      </c>
      <c r="R5" s="9" t="str">
        <f t="shared" si="8"/>
        <v>Geçer</v>
      </c>
      <c r="S5" s="9" t="str">
        <f t="shared" si="9"/>
        <v>Geçmez</v>
      </c>
      <c r="T5" s="9" t="str">
        <f t="shared" si="10"/>
        <v>Geçer</v>
      </c>
      <c r="U5" s="9" t="str">
        <f t="shared" si="11"/>
        <v>Geçmez</v>
      </c>
      <c r="V5" s="9" t="str">
        <f t="shared" si="12"/>
        <v>Geçer</v>
      </c>
      <c r="W5" s="9" t="str">
        <f t="shared" si="13"/>
        <v>Geçer</v>
      </c>
      <c r="X5" s="9" t="str">
        <f t="shared" si="14"/>
        <v>Geçmez</v>
      </c>
    </row>
    <row r="6">
      <c r="A6" s="5">
        <v>211915.0</v>
      </c>
      <c r="B6" s="5" t="s">
        <v>33</v>
      </c>
      <c r="C6" s="5" t="s">
        <v>37</v>
      </c>
      <c r="D6" s="5">
        <v>35.0</v>
      </c>
      <c r="E6" s="5">
        <v>10.0</v>
      </c>
      <c r="F6" s="5">
        <v>28.0</v>
      </c>
      <c r="G6" s="5">
        <v>4.0</v>
      </c>
      <c r="H6" s="5">
        <v>190.0</v>
      </c>
      <c r="I6" s="6">
        <f t="shared" si="1"/>
        <v>38.5</v>
      </c>
      <c r="J6" s="6">
        <f t="shared" si="2"/>
        <v>92</v>
      </c>
      <c r="K6" s="7" t="str">
        <f t="shared" si="3"/>
        <v>Yatay</v>
      </c>
      <c r="L6" s="7" t="str">
        <f>IF(K6="Dikey",IF(AND(F6&gt;='Çanta Gruplaması'!$C$10,F6&lt;='Çanta Gruplaması'!$D$10),'Çanta Gruplaması'!$B$10,IF(AND(F6&gt;='Çanta Gruplaması'!$C$11,F6&lt;='Çanta Gruplaması'!$D$11),'Çanta Gruplaması'!$B$11,IF(AND(F6&gt;='Çanta Gruplaması'!$C$12,F6&lt;='Çanta Gruplaması'!$D$12),'Çanta Gruplaması'!$B$12,"Belirtilen Aralıkta Değil"))),IF(K6="Yatay",IF(AND(D6&gt;='Çanta Gruplaması'!$C$3,D6&lt;='Çanta Gruplaması'!$D$3),'Çanta Gruplaması'!$B$3,IF(AND(D6&gt;='Çanta Gruplaması'!$C$4,D6&lt;='Çanta Gruplaması'!$D$4),'Çanta Gruplaması'!$B$4,IF(AND(D6&gt;='Çanta Gruplaması'!$C$5,D6&lt;='Çanta Gruplaması'!$D$5),'Çanta Gruplaması'!$B$5,"Belirtilen Aralıkta Değil"))),IF(K6="Küp",IF(AND(D6&gt;='Çanta Gruplaması'!$C$16,D6&lt;='Çanta Gruplaması'!$D$16),'Çanta Gruplaması'!$B$16,IF(AND(D6&gt;='Çanta Gruplaması'!$C$17,D6&lt;='Çanta Gruplaması'!$D$17),'Çanta Gruplaması'!$B$17,IF(AND(D6&gt;='Çanta Gruplaması'!$C$18,D6&lt;='Çanta Gruplaması'!$D$18),'Çanta Gruplaması'!$B$18,"Belirtilen Aralıkta Değil"))),"Değer Hatalı")))</f>
        <v>Yatay 2</v>
      </c>
      <c r="M6" s="7" t="str">
        <f>IF(AND(D6&gt;='Çanta Gruplaması'!$H$3,D6&lt;='Çanta Gruplaması'!$I$3,F6&gt;='Çanta Gruplaması'!$J$3,F6&lt;='Çanta Gruplaması'!$K$3),'Çanta Gruplaması'!$G$3,IF(AND(D6&gt;='Çanta Gruplaması'!$H$4,D6&lt;='Çanta Gruplaması'!$I$4,F6&gt;='Çanta Gruplaması'!$J$4,F6&lt;='Çanta Gruplaması'!$K$4),'Çanta Gruplaması'!$G$4,IF(AND(D6&gt;='Çanta Gruplaması'!$H$5,D6&lt;='Çanta Gruplaması'!$I$5,F6&gt;='Çanta Gruplaması'!$J$5,F6&lt;='Çanta Gruplaması'!$K$5),'Çanta Gruplaması'!$G$5,"Gruplanabilen Aralıkta Değildir")))</f>
        <v>Gruplanabilen Aralıkta Değildir</v>
      </c>
      <c r="N6" s="8" t="str">
        <f t="shared" si="4"/>
        <v>Geçer</v>
      </c>
      <c r="O6" s="9" t="str">
        <f t="shared" si="5"/>
        <v>Geçer</v>
      </c>
      <c r="P6" s="9" t="str">
        <f t="shared" si="6"/>
        <v>Geçer</v>
      </c>
      <c r="Q6" s="9" t="str">
        <f t="shared" si="7"/>
        <v>Geçer</v>
      </c>
      <c r="R6" s="9" t="str">
        <f t="shared" si="8"/>
        <v>Geçer</v>
      </c>
      <c r="S6" s="9" t="str">
        <f t="shared" si="9"/>
        <v>Geçer</v>
      </c>
      <c r="T6" s="9" t="str">
        <f t="shared" si="10"/>
        <v>Geçer</v>
      </c>
      <c r="U6" s="9" t="str">
        <f t="shared" si="11"/>
        <v>Geçer</v>
      </c>
      <c r="V6" s="9" t="str">
        <f t="shared" si="12"/>
        <v>Geçer</v>
      </c>
      <c r="W6" s="9" t="str">
        <f t="shared" si="13"/>
        <v>Geçer</v>
      </c>
      <c r="X6" s="9" t="str">
        <f t="shared" si="14"/>
        <v>Geçer</v>
      </c>
    </row>
    <row r="7">
      <c r="A7" s="5">
        <v>211919.0</v>
      </c>
      <c r="B7" s="5" t="s">
        <v>33</v>
      </c>
      <c r="C7" s="5" t="s">
        <v>38</v>
      </c>
      <c r="D7" s="5">
        <v>11.5</v>
      </c>
      <c r="E7" s="5">
        <v>6.5</v>
      </c>
      <c r="F7" s="5">
        <v>15.0</v>
      </c>
      <c r="G7" s="5">
        <v>4.0</v>
      </c>
      <c r="H7" s="5">
        <v>190.0</v>
      </c>
      <c r="I7" s="6">
        <f t="shared" si="1"/>
        <v>23.75</v>
      </c>
      <c r="J7" s="6">
        <f t="shared" si="2"/>
        <v>38</v>
      </c>
      <c r="K7" s="7" t="str">
        <f t="shared" si="3"/>
        <v>Dikey</v>
      </c>
      <c r="L7" s="7" t="str">
        <f>IF(K7="Dikey",IF(AND(F7&gt;='Çanta Gruplaması'!$C$10,F7&lt;='Çanta Gruplaması'!$D$10),'Çanta Gruplaması'!$B$10,IF(AND(F7&gt;='Çanta Gruplaması'!$C$11,F7&lt;='Çanta Gruplaması'!$D$11),'Çanta Gruplaması'!$B$11,IF(AND(F7&gt;='Çanta Gruplaması'!$C$12,F7&lt;='Çanta Gruplaması'!$D$12),'Çanta Gruplaması'!$B$12,"Belirtilen Aralıkta Değil"))),IF(K7="Yatay",IF(AND(D7&gt;='Çanta Gruplaması'!$C$3,D7&lt;='Çanta Gruplaması'!$D$3),'Çanta Gruplaması'!$B$3,IF(AND(D7&gt;='Çanta Gruplaması'!$C$4,D7&lt;='Çanta Gruplaması'!$D$4),'Çanta Gruplaması'!$B$4,IF(AND(D7&gt;='Çanta Gruplaması'!$C$5,D7&lt;='Çanta Gruplaması'!$D$5),'Çanta Gruplaması'!$B$5,"Belirtilen Aralıkta Değil"))),IF(K7="Küp",IF(AND(D7&gt;='Çanta Gruplaması'!$C$16,D7&lt;='Çanta Gruplaması'!$D$16),'Çanta Gruplaması'!$B$16,IF(AND(D7&gt;='Çanta Gruplaması'!$C$17,D7&lt;='Çanta Gruplaması'!$D$17),'Çanta Gruplaması'!$B$17,IF(AND(D7&gt;='Çanta Gruplaması'!$C$18,D7&lt;='Çanta Gruplaması'!$D$18),'Çanta Gruplaması'!$B$18,"Belirtilen Aralıkta Değil"))),"Değer Hatalı")))</f>
        <v>Dikey 1</v>
      </c>
      <c r="M7" s="7" t="str">
        <f>IF(AND(D7&gt;='Çanta Gruplaması'!$H$3,D7&lt;='Çanta Gruplaması'!$I$3,F7&gt;='Çanta Gruplaması'!$J$3,F7&lt;='Çanta Gruplaması'!$K$3),'Çanta Gruplaması'!$G$3,IF(AND(D7&gt;='Çanta Gruplaması'!$H$4,D7&lt;='Çanta Gruplaması'!$I$4,F7&gt;='Çanta Gruplaması'!$J$4,F7&lt;='Çanta Gruplaması'!$K$4),'Çanta Gruplaması'!$G$4,IF(AND(D7&gt;='Çanta Gruplaması'!$H$5,D7&lt;='Çanta Gruplaması'!$I$5,F7&gt;='Çanta Gruplaması'!$J$5,F7&lt;='Çanta Gruplaması'!$K$5),'Çanta Gruplaması'!$G$5,"Gruplanabilen Aralıkta Değildir")))</f>
        <v>Küçük</v>
      </c>
      <c r="N7" s="8" t="str">
        <f t="shared" si="4"/>
        <v>Geçmez</v>
      </c>
      <c r="O7" s="9" t="str">
        <f t="shared" si="5"/>
        <v>Geçmez</v>
      </c>
      <c r="P7" s="9" t="str">
        <f t="shared" si="6"/>
        <v>Geçmez</v>
      </c>
      <c r="Q7" s="9" t="str">
        <f t="shared" si="7"/>
        <v>Geçmez</v>
      </c>
      <c r="R7" s="9" t="str">
        <f t="shared" si="8"/>
        <v>Geçmez</v>
      </c>
      <c r="S7" s="9" t="str">
        <f t="shared" si="9"/>
        <v>Geçer</v>
      </c>
      <c r="T7" s="9" t="str">
        <f t="shared" si="10"/>
        <v>Geçer</v>
      </c>
      <c r="U7" s="9" t="str">
        <f t="shared" si="11"/>
        <v>Geçmez</v>
      </c>
      <c r="V7" s="9" t="str">
        <f t="shared" si="12"/>
        <v>Geçmez</v>
      </c>
      <c r="W7" s="9" t="str">
        <f t="shared" si="13"/>
        <v>Geçmez</v>
      </c>
      <c r="X7" s="9" t="str">
        <f t="shared" si="14"/>
        <v>Geçmez</v>
      </c>
    </row>
    <row r="8">
      <c r="A8" s="5">
        <v>211922.0</v>
      </c>
      <c r="B8" s="5" t="s">
        <v>33</v>
      </c>
      <c r="C8" s="5" t="s">
        <v>39</v>
      </c>
      <c r="D8" s="5">
        <v>11.5</v>
      </c>
      <c r="E8" s="5">
        <v>6.5</v>
      </c>
      <c r="F8" s="5">
        <v>15.0</v>
      </c>
      <c r="G8" s="5">
        <v>4.0</v>
      </c>
      <c r="H8" s="5">
        <v>155.0</v>
      </c>
      <c r="I8" s="6">
        <f t="shared" si="1"/>
        <v>23.75</v>
      </c>
      <c r="J8" s="6">
        <f t="shared" si="2"/>
        <v>38</v>
      </c>
      <c r="K8" s="7" t="str">
        <f t="shared" si="3"/>
        <v>Dikey</v>
      </c>
      <c r="L8" s="7" t="str">
        <f>IF(K8="Dikey",IF(AND(F8&gt;='Çanta Gruplaması'!$C$10,F8&lt;='Çanta Gruplaması'!$D$10),'Çanta Gruplaması'!$B$10,IF(AND(F8&gt;='Çanta Gruplaması'!$C$11,F8&lt;='Çanta Gruplaması'!$D$11),'Çanta Gruplaması'!$B$11,IF(AND(F8&gt;='Çanta Gruplaması'!$C$12,F8&lt;='Çanta Gruplaması'!$D$12),'Çanta Gruplaması'!$B$12,"Belirtilen Aralıkta Değil"))),IF(K8="Yatay",IF(AND(D8&gt;='Çanta Gruplaması'!$C$3,D8&lt;='Çanta Gruplaması'!$D$3),'Çanta Gruplaması'!$B$3,IF(AND(D8&gt;='Çanta Gruplaması'!$C$4,D8&lt;='Çanta Gruplaması'!$D$4),'Çanta Gruplaması'!$B$4,IF(AND(D8&gt;='Çanta Gruplaması'!$C$5,D8&lt;='Çanta Gruplaması'!$D$5),'Çanta Gruplaması'!$B$5,"Belirtilen Aralıkta Değil"))),IF(K8="Küp",IF(AND(D8&gt;='Çanta Gruplaması'!$C$16,D8&lt;='Çanta Gruplaması'!$D$16),'Çanta Gruplaması'!$B$16,IF(AND(D8&gt;='Çanta Gruplaması'!$C$17,D8&lt;='Çanta Gruplaması'!$D$17),'Çanta Gruplaması'!$B$17,IF(AND(D8&gt;='Çanta Gruplaması'!$C$18,D8&lt;='Çanta Gruplaması'!$D$18),'Çanta Gruplaması'!$B$18,"Belirtilen Aralıkta Değil"))),"Değer Hatalı")))</f>
        <v>Dikey 1</v>
      </c>
      <c r="M8" s="7" t="str">
        <f>IF(AND(D8&gt;='Çanta Gruplaması'!$H$3,D8&lt;='Çanta Gruplaması'!$I$3,F8&gt;='Çanta Gruplaması'!$J$3,F8&lt;='Çanta Gruplaması'!$K$3),'Çanta Gruplaması'!$G$3,IF(AND(D8&gt;='Çanta Gruplaması'!$H$4,D8&lt;='Çanta Gruplaması'!$I$4,F8&gt;='Çanta Gruplaması'!$J$4,F8&lt;='Çanta Gruplaması'!$K$4),'Çanta Gruplaması'!$G$4,IF(AND(D8&gt;='Çanta Gruplaması'!$H$5,D8&lt;='Çanta Gruplaması'!$I$5,F8&gt;='Çanta Gruplaması'!$J$5,F8&lt;='Çanta Gruplaması'!$K$5),'Çanta Gruplaması'!$G$5,"Gruplanabilen Aralıkta Değildir")))</f>
        <v>Küçük</v>
      </c>
      <c r="N8" s="8" t="str">
        <f t="shared" si="4"/>
        <v>Geçmez</v>
      </c>
      <c r="O8" s="9" t="str">
        <f t="shared" si="5"/>
        <v>Geçmez</v>
      </c>
      <c r="P8" s="9" t="str">
        <f t="shared" si="6"/>
        <v>Geçmez</v>
      </c>
      <c r="Q8" s="9" t="str">
        <f t="shared" si="7"/>
        <v>Geçmez</v>
      </c>
      <c r="R8" s="9" t="str">
        <f t="shared" si="8"/>
        <v>Geçmez</v>
      </c>
      <c r="S8" s="9" t="str">
        <f t="shared" si="9"/>
        <v>Geçer</v>
      </c>
      <c r="T8" s="9" t="str">
        <f t="shared" si="10"/>
        <v>Geçer</v>
      </c>
      <c r="U8" s="9" t="str">
        <f t="shared" si="11"/>
        <v>Geçmez</v>
      </c>
      <c r="V8" s="9" t="str">
        <f t="shared" si="12"/>
        <v>Geçmez</v>
      </c>
      <c r="W8" s="9" t="str">
        <f t="shared" si="13"/>
        <v>Geçmez</v>
      </c>
      <c r="X8" s="9" t="str">
        <f t="shared" si="14"/>
        <v>Geçmez</v>
      </c>
    </row>
    <row r="9">
      <c r="A9" s="5">
        <v>211928.0</v>
      </c>
      <c r="B9" s="5" t="s">
        <v>33</v>
      </c>
      <c r="C9" s="5" t="s">
        <v>40</v>
      </c>
      <c r="D9" s="5">
        <v>6.0</v>
      </c>
      <c r="E9" s="5">
        <v>6.0</v>
      </c>
      <c r="F9" s="5">
        <v>32.0</v>
      </c>
      <c r="G9" s="5">
        <v>4.0</v>
      </c>
      <c r="H9" s="5">
        <v>155.0</v>
      </c>
      <c r="I9" s="6">
        <f t="shared" si="1"/>
        <v>40.5</v>
      </c>
      <c r="J9" s="6">
        <f t="shared" si="2"/>
        <v>26</v>
      </c>
      <c r="K9" s="7" t="str">
        <f t="shared" si="3"/>
        <v>Dikey</v>
      </c>
      <c r="L9" s="7" t="str">
        <f>IF(K9="Dikey",IF(AND(F9&gt;='Çanta Gruplaması'!$C$10,F9&lt;='Çanta Gruplaması'!$D$10),'Çanta Gruplaması'!$B$10,IF(AND(F9&gt;='Çanta Gruplaması'!$C$11,F9&lt;='Çanta Gruplaması'!$D$11),'Çanta Gruplaması'!$B$11,IF(AND(F9&gt;='Çanta Gruplaması'!$C$12,F9&lt;='Çanta Gruplaması'!$D$12),'Çanta Gruplaması'!$B$12,"Belirtilen Aralıkta Değil"))),IF(K9="Yatay",IF(AND(D9&gt;='Çanta Gruplaması'!$C$3,D9&lt;='Çanta Gruplaması'!$D$3),'Çanta Gruplaması'!$B$3,IF(AND(D9&gt;='Çanta Gruplaması'!$C$4,D9&lt;='Çanta Gruplaması'!$D$4),'Çanta Gruplaması'!$B$4,IF(AND(D9&gt;='Çanta Gruplaması'!$C$5,D9&lt;='Çanta Gruplaması'!$D$5),'Çanta Gruplaması'!$B$5,"Belirtilen Aralıkta Değil"))),IF(K9="Küp",IF(AND(D9&gt;='Çanta Gruplaması'!$C$16,D9&lt;='Çanta Gruplaması'!$D$16),'Çanta Gruplaması'!$B$16,IF(AND(D9&gt;='Çanta Gruplaması'!$C$17,D9&lt;='Çanta Gruplaması'!$D$17),'Çanta Gruplaması'!$B$17,IF(AND(D9&gt;='Çanta Gruplaması'!$C$18,D9&lt;='Çanta Gruplaması'!$D$18),'Çanta Gruplaması'!$B$18,"Belirtilen Aralıkta Değil"))),"Değer Hatalı")))</f>
        <v>Dikey 2</v>
      </c>
      <c r="M9" s="7" t="str">
        <f>IF(AND(D9&gt;='Çanta Gruplaması'!$H$3,D9&lt;='Çanta Gruplaması'!$I$3,F9&gt;='Çanta Gruplaması'!$J$3,F9&lt;='Çanta Gruplaması'!$K$3),'Çanta Gruplaması'!$G$3,IF(AND(D9&gt;='Çanta Gruplaması'!$H$4,D9&lt;='Çanta Gruplaması'!$I$4,F9&gt;='Çanta Gruplaması'!$J$4,F9&lt;='Çanta Gruplaması'!$K$4),'Çanta Gruplaması'!$G$4,IF(AND(D9&gt;='Çanta Gruplaması'!$H$5,D9&lt;='Çanta Gruplaması'!$I$5,F9&gt;='Çanta Gruplaması'!$J$5,F9&lt;='Çanta Gruplaması'!$K$5),'Çanta Gruplaması'!$G$5,"Gruplanabilen Aralıkta Değildir")))</f>
        <v>Gruplanabilen Aralıkta Değildir</v>
      </c>
      <c r="N9" s="8" t="str">
        <f t="shared" si="4"/>
        <v>Geçmez</v>
      </c>
      <c r="O9" s="9" t="str">
        <f t="shared" si="5"/>
        <v>Geçmez</v>
      </c>
      <c r="P9" s="9" t="str">
        <f t="shared" si="6"/>
        <v>Geçmez</v>
      </c>
      <c r="Q9" s="9" t="str">
        <f t="shared" si="7"/>
        <v>Geçmez</v>
      </c>
      <c r="R9" s="9" t="str">
        <f t="shared" si="8"/>
        <v>Geçer</v>
      </c>
      <c r="S9" s="9" t="str">
        <f t="shared" si="9"/>
        <v>Geçer</v>
      </c>
      <c r="T9" s="9" t="str">
        <f t="shared" si="10"/>
        <v>Geçer</v>
      </c>
      <c r="U9" s="9" t="str">
        <f t="shared" si="11"/>
        <v>Geçmez</v>
      </c>
      <c r="V9" s="9" t="str">
        <f t="shared" si="12"/>
        <v>Geçmez</v>
      </c>
      <c r="W9" s="9" t="str">
        <f t="shared" si="13"/>
        <v>Geçer</v>
      </c>
      <c r="X9" s="9" t="str">
        <f t="shared" si="14"/>
        <v>Geçer</v>
      </c>
    </row>
    <row r="10">
      <c r="A10" s="5">
        <v>211929.0</v>
      </c>
      <c r="B10" s="5" t="s">
        <v>33</v>
      </c>
      <c r="C10" s="5" t="s">
        <v>41</v>
      </c>
      <c r="D10" s="5">
        <v>5.0</v>
      </c>
      <c r="E10" s="5">
        <v>5.0</v>
      </c>
      <c r="F10" s="5">
        <v>26.5</v>
      </c>
      <c r="G10" s="5">
        <v>4.0</v>
      </c>
      <c r="H10" s="5">
        <v>155.0</v>
      </c>
      <c r="I10" s="6">
        <f t="shared" si="1"/>
        <v>34.5</v>
      </c>
      <c r="J10" s="6">
        <f t="shared" si="2"/>
        <v>22</v>
      </c>
      <c r="K10" s="7" t="str">
        <f t="shared" si="3"/>
        <v>Dikey</v>
      </c>
      <c r="L10" s="7" t="str">
        <f>IF(K10="Dikey",IF(AND(F10&gt;='Çanta Gruplaması'!$C$10,F10&lt;='Çanta Gruplaması'!$D$10),'Çanta Gruplaması'!$B$10,IF(AND(F10&gt;='Çanta Gruplaması'!$C$11,F10&lt;='Çanta Gruplaması'!$D$11),'Çanta Gruplaması'!$B$11,IF(AND(F10&gt;='Çanta Gruplaması'!$C$12,F10&lt;='Çanta Gruplaması'!$D$12),'Çanta Gruplaması'!$B$12,"Belirtilen Aralıkta Değil"))),IF(K10="Yatay",IF(AND(D10&gt;='Çanta Gruplaması'!$C$3,D10&lt;='Çanta Gruplaması'!$D$3),'Çanta Gruplaması'!$B$3,IF(AND(D10&gt;='Çanta Gruplaması'!$C$4,D10&lt;='Çanta Gruplaması'!$D$4),'Çanta Gruplaması'!$B$4,IF(AND(D10&gt;='Çanta Gruplaması'!$C$5,D10&lt;='Çanta Gruplaması'!$D$5),'Çanta Gruplaması'!$B$5,"Belirtilen Aralıkta Değil"))),IF(K10="Küp",IF(AND(D10&gt;='Çanta Gruplaması'!$C$16,D10&lt;='Çanta Gruplaması'!$D$16),'Çanta Gruplaması'!$B$16,IF(AND(D10&gt;='Çanta Gruplaması'!$C$17,D10&lt;='Çanta Gruplaması'!$D$17),'Çanta Gruplaması'!$B$17,IF(AND(D10&gt;='Çanta Gruplaması'!$C$18,D10&lt;='Çanta Gruplaması'!$D$18),'Çanta Gruplaması'!$B$18,"Belirtilen Aralıkta Değil"))),"Değer Hatalı")))</f>
        <v>Dikey 1</v>
      </c>
      <c r="M10" s="7" t="str">
        <f>IF(AND(D10&gt;='Çanta Gruplaması'!$H$3,D10&lt;='Çanta Gruplaması'!$I$3,F10&gt;='Çanta Gruplaması'!$J$3,F10&lt;='Çanta Gruplaması'!$K$3),'Çanta Gruplaması'!$G$3,IF(AND(D10&gt;='Çanta Gruplaması'!$H$4,D10&lt;='Çanta Gruplaması'!$I$4,F10&gt;='Çanta Gruplaması'!$J$4,F10&lt;='Çanta Gruplaması'!$K$4),'Çanta Gruplaması'!$G$4,IF(AND(D10&gt;='Çanta Gruplaması'!$H$5,D10&lt;='Çanta Gruplaması'!$I$5,F10&gt;='Çanta Gruplaması'!$J$5,F10&lt;='Çanta Gruplaması'!$K$5),'Çanta Gruplaması'!$G$5,"Gruplanabilen Aralıkta Değildir")))</f>
        <v>Gruplanabilen Aralıkta Değildir</v>
      </c>
      <c r="N10" s="8" t="str">
        <f t="shared" si="4"/>
        <v>Geçmez</v>
      </c>
      <c r="O10" s="9" t="str">
        <f t="shared" si="5"/>
        <v>Geçmez</v>
      </c>
      <c r="P10" s="9" t="str">
        <f t="shared" si="6"/>
        <v>Geçmez</v>
      </c>
      <c r="Q10" s="9" t="str">
        <f t="shared" si="7"/>
        <v>Geçmez</v>
      </c>
      <c r="R10" s="9" t="str">
        <f t="shared" si="8"/>
        <v>Geçer</v>
      </c>
      <c r="S10" s="9" t="str">
        <f t="shared" si="9"/>
        <v>Geçer</v>
      </c>
      <c r="T10" s="9" t="str">
        <f t="shared" si="10"/>
        <v>Geçer</v>
      </c>
      <c r="U10" s="9" t="str">
        <f t="shared" si="11"/>
        <v>Geçmez</v>
      </c>
      <c r="V10" s="9" t="str">
        <f t="shared" si="12"/>
        <v>Geçmez</v>
      </c>
      <c r="W10" s="9" t="str">
        <f t="shared" si="13"/>
        <v>Geçer</v>
      </c>
      <c r="X10" s="9" t="str">
        <f t="shared" si="14"/>
        <v>Geçer</v>
      </c>
    </row>
    <row r="11">
      <c r="A11" s="5">
        <v>211930.0</v>
      </c>
      <c r="B11" s="5" t="s">
        <v>33</v>
      </c>
      <c r="C11" s="5" t="s">
        <v>42</v>
      </c>
      <c r="D11" s="5">
        <v>16.0</v>
      </c>
      <c r="E11" s="5">
        <v>16.0</v>
      </c>
      <c r="F11" s="5">
        <v>18.0</v>
      </c>
      <c r="G11" s="5">
        <v>4.0</v>
      </c>
      <c r="H11" s="5">
        <v>155.0</v>
      </c>
      <c r="I11" s="6">
        <f t="shared" si="1"/>
        <v>31.5</v>
      </c>
      <c r="J11" s="6">
        <f t="shared" si="2"/>
        <v>66</v>
      </c>
      <c r="K11" s="7" t="str">
        <f t="shared" si="3"/>
        <v>Dikey</v>
      </c>
      <c r="L11" s="7" t="str">
        <f>IF(K11="Dikey",IF(AND(F11&gt;='Çanta Gruplaması'!$C$10,F11&lt;='Çanta Gruplaması'!$D$10),'Çanta Gruplaması'!$B$10,IF(AND(F11&gt;='Çanta Gruplaması'!$C$11,F11&lt;='Çanta Gruplaması'!$D$11),'Çanta Gruplaması'!$B$11,IF(AND(F11&gt;='Çanta Gruplaması'!$C$12,F11&lt;='Çanta Gruplaması'!$D$12),'Çanta Gruplaması'!$B$12,"Belirtilen Aralıkta Değil"))),IF(K11="Yatay",IF(AND(D11&gt;='Çanta Gruplaması'!$C$3,D11&lt;='Çanta Gruplaması'!$D$3),'Çanta Gruplaması'!$B$3,IF(AND(D11&gt;='Çanta Gruplaması'!$C$4,D11&lt;='Çanta Gruplaması'!$D$4),'Çanta Gruplaması'!$B$4,IF(AND(D11&gt;='Çanta Gruplaması'!$C$5,D11&lt;='Çanta Gruplaması'!$D$5),'Çanta Gruplaması'!$B$5,"Belirtilen Aralıkta Değil"))),IF(K11="Küp",IF(AND(D11&gt;='Çanta Gruplaması'!$C$16,D11&lt;='Çanta Gruplaması'!$D$16),'Çanta Gruplaması'!$B$16,IF(AND(D11&gt;='Çanta Gruplaması'!$C$17,D11&lt;='Çanta Gruplaması'!$D$17),'Çanta Gruplaması'!$B$17,IF(AND(D11&gt;='Çanta Gruplaması'!$C$18,D11&lt;='Çanta Gruplaması'!$D$18),'Çanta Gruplaması'!$B$18,"Belirtilen Aralıkta Değil"))),"Değer Hatalı")))</f>
        <v>Dikey 1</v>
      </c>
      <c r="M11" s="7" t="str">
        <f>IF(AND(D11&gt;='Çanta Gruplaması'!$H$3,D11&lt;='Çanta Gruplaması'!$I$3,F11&gt;='Çanta Gruplaması'!$J$3,F11&lt;='Çanta Gruplaması'!$K$3),'Çanta Gruplaması'!$G$3,IF(AND(D11&gt;='Çanta Gruplaması'!$H$4,D11&lt;='Çanta Gruplaması'!$I$4,F11&gt;='Çanta Gruplaması'!$J$4,F11&lt;='Çanta Gruplaması'!$K$4),'Çanta Gruplaması'!$G$4,IF(AND(D11&gt;='Çanta Gruplaması'!$H$5,D11&lt;='Çanta Gruplaması'!$I$5,F11&gt;='Çanta Gruplaması'!$J$5,F11&lt;='Çanta Gruplaması'!$K$5),'Çanta Gruplaması'!$G$5,"Gruplanabilen Aralıkta Değildir")))</f>
        <v>Küçük</v>
      </c>
      <c r="N11" s="8" t="str">
        <f t="shared" si="4"/>
        <v>Geçmez</v>
      </c>
      <c r="O11" s="9" t="str">
        <f t="shared" si="5"/>
        <v>Geçmez</v>
      </c>
      <c r="P11" s="9" t="str">
        <f t="shared" si="6"/>
        <v>Geçmez</v>
      </c>
      <c r="Q11" s="9" t="str">
        <f t="shared" si="7"/>
        <v>Geçer</v>
      </c>
      <c r="R11" s="9" t="str">
        <f t="shared" si="8"/>
        <v>Geçmez</v>
      </c>
      <c r="S11" s="9" t="str">
        <f t="shared" si="9"/>
        <v>Geçer</v>
      </c>
      <c r="T11" s="9" t="str">
        <f t="shared" si="10"/>
        <v>Geçer</v>
      </c>
      <c r="U11" s="9" t="str">
        <f t="shared" si="11"/>
        <v>Geçmez</v>
      </c>
      <c r="V11" s="9" t="str">
        <f t="shared" si="12"/>
        <v>Geçer</v>
      </c>
      <c r="W11" s="9" t="str">
        <f t="shared" si="13"/>
        <v>Geçer</v>
      </c>
      <c r="X11" s="9" t="str">
        <f t="shared" si="14"/>
        <v>Geçmez</v>
      </c>
    </row>
    <row r="12">
      <c r="A12" s="5">
        <v>220298.0</v>
      </c>
      <c r="B12" s="5" t="s">
        <v>33</v>
      </c>
      <c r="C12" s="5" t="s">
        <v>43</v>
      </c>
      <c r="D12" s="5">
        <v>11.0</v>
      </c>
      <c r="E12" s="5">
        <v>6.5</v>
      </c>
      <c r="F12" s="5">
        <v>15.0</v>
      </c>
      <c r="G12" s="5">
        <v>4.0</v>
      </c>
      <c r="H12" s="5">
        <v>175.0</v>
      </c>
      <c r="I12" s="6">
        <f t="shared" si="1"/>
        <v>23.75</v>
      </c>
      <c r="J12" s="6">
        <f t="shared" si="2"/>
        <v>37</v>
      </c>
      <c r="K12" s="7" t="str">
        <f t="shared" si="3"/>
        <v>Dikey</v>
      </c>
      <c r="L12" s="7" t="str">
        <f>IF(K12="Dikey",IF(AND(F12&gt;='Çanta Gruplaması'!$C$10,F12&lt;='Çanta Gruplaması'!$D$10),'Çanta Gruplaması'!$B$10,IF(AND(F12&gt;='Çanta Gruplaması'!$C$11,F12&lt;='Çanta Gruplaması'!$D$11),'Çanta Gruplaması'!$B$11,IF(AND(F12&gt;='Çanta Gruplaması'!$C$12,F12&lt;='Çanta Gruplaması'!$D$12),'Çanta Gruplaması'!$B$12,"Belirtilen Aralıkta Değil"))),IF(K12="Yatay",IF(AND(D12&gt;='Çanta Gruplaması'!$C$3,D12&lt;='Çanta Gruplaması'!$D$3),'Çanta Gruplaması'!$B$3,IF(AND(D12&gt;='Çanta Gruplaması'!$C$4,D12&lt;='Çanta Gruplaması'!$D$4),'Çanta Gruplaması'!$B$4,IF(AND(D12&gt;='Çanta Gruplaması'!$C$5,D12&lt;='Çanta Gruplaması'!$D$5),'Çanta Gruplaması'!$B$5,"Belirtilen Aralıkta Değil"))),IF(K12="Küp",IF(AND(D12&gt;='Çanta Gruplaması'!$C$16,D12&lt;='Çanta Gruplaması'!$D$16),'Çanta Gruplaması'!$B$16,IF(AND(D12&gt;='Çanta Gruplaması'!$C$17,D12&lt;='Çanta Gruplaması'!$D$17),'Çanta Gruplaması'!$B$17,IF(AND(D12&gt;='Çanta Gruplaması'!$C$18,D12&lt;='Çanta Gruplaması'!$D$18),'Çanta Gruplaması'!$B$18,"Belirtilen Aralıkta Değil"))),"Değer Hatalı")))</f>
        <v>Dikey 1</v>
      </c>
      <c r="M12" s="7" t="str">
        <f>IF(AND(D12&gt;='Çanta Gruplaması'!$H$3,D12&lt;='Çanta Gruplaması'!$I$3,F12&gt;='Çanta Gruplaması'!$J$3,F12&lt;='Çanta Gruplaması'!$K$3),'Çanta Gruplaması'!$G$3,IF(AND(D12&gt;='Çanta Gruplaması'!$H$4,D12&lt;='Çanta Gruplaması'!$I$4,F12&gt;='Çanta Gruplaması'!$J$4,F12&lt;='Çanta Gruplaması'!$K$4),'Çanta Gruplaması'!$G$4,IF(AND(D12&gt;='Çanta Gruplaması'!$H$5,D12&lt;='Çanta Gruplaması'!$I$5,F12&gt;='Çanta Gruplaması'!$J$5,F12&lt;='Çanta Gruplaması'!$K$5),'Çanta Gruplaması'!$G$5,"Gruplanabilen Aralıkta Değildir")))</f>
        <v>Küçük</v>
      </c>
      <c r="N12" s="8" t="str">
        <f t="shared" si="4"/>
        <v>Geçmez</v>
      </c>
      <c r="O12" s="9" t="str">
        <f t="shared" si="5"/>
        <v>Geçmez</v>
      </c>
      <c r="P12" s="9" t="str">
        <f t="shared" si="6"/>
        <v>Geçmez</v>
      </c>
      <c r="Q12" s="9" t="str">
        <f t="shared" si="7"/>
        <v>Geçmez</v>
      </c>
      <c r="R12" s="9" t="str">
        <f t="shared" si="8"/>
        <v>Geçmez</v>
      </c>
      <c r="S12" s="9" t="str">
        <f t="shared" si="9"/>
        <v>Geçer</v>
      </c>
      <c r="T12" s="9" t="str">
        <f t="shared" si="10"/>
        <v>Geçer</v>
      </c>
      <c r="U12" s="9" t="str">
        <f t="shared" si="11"/>
        <v>Geçmez</v>
      </c>
      <c r="V12" s="9" t="str">
        <f t="shared" si="12"/>
        <v>Geçmez</v>
      </c>
      <c r="W12" s="9" t="str">
        <f t="shared" si="13"/>
        <v>Geçmez</v>
      </c>
      <c r="X12" s="9" t="str">
        <f t="shared" si="14"/>
        <v>Geçmez</v>
      </c>
    </row>
    <row r="13">
      <c r="A13" s="5">
        <v>221447.0</v>
      </c>
      <c r="B13" s="5" t="s">
        <v>33</v>
      </c>
      <c r="C13" s="5" t="s">
        <v>44</v>
      </c>
      <c r="D13" s="5">
        <v>11.0</v>
      </c>
      <c r="E13" s="5">
        <v>6.5</v>
      </c>
      <c r="F13" s="5">
        <v>22.0</v>
      </c>
      <c r="G13" s="5">
        <v>4.0</v>
      </c>
      <c r="H13" s="5">
        <v>160.0</v>
      </c>
      <c r="I13" s="6">
        <f t="shared" si="1"/>
        <v>30.75</v>
      </c>
      <c r="J13" s="6">
        <f t="shared" si="2"/>
        <v>37</v>
      </c>
      <c r="K13" s="7" t="str">
        <f t="shared" si="3"/>
        <v>Dikey</v>
      </c>
      <c r="L13" s="7" t="str">
        <f>IF(K13="Dikey",IF(AND(F13&gt;='Çanta Gruplaması'!$C$10,F13&lt;='Çanta Gruplaması'!$D$10),'Çanta Gruplaması'!$B$10,IF(AND(F13&gt;='Çanta Gruplaması'!$C$11,F13&lt;='Çanta Gruplaması'!$D$11),'Çanta Gruplaması'!$B$11,IF(AND(F13&gt;='Çanta Gruplaması'!$C$12,F13&lt;='Çanta Gruplaması'!$D$12),'Çanta Gruplaması'!$B$12,"Belirtilen Aralıkta Değil"))),IF(K13="Yatay",IF(AND(D13&gt;='Çanta Gruplaması'!$C$3,D13&lt;='Çanta Gruplaması'!$D$3),'Çanta Gruplaması'!$B$3,IF(AND(D13&gt;='Çanta Gruplaması'!$C$4,D13&lt;='Çanta Gruplaması'!$D$4),'Çanta Gruplaması'!$B$4,IF(AND(D13&gt;='Çanta Gruplaması'!$C$5,D13&lt;='Çanta Gruplaması'!$D$5),'Çanta Gruplaması'!$B$5,"Belirtilen Aralıkta Değil"))),IF(K13="Küp",IF(AND(D13&gt;='Çanta Gruplaması'!$C$16,D13&lt;='Çanta Gruplaması'!$D$16),'Çanta Gruplaması'!$B$16,IF(AND(D13&gt;='Çanta Gruplaması'!$C$17,D13&lt;='Çanta Gruplaması'!$D$17),'Çanta Gruplaması'!$B$17,IF(AND(D13&gt;='Çanta Gruplaması'!$C$18,D13&lt;='Çanta Gruplaması'!$D$18),'Çanta Gruplaması'!$B$18,"Belirtilen Aralıkta Değil"))),"Değer Hatalı")))</f>
        <v>Dikey 1</v>
      </c>
      <c r="M13" s="7" t="str">
        <f>IF(AND(D13&gt;='Çanta Gruplaması'!$H$3,D13&lt;='Çanta Gruplaması'!$I$3,F13&gt;='Çanta Gruplaması'!$J$3,F13&lt;='Çanta Gruplaması'!$K$3),'Çanta Gruplaması'!$G$3,IF(AND(D13&gt;='Çanta Gruplaması'!$H$4,D13&lt;='Çanta Gruplaması'!$I$4,F13&gt;='Çanta Gruplaması'!$J$4,F13&lt;='Çanta Gruplaması'!$K$4),'Çanta Gruplaması'!$G$4,IF(AND(D13&gt;='Çanta Gruplaması'!$H$5,D13&lt;='Çanta Gruplaması'!$I$5,F13&gt;='Çanta Gruplaması'!$J$5,F13&lt;='Çanta Gruplaması'!$K$5),'Çanta Gruplaması'!$G$5,"Gruplanabilen Aralıkta Değildir")))</f>
        <v>Küçük</v>
      </c>
      <c r="N13" s="8" t="str">
        <f t="shared" si="4"/>
        <v>Geçmez</v>
      </c>
      <c r="O13" s="9" t="str">
        <f t="shared" si="5"/>
        <v>Geçmez</v>
      </c>
      <c r="P13" s="9" t="str">
        <f t="shared" si="6"/>
        <v>Geçmez</v>
      </c>
      <c r="Q13" s="9" t="str">
        <f t="shared" si="7"/>
        <v>Geçmez</v>
      </c>
      <c r="R13" s="9" t="str">
        <f t="shared" si="8"/>
        <v>Geçmez</v>
      </c>
      <c r="S13" s="9" t="str">
        <f t="shared" si="9"/>
        <v>Geçer</v>
      </c>
      <c r="T13" s="9" t="str">
        <f t="shared" si="10"/>
        <v>Geçer</v>
      </c>
      <c r="U13" s="9" t="str">
        <f t="shared" si="11"/>
        <v>Geçmez</v>
      </c>
      <c r="V13" s="9" t="str">
        <f t="shared" si="12"/>
        <v>Geçmez</v>
      </c>
      <c r="W13" s="9" t="str">
        <f t="shared" si="13"/>
        <v>Geçer</v>
      </c>
      <c r="X13" s="9" t="str">
        <f t="shared" si="14"/>
        <v>Geçmez</v>
      </c>
    </row>
    <row r="14">
      <c r="A14" s="5">
        <v>221599.0</v>
      </c>
      <c r="B14" s="5" t="s">
        <v>33</v>
      </c>
      <c r="C14" s="5" t="s">
        <v>45</v>
      </c>
      <c r="D14" s="5">
        <v>10.0</v>
      </c>
      <c r="E14" s="5">
        <v>9.0</v>
      </c>
      <c r="F14" s="5">
        <v>38.0</v>
      </c>
      <c r="G14" s="5">
        <v>4.0</v>
      </c>
      <c r="H14" s="5">
        <v>205.0</v>
      </c>
      <c r="I14" s="6">
        <f t="shared" si="1"/>
        <v>48</v>
      </c>
      <c r="J14" s="6">
        <f t="shared" si="2"/>
        <v>40</v>
      </c>
      <c r="K14" s="7" t="str">
        <f t="shared" si="3"/>
        <v>Dikey</v>
      </c>
      <c r="L14" s="7" t="str">
        <f>IF(K14="Dikey",IF(AND(F14&gt;='Çanta Gruplaması'!$C$10,F14&lt;='Çanta Gruplaması'!$D$10),'Çanta Gruplaması'!$B$10,IF(AND(F14&gt;='Çanta Gruplaması'!$C$11,F14&lt;='Çanta Gruplaması'!$D$11),'Çanta Gruplaması'!$B$11,IF(AND(F14&gt;='Çanta Gruplaması'!$C$12,F14&lt;='Çanta Gruplaması'!$D$12),'Çanta Gruplaması'!$B$12,"Belirtilen Aralıkta Değil"))),IF(K14="Yatay",IF(AND(D14&gt;='Çanta Gruplaması'!$C$3,D14&lt;='Çanta Gruplaması'!$D$3),'Çanta Gruplaması'!$B$3,IF(AND(D14&gt;='Çanta Gruplaması'!$C$4,D14&lt;='Çanta Gruplaması'!$D$4),'Çanta Gruplaması'!$B$4,IF(AND(D14&gt;='Çanta Gruplaması'!$C$5,D14&lt;='Çanta Gruplaması'!$D$5),'Çanta Gruplaması'!$B$5,"Belirtilen Aralıkta Değil"))),IF(K14="Küp",IF(AND(D14&gt;='Çanta Gruplaması'!$C$16,D14&lt;='Çanta Gruplaması'!$D$16),'Çanta Gruplaması'!$B$16,IF(AND(D14&gt;='Çanta Gruplaması'!$C$17,D14&lt;='Çanta Gruplaması'!$D$17),'Çanta Gruplaması'!$B$17,IF(AND(D14&gt;='Çanta Gruplaması'!$C$18,D14&lt;='Çanta Gruplaması'!$D$18),'Çanta Gruplaması'!$B$18,"Belirtilen Aralıkta Değil"))),"Değer Hatalı")))</f>
        <v>Dikey 2</v>
      </c>
      <c r="M14" s="7" t="str">
        <f>IF(AND(D14&gt;='Çanta Gruplaması'!$H$3,D14&lt;='Çanta Gruplaması'!$I$3,F14&gt;='Çanta Gruplaması'!$J$3,F14&lt;='Çanta Gruplaması'!$K$3),'Çanta Gruplaması'!$G$3,IF(AND(D14&gt;='Çanta Gruplaması'!$H$4,D14&lt;='Çanta Gruplaması'!$I$4,F14&gt;='Çanta Gruplaması'!$J$4,F14&lt;='Çanta Gruplaması'!$K$4),'Çanta Gruplaması'!$G$4,IF(AND(D14&gt;='Çanta Gruplaması'!$H$5,D14&lt;='Çanta Gruplaması'!$I$5,F14&gt;='Çanta Gruplaması'!$J$5,F14&lt;='Çanta Gruplaması'!$K$5),'Çanta Gruplaması'!$G$5,"Gruplanabilen Aralıkta Değildir")))</f>
        <v>Gruplanabilen Aralıkta Değildir</v>
      </c>
      <c r="N14" s="8" t="str">
        <f t="shared" si="4"/>
        <v>Geçmez</v>
      </c>
      <c r="O14" s="9" t="str">
        <f t="shared" si="5"/>
        <v>Geçmez</v>
      </c>
      <c r="P14" s="9" t="str">
        <f t="shared" si="6"/>
        <v>Geçmez</v>
      </c>
      <c r="Q14" s="9" t="str">
        <f t="shared" si="7"/>
        <v>Geçmez</v>
      </c>
      <c r="R14" s="9" t="str">
        <f t="shared" si="8"/>
        <v>Geçer</v>
      </c>
      <c r="S14" s="9" t="str">
        <f t="shared" si="9"/>
        <v>Geçmez</v>
      </c>
      <c r="T14" s="9" t="str">
        <f t="shared" si="10"/>
        <v>Geçer</v>
      </c>
      <c r="U14" s="9" t="str">
        <f t="shared" si="11"/>
        <v>Geçmez</v>
      </c>
      <c r="V14" s="9" t="str">
        <f t="shared" si="12"/>
        <v>Geçer</v>
      </c>
      <c r="W14" s="9" t="str">
        <f t="shared" si="13"/>
        <v>Geçer</v>
      </c>
      <c r="X14" s="9" t="str">
        <f t="shared" si="14"/>
        <v>Geçer</v>
      </c>
    </row>
    <row r="15">
      <c r="A15" s="5">
        <v>221602.0</v>
      </c>
      <c r="B15" s="5" t="s">
        <v>33</v>
      </c>
      <c r="C15" s="5" t="s">
        <v>46</v>
      </c>
      <c r="D15" s="5">
        <v>16.0</v>
      </c>
      <c r="E15" s="5">
        <v>16.0</v>
      </c>
      <c r="F15" s="5">
        <v>18.0</v>
      </c>
      <c r="G15" s="5">
        <v>4.0</v>
      </c>
      <c r="H15" s="5">
        <v>205.0</v>
      </c>
      <c r="I15" s="6">
        <f t="shared" si="1"/>
        <v>31.5</v>
      </c>
      <c r="J15" s="6">
        <f t="shared" si="2"/>
        <v>66</v>
      </c>
      <c r="K15" s="7" t="str">
        <f t="shared" si="3"/>
        <v>Dikey</v>
      </c>
      <c r="L15" s="7" t="str">
        <f>IF(K15="Dikey",IF(AND(F15&gt;='Çanta Gruplaması'!$C$10,F15&lt;='Çanta Gruplaması'!$D$10),'Çanta Gruplaması'!$B$10,IF(AND(F15&gt;='Çanta Gruplaması'!$C$11,F15&lt;='Çanta Gruplaması'!$D$11),'Çanta Gruplaması'!$B$11,IF(AND(F15&gt;='Çanta Gruplaması'!$C$12,F15&lt;='Çanta Gruplaması'!$D$12),'Çanta Gruplaması'!$B$12,"Belirtilen Aralıkta Değil"))),IF(K15="Yatay",IF(AND(D15&gt;='Çanta Gruplaması'!$C$3,D15&lt;='Çanta Gruplaması'!$D$3),'Çanta Gruplaması'!$B$3,IF(AND(D15&gt;='Çanta Gruplaması'!$C$4,D15&lt;='Çanta Gruplaması'!$D$4),'Çanta Gruplaması'!$B$4,IF(AND(D15&gt;='Çanta Gruplaması'!$C$5,D15&lt;='Çanta Gruplaması'!$D$5),'Çanta Gruplaması'!$B$5,"Belirtilen Aralıkta Değil"))),IF(K15="Küp",IF(AND(D15&gt;='Çanta Gruplaması'!$C$16,D15&lt;='Çanta Gruplaması'!$D$16),'Çanta Gruplaması'!$B$16,IF(AND(D15&gt;='Çanta Gruplaması'!$C$17,D15&lt;='Çanta Gruplaması'!$D$17),'Çanta Gruplaması'!$B$17,IF(AND(D15&gt;='Çanta Gruplaması'!$C$18,D15&lt;='Çanta Gruplaması'!$D$18),'Çanta Gruplaması'!$B$18,"Belirtilen Aralıkta Değil"))),"Değer Hatalı")))</f>
        <v>Dikey 1</v>
      </c>
      <c r="M15" s="7" t="str">
        <f>IF(AND(D15&gt;='Çanta Gruplaması'!$H$3,D15&lt;='Çanta Gruplaması'!$I$3,F15&gt;='Çanta Gruplaması'!$J$3,F15&lt;='Çanta Gruplaması'!$K$3),'Çanta Gruplaması'!$G$3,IF(AND(D15&gt;='Çanta Gruplaması'!$H$4,D15&lt;='Çanta Gruplaması'!$I$4,F15&gt;='Çanta Gruplaması'!$J$4,F15&lt;='Çanta Gruplaması'!$K$4),'Çanta Gruplaması'!$G$4,IF(AND(D15&gt;='Çanta Gruplaması'!$H$5,D15&lt;='Çanta Gruplaması'!$I$5,F15&gt;='Çanta Gruplaması'!$J$5,F15&lt;='Çanta Gruplaması'!$K$5),'Çanta Gruplaması'!$G$5,"Gruplanabilen Aralıkta Değildir")))</f>
        <v>Küçük</v>
      </c>
      <c r="N15" s="8" t="str">
        <f t="shared" si="4"/>
        <v>Geçmez</v>
      </c>
      <c r="O15" s="9" t="str">
        <f t="shared" si="5"/>
        <v>Geçmez</v>
      </c>
      <c r="P15" s="9" t="str">
        <f t="shared" si="6"/>
        <v>Geçmez</v>
      </c>
      <c r="Q15" s="9" t="str">
        <f t="shared" si="7"/>
        <v>Geçer</v>
      </c>
      <c r="R15" s="9" t="str">
        <f t="shared" si="8"/>
        <v>Geçmez</v>
      </c>
      <c r="S15" s="9" t="str">
        <f t="shared" si="9"/>
        <v>Geçmez</v>
      </c>
      <c r="T15" s="9" t="str">
        <f t="shared" si="10"/>
        <v>Geçer</v>
      </c>
      <c r="U15" s="9" t="str">
        <f t="shared" si="11"/>
        <v>Geçmez</v>
      </c>
      <c r="V15" s="9" t="str">
        <f t="shared" si="12"/>
        <v>Geçer</v>
      </c>
      <c r="W15" s="9" t="str">
        <f t="shared" si="13"/>
        <v>Geçer</v>
      </c>
      <c r="X15" s="9" t="str">
        <f t="shared" si="14"/>
        <v>Geçmez</v>
      </c>
    </row>
    <row r="16">
      <c r="A16" s="5">
        <v>221605.0</v>
      </c>
      <c r="B16" s="5" t="s">
        <v>33</v>
      </c>
      <c r="C16" s="5" t="s">
        <v>47</v>
      </c>
      <c r="D16" s="5">
        <v>18.5</v>
      </c>
      <c r="E16" s="5">
        <v>9.0</v>
      </c>
      <c r="F16" s="5">
        <v>38.0</v>
      </c>
      <c r="G16" s="5">
        <v>4.0</v>
      </c>
      <c r="H16" s="5">
        <v>205.0</v>
      </c>
      <c r="I16" s="6">
        <f t="shared" si="1"/>
        <v>48</v>
      </c>
      <c r="J16" s="6">
        <f t="shared" si="2"/>
        <v>57</v>
      </c>
      <c r="K16" s="7" t="str">
        <f t="shared" si="3"/>
        <v>Dikey</v>
      </c>
      <c r="L16" s="7" t="str">
        <f>IF(K16="Dikey",IF(AND(F16&gt;='Çanta Gruplaması'!$C$10,F16&lt;='Çanta Gruplaması'!$D$10),'Çanta Gruplaması'!$B$10,IF(AND(F16&gt;='Çanta Gruplaması'!$C$11,F16&lt;='Çanta Gruplaması'!$D$11),'Çanta Gruplaması'!$B$11,IF(AND(F16&gt;='Çanta Gruplaması'!$C$12,F16&lt;='Çanta Gruplaması'!$D$12),'Çanta Gruplaması'!$B$12,"Belirtilen Aralıkta Değil"))),IF(K16="Yatay",IF(AND(D16&gt;='Çanta Gruplaması'!$C$3,D16&lt;='Çanta Gruplaması'!$D$3),'Çanta Gruplaması'!$B$3,IF(AND(D16&gt;='Çanta Gruplaması'!$C$4,D16&lt;='Çanta Gruplaması'!$D$4),'Çanta Gruplaması'!$B$4,IF(AND(D16&gt;='Çanta Gruplaması'!$C$5,D16&lt;='Çanta Gruplaması'!$D$5),'Çanta Gruplaması'!$B$5,"Belirtilen Aralıkta Değil"))),IF(K16="Küp",IF(AND(D16&gt;='Çanta Gruplaması'!$C$16,D16&lt;='Çanta Gruplaması'!$D$16),'Çanta Gruplaması'!$B$16,IF(AND(D16&gt;='Çanta Gruplaması'!$C$17,D16&lt;='Çanta Gruplaması'!$D$17),'Çanta Gruplaması'!$B$17,IF(AND(D16&gt;='Çanta Gruplaması'!$C$18,D16&lt;='Çanta Gruplaması'!$D$18),'Çanta Gruplaması'!$B$18,"Belirtilen Aralıkta Değil"))),"Değer Hatalı")))</f>
        <v>Dikey 2</v>
      </c>
      <c r="M16" s="7" t="str">
        <f>IF(AND(D16&gt;='Çanta Gruplaması'!$H$3,D16&lt;='Çanta Gruplaması'!$I$3,F16&gt;='Çanta Gruplaması'!$J$3,F16&lt;='Çanta Gruplaması'!$K$3),'Çanta Gruplaması'!$G$3,IF(AND(D16&gt;='Çanta Gruplaması'!$H$4,D16&lt;='Çanta Gruplaması'!$I$4,F16&gt;='Çanta Gruplaması'!$J$4,F16&lt;='Çanta Gruplaması'!$K$4),'Çanta Gruplaması'!$G$4,IF(AND(D16&gt;='Çanta Gruplaması'!$H$5,D16&lt;='Çanta Gruplaması'!$I$5,F16&gt;='Çanta Gruplaması'!$J$5,F16&lt;='Çanta Gruplaması'!$K$5),'Çanta Gruplaması'!$G$5,"Gruplanabilen Aralıkta Değildir")))</f>
        <v>Gruplanabilen Aralıkta Değildir</v>
      </c>
      <c r="N16" s="8" t="str">
        <f t="shared" si="4"/>
        <v>Geçmez</v>
      </c>
      <c r="O16" s="9" t="str">
        <f t="shared" si="5"/>
        <v>Geçmez</v>
      </c>
      <c r="P16" s="9" t="str">
        <f t="shared" si="6"/>
        <v>Geçmez</v>
      </c>
      <c r="Q16" s="9" t="str">
        <f t="shared" si="7"/>
        <v>Geçmez</v>
      </c>
      <c r="R16" s="9" t="str">
        <f t="shared" si="8"/>
        <v>Geçer</v>
      </c>
      <c r="S16" s="9" t="str">
        <f t="shared" si="9"/>
        <v>Geçmez</v>
      </c>
      <c r="T16" s="9" t="str">
        <f t="shared" si="10"/>
        <v>Geçer</v>
      </c>
      <c r="U16" s="9" t="str">
        <f t="shared" si="11"/>
        <v>Geçmez</v>
      </c>
      <c r="V16" s="9" t="str">
        <f t="shared" si="12"/>
        <v>Geçer</v>
      </c>
      <c r="W16" s="9" t="str">
        <f t="shared" si="13"/>
        <v>Geçer</v>
      </c>
      <c r="X16" s="9" t="str">
        <f t="shared" si="14"/>
        <v>Geçer</v>
      </c>
    </row>
    <row r="17">
      <c r="A17" s="5">
        <v>221610.0</v>
      </c>
      <c r="B17" s="5" t="s">
        <v>33</v>
      </c>
      <c r="C17" s="5" t="s">
        <v>39</v>
      </c>
      <c r="D17" s="5">
        <v>11.0</v>
      </c>
      <c r="E17" s="5">
        <v>6.5</v>
      </c>
      <c r="F17" s="5">
        <v>15.0</v>
      </c>
      <c r="G17" s="5">
        <v>4.0</v>
      </c>
      <c r="H17" s="5">
        <v>160.0</v>
      </c>
      <c r="I17" s="6">
        <f t="shared" si="1"/>
        <v>23.75</v>
      </c>
      <c r="J17" s="6">
        <f t="shared" si="2"/>
        <v>37</v>
      </c>
      <c r="K17" s="7" t="str">
        <f t="shared" si="3"/>
        <v>Dikey</v>
      </c>
      <c r="L17" s="7" t="str">
        <f>IF(K17="Dikey",IF(AND(F17&gt;='Çanta Gruplaması'!$C$10,F17&lt;='Çanta Gruplaması'!$D$10),'Çanta Gruplaması'!$B$10,IF(AND(F17&gt;='Çanta Gruplaması'!$C$11,F17&lt;='Çanta Gruplaması'!$D$11),'Çanta Gruplaması'!$B$11,IF(AND(F17&gt;='Çanta Gruplaması'!$C$12,F17&lt;='Çanta Gruplaması'!$D$12),'Çanta Gruplaması'!$B$12,"Belirtilen Aralıkta Değil"))),IF(K17="Yatay",IF(AND(D17&gt;='Çanta Gruplaması'!$C$3,D17&lt;='Çanta Gruplaması'!$D$3),'Çanta Gruplaması'!$B$3,IF(AND(D17&gt;='Çanta Gruplaması'!$C$4,D17&lt;='Çanta Gruplaması'!$D$4),'Çanta Gruplaması'!$B$4,IF(AND(D17&gt;='Çanta Gruplaması'!$C$5,D17&lt;='Çanta Gruplaması'!$D$5),'Çanta Gruplaması'!$B$5,"Belirtilen Aralıkta Değil"))),IF(K17="Küp",IF(AND(D17&gt;='Çanta Gruplaması'!$C$16,D17&lt;='Çanta Gruplaması'!$D$16),'Çanta Gruplaması'!$B$16,IF(AND(D17&gt;='Çanta Gruplaması'!$C$17,D17&lt;='Çanta Gruplaması'!$D$17),'Çanta Gruplaması'!$B$17,IF(AND(D17&gt;='Çanta Gruplaması'!$C$18,D17&lt;='Çanta Gruplaması'!$D$18),'Çanta Gruplaması'!$B$18,"Belirtilen Aralıkta Değil"))),"Değer Hatalı")))</f>
        <v>Dikey 1</v>
      </c>
      <c r="M17" s="7" t="str">
        <f>IF(AND(D17&gt;='Çanta Gruplaması'!$H$3,D17&lt;='Çanta Gruplaması'!$I$3,F17&gt;='Çanta Gruplaması'!$J$3,F17&lt;='Çanta Gruplaması'!$K$3),'Çanta Gruplaması'!$G$3,IF(AND(D17&gt;='Çanta Gruplaması'!$H$4,D17&lt;='Çanta Gruplaması'!$I$4,F17&gt;='Çanta Gruplaması'!$J$4,F17&lt;='Çanta Gruplaması'!$K$4),'Çanta Gruplaması'!$G$4,IF(AND(D17&gt;='Çanta Gruplaması'!$H$5,D17&lt;='Çanta Gruplaması'!$I$5,F17&gt;='Çanta Gruplaması'!$J$5,F17&lt;='Çanta Gruplaması'!$K$5),'Çanta Gruplaması'!$G$5,"Gruplanabilen Aralıkta Değildir")))</f>
        <v>Küçük</v>
      </c>
      <c r="N17" s="8" t="str">
        <f t="shared" si="4"/>
        <v>Geçmez</v>
      </c>
      <c r="O17" s="9" t="str">
        <f t="shared" si="5"/>
        <v>Geçmez</v>
      </c>
      <c r="P17" s="9" t="str">
        <f t="shared" si="6"/>
        <v>Geçmez</v>
      </c>
      <c r="Q17" s="9" t="str">
        <f t="shared" si="7"/>
        <v>Geçmez</v>
      </c>
      <c r="R17" s="9" t="str">
        <f t="shared" si="8"/>
        <v>Geçmez</v>
      </c>
      <c r="S17" s="9" t="str">
        <f t="shared" si="9"/>
        <v>Geçer</v>
      </c>
      <c r="T17" s="9" t="str">
        <f t="shared" si="10"/>
        <v>Geçer</v>
      </c>
      <c r="U17" s="9" t="str">
        <f t="shared" si="11"/>
        <v>Geçmez</v>
      </c>
      <c r="V17" s="9" t="str">
        <f t="shared" si="12"/>
        <v>Geçmez</v>
      </c>
      <c r="W17" s="9" t="str">
        <f t="shared" si="13"/>
        <v>Geçmez</v>
      </c>
      <c r="X17" s="9" t="str">
        <f t="shared" si="14"/>
        <v>Geçmez</v>
      </c>
    </row>
    <row r="18">
      <c r="A18" s="5">
        <v>221611.0</v>
      </c>
      <c r="B18" s="5" t="s">
        <v>33</v>
      </c>
      <c r="C18" s="5" t="s">
        <v>38</v>
      </c>
      <c r="D18" s="5">
        <v>11.0</v>
      </c>
      <c r="E18" s="5">
        <v>6.5</v>
      </c>
      <c r="F18" s="5">
        <v>15.0</v>
      </c>
      <c r="G18" s="5">
        <v>4.0</v>
      </c>
      <c r="H18" s="5">
        <v>190.0</v>
      </c>
      <c r="I18" s="6">
        <f t="shared" si="1"/>
        <v>23.75</v>
      </c>
      <c r="J18" s="6">
        <f t="shared" si="2"/>
        <v>37</v>
      </c>
      <c r="K18" s="7" t="str">
        <f t="shared" si="3"/>
        <v>Dikey</v>
      </c>
      <c r="L18" s="7" t="str">
        <f>IF(K18="Dikey",IF(AND(F18&gt;='Çanta Gruplaması'!$C$10,F18&lt;='Çanta Gruplaması'!$D$10),'Çanta Gruplaması'!$B$10,IF(AND(F18&gt;='Çanta Gruplaması'!$C$11,F18&lt;='Çanta Gruplaması'!$D$11),'Çanta Gruplaması'!$B$11,IF(AND(F18&gt;='Çanta Gruplaması'!$C$12,F18&lt;='Çanta Gruplaması'!$D$12),'Çanta Gruplaması'!$B$12,"Belirtilen Aralıkta Değil"))),IF(K18="Yatay",IF(AND(D18&gt;='Çanta Gruplaması'!$C$3,D18&lt;='Çanta Gruplaması'!$D$3),'Çanta Gruplaması'!$B$3,IF(AND(D18&gt;='Çanta Gruplaması'!$C$4,D18&lt;='Çanta Gruplaması'!$D$4),'Çanta Gruplaması'!$B$4,IF(AND(D18&gt;='Çanta Gruplaması'!$C$5,D18&lt;='Çanta Gruplaması'!$D$5),'Çanta Gruplaması'!$B$5,"Belirtilen Aralıkta Değil"))),IF(K18="Küp",IF(AND(D18&gt;='Çanta Gruplaması'!$C$16,D18&lt;='Çanta Gruplaması'!$D$16),'Çanta Gruplaması'!$B$16,IF(AND(D18&gt;='Çanta Gruplaması'!$C$17,D18&lt;='Çanta Gruplaması'!$D$17),'Çanta Gruplaması'!$B$17,IF(AND(D18&gt;='Çanta Gruplaması'!$C$18,D18&lt;='Çanta Gruplaması'!$D$18),'Çanta Gruplaması'!$B$18,"Belirtilen Aralıkta Değil"))),"Değer Hatalı")))</f>
        <v>Dikey 1</v>
      </c>
      <c r="M18" s="7" t="str">
        <f>IF(AND(D18&gt;='Çanta Gruplaması'!$H$3,D18&lt;='Çanta Gruplaması'!$I$3,F18&gt;='Çanta Gruplaması'!$J$3,F18&lt;='Çanta Gruplaması'!$K$3),'Çanta Gruplaması'!$G$3,IF(AND(D18&gt;='Çanta Gruplaması'!$H$4,D18&lt;='Çanta Gruplaması'!$I$4,F18&gt;='Çanta Gruplaması'!$J$4,F18&lt;='Çanta Gruplaması'!$K$4),'Çanta Gruplaması'!$G$4,IF(AND(D18&gt;='Çanta Gruplaması'!$H$5,D18&lt;='Çanta Gruplaması'!$I$5,F18&gt;='Çanta Gruplaması'!$J$5,F18&lt;='Çanta Gruplaması'!$K$5),'Çanta Gruplaması'!$G$5,"Gruplanabilen Aralıkta Değildir")))</f>
        <v>Küçük</v>
      </c>
      <c r="N18" s="8" t="str">
        <f t="shared" si="4"/>
        <v>Geçmez</v>
      </c>
      <c r="O18" s="9" t="str">
        <f t="shared" si="5"/>
        <v>Geçmez</v>
      </c>
      <c r="P18" s="9" t="str">
        <f t="shared" si="6"/>
        <v>Geçmez</v>
      </c>
      <c r="Q18" s="9" t="str">
        <f t="shared" si="7"/>
        <v>Geçmez</v>
      </c>
      <c r="R18" s="9" t="str">
        <f t="shared" si="8"/>
        <v>Geçmez</v>
      </c>
      <c r="S18" s="9" t="str">
        <f t="shared" si="9"/>
        <v>Geçer</v>
      </c>
      <c r="T18" s="9" t="str">
        <f t="shared" si="10"/>
        <v>Geçer</v>
      </c>
      <c r="U18" s="9" t="str">
        <f t="shared" si="11"/>
        <v>Geçmez</v>
      </c>
      <c r="V18" s="9" t="str">
        <f t="shared" si="12"/>
        <v>Geçmez</v>
      </c>
      <c r="W18" s="9" t="str">
        <f t="shared" si="13"/>
        <v>Geçmez</v>
      </c>
      <c r="X18" s="9" t="str">
        <f t="shared" si="14"/>
        <v>Geçmez</v>
      </c>
    </row>
    <row r="19">
      <c r="A19" s="5">
        <v>221616.0</v>
      </c>
      <c r="B19" s="5" t="s">
        <v>33</v>
      </c>
      <c r="C19" s="5" t="s">
        <v>48</v>
      </c>
      <c r="D19" s="5">
        <v>18.0</v>
      </c>
      <c r="E19" s="5">
        <v>8.0</v>
      </c>
      <c r="F19" s="11">
        <v>23.0</v>
      </c>
      <c r="G19" s="5">
        <v>4.0</v>
      </c>
      <c r="H19" s="5">
        <v>205.0</v>
      </c>
      <c r="I19" s="6">
        <f t="shared" si="1"/>
        <v>32.5</v>
      </c>
      <c r="J19" s="6">
        <f t="shared" si="2"/>
        <v>54</v>
      </c>
      <c r="K19" s="7" t="str">
        <f t="shared" si="3"/>
        <v>Dikey</v>
      </c>
      <c r="L19" s="7" t="str">
        <f>IF(K19="Dikey",IF(AND(F19&gt;='Çanta Gruplaması'!$C$10,F19&lt;='Çanta Gruplaması'!$D$10),'Çanta Gruplaması'!$B$10,IF(AND(F19&gt;='Çanta Gruplaması'!$C$11,F19&lt;='Çanta Gruplaması'!$D$11),'Çanta Gruplaması'!$B$11,IF(AND(F19&gt;='Çanta Gruplaması'!$C$12,F19&lt;='Çanta Gruplaması'!$D$12),'Çanta Gruplaması'!$B$12,"Belirtilen Aralıkta Değil"))),IF(K19="Yatay",IF(AND(D19&gt;='Çanta Gruplaması'!$C$3,D19&lt;='Çanta Gruplaması'!$D$3),'Çanta Gruplaması'!$B$3,IF(AND(D19&gt;='Çanta Gruplaması'!$C$4,D19&lt;='Çanta Gruplaması'!$D$4),'Çanta Gruplaması'!$B$4,IF(AND(D19&gt;='Çanta Gruplaması'!$C$5,D19&lt;='Çanta Gruplaması'!$D$5),'Çanta Gruplaması'!$B$5,"Belirtilen Aralıkta Değil"))),IF(K19="Küp",IF(AND(D19&gt;='Çanta Gruplaması'!$C$16,D19&lt;='Çanta Gruplaması'!$D$16),'Çanta Gruplaması'!$B$16,IF(AND(D19&gt;='Çanta Gruplaması'!$C$17,D19&lt;='Çanta Gruplaması'!$D$17),'Çanta Gruplaması'!$B$17,IF(AND(D19&gt;='Çanta Gruplaması'!$C$18,D19&lt;='Çanta Gruplaması'!$D$18),'Çanta Gruplaması'!$B$18,"Belirtilen Aralıkta Değil"))),"Değer Hatalı")))</f>
        <v>Dikey 1</v>
      </c>
      <c r="M19" s="7" t="str">
        <f>IF(AND(D19&gt;='Çanta Gruplaması'!$H$3,D19&lt;='Çanta Gruplaması'!$I$3,F19&gt;='Çanta Gruplaması'!$J$3,F19&lt;='Çanta Gruplaması'!$K$3),'Çanta Gruplaması'!$G$3,IF(AND(D19&gt;='Çanta Gruplaması'!$H$4,D19&lt;='Çanta Gruplaması'!$I$4,F19&gt;='Çanta Gruplaması'!$J$4,F19&lt;='Çanta Gruplaması'!$K$4),'Çanta Gruplaması'!$G$4,IF(AND(D19&gt;='Çanta Gruplaması'!$H$5,D19&lt;='Çanta Gruplaması'!$I$5,F19&gt;='Çanta Gruplaması'!$J$5,F19&lt;='Çanta Gruplaması'!$K$5),'Çanta Gruplaması'!$G$5,"Gruplanabilen Aralıkta Değildir")))</f>
        <v>Küçük</v>
      </c>
      <c r="N19" s="8" t="str">
        <f t="shared" si="4"/>
        <v>Geçmez</v>
      </c>
      <c r="O19" s="9" t="str">
        <f t="shared" si="5"/>
        <v>Geçmez</v>
      </c>
      <c r="P19" s="9" t="str">
        <f t="shared" si="6"/>
        <v>Geçmez</v>
      </c>
      <c r="Q19" s="9" t="str">
        <f t="shared" si="7"/>
        <v>Geçmez</v>
      </c>
      <c r="R19" s="9" t="str">
        <f t="shared" si="8"/>
        <v>Geçer</v>
      </c>
      <c r="S19" s="9" t="str">
        <f t="shared" si="9"/>
        <v>Geçmez</v>
      </c>
      <c r="T19" s="9" t="str">
        <f t="shared" si="10"/>
        <v>Geçer</v>
      </c>
      <c r="U19" s="9" t="str">
        <f t="shared" si="11"/>
        <v>Geçmez</v>
      </c>
      <c r="V19" s="9" t="str">
        <f t="shared" si="12"/>
        <v>Geçer</v>
      </c>
      <c r="W19" s="9" t="str">
        <f t="shared" si="13"/>
        <v>Geçer</v>
      </c>
      <c r="X19" s="9" t="str">
        <f t="shared" si="14"/>
        <v>Geçmez</v>
      </c>
    </row>
    <row r="20">
      <c r="A20" s="5">
        <v>221617.0</v>
      </c>
      <c r="B20" s="5" t="s">
        <v>33</v>
      </c>
      <c r="C20" s="5" t="s">
        <v>49</v>
      </c>
      <c r="D20" s="5">
        <v>18.0</v>
      </c>
      <c r="E20" s="5">
        <v>8.0</v>
      </c>
      <c r="F20" s="5">
        <v>19.5</v>
      </c>
      <c r="G20" s="5">
        <v>4.0</v>
      </c>
      <c r="H20" s="5">
        <v>190.0</v>
      </c>
      <c r="I20" s="6">
        <f t="shared" si="1"/>
        <v>29</v>
      </c>
      <c r="J20" s="6">
        <f t="shared" si="2"/>
        <v>54</v>
      </c>
      <c r="K20" s="7" t="str">
        <f t="shared" si="3"/>
        <v>Dikey</v>
      </c>
      <c r="L20" s="7" t="str">
        <f>IF(K20="Dikey",IF(AND(F20&gt;='Çanta Gruplaması'!$C$10,F20&lt;='Çanta Gruplaması'!$D$10),'Çanta Gruplaması'!$B$10,IF(AND(F20&gt;='Çanta Gruplaması'!$C$11,F20&lt;='Çanta Gruplaması'!$D$11),'Çanta Gruplaması'!$B$11,IF(AND(F20&gt;='Çanta Gruplaması'!$C$12,F20&lt;='Çanta Gruplaması'!$D$12),'Çanta Gruplaması'!$B$12,"Belirtilen Aralıkta Değil"))),IF(K20="Yatay",IF(AND(D20&gt;='Çanta Gruplaması'!$C$3,D20&lt;='Çanta Gruplaması'!$D$3),'Çanta Gruplaması'!$B$3,IF(AND(D20&gt;='Çanta Gruplaması'!$C$4,D20&lt;='Çanta Gruplaması'!$D$4),'Çanta Gruplaması'!$B$4,IF(AND(D20&gt;='Çanta Gruplaması'!$C$5,D20&lt;='Çanta Gruplaması'!$D$5),'Çanta Gruplaması'!$B$5,"Belirtilen Aralıkta Değil"))),IF(K20="Küp",IF(AND(D20&gt;='Çanta Gruplaması'!$C$16,D20&lt;='Çanta Gruplaması'!$D$16),'Çanta Gruplaması'!$B$16,IF(AND(D20&gt;='Çanta Gruplaması'!$C$17,D20&lt;='Çanta Gruplaması'!$D$17),'Çanta Gruplaması'!$B$17,IF(AND(D20&gt;='Çanta Gruplaması'!$C$18,D20&lt;='Çanta Gruplaması'!$D$18),'Çanta Gruplaması'!$B$18,"Belirtilen Aralıkta Değil"))),"Değer Hatalı")))</f>
        <v>Dikey 1</v>
      </c>
      <c r="M20" s="7" t="str">
        <f>IF(AND(D20&gt;='Çanta Gruplaması'!$H$3,D20&lt;='Çanta Gruplaması'!$I$3,F20&gt;='Çanta Gruplaması'!$J$3,F20&lt;='Çanta Gruplaması'!$K$3),'Çanta Gruplaması'!$G$3,IF(AND(D20&gt;='Çanta Gruplaması'!$H$4,D20&lt;='Çanta Gruplaması'!$I$4,F20&gt;='Çanta Gruplaması'!$J$4,F20&lt;='Çanta Gruplaması'!$K$4),'Çanta Gruplaması'!$G$4,IF(AND(D20&gt;='Çanta Gruplaması'!$H$5,D20&lt;='Çanta Gruplaması'!$I$5,F20&gt;='Çanta Gruplaması'!$J$5,F20&lt;='Çanta Gruplaması'!$K$5),'Çanta Gruplaması'!$G$5,"Gruplanabilen Aralıkta Değildir")))</f>
        <v>Küçük</v>
      </c>
      <c r="N20" s="8" t="str">
        <f t="shared" si="4"/>
        <v>Geçmez</v>
      </c>
      <c r="O20" s="9" t="str">
        <f t="shared" si="5"/>
        <v>Geçmez</v>
      </c>
      <c r="P20" s="9" t="str">
        <f t="shared" si="6"/>
        <v>Geçmez</v>
      </c>
      <c r="Q20" s="9" t="str">
        <f t="shared" si="7"/>
        <v>Geçmez</v>
      </c>
      <c r="R20" s="9" t="str">
        <f t="shared" si="8"/>
        <v>Geçmez</v>
      </c>
      <c r="S20" s="9" t="str">
        <f t="shared" si="9"/>
        <v>Geçer</v>
      </c>
      <c r="T20" s="9" t="str">
        <f t="shared" si="10"/>
        <v>Geçer</v>
      </c>
      <c r="U20" s="9" t="str">
        <f t="shared" si="11"/>
        <v>Geçmez</v>
      </c>
      <c r="V20" s="9" t="str">
        <f t="shared" si="12"/>
        <v>Geçer</v>
      </c>
      <c r="W20" s="9" t="str">
        <f t="shared" si="13"/>
        <v>Geçmez</v>
      </c>
      <c r="X20" s="9" t="str">
        <f t="shared" si="14"/>
        <v>Geçmez</v>
      </c>
    </row>
    <row r="21">
      <c r="A21" s="5">
        <v>221618.0</v>
      </c>
      <c r="B21" s="5" t="s">
        <v>33</v>
      </c>
      <c r="C21" s="5" t="s">
        <v>50</v>
      </c>
      <c r="D21" s="5">
        <v>16.0</v>
      </c>
      <c r="E21" s="5">
        <v>8.0</v>
      </c>
      <c r="F21" s="5">
        <v>15.0</v>
      </c>
      <c r="G21" s="5">
        <v>4.0</v>
      </c>
      <c r="H21" s="5">
        <v>205.0</v>
      </c>
      <c r="I21" s="6">
        <f t="shared" si="1"/>
        <v>24.5</v>
      </c>
      <c r="J21" s="6">
        <f t="shared" si="2"/>
        <v>50</v>
      </c>
      <c r="K21" s="7" t="str">
        <f t="shared" si="3"/>
        <v>Yatay</v>
      </c>
      <c r="L21" s="7" t="str">
        <f>IF(K21="Dikey",IF(AND(F21&gt;='Çanta Gruplaması'!$C$10,F21&lt;='Çanta Gruplaması'!$D$10),'Çanta Gruplaması'!$B$10,IF(AND(F21&gt;='Çanta Gruplaması'!$C$11,F21&lt;='Çanta Gruplaması'!$D$11),'Çanta Gruplaması'!$B$11,IF(AND(F21&gt;='Çanta Gruplaması'!$C$12,F21&lt;='Çanta Gruplaması'!$D$12),'Çanta Gruplaması'!$B$12,"Belirtilen Aralıkta Değil"))),IF(K21="Yatay",IF(AND(D21&gt;='Çanta Gruplaması'!$C$3,D21&lt;='Çanta Gruplaması'!$D$3),'Çanta Gruplaması'!$B$3,IF(AND(D21&gt;='Çanta Gruplaması'!$C$4,D21&lt;='Çanta Gruplaması'!$D$4),'Çanta Gruplaması'!$B$4,IF(AND(D21&gt;='Çanta Gruplaması'!$C$5,D21&lt;='Çanta Gruplaması'!$D$5),'Çanta Gruplaması'!$B$5,"Belirtilen Aralıkta Değil"))),IF(K21="Küp",IF(AND(D21&gt;='Çanta Gruplaması'!$C$16,D21&lt;='Çanta Gruplaması'!$D$16),'Çanta Gruplaması'!$B$16,IF(AND(D21&gt;='Çanta Gruplaması'!$C$17,D21&lt;='Çanta Gruplaması'!$D$17),'Çanta Gruplaması'!$B$17,IF(AND(D21&gt;='Çanta Gruplaması'!$C$18,D21&lt;='Çanta Gruplaması'!$D$18),'Çanta Gruplaması'!$B$18,"Belirtilen Aralıkta Değil"))),"Değer Hatalı")))</f>
        <v>Yatay 1 </v>
      </c>
      <c r="M21" s="7" t="str">
        <f>IF(AND(D21&gt;='Çanta Gruplaması'!$H$3,D21&lt;='Çanta Gruplaması'!$I$3,F21&gt;='Çanta Gruplaması'!$J$3,F21&lt;='Çanta Gruplaması'!$K$3),'Çanta Gruplaması'!$G$3,IF(AND(D21&gt;='Çanta Gruplaması'!$H$4,D21&lt;='Çanta Gruplaması'!$I$4,F21&gt;='Çanta Gruplaması'!$J$4,F21&lt;='Çanta Gruplaması'!$K$4),'Çanta Gruplaması'!$G$4,IF(AND(D21&gt;='Çanta Gruplaması'!$H$5,D21&lt;='Çanta Gruplaması'!$I$5,F21&gt;='Çanta Gruplaması'!$J$5,F21&lt;='Çanta Gruplaması'!$K$5),'Çanta Gruplaması'!$G$5,"Gruplanabilen Aralıkta Değildir")))</f>
        <v>Küçük</v>
      </c>
      <c r="N21" s="8" t="str">
        <f t="shared" si="4"/>
        <v>Geçmez</v>
      </c>
      <c r="O21" s="9" t="str">
        <f t="shared" si="5"/>
        <v>Geçmez</v>
      </c>
      <c r="P21" s="9" t="str">
        <f t="shared" si="6"/>
        <v>Geçmez</v>
      </c>
      <c r="Q21" s="9" t="str">
        <f t="shared" si="7"/>
        <v>Geçmez</v>
      </c>
      <c r="R21" s="9" t="str">
        <f t="shared" si="8"/>
        <v>Geçmez</v>
      </c>
      <c r="S21" s="9" t="str">
        <f t="shared" si="9"/>
        <v>Geçmez</v>
      </c>
      <c r="T21" s="9" t="str">
        <f t="shared" si="10"/>
        <v>Geçer</v>
      </c>
      <c r="U21" s="9" t="str">
        <f t="shared" si="11"/>
        <v>Geçmez</v>
      </c>
      <c r="V21" s="9" t="str">
        <f t="shared" si="12"/>
        <v>Geçer</v>
      </c>
      <c r="W21" s="9" t="str">
        <f t="shared" si="13"/>
        <v>Geçmez</v>
      </c>
      <c r="X21" s="9" t="str">
        <f t="shared" si="14"/>
        <v>Geçmez</v>
      </c>
    </row>
    <row r="22">
      <c r="A22" s="5">
        <v>221619.0</v>
      </c>
      <c r="B22" s="5" t="s">
        <v>33</v>
      </c>
      <c r="C22" s="5" t="s">
        <v>51</v>
      </c>
      <c r="D22" s="5">
        <v>20.0</v>
      </c>
      <c r="E22" s="5">
        <v>11.0</v>
      </c>
      <c r="F22" s="5">
        <v>21.0</v>
      </c>
      <c r="G22" s="5">
        <v>4.0</v>
      </c>
      <c r="H22" s="5">
        <v>200.0</v>
      </c>
      <c r="I22" s="6">
        <f t="shared" si="1"/>
        <v>32</v>
      </c>
      <c r="J22" s="6">
        <f t="shared" si="2"/>
        <v>64</v>
      </c>
      <c r="K22" s="7" t="str">
        <f t="shared" si="3"/>
        <v>Dikey</v>
      </c>
      <c r="L22" s="7" t="str">
        <f>IF(K22="Dikey",IF(AND(F22&gt;='Çanta Gruplaması'!$C$10,F22&lt;='Çanta Gruplaması'!$D$10),'Çanta Gruplaması'!$B$10,IF(AND(F22&gt;='Çanta Gruplaması'!$C$11,F22&lt;='Çanta Gruplaması'!$D$11),'Çanta Gruplaması'!$B$11,IF(AND(F22&gt;='Çanta Gruplaması'!$C$12,F22&lt;='Çanta Gruplaması'!$D$12),'Çanta Gruplaması'!$B$12,"Belirtilen Aralıkta Değil"))),IF(K22="Yatay",IF(AND(D22&gt;='Çanta Gruplaması'!$C$3,D22&lt;='Çanta Gruplaması'!$D$3),'Çanta Gruplaması'!$B$3,IF(AND(D22&gt;='Çanta Gruplaması'!$C$4,D22&lt;='Çanta Gruplaması'!$D$4),'Çanta Gruplaması'!$B$4,IF(AND(D22&gt;='Çanta Gruplaması'!$C$5,D22&lt;='Çanta Gruplaması'!$D$5),'Çanta Gruplaması'!$B$5,"Belirtilen Aralıkta Değil"))),IF(K22="Küp",IF(AND(D22&gt;='Çanta Gruplaması'!$C$16,D22&lt;='Çanta Gruplaması'!$D$16),'Çanta Gruplaması'!$B$16,IF(AND(D22&gt;='Çanta Gruplaması'!$C$17,D22&lt;='Çanta Gruplaması'!$D$17),'Çanta Gruplaması'!$B$17,IF(AND(D22&gt;='Çanta Gruplaması'!$C$18,D22&lt;='Çanta Gruplaması'!$D$18),'Çanta Gruplaması'!$B$18,"Belirtilen Aralıkta Değil"))),"Değer Hatalı")))</f>
        <v>Dikey 1</v>
      </c>
      <c r="M22" s="7" t="str">
        <f>IF(AND(D22&gt;='Çanta Gruplaması'!$H$3,D22&lt;='Çanta Gruplaması'!$I$3,F22&gt;='Çanta Gruplaması'!$J$3,F22&lt;='Çanta Gruplaması'!$K$3),'Çanta Gruplaması'!$G$3,IF(AND(D22&gt;='Çanta Gruplaması'!$H$4,D22&lt;='Çanta Gruplaması'!$I$4,F22&gt;='Çanta Gruplaması'!$J$4,F22&lt;='Çanta Gruplaması'!$K$4),'Çanta Gruplaması'!$G$4,IF(AND(D22&gt;='Çanta Gruplaması'!$H$5,D22&lt;='Çanta Gruplaması'!$I$5,F22&gt;='Çanta Gruplaması'!$J$5,F22&lt;='Çanta Gruplaması'!$K$5),'Çanta Gruplaması'!$G$5,"Gruplanabilen Aralıkta Değildir")))</f>
        <v>Küçük</v>
      </c>
      <c r="N22" s="8" t="str">
        <f t="shared" si="4"/>
        <v>Geçmez</v>
      </c>
      <c r="O22" s="9" t="str">
        <f t="shared" si="5"/>
        <v>Geçmez</v>
      </c>
      <c r="P22" s="9" t="str">
        <f t="shared" si="6"/>
        <v>Geçmez</v>
      </c>
      <c r="Q22" s="9" t="str">
        <f t="shared" si="7"/>
        <v>Geçer</v>
      </c>
      <c r="R22" s="9" t="str">
        <f t="shared" si="8"/>
        <v>Geçer</v>
      </c>
      <c r="S22" s="9" t="str">
        <f t="shared" si="9"/>
        <v>Geçmez</v>
      </c>
      <c r="T22" s="9" t="str">
        <f t="shared" si="10"/>
        <v>Geçer</v>
      </c>
      <c r="U22" s="9" t="str">
        <f t="shared" si="11"/>
        <v>Geçmez</v>
      </c>
      <c r="V22" s="9" t="str">
        <f t="shared" si="12"/>
        <v>Geçer</v>
      </c>
      <c r="W22" s="9" t="str">
        <f t="shared" si="13"/>
        <v>Geçer</v>
      </c>
      <c r="X22" s="9" t="str">
        <f t="shared" si="14"/>
        <v>Geçmez</v>
      </c>
    </row>
    <row r="23">
      <c r="A23" s="5">
        <v>221630.0</v>
      </c>
      <c r="B23" s="5" t="s">
        <v>33</v>
      </c>
      <c r="C23" s="5" t="s">
        <v>41</v>
      </c>
      <c r="D23" s="5">
        <v>5.0</v>
      </c>
      <c r="E23" s="5">
        <v>5.0</v>
      </c>
      <c r="F23" s="5">
        <v>26.5</v>
      </c>
      <c r="G23" s="5">
        <v>4.0</v>
      </c>
      <c r="H23" s="5">
        <v>160.0</v>
      </c>
      <c r="I23" s="6">
        <f t="shared" si="1"/>
        <v>34.5</v>
      </c>
      <c r="J23" s="6">
        <f t="shared" si="2"/>
        <v>22</v>
      </c>
      <c r="K23" s="7" t="str">
        <f t="shared" si="3"/>
        <v>Dikey</v>
      </c>
      <c r="L23" s="7" t="str">
        <f>IF(K23="Dikey",IF(AND(F23&gt;='Çanta Gruplaması'!$C$10,F23&lt;='Çanta Gruplaması'!$D$10),'Çanta Gruplaması'!$B$10,IF(AND(F23&gt;='Çanta Gruplaması'!$C$11,F23&lt;='Çanta Gruplaması'!$D$11),'Çanta Gruplaması'!$B$11,IF(AND(F23&gt;='Çanta Gruplaması'!$C$12,F23&lt;='Çanta Gruplaması'!$D$12),'Çanta Gruplaması'!$B$12,"Belirtilen Aralıkta Değil"))),IF(K23="Yatay",IF(AND(D23&gt;='Çanta Gruplaması'!$C$3,D23&lt;='Çanta Gruplaması'!$D$3),'Çanta Gruplaması'!$B$3,IF(AND(D23&gt;='Çanta Gruplaması'!$C$4,D23&lt;='Çanta Gruplaması'!$D$4),'Çanta Gruplaması'!$B$4,IF(AND(D23&gt;='Çanta Gruplaması'!$C$5,D23&lt;='Çanta Gruplaması'!$D$5),'Çanta Gruplaması'!$B$5,"Belirtilen Aralıkta Değil"))),IF(K23="Küp",IF(AND(D23&gt;='Çanta Gruplaması'!$C$16,D23&lt;='Çanta Gruplaması'!$D$16),'Çanta Gruplaması'!$B$16,IF(AND(D23&gt;='Çanta Gruplaması'!$C$17,D23&lt;='Çanta Gruplaması'!$D$17),'Çanta Gruplaması'!$B$17,IF(AND(D23&gt;='Çanta Gruplaması'!$C$18,D23&lt;='Çanta Gruplaması'!$D$18),'Çanta Gruplaması'!$B$18,"Belirtilen Aralıkta Değil"))),"Değer Hatalı")))</f>
        <v>Dikey 1</v>
      </c>
      <c r="M23" s="7" t="str">
        <f>IF(AND(D23&gt;='Çanta Gruplaması'!$H$3,D23&lt;='Çanta Gruplaması'!$I$3,F23&gt;='Çanta Gruplaması'!$J$3,F23&lt;='Çanta Gruplaması'!$K$3),'Çanta Gruplaması'!$G$3,IF(AND(D23&gt;='Çanta Gruplaması'!$H$4,D23&lt;='Çanta Gruplaması'!$I$4,F23&gt;='Çanta Gruplaması'!$J$4,F23&lt;='Çanta Gruplaması'!$K$4),'Çanta Gruplaması'!$G$4,IF(AND(D23&gt;='Çanta Gruplaması'!$H$5,D23&lt;='Çanta Gruplaması'!$I$5,F23&gt;='Çanta Gruplaması'!$J$5,F23&lt;='Çanta Gruplaması'!$K$5),'Çanta Gruplaması'!$G$5,"Gruplanabilen Aralıkta Değildir")))</f>
        <v>Gruplanabilen Aralıkta Değildir</v>
      </c>
      <c r="N23" s="8" t="str">
        <f t="shared" si="4"/>
        <v>Geçmez</v>
      </c>
      <c r="O23" s="9" t="str">
        <f t="shared" si="5"/>
        <v>Geçmez</v>
      </c>
      <c r="P23" s="9" t="str">
        <f t="shared" si="6"/>
        <v>Geçmez</v>
      </c>
      <c r="Q23" s="9" t="str">
        <f t="shared" si="7"/>
        <v>Geçmez</v>
      </c>
      <c r="R23" s="9" t="str">
        <f t="shared" si="8"/>
        <v>Geçer</v>
      </c>
      <c r="S23" s="9" t="str">
        <f t="shared" si="9"/>
        <v>Geçer</v>
      </c>
      <c r="T23" s="9" t="str">
        <f t="shared" si="10"/>
        <v>Geçer</v>
      </c>
      <c r="U23" s="9" t="str">
        <f t="shared" si="11"/>
        <v>Geçmez</v>
      </c>
      <c r="V23" s="9" t="str">
        <f t="shared" si="12"/>
        <v>Geçmez</v>
      </c>
      <c r="W23" s="9" t="str">
        <f t="shared" si="13"/>
        <v>Geçer</v>
      </c>
      <c r="X23" s="9" t="str">
        <f t="shared" si="14"/>
        <v>Geçer</v>
      </c>
    </row>
    <row r="24">
      <c r="A24" s="5">
        <v>221632.0</v>
      </c>
      <c r="B24" s="5" t="s">
        <v>33</v>
      </c>
      <c r="C24" s="5" t="s">
        <v>40</v>
      </c>
      <c r="D24" s="5">
        <v>5.0</v>
      </c>
      <c r="E24" s="5">
        <v>5.0</v>
      </c>
      <c r="F24" s="5">
        <v>32.0</v>
      </c>
      <c r="G24" s="5">
        <v>4.0</v>
      </c>
      <c r="H24" s="5">
        <v>160.0</v>
      </c>
      <c r="I24" s="6">
        <f t="shared" si="1"/>
        <v>40</v>
      </c>
      <c r="J24" s="6">
        <f t="shared" si="2"/>
        <v>22</v>
      </c>
      <c r="K24" s="7" t="str">
        <f t="shared" si="3"/>
        <v>Dikey</v>
      </c>
      <c r="L24" s="7" t="str">
        <f>IF(K24="Dikey",IF(AND(F24&gt;='Çanta Gruplaması'!$C$10,F24&lt;='Çanta Gruplaması'!$D$10),'Çanta Gruplaması'!$B$10,IF(AND(F24&gt;='Çanta Gruplaması'!$C$11,F24&lt;='Çanta Gruplaması'!$D$11),'Çanta Gruplaması'!$B$11,IF(AND(F24&gt;='Çanta Gruplaması'!$C$12,F24&lt;='Çanta Gruplaması'!$D$12),'Çanta Gruplaması'!$B$12,"Belirtilen Aralıkta Değil"))),IF(K24="Yatay",IF(AND(D24&gt;='Çanta Gruplaması'!$C$3,D24&lt;='Çanta Gruplaması'!$D$3),'Çanta Gruplaması'!$B$3,IF(AND(D24&gt;='Çanta Gruplaması'!$C$4,D24&lt;='Çanta Gruplaması'!$D$4),'Çanta Gruplaması'!$B$4,IF(AND(D24&gt;='Çanta Gruplaması'!$C$5,D24&lt;='Çanta Gruplaması'!$D$5),'Çanta Gruplaması'!$B$5,"Belirtilen Aralıkta Değil"))),IF(K24="Küp",IF(AND(D24&gt;='Çanta Gruplaması'!$C$16,D24&lt;='Çanta Gruplaması'!$D$16),'Çanta Gruplaması'!$B$16,IF(AND(D24&gt;='Çanta Gruplaması'!$C$17,D24&lt;='Çanta Gruplaması'!$D$17),'Çanta Gruplaması'!$B$17,IF(AND(D24&gt;='Çanta Gruplaması'!$C$18,D24&lt;='Çanta Gruplaması'!$D$18),'Çanta Gruplaması'!$B$18,"Belirtilen Aralıkta Değil"))),"Değer Hatalı")))</f>
        <v>Dikey 2</v>
      </c>
      <c r="M24" s="7" t="str">
        <f>IF(AND(D24&gt;='Çanta Gruplaması'!$H$3,D24&lt;='Çanta Gruplaması'!$I$3,F24&gt;='Çanta Gruplaması'!$J$3,F24&lt;='Çanta Gruplaması'!$K$3),'Çanta Gruplaması'!$G$3,IF(AND(D24&gt;='Çanta Gruplaması'!$H$4,D24&lt;='Çanta Gruplaması'!$I$4,F24&gt;='Çanta Gruplaması'!$J$4,F24&lt;='Çanta Gruplaması'!$K$4),'Çanta Gruplaması'!$G$4,IF(AND(D24&gt;='Çanta Gruplaması'!$H$5,D24&lt;='Çanta Gruplaması'!$I$5,F24&gt;='Çanta Gruplaması'!$J$5,F24&lt;='Çanta Gruplaması'!$K$5),'Çanta Gruplaması'!$G$5,"Gruplanabilen Aralıkta Değildir")))</f>
        <v>Gruplanabilen Aralıkta Değildir</v>
      </c>
      <c r="N24" s="8" t="str">
        <f t="shared" si="4"/>
        <v>Geçmez</v>
      </c>
      <c r="O24" s="9" t="str">
        <f t="shared" si="5"/>
        <v>Geçmez</v>
      </c>
      <c r="P24" s="9" t="str">
        <f t="shared" si="6"/>
        <v>Geçmez</v>
      </c>
      <c r="Q24" s="9" t="str">
        <f t="shared" si="7"/>
        <v>Geçmez</v>
      </c>
      <c r="R24" s="9" t="str">
        <f t="shared" si="8"/>
        <v>Geçer</v>
      </c>
      <c r="S24" s="9" t="str">
        <f t="shared" si="9"/>
        <v>Geçer</v>
      </c>
      <c r="T24" s="9" t="str">
        <f t="shared" si="10"/>
        <v>Geçer</v>
      </c>
      <c r="U24" s="9" t="str">
        <f t="shared" si="11"/>
        <v>Geçmez</v>
      </c>
      <c r="V24" s="9" t="str">
        <f t="shared" si="12"/>
        <v>Geçmez</v>
      </c>
      <c r="W24" s="9" t="str">
        <f t="shared" si="13"/>
        <v>Geçer</v>
      </c>
      <c r="X24" s="9" t="str">
        <f t="shared" si="14"/>
        <v>Geçer</v>
      </c>
    </row>
    <row r="25">
      <c r="A25" s="5">
        <v>222455.0</v>
      </c>
      <c r="B25" s="5" t="s">
        <v>33</v>
      </c>
      <c r="C25" s="5" t="s">
        <v>52</v>
      </c>
      <c r="D25" s="5">
        <v>11.0</v>
      </c>
      <c r="E25" s="5">
        <v>9.0</v>
      </c>
      <c r="F25" s="5">
        <v>37.0</v>
      </c>
      <c r="G25" s="5">
        <v>3.0</v>
      </c>
      <c r="H25" s="5">
        <v>190.0</v>
      </c>
      <c r="I25" s="6">
        <f t="shared" si="1"/>
        <v>46</v>
      </c>
      <c r="J25" s="6">
        <f t="shared" si="2"/>
        <v>42</v>
      </c>
      <c r="K25" s="7" t="str">
        <f t="shared" si="3"/>
        <v>Dikey</v>
      </c>
      <c r="L25" s="7" t="str">
        <f>IF(K25="Dikey",IF(AND(F25&gt;='Çanta Gruplaması'!$C$10,F25&lt;='Çanta Gruplaması'!$D$10),'Çanta Gruplaması'!$B$10,IF(AND(F25&gt;='Çanta Gruplaması'!$C$11,F25&lt;='Çanta Gruplaması'!$D$11),'Çanta Gruplaması'!$B$11,IF(AND(F25&gt;='Çanta Gruplaması'!$C$12,F25&lt;='Çanta Gruplaması'!$D$12),'Çanta Gruplaması'!$B$12,"Belirtilen Aralıkta Değil"))),IF(K25="Yatay",IF(AND(D25&gt;='Çanta Gruplaması'!$C$3,D25&lt;='Çanta Gruplaması'!$D$3),'Çanta Gruplaması'!$B$3,IF(AND(D25&gt;='Çanta Gruplaması'!$C$4,D25&lt;='Çanta Gruplaması'!$D$4),'Çanta Gruplaması'!$B$4,IF(AND(D25&gt;='Çanta Gruplaması'!$C$5,D25&lt;='Çanta Gruplaması'!$D$5),'Çanta Gruplaması'!$B$5,"Belirtilen Aralıkta Değil"))),IF(K25="Küp",IF(AND(D25&gt;='Çanta Gruplaması'!$C$16,D25&lt;='Çanta Gruplaması'!$D$16),'Çanta Gruplaması'!$B$16,IF(AND(D25&gt;='Çanta Gruplaması'!$C$17,D25&lt;='Çanta Gruplaması'!$D$17),'Çanta Gruplaması'!$B$17,IF(AND(D25&gt;='Çanta Gruplaması'!$C$18,D25&lt;='Çanta Gruplaması'!$D$18),'Çanta Gruplaması'!$B$18,"Belirtilen Aralıkta Değil"))),"Değer Hatalı")))</f>
        <v>Dikey 2</v>
      </c>
      <c r="M25" s="7" t="str">
        <f>IF(AND(D25&gt;='Çanta Gruplaması'!$H$3,D25&lt;='Çanta Gruplaması'!$I$3,F25&gt;='Çanta Gruplaması'!$J$3,F25&lt;='Çanta Gruplaması'!$K$3),'Çanta Gruplaması'!$G$3,IF(AND(D25&gt;='Çanta Gruplaması'!$H$4,D25&lt;='Çanta Gruplaması'!$I$4,F25&gt;='Çanta Gruplaması'!$J$4,F25&lt;='Çanta Gruplaması'!$K$4),'Çanta Gruplaması'!$G$4,IF(AND(D25&gt;='Çanta Gruplaması'!$H$5,D25&lt;='Çanta Gruplaması'!$I$5,F25&gt;='Çanta Gruplaması'!$J$5,F25&lt;='Çanta Gruplaması'!$K$5),'Çanta Gruplaması'!$G$5,"Gruplanabilen Aralıkta Değildir")))</f>
        <v>Gruplanabilen Aralıkta Değildir</v>
      </c>
      <c r="N25" s="8" t="str">
        <f t="shared" si="4"/>
        <v>Geçmez</v>
      </c>
      <c r="O25" s="9" t="str">
        <f t="shared" si="5"/>
        <v>Geçmez</v>
      </c>
      <c r="P25" s="9" t="str">
        <f t="shared" si="6"/>
        <v>Geçmez</v>
      </c>
      <c r="Q25" s="9" t="str">
        <f t="shared" si="7"/>
        <v>Geçmez</v>
      </c>
      <c r="R25" s="9" t="str">
        <f t="shared" si="8"/>
        <v>Geçer</v>
      </c>
      <c r="S25" s="9" t="str">
        <f t="shared" si="9"/>
        <v>Geçer</v>
      </c>
      <c r="T25" s="9" t="str">
        <f t="shared" si="10"/>
        <v>Geçmez</v>
      </c>
      <c r="U25" s="9" t="str">
        <f t="shared" si="11"/>
        <v>Geçmez</v>
      </c>
      <c r="V25" s="9" t="str">
        <f t="shared" si="12"/>
        <v>Geçer</v>
      </c>
      <c r="W25" s="9" t="str">
        <f t="shared" si="13"/>
        <v>Geçer</v>
      </c>
      <c r="X25" s="9" t="str">
        <f t="shared" si="14"/>
        <v>Geçer</v>
      </c>
    </row>
    <row r="26">
      <c r="A26" s="5">
        <v>222457.0</v>
      </c>
      <c r="B26" s="5" t="s">
        <v>33</v>
      </c>
      <c r="C26" s="5" t="s">
        <v>53</v>
      </c>
      <c r="D26" s="5">
        <v>32.0</v>
      </c>
      <c r="E26" s="5">
        <v>13.0</v>
      </c>
      <c r="F26" s="5">
        <v>36.0</v>
      </c>
      <c r="G26" s="5">
        <v>5.0</v>
      </c>
      <c r="H26" s="5">
        <v>190.0</v>
      </c>
      <c r="I26" s="6">
        <f t="shared" si="1"/>
        <v>49</v>
      </c>
      <c r="J26" s="6">
        <f t="shared" si="2"/>
        <v>92</v>
      </c>
      <c r="K26" s="7" t="str">
        <f t="shared" si="3"/>
        <v>Dikey</v>
      </c>
      <c r="L26" s="7" t="str">
        <f>IF(K26="Dikey",IF(AND(F26&gt;='Çanta Gruplaması'!$C$10,F26&lt;='Çanta Gruplaması'!$D$10),'Çanta Gruplaması'!$B$10,IF(AND(F26&gt;='Çanta Gruplaması'!$C$11,F26&lt;='Çanta Gruplaması'!$D$11),'Çanta Gruplaması'!$B$11,IF(AND(F26&gt;='Çanta Gruplaması'!$C$12,F26&lt;='Çanta Gruplaması'!$D$12),'Çanta Gruplaması'!$B$12,"Belirtilen Aralıkta Değil"))),IF(K26="Yatay",IF(AND(D26&gt;='Çanta Gruplaması'!$C$3,D26&lt;='Çanta Gruplaması'!$D$3),'Çanta Gruplaması'!$B$3,IF(AND(D26&gt;='Çanta Gruplaması'!$C$4,D26&lt;='Çanta Gruplaması'!$D$4),'Çanta Gruplaması'!$B$4,IF(AND(D26&gt;='Çanta Gruplaması'!$C$5,D26&lt;='Çanta Gruplaması'!$D$5),'Çanta Gruplaması'!$B$5,"Belirtilen Aralıkta Değil"))),IF(K26="Küp",IF(AND(D26&gt;='Çanta Gruplaması'!$C$16,D26&lt;='Çanta Gruplaması'!$D$16),'Çanta Gruplaması'!$B$16,IF(AND(D26&gt;='Çanta Gruplaması'!$C$17,D26&lt;='Çanta Gruplaması'!$D$17),'Çanta Gruplaması'!$B$17,IF(AND(D26&gt;='Çanta Gruplaması'!$C$18,D26&lt;='Çanta Gruplaması'!$D$18),'Çanta Gruplaması'!$B$18,"Belirtilen Aralıkta Değil"))),"Değer Hatalı")))</f>
        <v>Dikey 2</v>
      </c>
      <c r="M26" s="7" t="str">
        <f>IF(AND(D26&gt;='Çanta Gruplaması'!$H$3,D26&lt;='Çanta Gruplaması'!$I$3,F26&gt;='Çanta Gruplaması'!$J$3,F26&lt;='Çanta Gruplaması'!$K$3),'Çanta Gruplaması'!$G$3,IF(AND(D26&gt;='Çanta Gruplaması'!$H$4,D26&lt;='Çanta Gruplaması'!$I$4,F26&gt;='Çanta Gruplaması'!$J$4,F26&lt;='Çanta Gruplaması'!$K$4),'Çanta Gruplaması'!$G$4,IF(AND(D26&gt;='Çanta Gruplaması'!$H$5,D26&lt;='Çanta Gruplaması'!$I$5,F26&gt;='Çanta Gruplaması'!$J$5,F26&lt;='Çanta Gruplaması'!$K$5),'Çanta Gruplaması'!$G$5,"Gruplanabilen Aralıkta Değildir")))</f>
        <v>Orta</v>
      </c>
      <c r="N26" s="8" t="str">
        <f t="shared" si="4"/>
        <v>Geçer</v>
      </c>
      <c r="O26" s="9" t="str">
        <f t="shared" si="5"/>
        <v>Geçer</v>
      </c>
      <c r="P26" s="9" t="str">
        <f t="shared" si="6"/>
        <v>Geçer</v>
      </c>
      <c r="Q26" s="9" t="str">
        <f t="shared" si="7"/>
        <v>Geçer</v>
      </c>
      <c r="R26" s="9" t="str">
        <f t="shared" si="8"/>
        <v>Geçer</v>
      </c>
      <c r="S26" s="9" t="str">
        <f t="shared" si="9"/>
        <v>Geçer</v>
      </c>
      <c r="T26" s="9" t="str">
        <f t="shared" si="10"/>
        <v>Geçer</v>
      </c>
      <c r="U26" s="9" t="str">
        <f t="shared" si="11"/>
        <v>Geçer</v>
      </c>
      <c r="V26" s="9" t="str">
        <f t="shared" si="12"/>
        <v>Geçer</v>
      </c>
      <c r="W26" s="9" t="str">
        <f t="shared" si="13"/>
        <v>Geçer</v>
      </c>
      <c r="X26" s="9" t="str">
        <f t="shared" si="14"/>
        <v>Geçer</v>
      </c>
    </row>
    <row r="27">
      <c r="A27" s="5">
        <v>230176.0</v>
      </c>
      <c r="B27" s="5" t="s">
        <v>33</v>
      </c>
      <c r="C27" s="5" t="s">
        <v>54</v>
      </c>
      <c r="D27" s="5">
        <v>22.5</v>
      </c>
      <c r="E27" s="5">
        <v>11.0</v>
      </c>
      <c r="F27" s="5">
        <v>29.5</v>
      </c>
      <c r="G27" s="5">
        <v>4.0</v>
      </c>
      <c r="H27" s="5">
        <v>200.0</v>
      </c>
      <c r="I27" s="6">
        <f t="shared" si="1"/>
        <v>40.5</v>
      </c>
      <c r="J27" s="6">
        <f t="shared" si="2"/>
        <v>69</v>
      </c>
      <c r="K27" s="7" t="str">
        <f t="shared" si="3"/>
        <v>Dikey</v>
      </c>
      <c r="L27" s="7" t="str">
        <f>IF(K27="Dikey",IF(AND(F27&gt;='Çanta Gruplaması'!$C$10,F27&lt;='Çanta Gruplaması'!$D$10),'Çanta Gruplaması'!$B$10,IF(AND(F27&gt;='Çanta Gruplaması'!$C$11,F27&lt;='Çanta Gruplaması'!$D$11),'Çanta Gruplaması'!$B$11,IF(AND(F27&gt;='Çanta Gruplaması'!$C$12,F27&lt;='Çanta Gruplaması'!$D$12),'Çanta Gruplaması'!$B$12,"Belirtilen Aralıkta Değil"))),IF(K27="Yatay",IF(AND(D27&gt;='Çanta Gruplaması'!$C$3,D27&lt;='Çanta Gruplaması'!$D$3),'Çanta Gruplaması'!$B$3,IF(AND(D27&gt;='Çanta Gruplaması'!$C$4,D27&lt;='Çanta Gruplaması'!$D$4),'Çanta Gruplaması'!$B$4,IF(AND(D27&gt;='Çanta Gruplaması'!$C$5,D27&lt;='Çanta Gruplaması'!$D$5),'Çanta Gruplaması'!$B$5,"Belirtilen Aralıkta Değil"))),IF(K27="Küp",IF(AND(D27&gt;='Çanta Gruplaması'!$C$16,D27&lt;='Çanta Gruplaması'!$D$16),'Çanta Gruplaması'!$B$16,IF(AND(D27&gt;='Çanta Gruplaması'!$C$17,D27&lt;='Çanta Gruplaması'!$D$17),'Çanta Gruplaması'!$B$17,IF(AND(D27&gt;='Çanta Gruplaması'!$C$18,D27&lt;='Çanta Gruplaması'!$D$18),'Çanta Gruplaması'!$B$18,"Belirtilen Aralıkta Değil"))),"Değer Hatalı")))</f>
        <v>Dikey 1</v>
      </c>
      <c r="M27" s="7" t="str">
        <f>IF(AND(D27&gt;='Çanta Gruplaması'!$H$3,D27&lt;='Çanta Gruplaması'!$I$3,F27&gt;='Çanta Gruplaması'!$J$3,F27&lt;='Çanta Gruplaması'!$K$3),'Çanta Gruplaması'!$G$3,IF(AND(D27&gt;='Çanta Gruplaması'!$H$4,D27&lt;='Çanta Gruplaması'!$I$4,F27&gt;='Çanta Gruplaması'!$J$4,F27&lt;='Çanta Gruplaması'!$K$4),'Çanta Gruplaması'!$G$4,IF(AND(D27&gt;='Çanta Gruplaması'!$H$5,D27&lt;='Çanta Gruplaması'!$I$5,F27&gt;='Çanta Gruplaması'!$J$5,F27&lt;='Çanta Gruplaması'!$K$5),'Çanta Gruplaması'!$G$5,"Gruplanabilen Aralıkta Değildir")))</f>
        <v>Gruplanabilen Aralıkta Değildir</v>
      </c>
      <c r="N27" s="8" t="str">
        <f t="shared" si="4"/>
        <v>Geçmez</v>
      </c>
      <c r="O27" s="9" t="str">
        <f t="shared" si="5"/>
        <v>Geçmez</v>
      </c>
      <c r="P27" s="9" t="str">
        <f t="shared" si="6"/>
        <v>Geçmez</v>
      </c>
      <c r="Q27" s="9" t="str">
        <f t="shared" si="7"/>
        <v>Geçer</v>
      </c>
      <c r="R27" s="9" t="str">
        <f t="shared" si="8"/>
        <v>Geçer</v>
      </c>
      <c r="S27" s="9" t="str">
        <f t="shared" si="9"/>
        <v>Geçmez</v>
      </c>
      <c r="T27" s="9" t="str">
        <f t="shared" si="10"/>
        <v>Geçer</v>
      </c>
      <c r="U27" s="9" t="str">
        <f t="shared" si="11"/>
        <v>Geçer</v>
      </c>
      <c r="V27" s="9" t="str">
        <f t="shared" si="12"/>
        <v>Geçer</v>
      </c>
      <c r="W27" s="9" t="str">
        <f t="shared" si="13"/>
        <v>Geçer</v>
      </c>
      <c r="X27" s="9" t="str">
        <f t="shared" si="14"/>
        <v>Geçer</v>
      </c>
    </row>
    <row r="28">
      <c r="A28" s="5">
        <v>230601.0</v>
      </c>
      <c r="B28" s="5" t="s">
        <v>33</v>
      </c>
      <c r="C28" s="5" t="s">
        <v>45</v>
      </c>
      <c r="D28" s="5">
        <v>10.0</v>
      </c>
      <c r="E28" s="5">
        <v>9.0</v>
      </c>
      <c r="F28" s="5">
        <v>38.0</v>
      </c>
      <c r="G28" s="5">
        <v>4.0</v>
      </c>
      <c r="H28" s="5">
        <v>190.0</v>
      </c>
      <c r="I28" s="6">
        <f t="shared" si="1"/>
        <v>48</v>
      </c>
      <c r="J28" s="6">
        <f t="shared" si="2"/>
        <v>40</v>
      </c>
      <c r="K28" s="7" t="str">
        <f t="shared" si="3"/>
        <v>Dikey</v>
      </c>
      <c r="L28" s="7" t="str">
        <f>IF(K28="Dikey",IF(AND(F28&gt;='Çanta Gruplaması'!$C$10,F28&lt;='Çanta Gruplaması'!$D$10),'Çanta Gruplaması'!$B$10,IF(AND(F28&gt;='Çanta Gruplaması'!$C$11,F28&lt;='Çanta Gruplaması'!$D$11),'Çanta Gruplaması'!$B$11,IF(AND(F28&gt;='Çanta Gruplaması'!$C$12,F28&lt;='Çanta Gruplaması'!$D$12),'Çanta Gruplaması'!$B$12,"Belirtilen Aralıkta Değil"))),IF(K28="Yatay",IF(AND(D28&gt;='Çanta Gruplaması'!$C$3,D28&lt;='Çanta Gruplaması'!$D$3),'Çanta Gruplaması'!$B$3,IF(AND(D28&gt;='Çanta Gruplaması'!$C$4,D28&lt;='Çanta Gruplaması'!$D$4),'Çanta Gruplaması'!$B$4,IF(AND(D28&gt;='Çanta Gruplaması'!$C$5,D28&lt;='Çanta Gruplaması'!$D$5),'Çanta Gruplaması'!$B$5,"Belirtilen Aralıkta Değil"))),IF(K28="Küp",IF(AND(D28&gt;='Çanta Gruplaması'!$C$16,D28&lt;='Çanta Gruplaması'!$D$16),'Çanta Gruplaması'!$B$16,IF(AND(D28&gt;='Çanta Gruplaması'!$C$17,D28&lt;='Çanta Gruplaması'!$D$17),'Çanta Gruplaması'!$B$17,IF(AND(D28&gt;='Çanta Gruplaması'!$C$18,D28&lt;='Çanta Gruplaması'!$D$18),'Çanta Gruplaması'!$B$18,"Belirtilen Aralıkta Değil"))),"Değer Hatalı")))</f>
        <v>Dikey 2</v>
      </c>
      <c r="M28" s="7" t="str">
        <f>IF(AND(D28&gt;='Çanta Gruplaması'!$H$3,D28&lt;='Çanta Gruplaması'!$I$3,F28&gt;='Çanta Gruplaması'!$J$3,F28&lt;='Çanta Gruplaması'!$K$3),'Çanta Gruplaması'!$G$3,IF(AND(D28&gt;='Çanta Gruplaması'!$H$4,D28&lt;='Çanta Gruplaması'!$I$4,F28&gt;='Çanta Gruplaması'!$J$4,F28&lt;='Çanta Gruplaması'!$K$4),'Çanta Gruplaması'!$G$4,IF(AND(D28&gt;='Çanta Gruplaması'!$H$5,D28&lt;='Çanta Gruplaması'!$I$5,F28&gt;='Çanta Gruplaması'!$J$5,F28&lt;='Çanta Gruplaması'!$K$5),'Çanta Gruplaması'!$G$5,"Gruplanabilen Aralıkta Değildir")))</f>
        <v>Gruplanabilen Aralıkta Değildir</v>
      </c>
      <c r="N28" s="8" t="str">
        <f t="shared" si="4"/>
        <v>Geçmez</v>
      </c>
      <c r="O28" s="9" t="str">
        <f t="shared" si="5"/>
        <v>Geçmez</v>
      </c>
      <c r="P28" s="9" t="str">
        <f t="shared" si="6"/>
        <v>Geçmez</v>
      </c>
      <c r="Q28" s="9" t="str">
        <f t="shared" si="7"/>
        <v>Geçmez</v>
      </c>
      <c r="R28" s="9" t="str">
        <f t="shared" si="8"/>
        <v>Geçer</v>
      </c>
      <c r="S28" s="9" t="str">
        <f t="shared" si="9"/>
        <v>Geçer</v>
      </c>
      <c r="T28" s="9" t="str">
        <f t="shared" si="10"/>
        <v>Geçer</v>
      </c>
      <c r="U28" s="9" t="str">
        <f t="shared" si="11"/>
        <v>Geçmez</v>
      </c>
      <c r="V28" s="9" t="str">
        <f t="shared" si="12"/>
        <v>Geçer</v>
      </c>
      <c r="W28" s="9" t="str">
        <f t="shared" si="13"/>
        <v>Geçer</v>
      </c>
      <c r="X28" s="9" t="str">
        <f t="shared" si="14"/>
        <v>Geçer</v>
      </c>
    </row>
    <row r="29">
      <c r="A29" s="5">
        <v>230602.0</v>
      </c>
      <c r="B29" s="5" t="s">
        <v>33</v>
      </c>
      <c r="C29" s="5" t="s">
        <v>40</v>
      </c>
      <c r="D29" s="5">
        <v>10.0</v>
      </c>
      <c r="E29" s="5">
        <v>9.0</v>
      </c>
      <c r="F29" s="5">
        <v>38.0</v>
      </c>
      <c r="G29" s="5">
        <v>4.0</v>
      </c>
      <c r="H29" s="5">
        <v>190.0</v>
      </c>
      <c r="I29" s="6">
        <f t="shared" si="1"/>
        <v>48</v>
      </c>
      <c r="J29" s="6">
        <f t="shared" si="2"/>
        <v>40</v>
      </c>
      <c r="K29" s="7" t="str">
        <f t="shared" si="3"/>
        <v>Dikey</v>
      </c>
      <c r="L29" s="7" t="str">
        <f>IF(K29="Dikey",IF(AND(F29&gt;='Çanta Gruplaması'!$C$10,F29&lt;='Çanta Gruplaması'!$D$10),'Çanta Gruplaması'!$B$10,IF(AND(F29&gt;='Çanta Gruplaması'!$C$11,F29&lt;='Çanta Gruplaması'!$D$11),'Çanta Gruplaması'!$B$11,IF(AND(F29&gt;='Çanta Gruplaması'!$C$12,F29&lt;='Çanta Gruplaması'!$D$12),'Çanta Gruplaması'!$B$12,"Belirtilen Aralıkta Değil"))),IF(K29="Yatay",IF(AND(D29&gt;='Çanta Gruplaması'!$C$3,D29&lt;='Çanta Gruplaması'!$D$3),'Çanta Gruplaması'!$B$3,IF(AND(D29&gt;='Çanta Gruplaması'!$C$4,D29&lt;='Çanta Gruplaması'!$D$4),'Çanta Gruplaması'!$B$4,IF(AND(D29&gt;='Çanta Gruplaması'!$C$5,D29&lt;='Çanta Gruplaması'!$D$5),'Çanta Gruplaması'!$B$5,"Belirtilen Aralıkta Değil"))),IF(K29="Küp",IF(AND(D29&gt;='Çanta Gruplaması'!$C$16,D29&lt;='Çanta Gruplaması'!$D$16),'Çanta Gruplaması'!$B$16,IF(AND(D29&gt;='Çanta Gruplaması'!$C$17,D29&lt;='Çanta Gruplaması'!$D$17),'Çanta Gruplaması'!$B$17,IF(AND(D29&gt;='Çanta Gruplaması'!$C$18,D29&lt;='Çanta Gruplaması'!$D$18),'Çanta Gruplaması'!$B$18,"Belirtilen Aralıkta Değil"))),"Değer Hatalı")))</f>
        <v>Dikey 2</v>
      </c>
      <c r="M29" s="7" t="str">
        <f>IF(AND(D29&gt;='Çanta Gruplaması'!$H$3,D29&lt;='Çanta Gruplaması'!$I$3,F29&gt;='Çanta Gruplaması'!$J$3,F29&lt;='Çanta Gruplaması'!$K$3),'Çanta Gruplaması'!$G$3,IF(AND(D29&gt;='Çanta Gruplaması'!$H$4,D29&lt;='Çanta Gruplaması'!$I$4,F29&gt;='Çanta Gruplaması'!$J$4,F29&lt;='Çanta Gruplaması'!$K$4),'Çanta Gruplaması'!$G$4,IF(AND(D29&gt;='Çanta Gruplaması'!$H$5,D29&lt;='Çanta Gruplaması'!$I$5,F29&gt;='Çanta Gruplaması'!$J$5,F29&lt;='Çanta Gruplaması'!$K$5),'Çanta Gruplaması'!$G$5,"Gruplanabilen Aralıkta Değildir")))</f>
        <v>Gruplanabilen Aralıkta Değildir</v>
      </c>
      <c r="N29" s="8" t="str">
        <f t="shared" si="4"/>
        <v>Geçmez</v>
      </c>
      <c r="O29" s="9" t="str">
        <f t="shared" si="5"/>
        <v>Geçmez</v>
      </c>
      <c r="P29" s="9" t="str">
        <f t="shared" si="6"/>
        <v>Geçmez</v>
      </c>
      <c r="Q29" s="9" t="str">
        <f t="shared" si="7"/>
        <v>Geçmez</v>
      </c>
      <c r="R29" s="9" t="str">
        <f t="shared" si="8"/>
        <v>Geçer</v>
      </c>
      <c r="S29" s="9" t="str">
        <f t="shared" si="9"/>
        <v>Geçer</v>
      </c>
      <c r="T29" s="9" t="str">
        <f t="shared" si="10"/>
        <v>Geçer</v>
      </c>
      <c r="U29" s="9" t="str">
        <f t="shared" si="11"/>
        <v>Geçmez</v>
      </c>
      <c r="V29" s="9" t="str">
        <f t="shared" si="12"/>
        <v>Geçer</v>
      </c>
      <c r="W29" s="9" t="str">
        <f t="shared" si="13"/>
        <v>Geçer</v>
      </c>
      <c r="X29" s="9" t="str">
        <f t="shared" si="14"/>
        <v>Geçer</v>
      </c>
    </row>
    <row r="30">
      <c r="A30" s="5">
        <v>230603.0</v>
      </c>
      <c r="B30" s="5" t="s">
        <v>33</v>
      </c>
      <c r="C30" s="5" t="s">
        <v>55</v>
      </c>
      <c r="D30" s="5">
        <v>38.0</v>
      </c>
      <c r="E30" s="5">
        <v>13.0</v>
      </c>
      <c r="F30" s="5">
        <v>28.0</v>
      </c>
      <c r="G30" s="5">
        <v>4.0</v>
      </c>
      <c r="H30" s="5">
        <v>200.0</v>
      </c>
      <c r="I30" s="6">
        <f t="shared" si="1"/>
        <v>40</v>
      </c>
      <c r="J30" s="6">
        <f t="shared" si="2"/>
        <v>104</v>
      </c>
      <c r="K30" s="7" t="str">
        <f t="shared" si="3"/>
        <v>Yatay</v>
      </c>
      <c r="L30" s="7" t="str">
        <f>IF(K30="Dikey",IF(AND(F30&gt;='Çanta Gruplaması'!$C$10,F30&lt;='Çanta Gruplaması'!$D$10),'Çanta Gruplaması'!$B$10,IF(AND(F30&gt;='Çanta Gruplaması'!$C$11,F30&lt;='Çanta Gruplaması'!$D$11),'Çanta Gruplaması'!$B$11,IF(AND(F30&gt;='Çanta Gruplaması'!$C$12,F30&lt;='Çanta Gruplaması'!$D$12),'Çanta Gruplaması'!$B$12,"Belirtilen Aralıkta Değil"))),IF(K30="Yatay",IF(AND(D30&gt;='Çanta Gruplaması'!$C$3,D30&lt;='Çanta Gruplaması'!$D$3),'Çanta Gruplaması'!$B$3,IF(AND(D30&gt;='Çanta Gruplaması'!$C$4,D30&lt;='Çanta Gruplaması'!$D$4),'Çanta Gruplaması'!$B$4,IF(AND(D30&gt;='Çanta Gruplaması'!$C$5,D30&lt;='Çanta Gruplaması'!$D$5),'Çanta Gruplaması'!$B$5,"Belirtilen Aralıkta Değil"))),IF(K30="Küp",IF(AND(D30&gt;='Çanta Gruplaması'!$C$16,D30&lt;='Çanta Gruplaması'!$D$16),'Çanta Gruplaması'!$B$16,IF(AND(D30&gt;='Çanta Gruplaması'!$C$17,D30&lt;='Çanta Gruplaması'!$D$17),'Çanta Gruplaması'!$B$17,IF(AND(D30&gt;='Çanta Gruplaması'!$C$18,D30&lt;='Çanta Gruplaması'!$D$18),'Çanta Gruplaması'!$B$18,"Belirtilen Aralıkta Değil"))),"Değer Hatalı")))</f>
        <v>Yatay 3</v>
      </c>
      <c r="M30" s="7" t="str">
        <f>IF(AND(D30&gt;='Çanta Gruplaması'!$H$3,D30&lt;='Çanta Gruplaması'!$I$3,F30&gt;='Çanta Gruplaması'!$J$3,F30&lt;='Çanta Gruplaması'!$K$3),'Çanta Gruplaması'!$G$3,IF(AND(D30&gt;='Çanta Gruplaması'!$H$4,D30&lt;='Çanta Gruplaması'!$I$4,F30&gt;='Çanta Gruplaması'!$J$4,F30&lt;='Çanta Gruplaması'!$K$4),'Çanta Gruplaması'!$G$4,IF(AND(D30&gt;='Çanta Gruplaması'!$H$5,D30&lt;='Çanta Gruplaması'!$I$5,F30&gt;='Çanta Gruplaması'!$J$5,F30&lt;='Çanta Gruplaması'!$K$5),'Çanta Gruplaması'!$G$5,"Gruplanabilen Aralıkta Değildir")))</f>
        <v>Gruplanabilen Aralıkta Değildir</v>
      </c>
      <c r="N30" s="8" t="str">
        <f t="shared" si="4"/>
        <v>Geçmez</v>
      </c>
      <c r="O30" s="9" t="str">
        <f t="shared" si="5"/>
        <v>Geçmez</v>
      </c>
      <c r="P30" s="9" t="str">
        <f t="shared" si="6"/>
        <v>Geçmez</v>
      </c>
      <c r="Q30" s="9" t="str">
        <f t="shared" si="7"/>
        <v>Geçer</v>
      </c>
      <c r="R30" s="9" t="str">
        <f t="shared" si="8"/>
        <v>Geçer</v>
      </c>
      <c r="S30" s="9" t="str">
        <f t="shared" si="9"/>
        <v>Geçmez</v>
      </c>
      <c r="T30" s="9" t="str">
        <f t="shared" si="10"/>
        <v>Geçer</v>
      </c>
      <c r="U30" s="9" t="str">
        <f t="shared" si="11"/>
        <v>Geçer</v>
      </c>
      <c r="V30" s="9" t="str">
        <f t="shared" si="12"/>
        <v>Geçer</v>
      </c>
      <c r="W30" s="9" t="str">
        <f t="shared" si="13"/>
        <v>Geçer</v>
      </c>
      <c r="X30" s="9" t="str">
        <f t="shared" si="14"/>
        <v>Geçer</v>
      </c>
    </row>
    <row r="31">
      <c r="A31" s="5">
        <v>230605.0</v>
      </c>
      <c r="B31" s="5" t="s">
        <v>33</v>
      </c>
      <c r="C31" s="5" t="s">
        <v>56</v>
      </c>
      <c r="D31" s="5">
        <v>40.0</v>
      </c>
      <c r="E31" s="5">
        <v>9.0</v>
      </c>
      <c r="F31" s="5">
        <v>50.0</v>
      </c>
      <c r="G31" s="5">
        <v>4.0</v>
      </c>
      <c r="H31" s="5">
        <v>200.0</v>
      </c>
      <c r="I31" s="6">
        <f t="shared" si="1"/>
        <v>60</v>
      </c>
      <c r="J31" s="6">
        <f t="shared" si="2"/>
        <v>100</v>
      </c>
      <c r="K31" s="7" t="str">
        <f t="shared" si="3"/>
        <v>Dikey</v>
      </c>
      <c r="L31" s="7" t="str">
        <f>IF(K31="Dikey",IF(AND(F31&gt;='Çanta Gruplaması'!$C$10,F31&lt;='Çanta Gruplaması'!$D$10),'Çanta Gruplaması'!$B$10,IF(AND(F31&gt;='Çanta Gruplaması'!$C$11,F31&lt;='Çanta Gruplaması'!$D$11),'Çanta Gruplaması'!$B$11,IF(AND(F31&gt;='Çanta Gruplaması'!$C$12,F31&lt;='Çanta Gruplaması'!$D$12),'Çanta Gruplaması'!$B$12,"Belirtilen Aralıkta Değil"))),IF(K31="Yatay",IF(AND(D31&gt;='Çanta Gruplaması'!$C$3,D31&lt;='Çanta Gruplaması'!$D$3),'Çanta Gruplaması'!$B$3,IF(AND(D31&gt;='Çanta Gruplaması'!$C$4,D31&lt;='Çanta Gruplaması'!$D$4),'Çanta Gruplaması'!$B$4,IF(AND(D31&gt;='Çanta Gruplaması'!$C$5,D31&lt;='Çanta Gruplaması'!$D$5),'Çanta Gruplaması'!$B$5,"Belirtilen Aralıkta Değil"))),IF(K31="Küp",IF(AND(D31&gt;='Çanta Gruplaması'!$C$16,D31&lt;='Çanta Gruplaması'!$D$16),'Çanta Gruplaması'!$B$16,IF(AND(D31&gt;='Çanta Gruplaması'!$C$17,D31&lt;='Çanta Gruplaması'!$D$17),'Çanta Gruplaması'!$B$17,IF(AND(D31&gt;='Çanta Gruplaması'!$C$18,D31&lt;='Çanta Gruplaması'!$D$18),'Çanta Gruplaması'!$B$18,"Belirtilen Aralıkta Değil"))),"Değer Hatalı")))</f>
        <v>Dikey 2</v>
      </c>
      <c r="M31" s="7" t="str">
        <f>IF(AND(D31&gt;='Çanta Gruplaması'!$H$3,D31&lt;='Çanta Gruplaması'!$I$3,F31&gt;='Çanta Gruplaması'!$J$3,F31&lt;='Çanta Gruplaması'!$K$3),'Çanta Gruplaması'!$G$3,IF(AND(D31&gt;='Çanta Gruplaması'!$H$4,D31&lt;='Çanta Gruplaması'!$I$4,F31&gt;='Çanta Gruplaması'!$J$4,F31&lt;='Çanta Gruplaması'!$K$4),'Çanta Gruplaması'!$G$4,IF(AND(D31&gt;='Çanta Gruplaması'!$H$5,D31&lt;='Çanta Gruplaması'!$I$5,F31&gt;='Çanta Gruplaması'!$J$5,F31&lt;='Çanta Gruplaması'!$K$5),'Çanta Gruplaması'!$G$5,"Gruplanabilen Aralıkta Değildir")))</f>
        <v>Büyük</v>
      </c>
      <c r="N31" s="8" t="str">
        <f t="shared" si="4"/>
        <v>Geçmez</v>
      </c>
      <c r="O31" s="9" t="str">
        <f t="shared" si="5"/>
        <v>Geçmez</v>
      </c>
      <c r="P31" s="9" t="str">
        <f t="shared" si="6"/>
        <v>Geçmez</v>
      </c>
      <c r="Q31" s="9" t="str">
        <f t="shared" si="7"/>
        <v>Geçer</v>
      </c>
      <c r="R31" s="9" t="str">
        <f t="shared" si="8"/>
        <v>Geçer</v>
      </c>
      <c r="S31" s="9" t="str">
        <f t="shared" si="9"/>
        <v>Geçmez</v>
      </c>
      <c r="T31" s="9" t="str">
        <f t="shared" si="10"/>
        <v>Geçer</v>
      </c>
      <c r="U31" s="9" t="str">
        <f t="shared" si="11"/>
        <v>Geçer</v>
      </c>
      <c r="V31" s="9" t="str">
        <f t="shared" si="12"/>
        <v>Geçer</v>
      </c>
      <c r="W31" s="9" t="str">
        <f t="shared" si="13"/>
        <v>Geçmez</v>
      </c>
      <c r="X31" s="9" t="str">
        <f t="shared" si="14"/>
        <v>Geçmez</v>
      </c>
    </row>
    <row r="32">
      <c r="A32" s="18"/>
      <c r="B32" s="18"/>
      <c r="C32" s="18"/>
      <c r="D32" s="18"/>
      <c r="E32" s="18"/>
      <c r="F32" s="18"/>
      <c r="G32" s="18"/>
      <c r="H32" s="18"/>
      <c r="I32" s="18"/>
      <c r="J32" s="18"/>
      <c r="K32" s="7" t="str">
        <f t="shared" si="3"/>
        <v>Dikey</v>
      </c>
      <c r="L32" s="7" t="str">
        <f>IF(K32="Dikey",IF(AND(F32&gt;='Çanta Gruplaması'!$C$10,F32&lt;='Çanta Gruplaması'!$D$10),'Çanta Gruplaması'!$B$10,IF(AND(F32&gt;='Çanta Gruplaması'!$C$11,F32&lt;='Çanta Gruplaması'!$D$11),'Çanta Gruplaması'!$B$11,IF(AND(F32&gt;='Çanta Gruplaması'!$C$12,F32&lt;='Çanta Gruplaması'!$D$12),'Çanta Gruplaması'!$B$12,"Belirtilen Aralıkta Değil"))),IF(K32="Yatay",IF(AND(D32&gt;='Çanta Gruplaması'!$C$3,D32&lt;='Çanta Gruplaması'!$D$3),'Çanta Gruplaması'!$B$3,IF(AND(D32&gt;='Çanta Gruplaması'!$C$4,D32&lt;='Çanta Gruplaması'!$D$4),'Çanta Gruplaması'!$B$4,IF(AND(D32&gt;='Çanta Gruplaması'!$C$5,D32&lt;='Çanta Gruplaması'!$D$5),'Çanta Gruplaması'!$B$5,"Belirtilen Aralıkta Değil"))),IF(K32="Küp",IF(AND(D32&gt;='Çanta Gruplaması'!$C$16,D32&lt;='Çanta Gruplaması'!$D$16),'Çanta Gruplaması'!$B$16,IF(AND(D32&gt;='Çanta Gruplaması'!$C$17,D32&lt;='Çanta Gruplaması'!$D$17),'Çanta Gruplaması'!$B$17,IF(AND(D32&gt;='Çanta Gruplaması'!$C$18,D32&lt;='Çanta Gruplaması'!$D$18),'Çanta Gruplaması'!$B$18,"Belirtilen Aralıkta Değil"))),"Değer Hatalı")))</f>
        <v>Belirtilen Aralıkta Değil</v>
      </c>
      <c r="M32" s="7" t="str">
        <f>IF(AND(D32&gt;='Çanta Gruplaması'!$H$3,D32&lt;='Çanta Gruplaması'!$I$3,F32&gt;='Çanta Gruplaması'!$J$3,F32&lt;='Çanta Gruplaması'!$K$3),'Çanta Gruplaması'!$G$3,IF(AND(D32&gt;='Çanta Gruplaması'!$H$4,D32&lt;='Çanta Gruplaması'!$I$4,F32&gt;='Çanta Gruplaması'!$J$4,F32&lt;='Çanta Gruplaması'!$K$4),'Çanta Gruplaması'!$G$4,IF(AND(D32&gt;='Çanta Gruplaması'!$H$5,D32&lt;='Çanta Gruplaması'!$I$5,F32&gt;='Çanta Gruplaması'!$J$5,F32&lt;='Çanta Gruplaması'!$K$5),'Çanta Gruplaması'!$G$5,"Gruplanabilen Aralıkta Değildir")))</f>
        <v>Gruplanabilen Aralıkta Değildir</v>
      </c>
      <c r="N32" s="18"/>
      <c r="O32" s="18"/>
      <c r="P32" s="18"/>
      <c r="Q32" s="18"/>
      <c r="R32" s="18"/>
      <c r="S32" s="18"/>
      <c r="T32" s="18"/>
      <c r="U32" s="18"/>
      <c r="V32" s="18"/>
      <c r="W32" s="18"/>
      <c r="X32" s="18"/>
    </row>
    <row r="33">
      <c r="A33" s="18"/>
      <c r="B33" s="18"/>
      <c r="C33" s="18"/>
      <c r="D33" s="18"/>
      <c r="E33" s="18"/>
      <c r="F33" s="18"/>
      <c r="G33" s="18"/>
      <c r="H33" s="18"/>
      <c r="I33" s="18"/>
      <c r="J33" s="18"/>
      <c r="K33" s="7" t="str">
        <f t="shared" si="3"/>
        <v>Dikey</v>
      </c>
      <c r="L33" s="7" t="str">
        <f>IF(K33="Dikey",IF(AND(F33&gt;='Çanta Gruplaması'!$C$10,F33&lt;='Çanta Gruplaması'!$D$10),'Çanta Gruplaması'!$B$10,IF(AND(F33&gt;='Çanta Gruplaması'!$C$11,F33&lt;='Çanta Gruplaması'!$D$11),'Çanta Gruplaması'!$B$11,IF(AND(F33&gt;='Çanta Gruplaması'!$C$12,F33&lt;='Çanta Gruplaması'!$D$12),'Çanta Gruplaması'!$B$12,"Belirtilen Aralıkta Değil"))),IF(K33="Yatay",IF(AND(D33&gt;='Çanta Gruplaması'!$C$3,D33&lt;='Çanta Gruplaması'!$D$3),'Çanta Gruplaması'!$B$3,IF(AND(D33&gt;='Çanta Gruplaması'!$C$4,D33&lt;='Çanta Gruplaması'!$D$4),'Çanta Gruplaması'!$B$4,IF(AND(D33&gt;='Çanta Gruplaması'!$C$5,D33&lt;='Çanta Gruplaması'!$D$5),'Çanta Gruplaması'!$B$5,"Belirtilen Aralıkta Değil"))),IF(K33="Küp",IF(AND(D33&gt;='Çanta Gruplaması'!$C$16,D33&lt;='Çanta Gruplaması'!$D$16),'Çanta Gruplaması'!$B$16,IF(AND(D33&gt;='Çanta Gruplaması'!$C$17,D33&lt;='Çanta Gruplaması'!$D$17),'Çanta Gruplaması'!$B$17,IF(AND(D33&gt;='Çanta Gruplaması'!$C$18,D33&lt;='Çanta Gruplaması'!$D$18),'Çanta Gruplaması'!$B$18,"Belirtilen Aralıkta Değil"))),"Değer Hatalı")))</f>
        <v>Belirtilen Aralıkta Değil</v>
      </c>
      <c r="M33" s="7" t="str">
        <f>IF(AND(D33&gt;='Çanta Gruplaması'!$H$3,D33&lt;='Çanta Gruplaması'!$I$3,F33&gt;='Çanta Gruplaması'!$J$3,F33&lt;='Çanta Gruplaması'!$K$3),'Çanta Gruplaması'!$G$3,IF(AND(D33&gt;='Çanta Gruplaması'!$H$4,D33&lt;='Çanta Gruplaması'!$I$4,F33&gt;='Çanta Gruplaması'!$J$4,F33&lt;='Çanta Gruplaması'!$K$4),'Çanta Gruplaması'!$G$4,IF(AND(D33&gt;='Çanta Gruplaması'!$H$5,D33&lt;='Çanta Gruplaması'!$I$5,F33&gt;='Çanta Gruplaması'!$J$5,F33&lt;='Çanta Gruplaması'!$K$5),'Çanta Gruplaması'!$G$5,"Gruplanabilen Aralıkta Değildir")))</f>
        <v>Gruplanabilen Aralıkta Değildir</v>
      </c>
      <c r="N33" s="18"/>
      <c r="O33" s="18"/>
      <c r="P33" s="18"/>
      <c r="Q33" s="18"/>
      <c r="R33" s="18"/>
      <c r="S33" s="18"/>
      <c r="T33" s="18"/>
      <c r="U33" s="18"/>
      <c r="V33" s="18"/>
      <c r="W33" s="18"/>
      <c r="X33" s="18"/>
    </row>
    <row r="34">
      <c r="A34" s="18"/>
      <c r="B34" s="18"/>
      <c r="C34" s="18"/>
      <c r="D34" s="18"/>
      <c r="E34" s="18"/>
      <c r="F34" s="18"/>
      <c r="G34" s="18"/>
      <c r="H34" s="18"/>
      <c r="I34" s="18"/>
      <c r="J34" s="18"/>
      <c r="K34" s="7" t="str">
        <f t="shared" si="3"/>
        <v>Dikey</v>
      </c>
      <c r="L34" s="7" t="str">
        <f>IF(K34="Dikey",IF(AND(F34&gt;='Çanta Gruplaması'!$C$10,F34&lt;='Çanta Gruplaması'!$D$10),'Çanta Gruplaması'!$B$10,IF(AND(F34&gt;='Çanta Gruplaması'!$C$11,F34&lt;='Çanta Gruplaması'!$D$11),'Çanta Gruplaması'!$B$11,IF(AND(F34&gt;='Çanta Gruplaması'!$C$12,F34&lt;='Çanta Gruplaması'!$D$12),'Çanta Gruplaması'!$B$12,"Belirtilen Aralıkta Değil"))),IF(K34="Yatay",IF(AND(D34&gt;='Çanta Gruplaması'!$C$3,D34&lt;='Çanta Gruplaması'!$D$3),'Çanta Gruplaması'!$B$3,IF(AND(D34&gt;='Çanta Gruplaması'!$C$4,D34&lt;='Çanta Gruplaması'!$D$4),'Çanta Gruplaması'!$B$4,IF(AND(D34&gt;='Çanta Gruplaması'!$C$5,D34&lt;='Çanta Gruplaması'!$D$5),'Çanta Gruplaması'!$B$5,"Belirtilen Aralıkta Değil"))),IF(K34="Küp",IF(AND(D34&gt;='Çanta Gruplaması'!$C$16,D34&lt;='Çanta Gruplaması'!$D$16),'Çanta Gruplaması'!$B$16,IF(AND(D34&gt;='Çanta Gruplaması'!$C$17,D34&lt;='Çanta Gruplaması'!$D$17),'Çanta Gruplaması'!$B$17,IF(AND(D34&gt;='Çanta Gruplaması'!$C$18,D34&lt;='Çanta Gruplaması'!$D$18),'Çanta Gruplaması'!$B$18,"Belirtilen Aralıkta Değil"))),"Değer Hatalı")))</f>
        <v>Belirtilen Aralıkta Değil</v>
      </c>
      <c r="M34" s="7" t="str">
        <f>IF(AND(D34&gt;='Çanta Gruplaması'!$H$3,D34&lt;='Çanta Gruplaması'!$I$3,F34&gt;='Çanta Gruplaması'!$J$3,F34&lt;='Çanta Gruplaması'!$K$3),'Çanta Gruplaması'!$G$3,IF(AND(D34&gt;='Çanta Gruplaması'!$H$4,D34&lt;='Çanta Gruplaması'!$I$4,F34&gt;='Çanta Gruplaması'!$J$4,F34&lt;='Çanta Gruplaması'!$K$4),'Çanta Gruplaması'!$G$4,IF(AND(D34&gt;='Çanta Gruplaması'!$H$5,D34&lt;='Çanta Gruplaması'!$I$5,F34&gt;='Çanta Gruplaması'!$J$5,F34&lt;='Çanta Gruplaması'!$K$5),'Çanta Gruplaması'!$G$5,"Gruplanabilen Aralıkta Değildir")))</f>
        <v>Gruplanabilen Aralıkta Değildir</v>
      </c>
      <c r="N34" s="18"/>
      <c r="O34" s="18"/>
      <c r="P34" s="18"/>
      <c r="Q34" s="18"/>
      <c r="R34" s="18"/>
      <c r="S34" s="18"/>
      <c r="T34" s="18"/>
      <c r="U34" s="18"/>
      <c r="V34" s="18"/>
      <c r="W34" s="18"/>
      <c r="X34" s="18"/>
    </row>
    <row r="35">
      <c r="A35" s="18"/>
      <c r="B35" s="18"/>
      <c r="C35" s="18"/>
      <c r="D35" s="18"/>
      <c r="E35" s="18"/>
      <c r="F35" s="18"/>
      <c r="G35" s="18"/>
      <c r="H35" s="18"/>
      <c r="I35" s="18"/>
      <c r="J35" s="18"/>
      <c r="K35" s="7" t="str">
        <f t="shared" si="3"/>
        <v>Dikey</v>
      </c>
      <c r="L35" s="7" t="str">
        <f>IF(K35="Dikey",IF(AND(F35&gt;='Çanta Gruplaması'!$C$10,F35&lt;='Çanta Gruplaması'!$D$10),'Çanta Gruplaması'!$B$10,IF(AND(F35&gt;='Çanta Gruplaması'!$C$11,F35&lt;='Çanta Gruplaması'!$D$11),'Çanta Gruplaması'!$B$11,IF(AND(F35&gt;='Çanta Gruplaması'!$C$12,F35&lt;='Çanta Gruplaması'!$D$12),'Çanta Gruplaması'!$B$12,"Belirtilen Aralıkta Değil"))),IF(K35="Yatay",IF(AND(D35&gt;='Çanta Gruplaması'!$C$3,D35&lt;='Çanta Gruplaması'!$D$3),'Çanta Gruplaması'!$B$3,IF(AND(D35&gt;='Çanta Gruplaması'!$C$4,D35&lt;='Çanta Gruplaması'!$D$4),'Çanta Gruplaması'!$B$4,IF(AND(D35&gt;='Çanta Gruplaması'!$C$5,D35&lt;='Çanta Gruplaması'!$D$5),'Çanta Gruplaması'!$B$5,"Belirtilen Aralıkta Değil"))),IF(K35="Küp",IF(AND(D35&gt;='Çanta Gruplaması'!$C$16,D35&lt;='Çanta Gruplaması'!$D$16),'Çanta Gruplaması'!$B$16,IF(AND(D35&gt;='Çanta Gruplaması'!$C$17,D35&lt;='Çanta Gruplaması'!$D$17),'Çanta Gruplaması'!$B$17,IF(AND(D35&gt;='Çanta Gruplaması'!$C$18,D35&lt;='Çanta Gruplaması'!$D$18),'Çanta Gruplaması'!$B$18,"Belirtilen Aralıkta Değil"))),"Değer Hatalı")))</f>
        <v>Belirtilen Aralıkta Değil</v>
      </c>
      <c r="M35" s="7" t="str">
        <f>IF(AND(D35&gt;='Çanta Gruplaması'!$H$3,D35&lt;='Çanta Gruplaması'!$I$3,F35&gt;='Çanta Gruplaması'!$J$3,F35&lt;='Çanta Gruplaması'!$K$3),'Çanta Gruplaması'!$G$3,IF(AND(D35&gt;='Çanta Gruplaması'!$H$4,D35&lt;='Çanta Gruplaması'!$I$4,F35&gt;='Çanta Gruplaması'!$J$4,F35&lt;='Çanta Gruplaması'!$K$4),'Çanta Gruplaması'!$G$4,IF(AND(D35&gt;='Çanta Gruplaması'!$H$5,D35&lt;='Çanta Gruplaması'!$I$5,F35&gt;='Çanta Gruplaması'!$J$5,F35&lt;='Çanta Gruplaması'!$K$5),'Çanta Gruplaması'!$G$5,"Gruplanabilen Aralıkta Değildir")))</f>
        <v>Gruplanabilen Aralıkta Değildir</v>
      </c>
      <c r="N35" s="18"/>
      <c r="O35" s="18"/>
      <c r="P35" s="18"/>
      <c r="Q35" s="18"/>
      <c r="R35" s="18"/>
      <c r="S35" s="18"/>
      <c r="T35" s="18"/>
      <c r="U35" s="18"/>
      <c r="V35" s="18"/>
      <c r="W35" s="18"/>
      <c r="X35" s="18"/>
    </row>
    <row r="36">
      <c r="A36" s="18"/>
      <c r="B36" s="18"/>
      <c r="C36" s="18"/>
      <c r="D36" s="18"/>
      <c r="E36" s="18"/>
      <c r="F36" s="18"/>
      <c r="G36" s="18"/>
      <c r="H36" s="18"/>
      <c r="I36" s="18"/>
      <c r="J36" s="18"/>
      <c r="K36" s="7" t="str">
        <f t="shared" si="3"/>
        <v>Dikey</v>
      </c>
      <c r="L36" s="7" t="str">
        <f>IF(K36="Dikey",IF(AND(F36&gt;='Çanta Gruplaması'!$C$10,F36&lt;='Çanta Gruplaması'!$D$10),'Çanta Gruplaması'!$B$10,IF(AND(F36&gt;='Çanta Gruplaması'!$C$11,F36&lt;='Çanta Gruplaması'!$D$11),'Çanta Gruplaması'!$B$11,IF(AND(F36&gt;='Çanta Gruplaması'!$C$12,F36&lt;='Çanta Gruplaması'!$D$12),'Çanta Gruplaması'!$B$12,"Belirtilen Aralıkta Değil"))),IF(K36="Yatay",IF(AND(D36&gt;='Çanta Gruplaması'!$C$3,D36&lt;='Çanta Gruplaması'!$D$3),'Çanta Gruplaması'!$B$3,IF(AND(D36&gt;='Çanta Gruplaması'!$C$4,D36&lt;='Çanta Gruplaması'!$D$4),'Çanta Gruplaması'!$B$4,IF(AND(D36&gt;='Çanta Gruplaması'!$C$5,D36&lt;='Çanta Gruplaması'!$D$5),'Çanta Gruplaması'!$B$5,"Belirtilen Aralıkta Değil"))),IF(K36="Küp",IF(AND(D36&gt;='Çanta Gruplaması'!$C$16,D36&lt;='Çanta Gruplaması'!$D$16),'Çanta Gruplaması'!$B$16,IF(AND(D36&gt;='Çanta Gruplaması'!$C$17,D36&lt;='Çanta Gruplaması'!$D$17),'Çanta Gruplaması'!$B$17,IF(AND(D36&gt;='Çanta Gruplaması'!$C$18,D36&lt;='Çanta Gruplaması'!$D$18),'Çanta Gruplaması'!$B$18,"Belirtilen Aralıkta Değil"))),"Değer Hatalı")))</f>
        <v>Belirtilen Aralıkta Değil</v>
      </c>
      <c r="M36" s="7" t="str">
        <f>IF(AND(D36&gt;='Çanta Gruplaması'!$H$3,D36&lt;='Çanta Gruplaması'!$I$3,F36&gt;='Çanta Gruplaması'!$J$3,F36&lt;='Çanta Gruplaması'!$K$3),'Çanta Gruplaması'!$G$3,IF(AND(D36&gt;='Çanta Gruplaması'!$H$4,D36&lt;='Çanta Gruplaması'!$I$4,F36&gt;='Çanta Gruplaması'!$J$4,F36&lt;='Çanta Gruplaması'!$K$4),'Çanta Gruplaması'!$G$4,IF(AND(D36&gt;='Çanta Gruplaması'!$H$5,D36&lt;='Çanta Gruplaması'!$I$5,F36&gt;='Çanta Gruplaması'!$J$5,F36&lt;='Çanta Gruplaması'!$K$5),'Çanta Gruplaması'!$G$5,"Gruplanabilen Aralıkta Değildir")))</f>
        <v>Gruplanabilen Aralıkta Değildir</v>
      </c>
      <c r="N36" s="18"/>
      <c r="O36" s="18"/>
      <c r="P36" s="18"/>
      <c r="Q36" s="18"/>
      <c r="R36" s="18"/>
      <c r="S36" s="18"/>
      <c r="T36" s="18"/>
      <c r="U36" s="18"/>
      <c r="V36" s="18"/>
      <c r="W36" s="18"/>
      <c r="X36" s="18"/>
    </row>
    <row r="37">
      <c r="A37" s="18"/>
      <c r="B37" s="18"/>
      <c r="C37" s="18"/>
      <c r="D37" s="18"/>
      <c r="E37" s="18"/>
      <c r="F37" s="18"/>
      <c r="G37" s="18"/>
      <c r="H37" s="18"/>
      <c r="I37" s="18"/>
      <c r="J37" s="18"/>
      <c r="K37" s="7" t="str">
        <f t="shared" si="3"/>
        <v>Dikey</v>
      </c>
      <c r="L37" s="7" t="str">
        <f>IF(K37="Dikey",IF(AND(F37&gt;='Çanta Gruplaması'!$C$10,F37&lt;='Çanta Gruplaması'!$D$10),'Çanta Gruplaması'!$B$10,IF(AND(F37&gt;='Çanta Gruplaması'!$C$11,F37&lt;='Çanta Gruplaması'!$D$11),'Çanta Gruplaması'!$B$11,IF(AND(F37&gt;='Çanta Gruplaması'!$C$12,F37&lt;='Çanta Gruplaması'!$D$12),'Çanta Gruplaması'!$B$12,"Belirtilen Aralıkta Değil"))),IF(K37="Yatay",IF(AND(D37&gt;='Çanta Gruplaması'!$C$3,D37&lt;='Çanta Gruplaması'!$D$3),'Çanta Gruplaması'!$B$3,IF(AND(D37&gt;='Çanta Gruplaması'!$C$4,D37&lt;='Çanta Gruplaması'!$D$4),'Çanta Gruplaması'!$B$4,IF(AND(D37&gt;='Çanta Gruplaması'!$C$5,D37&lt;='Çanta Gruplaması'!$D$5),'Çanta Gruplaması'!$B$5,"Belirtilen Aralıkta Değil"))),IF(K37="Küp",IF(AND(D37&gt;='Çanta Gruplaması'!$C$16,D37&lt;='Çanta Gruplaması'!$D$16),'Çanta Gruplaması'!$B$16,IF(AND(D37&gt;='Çanta Gruplaması'!$C$17,D37&lt;='Çanta Gruplaması'!$D$17),'Çanta Gruplaması'!$B$17,IF(AND(D37&gt;='Çanta Gruplaması'!$C$18,D37&lt;='Çanta Gruplaması'!$D$18),'Çanta Gruplaması'!$B$18,"Belirtilen Aralıkta Değil"))),"Değer Hatalı")))</f>
        <v>Belirtilen Aralıkta Değil</v>
      </c>
      <c r="M37" s="7" t="str">
        <f>IF(AND(D37&gt;='Çanta Gruplaması'!$H$3,D37&lt;='Çanta Gruplaması'!$I$3,F37&gt;='Çanta Gruplaması'!$J$3,F37&lt;='Çanta Gruplaması'!$K$3),'Çanta Gruplaması'!$G$3,IF(AND(D37&gt;='Çanta Gruplaması'!$H$4,D37&lt;='Çanta Gruplaması'!$I$4,F37&gt;='Çanta Gruplaması'!$J$4,F37&lt;='Çanta Gruplaması'!$K$4),'Çanta Gruplaması'!$G$4,IF(AND(D37&gt;='Çanta Gruplaması'!$H$5,D37&lt;='Çanta Gruplaması'!$I$5,F37&gt;='Çanta Gruplaması'!$J$5,F37&lt;='Çanta Gruplaması'!$K$5),'Çanta Gruplaması'!$G$5,"Gruplanabilen Aralıkta Değildir")))</f>
        <v>Gruplanabilen Aralıkta Değildir</v>
      </c>
      <c r="N37" s="18"/>
      <c r="O37" s="18"/>
      <c r="P37" s="18"/>
      <c r="Q37" s="18"/>
      <c r="R37" s="18"/>
      <c r="S37" s="18"/>
      <c r="T37" s="18"/>
      <c r="U37" s="18"/>
      <c r="V37" s="18"/>
      <c r="W37" s="18"/>
      <c r="X37" s="18"/>
    </row>
    <row r="38">
      <c r="A38" s="18"/>
      <c r="B38" s="18"/>
      <c r="C38" s="18"/>
      <c r="D38" s="18"/>
      <c r="E38" s="18"/>
      <c r="F38" s="18"/>
      <c r="G38" s="18"/>
      <c r="H38" s="18"/>
      <c r="I38" s="18"/>
      <c r="J38" s="18"/>
      <c r="K38" s="7" t="str">
        <f t="shared" si="3"/>
        <v>Dikey</v>
      </c>
      <c r="L38" s="7" t="str">
        <f>IF(K38="Dikey",IF(AND(F38&gt;='Çanta Gruplaması'!$C$10,F38&lt;='Çanta Gruplaması'!$D$10),'Çanta Gruplaması'!$B$10,IF(AND(F38&gt;='Çanta Gruplaması'!$C$11,F38&lt;='Çanta Gruplaması'!$D$11),'Çanta Gruplaması'!$B$11,IF(AND(F38&gt;='Çanta Gruplaması'!$C$12,F38&lt;='Çanta Gruplaması'!$D$12),'Çanta Gruplaması'!$B$12,"Belirtilen Aralıkta Değil"))),IF(K38="Yatay",IF(AND(D38&gt;='Çanta Gruplaması'!$C$3,D38&lt;='Çanta Gruplaması'!$D$3),'Çanta Gruplaması'!$B$3,IF(AND(D38&gt;='Çanta Gruplaması'!$C$4,D38&lt;='Çanta Gruplaması'!$D$4),'Çanta Gruplaması'!$B$4,IF(AND(D38&gt;='Çanta Gruplaması'!$C$5,D38&lt;='Çanta Gruplaması'!$D$5),'Çanta Gruplaması'!$B$5,"Belirtilen Aralıkta Değil"))),IF(K38="Küp",IF(AND(D38&gt;='Çanta Gruplaması'!$C$16,D38&lt;='Çanta Gruplaması'!$D$16),'Çanta Gruplaması'!$B$16,IF(AND(D38&gt;='Çanta Gruplaması'!$C$17,D38&lt;='Çanta Gruplaması'!$D$17),'Çanta Gruplaması'!$B$17,IF(AND(D38&gt;='Çanta Gruplaması'!$C$18,D38&lt;='Çanta Gruplaması'!$D$18),'Çanta Gruplaması'!$B$18,"Belirtilen Aralıkta Değil"))),"Değer Hatalı")))</f>
        <v>Belirtilen Aralıkta Değil</v>
      </c>
      <c r="M38" s="7" t="str">
        <f>IF(AND(D38&gt;='Çanta Gruplaması'!$H$3,D38&lt;='Çanta Gruplaması'!$I$3,F38&gt;='Çanta Gruplaması'!$J$3,F38&lt;='Çanta Gruplaması'!$K$3),'Çanta Gruplaması'!$G$3,IF(AND(D38&gt;='Çanta Gruplaması'!$H$4,D38&lt;='Çanta Gruplaması'!$I$4,F38&gt;='Çanta Gruplaması'!$J$4,F38&lt;='Çanta Gruplaması'!$K$4),'Çanta Gruplaması'!$G$4,IF(AND(D38&gt;='Çanta Gruplaması'!$H$5,D38&lt;='Çanta Gruplaması'!$I$5,F38&gt;='Çanta Gruplaması'!$J$5,F38&lt;='Çanta Gruplaması'!$K$5),'Çanta Gruplaması'!$G$5,"Gruplanabilen Aralıkta Değildir")))</f>
        <v>Gruplanabilen Aralıkta Değildir</v>
      </c>
      <c r="N38" s="18"/>
      <c r="O38" s="18"/>
      <c r="P38" s="18"/>
      <c r="Q38" s="18"/>
      <c r="R38" s="18"/>
      <c r="S38" s="18"/>
      <c r="T38" s="18"/>
      <c r="U38" s="18"/>
      <c r="V38" s="18"/>
      <c r="W38" s="18"/>
      <c r="X38" s="18"/>
    </row>
    <row r="39">
      <c r="A39" s="18"/>
      <c r="B39" s="18"/>
      <c r="C39" s="18"/>
      <c r="D39" s="18"/>
      <c r="E39" s="18"/>
      <c r="F39" s="18"/>
      <c r="G39" s="18"/>
      <c r="H39" s="18"/>
      <c r="I39" s="18"/>
      <c r="J39" s="18"/>
      <c r="K39" s="7" t="str">
        <f t="shared" si="3"/>
        <v>Dikey</v>
      </c>
      <c r="L39" s="7" t="str">
        <f>IF(K39="Dikey",IF(AND(F39&gt;='Çanta Gruplaması'!$C$10,F39&lt;='Çanta Gruplaması'!$D$10),'Çanta Gruplaması'!$B$10,IF(AND(F39&gt;='Çanta Gruplaması'!$C$11,F39&lt;='Çanta Gruplaması'!$D$11),'Çanta Gruplaması'!$B$11,IF(AND(F39&gt;='Çanta Gruplaması'!$C$12,F39&lt;='Çanta Gruplaması'!$D$12),'Çanta Gruplaması'!$B$12,"Belirtilen Aralıkta Değil"))),IF(K39="Yatay",IF(AND(D39&gt;='Çanta Gruplaması'!$C$3,D39&lt;='Çanta Gruplaması'!$D$3),'Çanta Gruplaması'!$B$3,IF(AND(D39&gt;='Çanta Gruplaması'!$C$4,D39&lt;='Çanta Gruplaması'!$D$4),'Çanta Gruplaması'!$B$4,IF(AND(D39&gt;='Çanta Gruplaması'!$C$5,D39&lt;='Çanta Gruplaması'!$D$5),'Çanta Gruplaması'!$B$5,"Belirtilen Aralıkta Değil"))),IF(K39="Küp",IF(AND(D39&gt;='Çanta Gruplaması'!$C$16,D39&lt;='Çanta Gruplaması'!$D$16),'Çanta Gruplaması'!$B$16,IF(AND(D39&gt;='Çanta Gruplaması'!$C$17,D39&lt;='Çanta Gruplaması'!$D$17),'Çanta Gruplaması'!$B$17,IF(AND(D39&gt;='Çanta Gruplaması'!$C$18,D39&lt;='Çanta Gruplaması'!$D$18),'Çanta Gruplaması'!$B$18,"Belirtilen Aralıkta Değil"))),"Değer Hatalı")))</f>
        <v>Belirtilen Aralıkta Değil</v>
      </c>
      <c r="M39" s="7" t="str">
        <f>IF(AND(D39&gt;='Çanta Gruplaması'!$H$3,D39&lt;='Çanta Gruplaması'!$I$3,F39&gt;='Çanta Gruplaması'!$J$3,F39&lt;='Çanta Gruplaması'!$K$3),'Çanta Gruplaması'!$G$3,IF(AND(D39&gt;='Çanta Gruplaması'!$H$4,D39&lt;='Çanta Gruplaması'!$I$4,F39&gt;='Çanta Gruplaması'!$J$4,F39&lt;='Çanta Gruplaması'!$K$4),'Çanta Gruplaması'!$G$4,IF(AND(D39&gt;='Çanta Gruplaması'!$H$5,D39&lt;='Çanta Gruplaması'!$I$5,F39&gt;='Çanta Gruplaması'!$J$5,F39&lt;='Çanta Gruplaması'!$K$5),'Çanta Gruplaması'!$G$5,"Gruplanabilen Aralıkta Değildir")))</f>
        <v>Gruplanabilen Aralıkta Değildir</v>
      </c>
      <c r="N39" s="18"/>
      <c r="O39" s="18"/>
      <c r="P39" s="18"/>
      <c r="Q39" s="18"/>
      <c r="R39" s="18"/>
      <c r="S39" s="18"/>
      <c r="T39" s="18"/>
      <c r="U39" s="18"/>
      <c r="V39" s="18"/>
      <c r="W39" s="18"/>
      <c r="X39" s="18"/>
    </row>
    <row r="40">
      <c r="A40" s="18"/>
      <c r="B40" s="18"/>
      <c r="C40" s="18"/>
      <c r="D40" s="18"/>
      <c r="E40" s="18"/>
      <c r="F40" s="18"/>
      <c r="G40" s="18"/>
      <c r="H40" s="18"/>
      <c r="I40" s="18"/>
      <c r="J40" s="18"/>
      <c r="K40" s="7" t="str">
        <f t="shared" si="3"/>
        <v>Dikey</v>
      </c>
      <c r="L40" s="7" t="str">
        <f>IF(K40="Dikey",IF(AND(F40&gt;='Çanta Gruplaması'!$C$10,F40&lt;='Çanta Gruplaması'!$D$10),'Çanta Gruplaması'!$B$10,IF(AND(F40&gt;='Çanta Gruplaması'!$C$11,F40&lt;='Çanta Gruplaması'!$D$11),'Çanta Gruplaması'!$B$11,IF(AND(F40&gt;='Çanta Gruplaması'!$C$12,F40&lt;='Çanta Gruplaması'!$D$12),'Çanta Gruplaması'!$B$12,"Belirtilen Aralıkta Değil"))),IF(K40="Yatay",IF(AND(D40&gt;='Çanta Gruplaması'!$C$3,D40&lt;='Çanta Gruplaması'!$D$3),'Çanta Gruplaması'!$B$3,IF(AND(D40&gt;='Çanta Gruplaması'!$C$4,D40&lt;='Çanta Gruplaması'!$D$4),'Çanta Gruplaması'!$B$4,IF(AND(D40&gt;='Çanta Gruplaması'!$C$5,D40&lt;='Çanta Gruplaması'!$D$5),'Çanta Gruplaması'!$B$5,"Belirtilen Aralıkta Değil"))),IF(K40="Küp",IF(AND(D40&gt;='Çanta Gruplaması'!$C$16,D40&lt;='Çanta Gruplaması'!$D$16),'Çanta Gruplaması'!$B$16,IF(AND(D40&gt;='Çanta Gruplaması'!$C$17,D40&lt;='Çanta Gruplaması'!$D$17),'Çanta Gruplaması'!$B$17,IF(AND(D40&gt;='Çanta Gruplaması'!$C$18,D40&lt;='Çanta Gruplaması'!$D$18),'Çanta Gruplaması'!$B$18,"Belirtilen Aralıkta Değil"))),"Değer Hatalı")))</f>
        <v>Belirtilen Aralıkta Değil</v>
      </c>
      <c r="M40" s="7" t="str">
        <f>IF(AND(D40&gt;='Çanta Gruplaması'!$H$3,D40&lt;='Çanta Gruplaması'!$I$3,F40&gt;='Çanta Gruplaması'!$J$3,F40&lt;='Çanta Gruplaması'!$K$3),'Çanta Gruplaması'!$G$3,IF(AND(D40&gt;='Çanta Gruplaması'!$H$4,D40&lt;='Çanta Gruplaması'!$I$4,F40&gt;='Çanta Gruplaması'!$J$4,F40&lt;='Çanta Gruplaması'!$K$4),'Çanta Gruplaması'!$G$4,IF(AND(D40&gt;='Çanta Gruplaması'!$H$5,D40&lt;='Çanta Gruplaması'!$I$5,F40&gt;='Çanta Gruplaması'!$J$5,F40&lt;='Çanta Gruplaması'!$K$5),'Çanta Gruplaması'!$G$5,"Gruplanabilen Aralıkta Değildir")))</f>
        <v>Gruplanabilen Aralıkta Değildir</v>
      </c>
      <c r="N40" s="18"/>
      <c r="O40" s="18"/>
      <c r="P40" s="18"/>
      <c r="Q40" s="18"/>
      <c r="R40" s="18"/>
      <c r="S40" s="18"/>
      <c r="T40" s="18"/>
      <c r="U40" s="18"/>
      <c r="V40" s="18"/>
      <c r="W40" s="18"/>
      <c r="X40" s="18"/>
    </row>
    <row r="41">
      <c r="A41" s="18"/>
      <c r="B41" s="18"/>
      <c r="C41" s="18"/>
      <c r="D41" s="18"/>
      <c r="E41" s="18"/>
      <c r="F41" s="18"/>
      <c r="G41" s="18"/>
      <c r="H41" s="18"/>
      <c r="I41" s="18"/>
      <c r="J41" s="18"/>
      <c r="K41" s="7" t="str">
        <f t="shared" si="3"/>
        <v>Dikey</v>
      </c>
      <c r="L41" s="7" t="str">
        <f>IF(K41="Dikey",IF(AND(F41&gt;='Çanta Gruplaması'!$C$10,F41&lt;='Çanta Gruplaması'!$D$10),'Çanta Gruplaması'!$B$10,IF(AND(F41&gt;='Çanta Gruplaması'!$C$11,F41&lt;='Çanta Gruplaması'!$D$11),'Çanta Gruplaması'!$B$11,IF(AND(F41&gt;='Çanta Gruplaması'!$C$12,F41&lt;='Çanta Gruplaması'!$D$12),'Çanta Gruplaması'!$B$12,"Belirtilen Aralıkta Değil"))),IF(K41="Yatay",IF(AND(D41&gt;='Çanta Gruplaması'!$C$3,D41&lt;='Çanta Gruplaması'!$D$3),'Çanta Gruplaması'!$B$3,IF(AND(D41&gt;='Çanta Gruplaması'!$C$4,D41&lt;='Çanta Gruplaması'!$D$4),'Çanta Gruplaması'!$B$4,IF(AND(D41&gt;='Çanta Gruplaması'!$C$5,D41&lt;='Çanta Gruplaması'!$D$5),'Çanta Gruplaması'!$B$5,"Belirtilen Aralıkta Değil"))),IF(K41="Küp",IF(AND(D41&gt;='Çanta Gruplaması'!$C$16,D41&lt;='Çanta Gruplaması'!$D$16),'Çanta Gruplaması'!$B$16,IF(AND(D41&gt;='Çanta Gruplaması'!$C$17,D41&lt;='Çanta Gruplaması'!$D$17),'Çanta Gruplaması'!$B$17,IF(AND(D41&gt;='Çanta Gruplaması'!$C$18,D41&lt;='Çanta Gruplaması'!$D$18),'Çanta Gruplaması'!$B$18,"Belirtilen Aralıkta Değil"))),"Değer Hatalı")))</f>
        <v>Belirtilen Aralıkta Değil</v>
      </c>
      <c r="M41" s="7" t="str">
        <f>IF(AND(D41&gt;='Çanta Gruplaması'!$H$3,D41&lt;='Çanta Gruplaması'!$I$3,F41&gt;='Çanta Gruplaması'!$J$3,F41&lt;='Çanta Gruplaması'!$K$3),'Çanta Gruplaması'!$G$3,IF(AND(D41&gt;='Çanta Gruplaması'!$H$4,D41&lt;='Çanta Gruplaması'!$I$4,F41&gt;='Çanta Gruplaması'!$J$4,F41&lt;='Çanta Gruplaması'!$K$4),'Çanta Gruplaması'!$G$4,IF(AND(D41&gt;='Çanta Gruplaması'!$H$5,D41&lt;='Çanta Gruplaması'!$I$5,F41&gt;='Çanta Gruplaması'!$J$5,F41&lt;='Çanta Gruplaması'!$K$5),'Çanta Gruplaması'!$G$5,"Gruplanabilen Aralıkta Değildir")))</f>
        <v>Gruplanabilen Aralıkta Değildir</v>
      </c>
      <c r="N41" s="18"/>
      <c r="O41" s="18"/>
      <c r="P41" s="18"/>
      <c r="Q41" s="18"/>
      <c r="R41" s="18"/>
      <c r="S41" s="18"/>
      <c r="T41" s="18"/>
      <c r="U41" s="18"/>
      <c r="V41" s="18"/>
      <c r="W41" s="18"/>
      <c r="X41" s="18"/>
    </row>
    <row r="42">
      <c r="A42" s="18"/>
      <c r="B42" s="18"/>
      <c r="C42" s="18"/>
      <c r="D42" s="18"/>
      <c r="E42" s="18"/>
      <c r="F42" s="18"/>
      <c r="G42" s="18"/>
      <c r="H42" s="18"/>
      <c r="I42" s="18"/>
      <c r="J42" s="18"/>
      <c r="K42" s="7" t="str">
        <f t="shared" si="3"/>
        <v>Dikey</v>
      </c>
      <c r="L42" s="7" t="str">
        <f>IF(K42="Dikey",IF(AND(F42&gt;='Çanta Gruplaması'!$C$10,F42&lt;='Çanta Gruplaması'!$D$10),'Çanta Gruplaması'!$B$10,IF(AND(F42&gt;='Çanta Gruplaması'!$C$11,F42&lt;='Çanta Gruplaması'!$D$11),'Çanta Gruplaması'!$B$11,IF(AND(F42&gt;='Çanta Gruplaması'!$C$12,F42&lt;='Çanta Gruplaması'!$D$12),'Çanta Gruplaması'!$B$12,"Belirtilen Aralıkta Değil"))),IF(K42="Yatay",IF(AND(D42&gt;='Çanta Gruplaması'!$C$3,D42&lt;='Çanta Gruplaması'!$D$3),'Çanta Gruplaması'!$B$3,IF(AND(D42&gt;='Çanta Gruplaması'!$C$4,D42&lt;='Çanta Gruplaması'!$D$4),'Çanta Gruplaması'!$B$4,IF(AND(D42&gt;='Çanta Gruplaması'!$C$5,D42&lt;='Çanta Gruplaması'!$D$5),'Çanta Gruplaması'!$B$5,"Belirtilen Aralıkta Değil"))),IF(K42="Küp",IF(AND(D42&gt;='Çanta Gruplaması'!$C$16,D42&lt;='Çanta Gruplaması'!$D$16),'Çanta Gruplaması'!$B$16,IF(AND(D42&gt;='Çanta Gruplaması'!$C$17,D42&lt;='Çanta Gruplaması'!$D$17),'Çanta Gruplaması'!$B$17,IF(AND(D42&gt;='Çanta Gruplaması'!$C$18,D42&lt;='Çanta Gruplaması'!$D$18),'Çanta Gruplaması'!$B$18,"Belirtilen Aralıkta Değil"))),"Değer Hatalı")))</f>
        <v>Belirtilen Aralıkta Değil</v>
      </c>
      <c r="M42" s="7" t="str">
        <f>IF(AND(D42&gt;='Çanta Gruplaması'!$H$3,D42&lt;='Çanta Gruplaması'!$I$3,F42&gt;='Çanta Gruplaması'!$J$3,F42&lt;='Çanta Gruplaması'!$K$3),'Çanta Gruplaması'!$G$3,IF(AND(D42&gt;='Çanta Gruplaması'!$H$4,D42&lt;='Çanta Gruplaması'!$I$4,F42&gt;='Çanta Gruplaması'!$J$4,F42&lt;='Çanta Gruplaması'!$K$4),'Çanta Gruplaması'!$G$4,IF(AND(D42&gt;='Çanta Gruplaması'!$H$5,D42&lt;='Çanta Gruplaması'!$I$5,F42&gt;='Çanta Gruplaması'!$J$5,F42&lt;='Çanta Gruplaması'!$K$5),'Çanta Gruplaması'!$G$5,"Gruplanabilen Aralıkta Değildir")))</f>
        <v>Gruplanabilen Aralıkta Değildir</v>
      </c>
      <c r="N42" s="18"/>
      <c r="O42" s="18"/>
      <c r="P42" s="18"/>
      <c r="Q42" s="18"/>
      <c r="R42" s="18"/>
      <c r="S42" s="18"/>
      <c r="T42" s="18"/>
      <c r="U42" s="18"/>
      <c r="V42" s="18"/>
      <c r="W42" s="18"/>
      <c r="X42" s="18"/>
    </row>
    <row r="43">
      <c r="A43" s="18"/>
      <c r="B43" s="18"/>
      <c r="C43" s="18"/>
      <c r="D43" s="18"/>
      <c r="E43" s="18"/>
      <c r="F43" s="18"/>
      <c r="G43" s="18"/>
      <c r="H43" s="18"/>
      <c r="I43" s="18"/>
      <c r="J43" s="18"/>
      <c r="K43" s="7" t="str">
        <f t="shared" si="3"/>
        <v>Dikey</v>
      </c>
      <c r="L43" s="7" t="str">
        <f>IF(K43="Dikey",IF(AND(F43&gt;='Çanta Gruplaması'!$C$10,F43&lt;='Çanta Gruplaması'!$D$10),'Çanta Gruplaması'!$B$10,IF(AND(F43&gt;='Çanta Gruplaması'!$C$11,F43&lt;='Çanta Gruplaması'!$D$11),'Çanta Gruplaması'!$B$11,IF(AND(F43&gt;='Çanta Gruplaması'!$C$12,F43&lt;='Çanta Gruplaması'!$D$12),'Çanta Gruplaması'!$B$12,"Belirtilen Aralıkta Değil"))),IF(K43="Yatay",IF(AND(D43&gt;='Çanta Gruplaması'!$C$3,D43&lt;='Çanta Gruplaması'!$D$3),'Çanta Gruplaması'!$B$3,IF(AND(D43&gt;='Çanta Gruplaması'!$C$4,D43&lt;='Çanta Gruplaması'!$D$4),'Çanta Gruplaması'!$B$4,IF(AND(D43&gt;='Çanta Gruplaması'!$C$5,D43&lt;='Çanta Gruplaması'!$D$5),'Çanta Gruplaması'!$B$5,"Belirtilen Aralıkta Değil"))),IF(K43="Küp",IF(AND(D43&gt;='Çanta Gruplaması'!$C$16,D43&lt;='Çanta Gruplaması'!$D$16),'Çanta Gruplaması'!$B$16,IF(AND(D43&gt;='Çanta Gruplaması'!$C$17,D43&lt;='Çanta Gruplaması'!$D$17),'Çanta Gruplaması'!$B$17,IF(AND(D43&gt;='Çanta Gruplaması'!$C$18,D43&lt;='Çanta Gruplaması'!$D$18),'Çanta Gruplaması'!$B$18,"Belirtilen Aralıkta Değil"))),"Değer Hatalı")))</f>
        <v>Belirtilen Aralıkta Değil</v>
      </c>
      <c r="M43" s="7" t="str">
        <f>IF(AND(D43&gt;='Çanta Gruplaması'!$H$3,D43&lt;='Çanta Gruplaması'!$I$3,F43&gt;='Çanta Gruplaması'!$J$3,F43&lt;='Çanta Gruplaması'!$K$3),'Çanta Gruplaması'!$G$3,IF(AND(D43&gt;='Çanta Gruplaması'!$H$4,D43&lt;='Çanta Gruplaması'!$I$4,F43&gt;='Çanta Gruplaması'!$J$4,F43&lt;='Çanta Gruplaması'!$K$4),'Çanta Gruplaması'!$G$4,IF(AND(D43&gt;='Çanta Gruplaması'!$H$5,D43&lt;='Çanta Gruplaması'!$I$5,F43&gt;='Çanta Gruplaması'!$J$5,F43&lt;='Çanta Gruplaması'!$K$5),'Çanta Gruplaması'!$G$5,"Gruplanabilen Aralıkta Değildir")))</f>
        <v>Gruplanabilen Aralıkta Değildir</v>
      </c>
      <c r="N43" s="18"/>
      <c r="O43" s="18"/>
      <c r="P43" s="18"/>
      <c r="Q43" s="18"/>
      <c r="R43" s="18"/>
      <c r="S43" s="18"/>
      <c r="T43" s="18"/>
      <c r="U43" s="18"/>
      <c r="V43" s="18"/>
      <c r="W43" s="18"/>
      <c r="X43" s="18"/>
    </row>
    <row r="44">
      <c r="A44" s="18"/>
      <c r="B44" s="18"/>
      <c r="C44" s="18"/>
      <c r="D44" s="18"/>
      <c r="E44" s="18"/>
      <c r="F44" s="18"/>
      <c r="G44" s="18"/>
      <c r="H44" s="18"/>
      <c r="I44" s="18"/>
      <c r="J44" s="18"/>
      <c r="K44" s="7" t="str">
        <f t="shared" si="3"/>
        <v>Dikey</v>
      </c>
      <c r="L44" s="7" t="str">
        <f>IF(K44="Dikey",IF(AND(F44&gt;='Çanta Gruplaması'!$C$10,F44&lt;='Çanta Gruplaması'!$D$10),'Çanta Gruplaması'!$B$10,IF(AND(F44&gt;='Çanta Gruplaması'!$C$11,F44&lt;='Çanta Gruplaması'!$D$11),'Çanta Gruplaması'!$B$11,IF(AND(F44&gt;='Çanta Gruplaması'!$C$12,F44&lt;='Çanta Gruplaması'!$D$12),'Çanta Gruplaması'!$B$12,"Belirtilen Aralıkta Değil"))),IF(K44="Yatay",IF(AND(D44&gt;='Çanta Gruplaması'!$C$3,D44&lt;='Çanta Gruplaması'!$D$3),'Çanta Gruplaması'!$B$3,IF(AND(D44&gt;='Çanta Gruplaması'!$C$4,D44&lt;='Çanta Gruplaması'!$D$4),'Çanta Gruplaması'!$B$4,IF(AND(D44&gt;='Çanta Gruplaması'!$C$5,D44&lt;='Çanta Gruplaması'!$D$5),'Çanta Gruplaması'!$B$5,"Belirtilen Aralıkta Değil"))),IF(K44="Küp",IF(AND(D44&gt;='Çanta Gruplaması'!$C$16,D44&lt;='Çanta Gruplaması'!$D$16),'Çanta Gruplaması'!$B$16,IF(AND(D44&gt;='Çanta Gruplaması'!$C$17,D44&lt;='Çanta Gruplaması'!$D$17),'Çanta Gruplaması'!$B$17,IF(AND(D44&gt;='Çanta Gruplaması'!$C$18,D44&lt;='Çanta Gruplaması'!$D$18),'Çanta Gruplaması'!$B$18,"Belirtilen Aralıkta Değil"))),"Değer Hatalı")))</f>
        <v>Belirtilen Aralıkta Değil</v>
      </c>
      <c r="M44" s="7" t="str">
        <f>IF(AND(D44&gt;='Çanta Gruplaması'!$H$3,D44&lt;='Çanta Gruplaması'!$I$3,F44&gt;='Çanta Gruplaması'!$J$3,F44&lt;='Çanta Gruplaması'!$K$3),'Çanta Gruplaması'!$G$3,IF(AND(D44&gt;='Çanta Gruplaması'!$H$4,D44&lt;='Çanta Gruplaması'!$I$4,F44&gt;='Çanta Gruplaması'!$J$4,F44&lt;='Çanta Gruplaması'!$K$4),'Çanta Gruplaması'!$G$4,IF(AND(D44&gt;='Çanta Gruplaması'!$H$5,D44&lt;='Çanta Gruplaması'!$I$5,F44&gt;='Çanta Gruplaması'!$J$5,F44&lt;='Çanta Gruplaması'!$K$5),'Çanta Gruplaması'!$G$5,"Gruplanabilen Aralıkta Değildir")))</f>
        <v>Gruplanabilen Aralıkta Değildir</v>
      </c>
      <c r="N44" s="18"/>
      <c r="O44" s="18"/>
      <c r="P44" s="18"/>
      <c r="Q44" s="18"/>
      <c r="R44" s="18"/>
      <c r="S44" s="18"/>
      <c r="T44" s="18"/>
      <c r="U44" s="18"/>
      <c r="V44" s="18"/>
      <c r="W44" s="18"/>
      <c r="X44" s="18"/>
    </row>
    <row r="45">
      <c r="A45" s="18"/>
      <c r="B45" s="18"/>
      <c r="C45" s="18"/>
      <c r="D45" s="18"/>
      <c r="E45" s="18"/>
      <c r="F45" s="18"/>
      <c r="G45" s="18"/>
      <c r="H45" s="18"/>
      <c r="I45" s="18"/>
      <c r="J45" s="18"/>
      <c r="K45" s="7" t="str">
        <f t="shared" si="3"/>
        <v>Dikey</v>
      </c>
      <c r="L45" s="7" t="str">
        <f>IF(K45="Dikey",IF(AND(F45&gt;='Çanta Gruplaması'!$C$10,F45&lt;='Çanta Gruplaması'!$D$10),'Çanta Gruplaması'!$B$10,IF(AND(F45&gt;='Çanta Gruplaması'!$C$11,F45&lt;='Çanta Gruplaması'!$D$11),'Çanta Gruplaması'!$B$11,IF(AND(F45&gt;='Çanta Gruplaması'!$C$12,F45&lt;='Çanta Gruplaması'!$D$12),'Çanta Gruplaması'!$B$12,"Belirtilen Aralıkta Değil"))),IF(K45="Yatay",IF(AND(D45&gt;='Çanta Gruplaması'!$C$3,D45&lt;='Çanta Gruplaması'!$D$3),'Çanta Gruplaması'!$B$3,IF(AND(D45&gt;='Çanta Gruplaması'!$C$4,D45&lt;='Çanta Gruplaması'!$D$4),'Çanta Gruplaması'!$B$4,IF(AND(D45&gt;='Çanta Gruplaması'!$C$5,D45&lt;='Çanta Gruplaması'!$D$5),'Çanta Gruplaması'!$B$5,"Belirtilen Aralıkta Değil"))),IF(K45="Küp",IF(AND(D45&gt;='Çanta Gruplaması'!$C$16,D45&lt;='Çanta Gruplaması'!$D$16),'Çanta Gruplaması'!$B$16,IF(AND(D45&gt;='Çanta Gruplaması'!$C$17,D45&lt;='Çanta Gruplaması'!$D$17),'Çanta Gruplaması'!$B$17,IF(AND(D45&gt;='Çanta Gruplaması'!$C$18,D45&lt;='Çanta Gruplaması'!$D$18),'Çanta Gruplaması'!$B$18,"Belirtilen Aralıkta Değil"))),"Değer Hatalı")))</f>
        <v>Belirtilen Aralıkta Değil</v>
      </c>
      <c r="M45" s="7" t="str">
        <f>IF(AND(D45&gt;='Çanta Gruplaması'!$H$3,D45&lt;='Çanta Gruplaması'!$I$3,F45&gt;='Çanta Gruplaması'!$J$3,F45&lt;='Çanta Gruplaması'!$K$3),'Çanta Gruplaması'!$G$3,IF(AND(D45&gt;='Çanta Gruplaması'!$H$4,D45&lt;='Çanta Gruplaması'!$I$4,F45&gt;='Çanta Gruplaması'!$J$4,F45&lt;='Çanta Gruplaması'!$K$4),'Çanta Gruplaması'!$G$4,IF(AND(D45&gt;='Çanta Gruplaması'!$H$5,D45&lt;='Çanta Gruplaması'!$I$5,F45&gt;='Çanta Gruplaması'!$J$5,F45&lt;='Çanta Gruplaması'!$K$5),'Çanta Gruplaması'!$G$5,"Gruplanabilen Aralıkta Değildir")))</f>
        <v>Gruplanabilen Aralıkta Değildir</v>
      </c>
      <c r="N45" s="18"/>
      <c r="O45" s="18"/>
      <c r="P45" s="18"/>
      <c r="Q45" s="18"/>
      <c r="R45" s="18"/>
      <c r="S45" s="18"/>
      <c r="T45" s="18"/>
      <c r="U45" s="18"/>
      <c r="V45" s="18"/>
      <c r="W45" s="18"/>
      <c r="X45" s="18"/>
    </row>
    <row r="46">
      <c r="A46" s="18"/>
      <c r="B46" s="18"/>
      <c r="C46" s="18"/>
      <c r="D46" s="18"/>
      <c r="E46" s="18"/>
      <c r="F46" s="18"/>
      <c r="G46" s="18"/>
      <c r="H46" s="18"/>
      <c r="I46" s="18"/>
      <c r="J46" s="18"/>
      <c r="K46" s="7" t="str">
        <f t="shared" si="3"/>
        <v>Dikey</v>
      </c>
      <c r="L46" s="7" t="str">
        <f>IF(K46="Dikey",IF(AND(F46&gt;='Çanta Gruplaması'!$C$10,F46&lt;='Çanta Gruplaması'!$D$10),'Çanta Gruplaması'!$B$10,IF(AND(F46&gt;='Çanta Gruplaması'!$C$11,F46&lt;='Çanta Gruplaması'!$D$11),'Çanta Gruplaması'!$B$11,IF(AND(F46&gt;='Çanta Gruplaması'!$C$12,F46&lt;='Çanta Gruplaması'!$D$12),'Çanta Gruplaması'!$B$12,"Belirtilen Aralıkta Değil"))),IF(K46="Yatay",IF(AND(D46&gt;='Çanta Gruplaması'!$C$3,D46&lt;='Çanta Gruplaması'!$D$3),'Çanta Gruplaması'!$B$3,IF(AND(D46&gt;='Çanta Gruplaması'!$C$4,D46&lt;='Çanta Gruplaması'!$D$4),'Çanta Gruplaması'!$B$4,IF(AND(D46&gt;='Çanta Gruplaması'!$C$5,D46&lt;='Çanta Gruplaması'!$D$5),'Çanta Gruplaması'!$B$5,"Belirtilen Aralıkta Değil"))),IF(K46="Küp",IF(AND(D46&gt;='Çanta Gruplaması'!$C$16,D46&lt;='Çanta Gruplaması'!$D$16),'Çanta Gruplaması'!$B$16,IF(AND(D46&gt;='Çanta Gruplaması'!$C$17,D46&lt;='Çanta Gruplaması'!$D$17),'Çanta Gruplaması'!$B$17,IF(AND(D46&gt;='Çanta Gruplaması'!$C$18,D46&lt;='Çanta Gruplaması'!$D$18),'Çanta Gruplaması'!$B$18,"Belirtilen Aralıkta Değil"))),"Değer Hatalı")))</f>
        <v>Belirtilen Aralıkta Değil</v>
      </c>
      <c r="M46" s="7" t="str">
        <f>IF(AND(D46&gt;='Çanta Gruplaması'!$H$3,D46&lt;='Çanta Gruplaması'!$I$3,F46&gt;='Çanta Gruplaması'!$J$3,F46&lt;='Çanta Gruplaması'!$K$3),'Çanta Gruplaması'!$G$3,IF(AND(D46&gt;='Çanta Gruplaması'!$H$4,D46&lt;='Çanta Gruplaması'!$I$4,F46&gt;='Çanta Gruplaması'!$J$4,F46&lt;='Çanta Gruplaması'!$K$4),'Çanta Gruplaması'!$G$4,IF(AND(D46&gt;='Çanta Gruplaması'!$H$5,D46&lt;='Çanta Gruplaması'!$I$5,F46&gt;='Çanta Gruplaması'!$J$5,F46&lt;='Çanta Gruplaması'!$K$5),'Çanta Gruplaması'!$G$5,"Gruplanabilen Aralıkta Değildir")))</f>
        <v>Gruplanabilen Aralıkta Değildir</v>
      </c>
      <c r="N46" s="18"/>
      <c r="O46" s="18"/>
      <c r="P46" s="18"/>
      <c r="Q46" s="18"/>
      <c r="R46" s="18"/>
      <c r="S46" s="18"/>
      <c r="T46" s="18"/>
      <c r="U46" s="18"/>
      <c r="V46" s="18"/>
      <c r="W46" s="18"/>
      <c r="X46" s="18"/>
    </row>
    <row r="47">
      <c r="A47" s="18"/>
      <c r="B47" s="18"/>
      <c r="C47" s="18"/>
      <c r="D47" s="18"/>
      <c r="E47" s="18"/>
      <c r="F47" s="18"/>
      <c r="G47" s="18"/>
      <c r="H47" s="18"/>
      <c r="I47" s="18"/>
      <c r="J47" s="18"/>
      <c r="K47" s="7" t="str">
        <f t="shared" si="3"/>
        <v>Dikey</v>
      </c>
      <c r="L47" s="7" t="str">
        <f>IF(K47="Dikey",IF(AND(F47&gt;='Çanta Gruplaması'!$C$10,F47&lt;='Çanta Gruplaması'!$D$10),'Çanta Gruplaması'!$B$10,IF(AND(F47&gt;='Çanta Gruplaması'!$C$11,F47&lt;='Çanta Gruplaması'!$D$11),'Çanta Gruplaması'!$B$11,IF(AND(F47&gt;='Çanta Gruplaması'!$C$12,F47&lt;='Çanta Gruplaması'!$D$12),'Çanta Gruplaması'!$B$12,"Belirtilen Aralıkta Değil"))),IF(K47="Yatay",IF(AND(D47&gt;='Çanta Gruplaması'!$C$3,D47&lt;='Çanta Gruplaması'!$D$3),'Çanta Gruplaması'!$B$3,IF(AND(D47&gt;='Çanta Gruplaması'!$C$4,D47&lt;='Çanta Gruplaması'!$D$4),'Çanta Gruplaması'!$B$4,IF(AND(D47&gt;='Çanta Gruplaması'!$C$5,D47&lt;='Çanta Gruplaması'!$D$5),'Çanta Gruplaması'!$B$5,"Belirtilen Aralıkta Değil"))),IF(K47="Küp",IF(AND(D47&gt;='Çanta Gruplaması'!$C$16,D47&lt;='Çanta Gruplaması'!$D$16),'Çanta Gruplaması'!$B$16,IF(AND(D47&gt;='Çanta Gruplaması'!$C$17,D47&lt;='Çanta Gruplaması'!$D$17),'Çanta Gruplaması'!$B$17,IF(AND(D47&gt;='Çanta Gruplaması'!$C$18,D47&lt;='Çanta Gruplaması'!$D$18),'Çanta Gruplaması'!$B$18,"Belirtilen Aralıkta Değil"))),"Değer Hatalı")))</f>
        <v>Belirtilen Aralıkta Değil</v>
      </c>
      <c r="M47" s="7" t="str">
        <f>IF(AND(D47&gt;='Çanta Gruplaması'!$H$3,D47&lt;='Çanta Gruplaması'!$I$3,F47&gt;='Çanta Gruplaması'!$J$3,F47&lt;='Çanta Gruplaması'!$K$3),'Çanta Gruplaması'!$G$3,IF(AND(D47&gt;='Çanta Gruplaması'!$H$4,D47&lt;='Çanta Gruplaması'!$I$4,F47&gt;='Çanta Gruplaması'!$J$4,F47&lt;='Çanta Gruplaması'!$K$4),'Çanta Gruplaması'!$G$4,IF(AND(D47&gt;='Çanta Gruplaması'!$H$5,D47&lt;='Çanta Gruplaması'!$I$5,F47&gt;='Çanta Gruplaması'!$J$5,F47&lt;='Çanta Gruplaması'!$K$5),'Çanta Gruplaması'!$G$5,"Gruplanabilen Aralıkta Değildir")))</f>
        <v>Gruplanabilen Aralıkta Değildir</v>
      </c>
      <c r="N47" s="18"/>
      <c r="O47" s="18"/>
      <c r="P47" s="18"/>
      <c r="Q47" s="18"/>
      <c r="R47" s="18"/>
      <c r="S47" s="18"/>
      <c r="T47" s="18"/>
      <c r="U47" s="18"/>
      <c r="V47" s="18"/>
      <c r="W47" s="18"/>
      <c r="X47" s="18"/>
    </row>
    <row r="48">
      <c r="A48" s="18"/>
      <c r="B48" s="18"/>
      <c r="C48" s="18"/>
      <c r="D48" s="18"/>
      <c r="E48" s="18"/>
      <c r="F48" s="18"/>
      <c r="G48" s="18"/>
      <c r="H48" s="18"/>
      <c r="I48" s="18"/>
      <c r="J48" s="18"/>
      <c r="K48" s="7" t="str">
        <f t="shared" si="3"/>
        <v>Dikey</v>
      </c>
      <c r="L48" s="7" t="str">
        <f>IF(K48="Dikey",IF(AND(F48&gt;='Çanta Gruplaması'!$C$10,F48&lt;='Çanta Gruplaması'!$D$10),'Çanta Gruplaması'!$B$10,IF(AND(F48&gt;='Çanta Gruplaması'!$C$11,F48&lt;='Çanta Gruplaması'!$D$11),'Çanta Gruplaması'!$B$11,IF(AND(F48&gt;='Çanta Gruplaması'!$C$12,F48&lt;='Çanta Gruplaması'!$D$12),'Çanta Gruplaması'!$B$12,"Belirtilen Aralıkta Değil"))),IF(K48="Yatay",IF(AND(D48&gt;='Çanta Gruplaması'!$C$3,D48&lt;='Çanta Gruplaması'!$D$3),'Çanta Gruplaması'!$B$3,IF(AND(D48&gt;='Çanta Gruplaması'!$C$4,D48&lt;='Çanta Gruplaması'!$D$4),'Çanta Gruplaması'!$B$4,IF(AND(D48&gt;='Çanta Gruplaması'!$C$5,D48&lt;='Çanta Gruplaması'!$D$5),'Çanta Gruplaması'!$B$5,"Belirtilen Aralıkta Değil"))),IF(K48="Küp",IF(AND(D48&gt;='Çanta Gruplaması'!$C$16,D48&lt;='Çanta Gruplaması'!$D$16),'Çanta Gruplaması'!$B$16,IF(AND(D48&gt;='Çanta Gruplaması'!$C$17,D48&lt;='Çanta Gruplaması'!$D$17),'Çanta Gruplaması'!$B$17,IF(AND(D48&gt;='Çanta Gruplaması'!$C$18,D48&lt;='Çanta Gruplaması'!$D$18),'Çanta Gruplaması'!$B$18,"Belirtilen Aralıkta Değil"))),"Değer Hatalı")))</f>
        <v>Belirtilen Aralıkta Değil</v>
      </c>
      <c r="M48" s="7" t="str">
        <f>IF(AND(D48&gt;='Çanta Gruplaması'!$H$3,D48&lt;='Çanta Gruplaması'!$I$3,F48&gt;='Çanta Gruplaması'!$J$3,F48&lt;='Çanta Gruplaması'!$K$3),'Çanta Gruplaması'!$G$3,IF(AND(D48&gt;='Çanta Gruplaması'!$H$4,D48&lt;='Çanta Gruplaması'!$I$4,F48&gt;='Çanta Gruplaması'!$J$4,F48&lt;='Çanta Gruplaması'!$K$4),'Çanta Gruplaması'!$G$4,IF(AND(D48&gt;='Çanta Gruplaması'!$H$5,D48&lt;='Çanta Gruplaması'!$I$5,F48&gt;='Çanta Gruplaması'!$J$5,F48&lt;='Çanta Gruplaması'!$K$5),'Çanta Gruplaması'!$G$5,"Gruplanabilen Aralıkta Değildir")))</f>
        <v>Gruplanabilen Aralıkta Değildir</v>
      </c>
      <c r="N48" s="18"/>
      <c r="O48" s="18"/>
      <c r="P48" s="18"/>
      <c r="Q48" s="18"/>
      <c r="R48" s="18"/>
      <c r="S48" s="18"/>
      <c r="T48" s="18"/>
      <c r="U48" s="18"/>
      <c r="V48" s="18"/>
      <c r="W48" s="18"/>
      <c r="X48" s="18"/>
    </row>
    <row r="49">
      <c r="A49" s="18"/>
      <c r="B49" s="18"/>
      <c r="C49" s="18"/>
      <c r="D49" s="18"/>
      <c r="E49" s="18"/>
      <c r="F49" s="18"/>
      <c r="G49" s="18"/>
      <c r="H49" s="18"/>
      <c r="I49" s="18"/>
      <c r="J49" s="18"/>
      <c r="K49" s="7" t="str">
        <f t="shared" si="3"/>
        <v>Dikey</v>
      </c>
      <c r="L49" s="7" t="str">
        <f>IF(K49="Dikey",IF(AND(F49&gt;='Çanta Gruplaması'!$C$10,F49&lt;='Çanta Gruplaması'!$D$10),'Çanta Gruplaması'!$B$10,IF(AND(F49&gt;='Çanta Gruplaması'!$C$11,F49&lt;='Çanta Gruplaması'!$D$11),'Çanta Gruplaması'!$B$11,IF(AND(F49&gt;='Çanta Gruplaması'!$C$12,F49&lt;='Çanta Gruplaması'!$D$12),'Çanta Gruplaması'!$B$12,"Belirtilen Aralıkta Değil"))),IF(K49="Yatay",IF(AND(D49&gt;='Çanta Gruplaması'!$C$3,D49&lt;='Çanta Gruplaması'!$D$3),'Çanta Gruplaması'!$B$3,IF(AND(D49&gt;='Çanta Gruplaması'!$C$4,D49&lt;='Çanta Gruplaması'!$D$4),'Çanta Gruplaması'!$B$4,IF(AND(D49&gt;='Çanta Gruplaması'!$C$5,D49&lt;='Çanta Gruplaması'!$D$5),'Çanta Gruplaması'!$B$5,"Belirtilen Aralıkta Değil"))),IF(K49="Küp",IF(AND(D49&gt;='Çanta Gruplaması'!$C$16,D49&lt;='Çanta Gruplaması'!$D$16),'Çanta Gruplaması'!$B$16,IF(AND(D49&gt;='Çanta Gruplaması'!$C$17,D49&lt;='Çanta Gruplaması'!$D$17),'Çanta Gruplaması'!$B$17,IF(AND(D49&gt;='Çanta Gruplaması'!$C$18,D49&lt;='Çanta Gruplaması'!$D$18),'Çanta Gruplaması'!$B$18,"Belirtilen Aralıkta Değil"))),"Değer Hatalı")))</f>
        <v>Belirtilen Aralıkta Değil</v>
      </c>
      <c r="M49" s="7" t="str">
        <f>IF(AND(D49&gt;='Çanta Gruplaması'!$H$3,D49&lt;='Çanta Gruplaması'!$I$3,F49&gt;='Çanta Gruplaması'!$J$3,F49&lt;='Çanta Gruplaması'!$K$3),'Çanta Gruplaması'!$G$3,IF(AND(D49&gt;='Çanta Gruplaması'!$H$4,D49&lt;='Çanta Gruplaması'!$I$4,F49&gt;='Çanta Gruplaması'!$J$4,F49&lt;='Çanta Gruplaması'!$K$4),'Çanta Gruplaması'!$G$4,IF(AND(D49&gt;='Çanta Gruplaması'!$H$5,D49&lt;='Çanta Gruplaması'!$I$5,F49&gt;='Çanta Gruplaması'!$J$5,F49&lt;='Çanta Gruplaması'!$K$5),'Çanta Gruplaması'!$G$5,"Gruplanabilen Aralıkta Değildir")))</f>
        <v>Gruplanabilen Aralıkta Değildir</v>
      </c>
      <c r="N49" s="18"/>
      <c r="O49" s="18"/>
      <c r="P49" s="18"/>
      <c r="Q49" s="18"/>
      <c r="R49" s="18"/>
      <c r="S49" s="18"/>
      <c r="T49" s="18"/>
      <c r="U49" s="18"/>
      <c r="V49" s="18"/>
      <c r="W49" s="18"/>
      <c r="X49" s="18"/>
    </row>
    <row r="50">
      <c r="A50" s="18"/>
      <c r="B50" s="18"/>
      <c r="C50" s="18"/>
      <c r="D50" s="18"/>
      <c r="E50" s="18"/>
      <c r="F50" s="18"/>
      <c r="G50" s="18"/>
      <c r="H50" s="18"/>
      <c r="I50" s="18"/>
      <c r="J50" s="18"/>
      <c r="K50" s="7" t="str">
        <f t="shared" si="3"/>
        <v>Dikey</v>
      </c>
      <c r="L50" s="7" t="str">
        <f>IF(K50="Dikey",IF(AND(F50&gt;='Çanta Gruplaması'!$C$10,F50&lt;='Çanta Gruplaması'!$D$10),'Çanta Gruplaması'!$B$10,IF(AND(F50&gt;='Çanta Gruplaması'!$C$11,F50&lt;='Çanta Gruplaması'!$D$11),'Çanta Gruplaması'!$B$11,IF(AND(F50&gt;='Çanta Gruplaması'!$C$12,F50&lt;='Çanta Gruplaması'!$D$12),'Çanta Gruplaması'!$B$12,"Belirtilen Aralıkta Değil"))),IF(K50="Yatay",IF(AND(D50&gt;='Çanta Gruplaması'!$C$3,D50&lt;='Çanta Gruplaması'!$D$3),'Çanta Gruplaması'!$B$3,IF(AND(D50&gt;='Çanta Gruplaması'!$C$4,D50&lt;='Çanta Gruplaması'!$D$4),'Çanta Gruplaması'!$B$4,IF(AND(D50&gt;='Çanta Gruplaması'!$C$5,D50&lt;='Çanta Gruplaması'!$D$5),'Çanta Gruplaması'!$B$5,"Belirtilen Aralıkta Değil"))),IF(K50="Küp",IF(AND(D50&gt;='Çanta Gruplaması'!$C$16,D50&lt;='Çanta Gruplaması'!$D$16),'Çanta Gruplaması'!$B$16,IF(AND(D50&gt;='Çanta Gruplaması'!$C$17,D50&lt;='Çanta Gruplaması'!$D$17),'Çanta Gruplaması'!$B$17,IF(AND(D50&gt;='Çanta Gruplaması'!$C$18,D50&lt;='Çanta Gruplaması'!$D$18),'Çanta Gruplaması'!$B$18,"Belirtilen Aralıkta Değil"))),"Değer Hatalı")))</f>
        <v>Belirtilen Aralıkta Değil</v>
      </c>
      <c r="M50" s="7" t="str">
        <f>IF(AND(D50&gt;='Çanta Gruplaması'!$H$3,D50&lt;='Çanta Gruplaması'!$I$3,F50&gt;='Çanta Gruplaması'!$J$3,F50&lt;='Çanta Gruplaması'!$K$3),'Çanta Gruplaması'!$G$3,IF(AND(D50&gt;='Çanta Gruplaması'!$H$4,D50&lt;='Çanta Gruplaması'!$I$4,F50&gt;='Çanta Gruplaması'!$J$4,F50&lt;='Çanta Gruplaması'!$K$4),'Çanta Gruplaması'!$G$4,IF(AND(D50&gt;='Çanta Gruplaması'!$H$5,D50&lt;='Çanta Gruplaması'!$I$5,F50&gt;='Çanta Gruplaması'!$J$5,F50&lt;='Çanta Gruplaması'!$K$5),'Çanta Gruplaması'!$G$5,"Gruplanabilen Aralıkta Değildir")))</f>
        <v>Gruplanabilen Aralıkta Değildir</v>
      </c>
      <c r="N50" s="18"/>
      <c r="O50" s="18"/>
      <c r="P50" s="18"/>
      <c r="Q50" s="18"/>
      <c r="R50" s="18"/>
      <c r="S50" s="18"/>
      <c r="T50" s="18"/>
      <c r="U50" s="18"/>
      <c r="V50" s="18"/>
      <c r="W50" s="18"/>
      <c r="X50" s="18"/>
    </row>
    <row r="51">
      <c r="A51" s="18"/>
      <c r="B51" s="18"/>
      <c r="C51" s="18"/>
      <c r="D51" s="18"/>
      <c r="E51" s="18"/>
      <c r="F51" s="18"/>
      <c r="G51" s="18"/>
      <c r="H51" s="18"/>
      <c r="I51" s="18"/>
      <c r="J51" s="18"/>
      <c r="K51" s="7" t="str">
        <f t="shared" si="3"/>
        <v>Dikey</v>
      </c>
      <c r="L51" s="7" t="str">
        <f>IF(K51="Dikey",IF(AND(F51&gt;='Çanta Gruplaması'!$C$10,F51&lt;='Çanta Gruplaması'!$D$10),'Çanta Gruplaması'!$B$10,IF(AND(F51&gt;='Çanta Gruplaması'!$C$11,F51&lt;='Çanta Gruplaması'!$D$11),'Çanta Gruplaması'!$B$11,IF(AND(F51&gt;='Çanta Gruplaması'!$C$12,F51&lt;='Çanta Gruplaması'!$D$12),'Çanta Gruplaması'!$B$12,"Belirtilen Aralıkta Değil"))),IF(K51="Yatay",IF(AND(D51&gt;='Çanta Gruplaması'!$C$3,D51&lt;='Çanta Gruplaması'!$D$3),'Çanta Gruplaması'!$B$3,IF(AND(D51&gt;='Çanta Gruplaması'!$C$4,D51&lt;='Çanta Gruplaması'!$D$4),'Çanta Gruplaması'!$B$4,IF(AND(D51&gt;='Çanta Gruplaması'!$C$5,D51&lt;='Çanta Gruplaması'!$D$5),'Çanta Gruplaması'!$B$5,"Belirtilen Aralıkta Değil"))),IF(K51="Küp",IF(AND(D51&gt;='Çanta Gruplaması'!$C$16,D51&lt;='Çanta Gruplaması'!$D$16),'Çanta Gruplaması'!$B$16,IF(AND(D51&gt;='Çanta Gruplaması'!$C$17,D51&lt;='Çanta Gruplaması'!$D$17),'Çanta Gruplaması'!$B$17,IF(AND(D51&gt;='Çanta Gruplaması'!$C$18,D51&lt;='Çanta Gruplaması'!$D$18),'Çanta Gruplaması'!$B$18,"Belirtilen Aralıkta Değil"))),"Değer Hatalı")))</f>
        <v>Belirtilen Aralıkta Değil</v>
      </c>
      <c r="M51" s="7" t="str">
        <f>IF(AND(D51&gt;='Çanta Gruplaması'!$H$3,D51&lt;='Çanta Gruplaması'!$I$3,F51&gt;='Çanta Gruplaması'!$J$3,F51&lt;='Çanta Gruplaması'!$K$3),'Çanta Gruplaması'!$G$3,IF(AND(D51&gt;='Çanta Gruplaması'!$H$4,D51&lt;='Çanta Gruplaması'!$I$4,F51&gt;='Çanta Gruplaması'!$J$4,F51&lt;='Çanta Gruplaması'!$K$4),'Çanta Gruplaması'!$G$4,IF(AND(D51&gt;='Çanta Gruplaması'!$H$5,D51&lt;='Çanta Gruplaması'!$I$5,F51&gt;='Çanta Gruplaması'!$J$5,F51&lt;='Çanta Gruplaması'!$K$5),'Çanta Gruplaması'!$G$5,"Gruplanabilen Aralıkta Değildir")))</f>
        <v>Gruplanabilen Aralıkta Değildir</v>
      </c>
      <c r="N51" s="18"/>
      <c r="O51" s="18"/>
      <c r="P51" s="18"/>
      <c r="Q51" s="18"/>
      <c r="R51" s="18"/>
      <c r="S51" s="18"/>
      <c r="T51" s="18"/>
      <c r="U51" s="18"/>
      <c r="V51" s="18"/>
      <c r="W51" s="18"/>
      <c r="X51" s="18"/>
    </row>
    <row r="52">
      <c r="A52" s="18"/>
      <c r="B52" s="18"/>
      <c r="C52" s="18"/>
      <c r="D52" s="18"/>
      <c r="E52" s="18"/>
      <c r="F52" s="18"/>
      <c r="G52" s="18"/>
      <c r="H52" s="18"/>
      <c r="I52" s="18"/>
      <c r="J52" s="18"/>
      <c r="K52" s="7" t="str">
        <f t="shared" si="3"/>
        <v>Dikey</v>
      </c>
      <c r="L52" s="7" t="str">
        <f>IF(K52="Dikey",IF(AND(F52&gt;='Çanta Gruplaması'!$C$10,F52&lt;='Çanta Gruplaması'!$D$10),'Çanta Gruplaması'!$B$10,IF(AND(F52&gt;='Çanta Gruplaması'!$C$11,F52&lt;='Çanta Gruplaması'!$D$11),'Çanta Gruplaması'!$B$11,IF(AND(F52&gt;='Çanta Gruplaması'!$C$12,F52&lt;='Çanta Gruplaması'!$D$12),'Çanta Gruplaması'!$B$12,"Belirtilen Aralıkta Değil"))),IF(K52="Yatay",IF(AND(D52&gt;='Çanta Gruplaması'!$C$3,D52&lt;='Çanta Gruplaması'!$D$3),'Çanta Gruplaması'!$B$3,IF(AND(D52&gt;='Çanta Gruplaması'!$C$4,D52&lt;='Çanta Gruplaması'!$D$4),'Çanta Gruplaması'!$B$4,IF(AND(D52&gt;='Çanta Gruplaması'!$C$5,D52&lt;='Çanta Gruplaması'!$D$5),'Çanta Gruplaması'!$B$5,"Belirtilen Aralıkta Değil"))),IF(K52="Küp",IF(AND(D52&gt;='Çanta Gruplaması'!$C$16,D52&lt;='Çanta Gruplaması'!$D$16),'Çanta Gruplaması'!$B$16,IF(AND(D52&gt;='Çanta Gruplaması'!$C$17,D52&lt;='Çanta Gruplaması'!$D$17),'Çanta Gruplaması'!$B$17,IF(AND(D52&gt;='Çanta Gruplaması'!$C$18,D52&lt;='Çanta Gruplaması'!$D$18),'Çanta Gruplaması'!$B$18,"Belirtilen Aralıkta Değil"))),"Değer Hatalı")))</f>
        <v>Belirtilen Aralıkta Değil</v>
      </c>
      <c r="M52" s="7" t="str">
        <f>IF(AND(D52&gt;='Çanta Gruplaması'!$H$3,D52&lt;='Çanta Gruplaması'!$I$3,F52&gt;='Çanta Gruplaması'!$J$3,F52&lt;='Çanta Gruplaması'!$K$3),'Çanta Gruplaması'!$G$3,IF(AND(D52&gt;='Çanta Gruplaması'!$H$4,D52&lt;='Çanta Gruplaması'!$I$4,F52&gt;='Çanta Gruplaması'!$J$4,F52&lt;='Çanta Gruplaması'!$K$4),'Çanta Gruplaması'!$G$4,IF(AND(D52&gt;='Çanta Gruplaması'!$H$5,D52&lt;='Çanta Gruplaması'!$I$5,F52&gt;='Çanta Gruplaması'!$J$5,F52&lt;='Çanta Gruplaması'!$K$5),'Çanta Gruplaması'!$G$5,"Gruplanabilen Aralıkta Değildir")))</f>
        <v>Gruplanabilen Aralıkta Değildir</v>
      </c>
      <c r="N52" s="18"/>
      <c r="O52" s="18"/>
      <c r="P52" s="18"/>
      <c r="Q52" s="18"/>
      <c r="R52" s="18"/>
      <c r="S52" s="18"/>
      <c r="T52" s="18"/>
      <c r="U52" s="18"/>
      <c r="V52" s="18"/>
      <c r="W52" s="18"/>
      <c r="X52" s="18"/>
    </row>
    <row r="53">
      <c r="A53" s="18"/>
      <c r="B53" s="18"/>
      <c r="C53" s="18"/>
      <c r="D53" s="18"/>
      <c r="E53" s="18"/>
      <c r="F53" s="18"/>
      <c r="G53" s="18"/>
      <c r="H53" s="18"/>
      <c r="I53" s="18"/>
      <c r="J53" s="18"/>
      <c r="K53" s="7" t="str">
        <f t="shared" si="3"/>
        <v>Dikey</v>
      </c>
      <c r="L53" s="7" t="str">
        <f>IF(K53="Dikey",IF(AND(F53&gt;='Çanta Gruplaması'!$C$10,F53&lt;='Çanta Gruplaması'!$D$10),'Çanta Gruplaması'!$B$10,IF(AND(F53&gt;='Çanta Gruplaması'!$C$11,F53&lt;='Çanta Gruplaması'!$D$11),'Çanta Gruplaması'!$B$11,IF(AND(F53&gt;='Çanta Gruplaması'!$C$12,F53&lt;='Çanta Gruplaması'!$D$12),'Çanta Gruplaması'!$B$12,"Belirtilen Aralıkta Değil"))),IF(K53="Yatay",IF(AND(D53&gt;='Çanta Gruplaması'!$C$3,D53&lt;='Çanta Gruplaması'!$D$3),'Çanta Gruplaması'!$B$3,IF(AND(D53&gt;='Çanta Gruplaması'!$C$4,D53&lt;='Çanta Gruplaması'!$D$4),'Çanta Gruplaması'!$B$4,IF(AND(D53&gt;='Çanta Gruplaması'!$C$5,D53&lt;='Çanta Gruplaması'!$D$5),'Çanta Gruplaması'!$B$5,"Belirtilen Aralıkta Değil"))),IF(K53="Küp",IF(AND(D53&gt;='Çanta Gruplaması'!$C$16,D53&lt;='Çanta Gruplaması'!$D$16),'Çanta Gruplaması'!$B$16,IF(AND(D53&gt;='Çanta Gruplaması'!$C$17,D53&lt;='Çanta Gruplaması'!$D$17),'Çanta Gruplaması'!$B$17,IF(AND(D53&gt;='Çanta Gruplaması'!$C$18,D53&lt;='Çanta Gruplaması'!$D$18),'Çanta Gruplaması'!$B$18,"Belirtilen Aralıkta Değil"))),"Değer Hatalı")))</f>
        <v>Belirtilen Aralıkta Değil</v>
      </c>
      <c r="M53" s="7" t="str">
        <f>IF(AND(D53&gt;='Çanta Gruplaması'!$H$3,D53&lt;='Çanta Gruplaması'!$I$3,F53&gt;='Çanta Gruplaması'!$J$3,F53&lt;='Çanta Gruplaması'!$K$3),'Çanta Gruplaması'!$G$3,IF(AND(D53&gt;='Çanta Gruplaması'!$H$4,D53&lt;='Çanta Gruplaması'!$I$4,F53&gt;='Çanta Gruplaması'!$J$4,F53&lt;='Çanta Gruplaması'!$K$4),'Çanta Gruplaması'!$G$4,IF(AND(D53&gt;='Çanta Gruplaması'!$H$5,D53&lt;='Çanta Gruplaması'!$I$5,F53&gt;='Çanta Gruplaması'!$J$5,F53&lt;='Çanta Gruplaması'!$K$5),'Çanta Gruplaması'!$G$5,"Gruplanabilen Aralıkta Değildir")))</f>
        <v>Gruplanabilen Aralıkta Değildir</v>
      </c>
      <c r="N53" s="18"/>
      <c r="O53" s="18"/>
      <c r="P53" s="18"/>
      <c r="Q53" s="18"/>
      <c r="R53" s="18"/>
      <c r="S53" s="18"/>
      <c r="T53" s="18"/>
      <c r="U53" s="18"/>
      <c r="V53" s="18"/>
      <c r="W53" s="18"/>
      <c r="X53" s="18"/>
    </row>
    <row r="54">
      <c r="A54" s="18"/>
      <c r="B54" s="18"/>
      <c r="C54" s="18"/>
      <c r="D54" s="18"/>
      <c r="E54" s="18"/>
      <c r="F54" s="18"/>
      <c r="G54" s="18"/>
      <c r="H54" s="18"/>
      <c r="I54" s="18"/>
      <c r="J54" s="18"/>
      <c r="K54" s="7" t="str">
        <f t="shared" si="3"/>
        <v>Dikey</v>
      </c>
      <c r="L54" s="7" t="str">
        <f>IF(K54="Dikey",IF(AND(F54&gt;='Çanta Gruplaması'!$C$10,F54&lt;='Çanta Gruplaması'!$D$10),'Çanta Gruplaması'!$B$10,IF(AND(F54&gt;='Çanta Gruplaması'!$C$11,F54&lt;='Çanta Gruplaması'!$D$11),'Çanta Gruplaması'!$B$11,IF(AND(F54&gt;='Çanta Gruplaması'!$C$12,F54&lt;='Çanta Gruplaması'!$D$12),'Çanta Gruplaması'!$B$12,"Belirtilen Aralıkta Değil"))),IF(K54="Yatay",IF(AND(D54&gt;='Çanta Gruplaması'!$C$3,D54&lt;='Çanta Gruplaması'!$D$3),'Çanta Gruplaması'!$B$3,IF(AND(D54&gt;='Çanta Gruplaması'!$C$4,D54&lt;='Çanta Gruplaması'!$D$4),'Çanta Gruplaması'!$B$4,IF(AND(D54&gt;='Çanta Gruplaması'!$C$5,D54&lt;='Çanta Gruplaması'!$D$5),'Çanta Gruplaması'!$B$5,"Belirtilen Aralıkta Değil"))),IF(K54="Küp",IF(AND(D54&gt;='Çanta Gruplaması'!$C$16,D54&lt;='Çanta Gruplaması'!$D$16),'Çanta Gruplaması'!$B$16,IF(AND(D54&gt;='Çanta Gruplaması'!$C$17,D54&lt;='Çanta Gruplaması'!$D$17),'Çanta Gruplaması'!$B$17,IF(AND(D54&gt;='Çanta Gruplaması'!$C$18,D54&lt;='Çanta Gruplaması'!$D$18),'Çanta Gruplaması'!$B$18,"Belirtilen Aralıkta Değil"))),"Değer Hatalı")))</f>
        <v>Belirtilen Aralıkta Değil</v>
      </c>
      <c r="M54" s="7" t="str">
        <f>IF(AND(D54&gt;='Çanta Gruplaması'!$H$3,D54&lt;='Çanta Gruplaması'!$I$3,F54&gt;='Çanta Gruplaması'!$J$3,F54&lt;='Çanta Gruplaması'!$K$3),'Çanta Gruplaması'!$G$3,IF(AND(D54&gt;='Çanta Gruplaması'!$H$4,D54&lt;='Çanta Gruplaması'!$I$4,F54&gt;='Çanta Gruplaması'!$J$4,F54&lt;='Çanta Gruplaması'!$K$4),'Çanta Gruplaması'!$G$4,IF(AND(D54&gt;='Çanta Gruplaması'!$H$5,D54&lt;='Çanta Gruplaması'!$I$5,F54&gt;='Çanta Gruplaması'!$J$5,F54&lt;='Çanta Gruplaması'!$K$5),'Çanta Gruplaması'!$G$5,"Gruplanabilen Aralıkta Değildir")))</f>
        <v>Gruplanabilen Aralıkta Değildir</v>
      </c>
      <c r="N54" s="18"/>
      <c r="O54" s="18"/>
      <c r="P54" s="18"/>
      <c r="Q54" s="18"/>
      <c r="R54" s="18"/>
      <c r="S54" s="18"/>
      <c r="T54" s="18"/>
      <c r="U54" s="18"/>
      <c r="V54" s="18"/>
      <c r="W54" s="18"/>
      <c r="X54" s="18"/>
    </row>
    <row r="55">
      <c r="A55" s="18"/>
      <c r="B55" s="18"/>
      <c r="C55" s="18"/>
      <c r="D55" s="18"/>
      <c r="E55" s="18"/>
      <c r="F55" s="18"/>
      <c r="G55" s="18"/>
      <c r="H55" s="18"/>
      <c r="I55" s="18"/>
      <c r="J55" s="18"/>
      <c r="K55" s="7" t="str">
        <f t="shared" si="3"/>
        <v>Dikey</v>
      </c>
      <c r="L55" s="7" t="str">
        <f>IF(K55="Dikey",IF(AND(F55&gt;='Çanta Gruplaması'!$C$10,F55&lt;='Çanta Gruplaması'!$D$10),'Çanta Gruplaması'!$B$10,IF(AND(F55&gt;='Çanta Gruplaması'!$C$11,F55&lt;='Çanta Gruplaması'!$D$11),'Çanta Gruplaması'!$B$11,IF(AND(F55&gt;='Çanta Gruplaması'!$C$12,F55&lt;='Çanta Gruplaması'!$D$12),'Çanta Gruplaması'!$B$12,"Belirtilen Aralıkta Değil"))),IF(K55="Yatay",IF(AND(D55&gt;='Çanta Gruplaması'!$C$3,D55&lt;='Çanta Gruplaması'!$D$3),'Çanta Gruplaması'!$B$3,IF(AND(D55&gt;='Çanta Gruplaması'!$C$4,D55&lt;='Çanta Gruplaması'!$D$4),'Çanta Gruplaması'!$B$4,IF(AND(D55&gt;='Çanta Gruplaması'!$C$5,D55&lt;='Çanta Gruplaması'!$D$5),'Çanta Gruplaması'!$B$5,"Belirtilen Aralıkta Değil"))),IF(K55="Küp",IF(AND(D55&gt;='Çanta Gruplaması'!$C$16,D55&lt;='Çanta Gruplaması'!$D$16),'Çanta Gruplaması'!$B$16,IF(AND(D55&gt;='Çanta Gruplaması'!$C$17,D55&lt;='Çanta Gruplaması'!$D$17),'Çanta Gruplaması'!$B$17,IF(AND(D55&gt;='Çanta Gruplaması'!$C$18,D55&lt;='Çanta Gruplaması'!$D$18),'Çanta Gruplaması'!$B$18,"Belirtilen Aralıkta Değil"))),"Değer Hatalı")))</f>
        <v>Belirtilen Aralıkta Değil</v>
      </c>
      <c r="M55" s="7" t="str">
        <f>IF(AND(D55&gt;='Çanta Gruplaması'!$H$3,D55&lt;='Çanta Gruplaması'!$I$3,F55&gt;='Çanta Gruplaması'!$J$3,F55&lt;='Çanta Gruplaması'!$K$3),'Çanta Gruplaması'!$G$3,IF(AND(D55&gt;='Çanta Gruplaması'!$H$4,D55&lt;='Çanta Gruplaması'!$I$4,F55&gt;='Çanta Gruplaması'!$J$4,F55&lt;='Çanta Gruplaması'!$K$4),'Çanta Gruplaması'!$G$4,IF(AND(D55&gt;='Çanta Gruplaması'!$H$5,D55&lt;='Çanta Gruplaması'!$I$5,F55&gt;='Çanta Gruplaması'!$J$5,F55&lt;='Çanta Gruplaması'!$K$5),'Çanta Gruplaması'!$G$5,"Gruplanabilen Aralıkta Değildir")))</f>
        <v>Gruplanabilen Aralıkta Değildir</v>
      </c>
      <c r="N55" s="18"/>
      <c r="O55" s="18"/>
      <c r="P55" s="18"/>
      <c r="Q55" s="18"/>
      <c r="R55" s="18"/>
      <c r="S55" s="18"/>
      <c r="T55" s="18"/>
      <c r="U55" s="18"/>
      <c r="V55" s="18"/>
      <c r="W55" s="18"/>
      <c r="X55" s="18"/>
    </row>
    <row r="56">
      <c r="A56" s="18"/>
      <c r="B56" s="18"/>
      <c r="C56" s="18"/>
      <c r="D56" s="18"/>
      <c r="E56" s="18"/>
      <c r="F56" s="18"/>
      <c r="G56" s="18"/>
      <c r="H56" s="18"/>
      <c r="I56" s="18"/>
      <c r="J56" s="18"/>
      <c r="K56" s="7" t="str">
        <f t="shared" si="3"/>
        <v>Dikey</v>
      </c>
      <c r="L56" s="7" t="str">
        <f>IF(K56="Dikey",IF(AND(F56&gt;='Çanta Gruplaması'!$C$10,F56&lt;='Çanta Gruplaması'!$D$10),'Çanta Gruplaması'!$B$10,IF(AND(F56&gt;='Çanta Gruplaması'!$C$11,F56&lt;='Çanta Gruplaması'!$D$11),'Çanta Gruplaması'!$B$11,IF(AND(F56&gt;='Çanta Gruplaması'!$C$12,F56&lt;='Çanta Gruplaması'!$D$12),'Çanta Gruplaması'!$B$12,"Belirtilen Aralıkta Değil"))),IF(K56="Yatay",IF(AND(D56&gt;='Çanta Gruplaması'!$C$3,D56&lt;='Çanta Gruplaması'!$D$3),'Çanta Gruplaması'!$B$3,IF(AND(D56&gt;='Çanta Gruplaması'!$C$4,D56&lt;='Çanta Gruplaması'!$D$4),'Çanta Gruplaması'!$B$4,IF(AND(D56&gt;='Çanta Gruplaması'!$C$5,D56&lt;='Çanta Gruplaması'!$D$5),'Çanta Gruplaması'!$B$5,"Belirtilen Aralıkta Değil"))),IF(K56="Küp",IF(AND(D56&gt;='Çanta Gruplaması'!$C$16,D56&lt;='Çanta Gruplaması'!$D$16),'Çanta Gruplaması'!$B$16,IF(AND(D56&gt;='Çanta Gruplaması'!$C$17,D56&lt;='Çanta Gruplaması'!$D$17),'Çanta Gruplaması'!$B$17,IF(AND(D56&gt;='Çanta Gruplaması'!$C$18,D56&lt;='Çanta Gruplaması'!$D$18),'Çanta Gruplaması'!$B$18,"Belirtilen Aralıkta Değil"))),"Değer Hatalı")))</f>
        <v>Belirtilen Aralıkta Değil</v>
      </c>
      <c r="M56" s="7" t="str">
        <f>IF(AND(D56&gt;='Çanta Gruplaması'!$H$3,D56&lt;='Çanta Gruplaması'!$I$3,F56&gt;='Çanta Gruplaması'!$J$3,F56&lt;='Çanta Gruplaması'!$K$3),'Çanta Gruplaması'!$G$3,IF(AND(D56&gt;='Çanta Gruplaması'!$H$4,D56&lt;='Çanta Gruplaması'!$I$4,F56&gt;='Çanta Gruplaması'!$J$4,F56&lt;='Çanta Gruplaması'!$K$4),'Çanta Gruplaması'!$G$4,IF(AND(D56&gt;='Çanta Gruplaması'!$H$5,D56&lt;='Çanta Gruplaması'!$I$5,F56&gt;='Çanta Gruplaması'!$J$5,F56&lt;='Çanta Gruplaması'!$K$5),'Çanta Gruplaması'!$G$5,"Gruplanabilen Aralıkta Değildir")))</f>
        <v>Gruplanabilen Aralıkta Değildir</v>
      </c>
      <c r="N56" s="18"/>
      <c r="O56" s="18"/>
      <c r="P56" s="18"/>
      <c r="Q56" s="18"/>
      <c r="R56" s="18"/>
      <c r="S56" s="18"/>
      <c r="T56" s="18"/>
      <c r="U56" s="18"/>
      <c r="V56" s="18"/>
      <c r="W56" s="18"/>
      <c r="X56" s="18"/>
    </row>
    <row r="57">
      <c r="A57" s="18"/>
      <c r="B57" s="18"/>
      <c r="C57" s="18"/>
      <c r="D57" s="18"/>
      <c r="E57" s="18"/>
      <c r="F57" s="18"/>
      <c r="G57" s="18"/>
      <c r="H57" s="18"/>
      <c r="I57" s="18"/>
      <c r="J57" s="18"/>
      <c r="K57" s="7" t="str">
        <f t="shared" si="3"/>
        <v>Dikey</v>
      </c>
      <c r="L57" s="7" t="str">
        <f>IF(K57="Dikey",IF(AND(F57&gt;='Çanta Gruplaması'!$C$10,F57&lt;='Çanta Gruplaması'!$D$10),'Çanta Gruplaması'!$B$10,IF(AND(F57&gt;='Çanta Gruplaması'!$C$11,F57&lt;='Çanta Gruplaması'!$D$11),'Çanta Gruplaması'!$B$11,IF(AND(F57&gt;='Çanta Gruplaması'!$C$12,F57&lt;='Çanta Gruplaması'!$D$12),'Çanta Gruplaması'!$B$12,"Belirtilen Aralıkta Değil"))),IF(K57="Yatay",IF(AND(D57&gt;='Çanta Gruplaması'!$C$3,D57&lt;='Çanta Gruplaması'!$D$3),'Çanta Gruplaması'!$B$3,IF(AND(D57&gt;='Çanta Gruplaması'!$C$4,D57&lt;='Çanta Gruplaması'!$D$4),'Çanta Gruplaması'!$B$4,IF(AND(D57&gt;='Çanta Gruplaması'!$C$5,D57&lt;='Çanta Gruplaması'!$D$5),'Çanta Gruplaması'!$B$5,"Belirtilen Aralıkta Değil"))),IF(K57="Küp",IF(AND(D57&gt;='Çanta Gruplaması'!$C$16,D57&lt;='Çanta Gruplaması'!$D$16),'Çanta Gruplaması'!$B$16,IF(AND(D57&gt;='Çanta Gruplaması'!$C$17,D57&lt;='Çanta Gruplaması'!$D$17),'Çanta Gruplaması'!$B$17,IF(AND(D57&gt;='Çanta Gruplaması'!$C$18,D57&lt;='Çanta Gruplaması'!$D$18),'Çanta Gruplaması'!$B$18,"Belirtilen Aralıkta Değil"))),"Değer Hatalı")))</f>
        <v>Belirtilen Aralıkta Değil</v>
      </c>
      <c r="M57" s="7" t="str">
        <f>IF(AND(D57&gt;='Çanta Gruplaması'!$H$3,D57&lt;='Çanta Gruplaması'!$I$3,F57&gt;='Çanta Gruplaması'!$J$3,F57&lt;='Çanta Gruplaması'!$K$3),'Çanta Gruplaması'!$G$3,IF(AND(D57&gt;='Çanta Gruplaması'!$H$4,D57&lt;='Çanta Gruplaması'!$I$4,F57&gt;='Çanta Gruplaması'!$J$4,F57&lt;='Çanta Gruplaması'!$K$4),'Çanta Gruplaması'!$G$4,IF(AND(D57&gt;='Çanta Gruplaması'!$H$5,D57&lt;='Çanta Gruplaması'!$I$5,F57&gt;='Çanta Gruplaması'!$J$5,F57&lt;='Çanta Gruplaması'!$K$5),'Çanta Gruplaması'!$G$5,"Gruplanabilen Aralıkta Değildir")))</f>
        <v>Gruplanabilen Aralıkta Değildir</v>
      </c>
      <c r="N57" s="18"/>
      <c r="O57" s="18"/>
      <c r="P57" s="18"/>
      <c r="Q57" s="18"/>
      <c r="R57" s="18"/>
      <c r="S57" s="18"/>
      <c r="T57" s="18"/>
      <c r="U57" s="18"/>
      <c r="V57" s="18"/>
      <c r="W57" s="18"/>
      <c r="X57" s="18"/>
    </row>
    <row r="58">
      <c r="A58" s="18"/>
      <c r="B58" s="18"/>
      <c r="C58" s="18"/>
      <c r="D58" s="18"/>
      <c r="E58" s="18"/>
      <c r="F58" s="18"/>
      <c r="G58" s="18"/>
      <c r="H58" s="18"/>
      <c r="I58" s="18"/>
      <c r="J58" s="18"/>
      <c r="K58" s="7" t="str">
        <f t="shared" si="3"/>
        <v>Dikey</v>
      </c>
      <c r="L58" s="7" t="str">
        <f>IF(K58="Dikey",IF(AND(F58&gt;='Çanta Gruplaması'!$C$10,F58&lt;='Çanta Gruplaması'!$D$10),'Çanta Gruplaması'!$B$10,IF(AND(F58&gt;='Çanta Gruplaması'!$C$11,F58&lt;='Çanta Gruplaması'!$D$11),'Çanta Gruplaması'!$B$11,IF(AND(F58&gt;='Çanta Gruplaması'!$C$12,F58&lt;='Çanta Gruplaması'!$D$12),'Çanta Gruplaması'!$B$12,"Belirtilen Aralıkta Değil"))),IF(K58="Yatay",IF(AND(D58&gt;='Çanta Gruplaması'!$C$3,D58&lt;='Çanta Gruplaması'!$D$3),'Çanta Gruplaması'!$B$3,IF(AND(D58&gt;='Çanta Gruplaması'!$C$4,D58&lt;='Çanta Gruplaması'!$D$4),'Çanta Gruplaması'!$B$4,IF(AND(D58&gt;='Çanta Gruplaması'!$C$5,D58&lt;='Çanta Gruplaması'!$D$5),'Çanta Gruplaması'!$B$5,"Belirtilen Aralıkta Değil"))),IF(K58="Küp",IF(AND(D58&gt;='Çanta Gruplaması'!$C$16,D58&lt;='Çanta Gruplaması'!$D$16),'Çanta Gruplaması'!$B$16,IF(AND(D58&gt;='Çanta Gruplaması'!$C$17,D58&lt;='Çanta Gruplaması'!$D$17),'Çanta Gruplaması'!$B$17,IF(AND(D58&gt;='Çanta Gruplaması'!$C$18,D58&lt;='Çanta Gruplaması'!$D$18),'Çanta Gruplaması'!$B$18,"Belirtilen Aralıkta Değil"))),"Değer Hatalı")))</f>
        <v>Belirtilen Aralıkta Değil</v>
      </c>
      <c r="M58" s="7" t="str">
        <f>IF(AND(D58&gt;='Çanta Gruplaması'!$H$3,D58&lt;='Çanta Gruplaması'!$I$3,F58&gt;='Çanta Gruplaması'!$J$3,F58&lt;='Çanta Gruplaması'!$K$3),'Çanta Gruplaması'!$G$3,IF(AND(D58&gt;='Çanta Gruplaması'!$H$4,D58&lt;='Çanta Gruplaması'!$I$4,F58&gt;='Çanta Gruplaması'!$J$4,F58&lt;='Çanta Gruplaması'!$K$4),'Çanta Gruplaması'!$G$4,IF(AND(D58&gt;='Çanta Gruplaması'!$H$5,D58&lt;='Çanta Gruplaması'!$I$5,F58&gt;='Çanta Gruplaması'!$J$5,F58&lt;='Çanta Gruplaması'!$K$5),'Çanta Gruplaması'!$G$5,"Gruplanabilen Aralıkta Değildir")))</f>
        <v>Gruplanabilen Aralıkta Değildir</v>
      </c>
      <c r="N58" s="18"/>
      <c r="O58" s="18"/>
      <c r="P58" s="18"/>
      <c r="Q58" s="18"/>
      <c r="R58" s="18"/>
      <c r="S58" s="18"/>
      <c r="T58" s="18"/>
      <c r="U58" s="18"/>
      <c r="V58" s="18"/>
      <c r="W58" s="18"/>
      <c r="X58" s="18"/>
    </row>
    <row r="59">
      <c r="A59" s="18"/>
      <c r="B59" s="18"/>
      <c r="C59" s="18"/>
      <c r="D59" s="18"/>
      <c r="E59" s="18"/>
      <c r="F59" s="18"/>
      <c r="G59" s="18"/>
      <c r="H59" s="18"/>
      <c r="I59" s="18"/>
      <c r="J59" s="18"/>
      <c r="K59" s="7" t="str">
        <f t="shared" si="3"/>
        <v>Dikey</v>
      </c>
      <c r="L59" s="7" t="str">
        <f>IF(K59="Dikey",IF(AND(F59&gt;='Çanta Gruplaması'!$C$10,F59&lt;='Çanta Gruplaması'!$D$10),'Çanta Gruplaması'!$B$10,IF(AND(F59&gt;='Çanta Gruplaması'!$C$11,F59&lt;='Çanta Gruplaması'!$D$11),'Çanta Gruplaması'!$B$11,IF(AND(F59&gt;='Çanta Gruplaması'!$C$12,F59&lt;='Çanta Gruplaması'!$D$12),'Çanta Gruplaması'!$B$12,"Belirtilen Aralıkta Değil"))),IF(K59="Yatay",IF(AND(D59&gt;='Çanta Gruplaması'!$C$3,D59&lt;='Çanta Gruplaması'!$D$3),'Çanta Gruplaması'!$B$3,IF(AND(D59&gt;='Çanta Gruplaması'!$C$4,D59&lt;='Çanta Gruplaması'!$D$4),'Çanta Gruplaması'!$B$4,IF(AND(D59&gt;='Çanta Gruplaması'!$C$5,D59&lt;='Çanta Gruplaması'!$D$5),'Çanta Gruplaması'!$B$5,"Belirtilen Aralıkta Değil"))),IF(K59="Küp",IF(AND(D59&gt;='Çanta Gruplaması'!$C$16,D59&lt;='Çanta Gruplaması'!$D$16),'Çanta Gruplaması'!$B$16,IF(AND(D59&gt;='Çanta Gruplaması'!$C$17,D59&lt;='Çanta Gruplaması'!$D$17),'Çanta Gruplaması'!$B$17,IF(AND(D59&gt;='Çanta Gruplaması'!$C$18,D59&lt;='Çanta Gruplaması'!$D$18),'Çanta Gruplaması'!$B$18,"Belirtilen Aralıkta Değil"))),"Değer Hatalı")))</f>
        <v>Belirtilen Aralıkta Değil</v>
      </c>
      <c r="M59" s="7" t="str">
        <f>IF(AND(D59&gt;='Çanta Gruplaması'!$H$3,D59&lt;='Çanta Gruplaması'!$I$3,F59&gt;='Çanta Gruplaması'!$J$3,F59&lt;='Çanta Gruplaması'!$K$3),'Çanta Gruplaması'!$G$3,IF(AND(D59&gt;='Çanta Gruplaması'!$H$4,D59&lt;='Çanta Gruplaması'!$I$4,F59&gt;='Çanta Gruplaması'!$J$4,F59&lt;='Çanta Gruplaması'!$K$4),'Çanta Gruplaması'!$G$4,IF(AND(D59&gt;='Çanta Gruplaması'!$H$5,D59&lt;='Çanta Gruplaması'!$I$5,F59&gt;='Çanta Gruplaması'!$J$5,F59&lt;='Çanta Gruplaması'!$K$5),'Çanta Gruplaması'!$G$5,"Gruplanabilen Aralıkta Değildir")))</f>
        <v>Gruplanabilen Aralıkta Değildir</v>
      </c>
      <c r="N59" s="18"/>
      <c r="O59" s="18"/>
      <c r="P59" s="18"/>
      <c r="Q59" s="18"/>
      <c r="R59" s="18"/>
      <c r="S59" s="18"/>
      <c r="T59" s="18"/>
      <c r="U59" s="18"/>
      <c r="V59" s="18"/>
      <c r="W59" s="18"/>
      <c r="X59" s="18"/>
    </row>
    <row r="60">
      <c r="A60" s="18"/>
      <c r="B60" s="18"/>
      <c r="C60" s="18"/>
      <c r="D60" s="18"/>
      <c r="E60" s="18"/>
      <c r="F60" s="18"/>
      <c r="G60" s="18"/>
      <c r="H60" s="18"/>
      <c r="I60" s="18"/>
      <c r="J60" s="18"/>
      <c r="K60" s="7" t="str">
        <f t="shared" si="3"/>
        <v>Dikey</v>
      </c>
      <c r="L60" s="7" t="str">
        <f>IF(K60="Dikey",IF(AND(F60&gt;='Çanta Gruplaması'!$C$10,F60&lt;='Çanta Gruplaması'!$D$10),'Çanta Gruplaması'!$B$10,IF(AND(F60&gt;='Çanta Gruplaması'!$C$11,F60&lt;='Çanta Gruplaması'!$D$11),'Çanta Gruplaması'!$B$11,IF(AND(F60&gt;='Çanta Gruplaması'!$C$12,F60&lt;='Çanta Gruplaması'!$D$12),'Çanta Gruplaması'!$B$12,"Belirtilen Aralıkta Değil"))),IF(K60="Yatay",IF(AND(D60&gt;='Çanta Gruplaması'!$C$3,D60&lt;='Çanta Gruplaması'!$D$3),'Çanta Gruplaması'!$B$3,IF(AND(D60&gt;='Çanta Gruplaması'!$C$4,D60&lt;='Çanta Gruplaması'!$D$4),'Çanta Gruplaması'!$B$4,IF(AND(D60&gt;='Çanta Gruplaması'!$C$5,D60&lt;='Çanta Gruplaması'!$D$5),'Çanta Gruplaması'!$B$5,"Belirtilen Aralıkta Değil"))),IF(K60="Küp",IF(AND(D60&gt;='Çanta Gruplaması'!$C$16,D60&lt;='Çanta Gruplaması'!$D$16),'Çanta Gruplaması'!$B$16,IF(AND(D60&gt;='Çanta Gruplaması'!$C$17,D60&lt;='Çanta Gruplaması'!$D$17),'Çanta Gruplaması'!$B$17,IF(AND(D60&gt;='Çanta Gruplaması'!$C$18,D60&lt;='Çanta Gruplaması'!$D$18),'Çanta Gruplaması'!$B$18,"Belirtilen Aralıkta Değil"))),"Değer Hatalı")))</f>
        <v>Belirtilen Aralıkta Değil</v>
      </c>
      <c r="M60" s="7" t="str">
        <f>IF(AND(D60&gt;='Çanta Gruplaması'!$H$3,D60&lt;='Çanta Gruplaması'!$I$3,F60&gt;='Çanta Gruplaması'!$J$3,F60&lt;='Çanta Gruplaması'!$K$3),'Çanta Gruplaması'!$G$3,IF(AND(D60&gt;='Çanta Gruplaması'!$H$4,D60&lt;='Çanta Gruplaması'!$I$4,F60&gt;='Çanta Gruplaması'!$J$4,F60&lt;='Çanta Gruplaması'!$K$4),'Çanta Gruplaması'!$G$4,IF(AND(D60&gt;='Çanta Gruplaması'!$H$5,D60&lt;='Çanta Gruplaması'!$I$5,F60&gt;='Çanta Gruplaması'!$J$5,F60&lt;='Çanta Gruplaması'!$K$5),'Çanta Gruplaması'!$G$5,"Gruplanabilen Aralıkta Değildir")))</f>
        <v>Gruplanabilen Aralıkta Değildir</v>
      </c>
      <c r="N60" s="18"/>
      <c r="O60" s="18"/>
      <c r="P60" s="18"/>
      <c r="Q60" s="18"/>
      <c r="R60" s="18"/>
      <c r="S60" s="18"/>
      <c r="T60" s="18"/>
      <c r="U60" s="18"/>
      <c r="V60" s="18"/>
      <c r="W60" s="18"/>
      <c r="X60" s="18"/>
    </row>
    <row r="61">
      <c r="A61" s="18"/>
      <c r="B61" s="18"/>
      <c r="C61" s="18"/>
      <c r="D61" s="18"/>
      <c r="E61" s="18"/>
      <c r="F61" s="18"/>
      <c r="G61" s="18"/>
      <c r="H61" s="18"/>
      <c r="I61" s="18"/>
      <c r="J61" s="18"/>
      <c r="K61" s="7" t="str">
        <f t="shared" si="3"/>
        <v>Dikey</v>
      </c>
      <c r="L61" s="7" t="str">
        <f>IF(K61="Dikey",IF(AND(F61&gt;='Çanta Gruplaması'!$C$10,F61&lt;='Çanta Gruplaması'!$D$10),'Çanta Gruplaması'!$B$10,IF(AND(F61&gt;='Çanta Gruplaması'!$C$11,F61&lt;='Çanta Gruplaması'!$D$11),'Çanta Gruplaması'!$B$11,IF(AND(F61&gt;='Çanta Gruplaması'!$C$12,F61&lt;='Çanta Gruplaması'!$D$12),'Çanta Gruplaması'!$B$12,"Belirtilen Aralıkta Değil"))),IF(K61="Yatay",IF(AND(D61&gt;='Çanta Gruplaması'!$C$3,D61&lt;='Çanta Gruplaması'!$D$3),'Çanta Gruplaması'!$B$3,IF(AND(D61&gt;='Çanta Gruplaması'!$C$4,D61&lt;='Çanta Gruplaması'!$D$4),'Çanta Gruplaması'!$B$4,IF(AND(D61&gt;='Çanta Gruplaması'!$C$5,D61&lt;='Çanta Gruplaması'!$D$5),'Çanta Gruplaması'!$B$5,"Belirtilen Aralıkta Değil"))),IF(K61="Küp",IF(AND(D61&gt;='Çanta Gruplaması'!$C$16,D61&lt;='Çanta Gruplaması'!$D$16),'Çanta Gruplaması'!$B$16,IF(AND(D61&gt;='Çanta Gruplaması'!$C$17,D61&lt;='Çanta Gruplaması'!$D$17),'Çanta Gruplaması'!$B$17,IF(AND(D61&gt;='Çanta Gruplaması'!$C$18,D61&lt;='Çanta Gruplaması'!$D$18),'Çanta Gruplaması'!$B$18,"Belirtilen Aralıkta Değil"))),"Değer Hatalı")))</f>
        <v>Belirtilen Aralıkta Değil</v>
      </c>
      <c r="M61" s="7" t="str">
        <f>IF(AND(D61&gt;='Çanta Gruplaması'!$H$3,D61&lt;='Çanta Gruplaması'!$I$3,F61&gt;='Çanta Gruplaması'!$J$3,F61&lt;='Çanta Gruplaması'!$K$3),'Çanta Gruplaması'!$G$3,IF(AND(D61&gt;='Çanta Gruplaması'!$H$4,D61&lt;='Çanta Gruplaması'!$I$4,F61&gt;='Çanta Gruplaması'!$J$4,F61&lt;='Çanta Gruplaması'!$K$4),'Çanta Gruplaması'!$G$4,IF(AND(D61&gt;='Çanta Gruplaması'!$H$5,D61&lt;='Çanta Gruplaması'!$I$5,F61&gt;='Çanta Gruplaması'!$J$5,F61&lt;='Çanta Gruplaması'!$K$5),'Çanta Gruplaması'!$G$5,"Gruplanabilen Aralıkta Değildir")))</f>
        <v>Gruplanabilen Aralıkta Değildir</v>
      </c>
      <c r="N61" s="18"/>
      <c r="O61" s="18"/>
      <c r="P61" s="18"/>
      <c r="Q61" s="18"/>
      <c r="R61" s="18"/>
      <c r="S61" s="18"/>
      <c r="T61" s="18"/>
      <c r="U61" s="18"/>
      <c r="V61" s="18"/>
      <c r="W61" s="18"/>
      <c r="X61" s="18"/>
    </row>
    <row r="62">
      <c r="A62" s="18"/>
      <c r="B62" s="18"/>
      <c r="C62" s="18"/>
      <c r="D62" s="18"/>
      <c r="E62" s="18"/>
      <c r="F62" s="18"/>
      <c r="G62" s="18"/>
      <c r="H62" s="18"/>
      <c r="I62" s="18"/>
      <c r="J62" s="18"/>
      <c r="K62" s="7" t="str">
        <f t="shared" si="3"/>
        <v>Dikey</v>
      </c>
      <c r="L62" s="7" t="str">
        <f>IF(K62="Dikey",IF(AND(F62&gt;='Çanta Gruplaması'!$C$10,F62&lt;='Çanta Gruplaması'!$D$10),'Çanta Gruplaması'!$B$10,IF(AND(F62&gt;='Çanta Gruplaması'!$C$11,F62&lt;='Çanta Gruplaması'!$D$11),'Çanta Gruplaması'!$B$11,IF(AND(F62&gt;='Çanta Gruplaması'!$C$12,F62&lt;='Çanta Gruplaması'!$D$12),'Çanta Gruplaması'!$B$12,"Belirtilen Aralıkta Değil"))),IF(K62="Yatay",IF(AND(D62&gt;='Çanta Gruplaması'!$C$3,D62&lt;='Çanta Gruplaması'!$D$3),'Çanta Gruplaması'!$B$3,IF(AND(D62&gt;='Çanta Gruplaması'!$C$4,D62&lt;='Çanta Gruplaması'!$D$4),'Çanta Gruplaması'!$B$4,IF(AND(D62&gt;='Çanta Gruplaması'!$C$5,D62&lt;='Çanta Gruplaması'!$D$5),'Çanta Gruplaması'!$B$5,"Belirtilen Aralıkta Değil"))),IF(K62="Küp",IF(AND(D62&gt;='Çanta Gruplaması'!$C$16,D62&lt;='Çanta Gruplaması'!$D$16),'Çanta Gruplaması'!$B$16,IF(AND(D62&gt;='Çanta Gruplaması'!$C$17,D62&lt;='Çanta Gruplaması'!$D$17),'Çanta Gruplaması'!$B$17,IF(AND(D62&gt;='Çanta Gruplaması'!$C$18,D62&lt;='Çanta Gruplaması'!$D$18),'Çanta Gruplaması'!$B$18,"Belirtilen Aralıkta Değil"))),"Değer Hatalı")))</f>
        <v>Belirtilen Aralıkta Değil</v>
      </c>
      <c r="M62" s="7" t="str">
        <f>IF(AND(D62&gt;='Çanta Gruplaması'!$H$3,D62&lt;='Çanta Gruplaması'!$I$3,F62&gt;='Çanta Gruplaması'!$J$3,F62&lt;='Çanta Gruplaması'!$K$3),'Çanta Gruplaması'!$G$3,IF(AND(D62&gt;='Çanta Gruplaması'!$H$4,D62&lt;='Çanta Gruplaması'!$I$4,F62&gt;='Çanta Gruplaması'!$J$4,F62&lt;='Çanta Gruplaması'!$K$4),'Çanta Gruplaması'!$G$4,IF(AND(D62&gt;='Çanta Gruplaması'!$H$5,D62&lt;='Çanta Gruplaması'!$I$5,F62&gt;='Çanta Gruplaması'!$J$5,F62&lt;='Çanta Gruplaması'!$K$5),'Çanta Gruplaması'!$G$5,"Gruplanabilen Aralıkta Değildir")))</f>
        <v>Gruplanabilen Aralıkta Değildir</v>
      </c>
      <c r="N62" s="18"/>
      <c r="O62" s="18"/>
      <c r="P62" s="18"/>
      <c r="Q62" s="18"/>
      <c r="R62" s="18"/>
      <c r="S62" s="18"/>
      <c r="T62" s="18"/>
      <c r="U62" s="18"/>
      <c r="V62" s="18"/>
      <c r="W62" s="18"/>
      <c r="X62" s="18"/>
    </row>
    <row r="63">
      <c r="A63" s="18"/>
      <c r="B63" s="18"/>
      <c r="C63" s="18"/>
      <c r="D63" s="18"/>
      <c r="E63" s="18"/>
      <c r="F63" s="18"/>
      <c r="G63" s="18"/>
      <c r="H63" s="18"/>
      <c r="I63" s="18"/>
      <c r="J63" s="18"/>
      <c r="K63" s="7" t="str">
        <f t="shared" si="3"/>
        <v>Dikey</v>
      </c>
      <c r="L63" s="7" t="str">
        <f>IF(K63="Dikey",IF(AND(F63&gt;='Çanta Gruplaması'!$C$10,F63&lt;='Çanta Gruplaması'!$D$10),'Çanta Gruplaması'!$B$10,IF(AND(F63&gt;='Çanta Gruplaması'!$C$11,F63&lt;='Çanta Gruplaması'!$D$11),'Çanta Gruplaması'!$B$11,IF(AND(F63&gt;='Çanta Gruplaması'!$C$12,F63&lt;='Çanta Gruplaması'!$D$12),'Çanta Gruplaması'!$B$12,"Belirtilen Aralıkta Değil"))),IF(K63="Yatay",IF(AND(D63&gt;='Çanta Gruplaması'!$C$3,D63&lt;='Çanta Gruplaması'!$D$3),'Çanta Gruplaması'!$B$3,IF(AND(D63&gt;='Çanta Gruplaması'!$C$4,D63&lt;='Çanta Gruplaması'!$D$4),'Çanta Gruplaması'!$B$4,IF(AND(D63&gt;='Çanta Gruplaması'!$C$5,D63&lt;='Çanta Gruplaması'!$D$5),'Çanta Gruplaması'!$B$5,"Belirtilen Aralıkta Değil"))),IF(K63="Küp",IF(AND(D63&gt;='Çanta Gruplaması'!$C$16,D63&lt;='Çanta Gruplaması'!$D$16),'Çanta Gruplaması'!$B$16,IF(AND(D63&gt;='Çanta Gruplaması'!$C$17,D63&lt;='Çanta Gruplaması'!$D$17),'Çanta Gruplaması'!$B$17,IF(AND(D63&gt;='Çanta Gruplaması'!$C$18,D63&lt;='Çanta Gruplaması'!$D$18),'Çanta Gruplaması'!$B$18,"Belirtilen Aralıkta Değil"))),"Değer Hatalı")))</f>
        <v>Belirtilen Aralıkta Değil</v>
      </c>
      <c r="M63" s="7" t="str">
        <f>IF(AND(D63&gt;='Çanta Gruplaması'!$H$3,D63&lt;='Çanta Gruplaması'!$I$3,F63&gt;='Çanta Gruplaması'!$J$3,F63&lt;='Çanta Gruplaması'!$K$3),'Çanta Gruplaması'!$G$3,IF(AND(D63&gt;='Çanta Gruplaması'!$H$4,D63&lt;='Çanta Gruplaması'!$I$4,F63&gt;='Çanta Gruplaması'!$J$4,F63&lt;='Çanta Gruplaması'!$K$4),'Çanta Gruplaması'!$G$4,IF(AND(D63&gt;='Çanta Gruplaması'!$H$5,D63&lt;='Çanta Gruplaması'!$I$5,F63&gt;='Çanta Gruplaması'!$J$5,F63&lt;='Çanta Gruplaması'!$K$5),'Çanta Gruplaması'!$G$5,"Gruplanabilen Aralıkta Değildir")))</f>
        <v>Gruplanabilen Aralıkta Değildir</v>
      </c>
      <c r="N63" s="18"/>
      <c r="O63" s="18"/>
      <c r="P63" s="18"/>
      <c r="Q63" s="18"/>
      <c r="R63" s="18"/>
      <c r="S63" s="18"/>
      <c r="T63" s="18"/>
      <c r="U63" s="18"/>
      <c r="V63" s="18"/>
      <c r="W63" s="18"/>
      <c r="X63" s="18"/>
    </row>
    <row r="64">
      <c r="A64" s="18"/>
      <c r="B64" s="18"/>
      <c r="C64" s="18"/>
      <c r="D64" s="18"/>
      <c r="E64" s="18"/>
      <c r="F64" s="18"/>
      <c r="G64" s="18"/>
      <c r="H64" s="18"/>
      <c r="I64" s="18"/>
      <c r="J64" s="18"/>
      <c r="K64" s="7" t="str">
        <f t="shared" si="3"/>
        <v>Dikey</v>
      </c>
      <c r="L64" s="7" t="str">
        <f>IF(K64="Dikey",IF(AND(F64&gt;='Çanta Gruplaması'!$C$10,F64&lt;='Çanta Gruplaması'!$D$10),'Çanta Gruplaması'!$B$10,IF(AND(F64&gt;='Çanta Gruplaması'!$C$11,F64&lt;='Çanta Gruplaması'!$D$11),'Çanta Gruplaması'!$B$11,IF(AND(F64&gt;='Çanta Gruplaması'!$C$12,F64&lt;='Çanta Gruplaması'!$D$12),'Çanta Gruplaması'!$B$12,"Belirtilen Aralıkta Değil"))),IF(K64="Yatay",IF(AND(D64&gt;='Çanta Gruplaması'!$C$3,D64&lt;='Çanta Gruplaması'!$D$3),'Çanta Gruplaması'!$B$3,IF(AND(D64&gt;='Çanta Gruplaması'!$C$4,D64&lt;='Çanta Gruplaması'!$D$4),'Çanta Gruplaması'!$B$4,IF(AND(D64&gt;='Çanta Gruplaması'!$C$5,D64&lt;='Çanta Gruplaması'!$D$5),'Çanta Gruplaması'!$B$5,"Belirtilen Aralıkta Değil"))),IF(K64="Küp",IF(AND(D64&gt;='Çanta Gruplaması'!$C$16,D64&lt;='Çanta Gruplaması'!$D$16),'Çanta Gruplaması'!$B$16,IF(AND(D64&gt;='Çanta Gruplaması'!$C$17,D64&lt;='Çanta Gruplaması'!$D$17),'Çanta Gruplaması'!$B$17,IF(AND(D64&gt;='Çanta Gruplaması'!$C$18,D64&lt;='Çanta Gruplaması'!$D$18),'Çanta Gruplaması'!$B$18,"Belirtilen Aralıkta Değil"))),"Değer Hatalı")))</f>
        <v>Belirtilen Aralıkta Değil</v>
      </c>
      <c r="M64" s="7" t="str">
        <f>IF(AND(D64&gt;='Çanta Gruplaması'!$H$3,D64&lt;='Çanta Gruplaması'!$I$3,F64&gt;='Çanta Gruplaması'!$J$3,F64&lt;='Çanta Gruplaması'!$K$3),'Çanta Gruplaması'!$G$3,IF(AND(D64&gt;='Çanta Gruplaması'!$H$4,D64&lt;='Çanta Gruplaması'!$I$4,F64&gt;='Çanta Gruplaması'!$J$4,F64&lt;='Çanta Gruplaması'!$K$4),'Çanta Gruplaması'!$G$4,IF(AND(D64&gt;='Çanta Gruplaması'!$H$5,D64&lt;='Çanta Gruplaması'!$I$5,F64&gt;='Çanta Gruplaması'!$J$5,F64&lt;='Çanta Gruplaması'!$K$5),'Çanta Gruplaması'!$G$5,"Gruplanabilen Aralıkta Değildir")))</f>
        <v>Gruplanabilen Aralıkta Değildir</v>
      </c>
      <c r="N64" s="18"/>
      <c r="O64" s="18"/>
      <c r="P64" s="18"/>
      <c r="Q64" s="18"/>
      <c r="R64" s="18"/>
      <c r="S64" s="18"/>
      <c r="T64" s="18"/>
      <c r="U64" s="18"/>
      <c r="V64" s="18"/>
      <c r="W64" s="18"/>
      <c r="X64" s="18"/>
    </row>
    <row r="65">
      <c r="A65" s="18"/>
      <c r="B65" s="18"/>
      <c r="C65" s="18"/>
      <c r="D65" s="18"/>
      <c r="E65" s="18"/>
      <c r="F65" s="18"/>
      <c r="G65" s="18"/>
      <c r="H65" s="18"/>
      <c r="I65" s="18"/>
      <c r="J65" s="18"/>
      <c r="K65" s="7" t="str">
        <f t="shared" si="3"/>
        <v>Dikey</v>
      </c>
      <c r="L65" s="7" t="str">
        <f>IF(K65="Dikey",IF(AND(F65&gt;='Çanta Gruplaması'!$C$10,F65&lt;='Çanta Gruplaması'!$D$10),'Çanta Gruplaması'!$B$10,IF(AND(F65&gt;='Çanta Gruplaması'!$C$11,F65&lt;='Çanta Gruplaması'!$D$11),'Çanta Gruplaması'!$B$11,IF(AND(F65&gt;='Çanta Gruplaması'!$C$12,F65&lt;='Çanta Gruplaması'!$D$12),'Çanta Gruplaması'!$B$12,"Belirtilen Aralıkta Değil"))),IF(K65="Yatay",IF(AND(D65&gt;='Çanta Gruplaması'!$C$3,D65&lt;='Çanta Gruplaması'!$D$3),'Çanta Gruplaması'!$B$3,IF(AND(D65&gt;='Çanta Gruplaması'!$C$4,D65&lt;='Çanta Gruplaması'!$D$4),'Çanta Gruplaması'!$B$4,IF(AND(D65&gt;='Çanta Gruplaması'!$C$5,D65&lt;='Çanta Gruplaması'!$D$5),'Çanta Gruplaması'!$B$5,"Belirtilen Aralıkta Değil"))),IF(K65="Küp",IF(AND(D65&gt;='Çanta Gruplaması'!$C$16,D65&lt;='Çanta Gruplaması'!$D$16),'Çanta Gruplaması'!$B$16,IF(AND(D65&gt;='Çanta Gruplaması'!$C$17,D65&lt;='Çanta Gruplaması'!$D$17),'Çanta Gruplaması'!$B$17,IF(AND(D65&gt;='Çanta Gruplaması'!$C$18,D65&lt;='Çanta Gruplaması'!$D$18),'Çanta Gruplaması'!$B$18,"Belirtilen Aralıkta Değil"))),"Değer Hatalı")))</f>
        <v>Belirtilen Aralıkta Değil</v>
      </c>
      <c r="M65" s="7" t="str">
        <f>IF(AND(D65&gt;='Çanta Gruplaması'!$H$3,D65&lt;='Çanta Gruplaması'!$I$3,F65&gt;='Çanta Gruplaması'!$J$3,F65&lt;='Çanta Gruplaması'!$K$3),'Çanta Gruplaması'!$G$3,IF(AND(D65&gt;='Çanta Gruplaması'!$H$4,D65&lt;='Çanta Gruplaması'!$I$4,F65&gt;='Çanta Gruplaması'!$J$4,F65&lt;='Çanta Gruplaması'!$K$4),'Çanta Gruplaması'!$G$4,IF(AND(D65&gt;='Çanta Gruplaması'!$H$5,D65&lt;='Çanta Gruplaması'!$I$5,F65&gt;='Çanta Gruplaması'!$J$5,F65&lt;='Çanta Gruplaması'!$K$5),'Çanta Gruplaması'!$G$5,"Gruplanabilen Aralıkta Değildir")))</f>
        <v>Gruplanabilen Aralıkta Değildir</v>
      </c>
      <c r="N65" s="18"/>
      <c r="O65" s="18"/>
      <c r="P65" s="18"/>
      <c r="Q65" s="18"/>
      <c r="R65" s="18"/>
      <c r="S65" s="18"/>
      <c r="T65" s="18"/>
      <c r="U65" s="18"/>
      <c r="V65" s="18"/>
      <c r="W65" s="18"/>
      <c r="X65" s="18"/>
    </row>
    <row r="66">
      <c r="A66" s="18"/>
      <c r="B66" s="18"/>
      <c r="C66" s="18"/>
      <c r="D66" s="18"/>
      <c r="E66" s="18"/>
      <c r="F66" s="18"/>
      <c r="G66" s="18"/>
      <c r="H66" s="18"/>
      <c r="I66" s="18"/>
      <c r="J66" s="18"/>
      <c r="K66" s="7" t="str">
        <f t="shared" si="3"/>
        <v>Dikey</v>
      </c>
      <c r="L66" s="7" t="str">
        <f>IF(K66="Dikey",IF(AND(F66&gt;='Çanta Gruplaması'!$C$10,F66&lt;='Çanta Gruplaması'!$D$10),'Çanta Gruplaması'!$B$10,IF(AND(F66&gt;='Çanta Gruplaması'!$C$11,F66&lt;='Çanta Gruplaması'!$D$11),'Çanta Gruplaması'!$B$11,IF(AND(F66&gt;='Çanta Gruplaması'!$C$12,F66&lt;='Çanta Gruplaması'!$D$12),'Çanta Gruplaması'!$B$12,"Belirtilen Aralıkta Değil"))),IF(K66="Yatay",IF(AND(D66&gt;='Çanta Gruplaması'!$C$3,D66&lt;='Çanta Gruplaması'!$D$3),'Çanta Gruplaması'!$B$3,IF(AND(D66&gt;='Çanta Gruplaması'!$C$4,D66&lt;='Çanta Gruplaması'!$D$4),'Çanta Gruplaması'!$B$4,IF(AND(D66&gt;='Çanta Gruplaması'!$C$5,D66&lt;='Çanta Gruplaması'!$D$5),'Çanta Gruplaması'!$B$5,"Belirtilen Aralıkta Değil"))),IF(K66="Küp",IF(AND(D66&gt;='Çanta Gruplaması'!$C$16,D66&lt;='Çanta Gruplaması'!$D$16),'Çanta Gruplaması'!$B$16,IF(AND(D66&gt;='Çanta Gruplaması'!$C$17,D66&lt;='Çanta Gruplaması'!$D$17),'Çanta Gruplaması'!$B$17,IF(AND(D66&gt;='Çanta Gruplaması'!$C$18,D66&lt;='Çanta Gruplaması'!$D$18),'Çanta Gruplaması'!$B$18,"Belirtilen Aralıkta Değil"))),"Değer Hatalı")))</f>
        <v>Belirtilen Aralıkta Değil</v>
      </c>
      <c r="M66" s="7" t="str">
        <f>IF(AND(D66&gt;='Çanta Gruplaması'!$H$3,D66&lt;='Çanta Gruplaması'!$I$3,F66&gt;='Çanta Gruplaması'!$J$3,F66&lt;='Çanta Gruplaması'!$K$3),'Çanta Gruplaması'!$G$3,IF(AND(D66&gt;='Çanta Gruplaması'!$H$4,D66&lt;='Çanta Gruplaması'!$I$4,F66&gt;='Çanta Gruplaması'!$J$4,F66&lt;='Çanta Gruplaması'!$K$4),'Çanta Gruplaması'!$G$4,IF(AND(D66&gt;='Çanta Gruplaması'!$H$5,D66&lt;='Çanta Gruplaması'!$I$5,F66&gt;='Çanta Gruplaması'!$J$5,F66&lt;='Çanta Gruplaması'!$K$5),'Çanta Gruplaması'!$G$5,"Gruplanabilen Aralıkta Değildir")))</f>
        <v>Gruplanabilen Aralıkta Değildir</v>
      </c>
      <c r="N66" s="18"/>
      <c r="O66" s="18"/>
      <c r="P66" s="18"/>
      <c r="Q66" s="18"/>
      <c r="R66" s="18"/>
      <c r="S66" s="18"/>
      <c r="T66" s="18"/>
      <c r="U66" s="18"/>
      <c r="V66" s="18"/>
      <c r="W66" s="18"/>
      <c r="X66" s="18"/>
    </row>
    <row r="67">
      <c r="A67" s="18"/>
      <c r="B67" s="18"/>
      <c r="C67" s="18"/>
      <c r="D67" s="18"/>
      <c r="E67" s="18"/>
      <c r="F67" s="18"/>
      <c r="G67" s="18"/>
      <c r="H67" s="18"/>
      <c r="I67" s="18"/>
      <c r="J67" s="18"/>
      <c r="K67" s="7" t="str">
        <f t="shared" si="3"/>
        <v>Dikey</v>
      </c>
      <c r="L67" s="7" t="str">
        <f>IF(K67="Dikey",IF(AND(F67&gt;='Çanta Gruplaması'!$C$10,F67&lt;='Çanta Gruplaması'!$D$10),'Çanta Gruplaması'!$B$10,IF(AND(F67&gt;='Çanta Gruplaması'!$C$11,F67&lt;='Çanta Gruplaması'!$D$11),'Çanta Gruplaması'!$B$11,IF(AND(F67&gt;='Çanta Gruplaması'!$C$12,F67&lt;='Çanta Gruplaması'!$D$12),'Çanta Gruplaması'!$B$12,"Belirtilen Aralıkta Değil"))),IF(K67="Yatay",IF(AND(D67&gt;='Çanta Gruplaması'!$C$3,D67&lt;='Çanta Gruplaması'!$D$3),'Çanta Gruplaması'!$B$3,IF(AND(D67&gt;='Çanta Gruplaması'!$C$4,D67&lt;='Çanta Gruplaması'!$D$4),'Çanta Gruplaması'!$B$4,IF(AND(D67&gt;='Çanta Gruplaması'!$C$5,D67&lt;='Çanta Gruplaması'!$D$5),'Çanta Gruplaması'!$B$5,"Belirtilen Aralıkta Değil"))),IF(K67="Küp",IF(AND(D67&gt;='Çanta Gruplaması'!$C$16,D67&lt;='Çanta Gruplaması'!$D$16),'Çanta Gruplaması'!$B$16,IF(AND(D67&gt;='Çanta Gruplaması'!$C$17,D67&lt;='Çanta Gruplaması'!$D$17),'Çanta Gruplaması'!$B$17,IF(AND(D67&gt;='Çanta Gruplaması'!$C$18,D67&lt;='Çanta Gruplaması'!$D$18),'Çanta Gruplaması'!$B$18,"Belirtilen Aralıkta Değil"))),"Değer Hatalı")))</f>
        <v>Belirtilen Aralıkta Değil</v>
      </c>
      <c r="M67" s="7" t="str">
        <f>IF(AND(D67&gt;='Çanta Gruplaması'!$H$3,D67&lt;='Çanta Gruplaması'!$I$3,F67&gt;='Çanta Gruplaması'!$J$3,F67&lt;='Çanta Gruplaması'!$K$3),'Çanta Gruplaması'!$G$3,IF(AND(D67&gt;='Çanta Gruplaması'!$H$4,D67&lt;='Çanta Gruplaması'!$I$4,F67&gt;='Çanta Gruplaması'!$J$4,F67&lt;='Çanta Gruplaması'!$K$4),'Çanta Gruplaması'!$G$4,IF(AND(D67&gt;='Çanta Gruplaması'!$H$5,D67&lt;='Çanta Gruplaması'!$I$5,F67&gt;='Çanta Gruplaması'!$J$5,F67&lt;='Çanta Gruplaması'!$K$5),'Çanta Gruplaması'!$G$5,"Gruplanabilen Aralıkta Değildir")))</f>
        <v>Gruplanabilen Aralıkta Değildir</v>
      </c>
      <c r="N67" s="18"/>
      <c r="O67" s="18"/>
      <c r="P67" s="18"/>
      <c r="Q67" s="18"/>
      <c r="R67" s="18"/>
      <c r="S67" s="18"/>
      <c r="T67" s="18"/>
      <c r="U67" s="18"/>
      <c r="V67" s="18"/>
      <c r="W67" s="18"/>
      <c r="X67" s="18"/>
    </row>
    <row r="68">
      <c r="A68" s="18"/>
      <c r="B68" s="18"/>
      <c r="C68" s="18"/>
      <c r="D68" s="18"/>
      <c r="E68" s="18"/>
      <c r="F68" s="18"/>
      <c r="G68" s="18"/>
      <c r="H68" s="18"/>
      <c r="I68" s="18"/>
      <c r="J68" s="18"/>
      <c r="K68" s="7" t="str">
        <f t="shared" si="3"/>
        <v>Dikey</v>
      </c>
      <c r="L68" s="7" t="str">
        <f>IF(K68="Dikey",IF(AND(F68&gt;='Çanta Gruplaması'!$C$10,F68&lt;='Çanta Gruplaması'!$D$10),'Çanta Gruplaması'!$B$10,IF(AND(F68&gt;='Çanta Gruplaması'!$C$11,F68&lt;='Çanta Gruplaması'!$D$11),'Çanta Gruplaması'!$B$11,IF(AND(F68&gt;='Çanta Gruplaması'!$C$12,F68&lt;='Çanta Gruplaması'!$D$12),'Çanta Gruplaması'!$B$12,"Belirtilen Aralıkta Değil"))),IF(K68="Yatay",IF(AND(D68&gt;='Çanta Gruplaması'!$C$3,D68&lt;='Çanta Gruplaması'!$D$3),'Çanta Gruplaması'!$B$3,IF(AND(D68&gt;='Çanta Gruplaması'!$C$4,D68&lt;='Çanta Gruplaması'!$D$4),'Çanta Gruplaması'!$B$4,IF(AND(D68&gt;='Çanta Gruplaması'!$C$5,D68&lt;='Çanta Gruplaması'!$D$5),'Çanta Gruplaması'!$B$5,"Belirtilen Aralıkta Değil"))),IF(K68="Küp",IF(AND(D68&gt;='Çanta Gruplaması'!$C$16,D68&lt;='Çanta Gruplaması'!$D$16),'Çanta Gruplaması'!$B$16,IF(AND(D68&gt;='Çanta Gruplaması'!$C$17,D68&lt;='Çanta Gruplaması'!$D$17),'Çanta Gruplaması'!$B$17,IF(AND(D68&gt;='Çanta Gruplaması'!$C$18,D68&lt;='Çanta Gruplaması'!$D$18),'Çanta Gruplaması'!$B$18,"Belirtilen Aralıkta Değil"))),"Değer Hatalı")))</f>
        <v>Belirtilen Aralıkta Değil</v>
      </c>
      <c r="M68" s="7" t="str">
        <f>IF(AND(D68&gt;='Çanta Gruplaması'!$H$3,D68&lt;='Çanta Gruplaması'!$I$3,F68&gt;='Çanta Gruplaması'!$J$3,F68&lt;='Çanta Gruplaması'!$K$3),'Çanta Gruplaması'!$G$3,IF(AND(D68&gt;='Çanta Gruplaması'!$H$4,D68&lt;='Çanta Gruplaması'!$I$4,F68&gt;='Çanta Gruplaması'!$J$4,F68&lt;='Çanta Gruplaması'!$K$4),'Çanta Gruplaması'!$G$4,IF(AND(D68&gt;='Çanta Gruplaması'!$H$5,D68&lt;='Çanta Gruplaması'!$I$5,F68&gt;='Çanta Gruplaması'!$J$5,F68&lt;='Çanta Gruplaması'!$K$5),'Çanta Gruplaması'!$G$5,"Gruplanabilen Aralıkta Değildir")))</f>
        <v>Gruplanabilen Aralıkta Değildir</v>
      </c>
      <c r="N68" s="18"/>
      <c r="O68" s="18"/>
      <c r="P68" s="18"/>
      <c r="Q68" s="18"/>
      <c r="R68" s="18"/>
      <c r="S68" s="18"/>
      <c r="T68" s="18"/>
      <c r="U68" s="18"/>
      <c r="V68" s="18"/>
      <c r="W68" s="18"/>
      <c r="X68" s="18"/>
    </row>
    <row r="69">
      <c r="A69" s="18"/>
      <c r="B69" s="18"/>
      <c r="C69" s="18"/>
      <c r="D69" s="18"/>
      <c r="E69" s="18"/>
      <c r="F69" s="18"/>
      <c r="G69" s="18"/>
      <c r="H69" s="18"/>
      <c r="I69" s="18"/>
      <c r="J69" s="18"/>
      <c r="K69" s="7" t="str">
        <f t="shared" si="3"/>
        <v>Dikey</v>
      </c>
      <c r="L69" s="7" t="str">
        <f>IF(K69="Dikey",IF(AND(F69&gt;='Çanta Gruplaması'!$C$10,F69&lt;='Çanta Gruplaması'!$D$10),'Çanta Gruplaması'!$B$10,IF(AND(F69&gt;='Çanta Gruplaması'!$C$11,F69&lt;='Çanta Gruplaması'!$D$11),'Çanta Gruplaması'!$B$11,IF(AND(F69&gt;='Çanta Gruplaması'!$C$12,F69&lt;='Çanta Gruplaması'!$D$12),'Çanta Gruplaması'!$B$12,"Belirtilen Aralıkta Değil"))),IF(K69="Yatay",IF(AND(D69&gt;='Çanta Gruplaması'!$C$3,D69&lt;='Çanta Gruplaması'!$D$3),'Çanta Gruplaması'!$B$3,IF(AND(D69&gt;='Çanta Gruplaması'!$C$4,D69&lt;='Çanta Gruplaması'!$D$4),'Çanta Gruplaması'!$B$4,IF(AND(D69&gt;='Çanta Gruplaması'!$C$5,D69&lt;='Çanta Gruplaması'!$D$5),'Çanta Gruplaması'!$B$5,"Belirtilen Aralıkta Değil"))),IF(K69="Küp",IF(AND(D69&gt;='Çanta Gruplaması'!$C$16,D69&lt;='Çanta Gruplaması'!$D$16),'Çanta Gruplaması'!$B$16,IF(AND(D69&gt;='Çanta Gruplaması'!$C$17,D69&lt;='Çanta Gruplaması'!$D$17),'Çanta Gruplaması'!$B$17,IF(AND(D69&gt;='Çanta Gruplaması'!$C$18,D69&lt;='Çanta Gruplaması'!$D$18),'Çanta Gruplaması'!$B$18,"Belirtilen Aralıkta Değil"))),"Değer Hatalı")))</f>
        <v>Belirtilen Aralıkta Değil</v>
      </c>
      <c r="M69" s="7" t="str">
        <f>IF(AND(D69&gt;='Çanta Gruplaması'!$H$3,D69&lt;='Çanta Gruplaması'!$I$3,F69&gt;='Çanta Gruplaması'!$J$3,F69&lt;='Çanta Gruplaması'!$K$3),'Çanta Gruplaması'!$G$3,IF(AND(D69&gt;='Çanta Gruplaması'!$H$4,D69&lt;='Çanta Gruplaması'!$I$4,F69&gt;='Çanta Gruplaması'!$J$4,F69&lt;='Çanta Gruplaması'!$K$4),'Çanta Gruplaması'!$G$4,IF(AND(D69&gt;='Çanta Gruplaması'!$H$5,D69&lt;='Çanta Gruplaması'!$I$5,F69&gt;='Çanta Gruplaması'!$J$5,F69&lt;='Çanta Gruplaması'!$K$5),'Çanta Gruplaması'!$G$5,"Gruplanabilen Aralıkta Değildir")))</f>
        <v>Gruplanabilen Aralıkta Değildir</v>
      </c>
      <c r="N69" s="18"/>
      <c r="O69" s="18"/>
      <c r="P69" s="18"/>
      <c r="Q69" s="18"/>
      <c r="R69" s="18"/>
      <c r="S69" s="18"/>
      <c r="T69" s="18"/>
      <c r="U69" s="18"/>
      <c r="V69" s="18"/>
      <c r="W69" s="18"/>
      <c r="X69" s="18"/>
    </row>
    <row r="70">
      <c r="A70" s="18"/>
      <c r="B70" s="18"/>
      <c r="C70" s="18"/>
      <c r="D70" s="18"/>
      <c r="E70" s="18"/>
      <c r="F70" s="18"/>
      <c r="G70" s="18"/>
      <c r="H70" s="18"/>
      <c r="I70" s="18"/>
      <c r="J70" s="18"/>
      <c r="K70" s="7" t="str">
        <f t="shared" si="3"/>
        <v>Dikey</v>
      </c>
      <c r="L70" s="7" t="str">
        <f>IF(K70="Dikey",IF(AND(F70&gt;='Çanta Gruplaması'!$C$10,F70&lt;='Çanta Gruplaması'!$D$10),'Çanta Gruplaması'!$B$10,IF(AND(F70&gt;='Çanta Gruplaması'!$C$11,F70&lt;='Çanta Gruplaması'!$D$11),'Çanta Gruplaması'!$B$11,IF(AND(F70&gt;='Çanta Gruplaması'!$C$12,F70&lt;='Çanta Gruplaması'!$D$12),'Çanta Gruplaması'!$B$12,"Belirtilen Aralıkta Değil"))),IF(K70="Yatay",IF(AND(D70&gt;='Çanta Gruplaması'!$C$3,D70&lt;='Çanta Gruplaması'!$D$3),'Çanta Gruplaması'!$B$3,IF(AND(D70&gt;='Çanta Gruplaması'!$C$4,D70&lt;='Çanta Gruplaması'!$D$4),'Çanta Gruplaması'!$B$4,IF(AND(D70&gt;='Çanta Gruplaması'!$C$5,D70&lt;='Çanta Gruplaması'!$D$5),'Çanta Gruplaması'!$B$5,"Belirtilen Aralıkta Değil"))),IF(K70="Küp",IF(AND(D70&gt;='Çanta Gruplaması'!$C$16,D70&lt;='Çanta Gruplaması'!$D$16),'Çanta Gruplaması'!$B$16,IF(AND(D70&gt;='Çanta Gruplaması'!$C$17,D70&lt;='Çanta Gruplaması'!$D$17),'Çanta Gruplaması'!$B$17,IF(AND(D70&gt;='Çanta Gruplaması'!$C$18,D70&lt;='Çanta Gruplaması'!$D$18),'Çanta Gruplaması'!$B$18,"Belirtilen Aralıkta Değil"))),"Değer Hatalı")))</f>
        <v>Belirtilen Aralıkta Değil</v>
      </c>
      <c r="M70" s="7" t="str">
        <f>IF(AND(D70&gt;='Çanta Gruplaması'!$H$3,D70&lt;='Çanta Gruplaması'!$I$3,F70&gt;='Çanta Gruplaması'!$J$3,F70&lt;='Çanta Gruplaması'!$K$3),'Çanta Gruplaması'!$G$3,IF(AND(D70&gt;='Çanta Gruplaması'!$H$4,D70&lt;='Çanta Gruplaması'!$I$4,F70&gt;='Çanta Gruplaması'!$J$4,F70&lt;='Çanta Gruplaması'!$K$4),'Çanta Gruplaması'!$G$4,IF(AND(D70&gt;='Çanta Gruplaması'!$H$5,D70&lt;='Çanta Gruplaması'!$I$5,F70&gt;='Çanta Gruplaması'!$J$5,F70&lt;='Çanta Gruplaması'!$K$5),'Çanta Gruplaması'!$G$5,"Gruplanabilen Aralıkta Değildir")))</f>
        <v>Gruplanabilen Aralıkta Değildir</v>
      </c>
      <c r="N70" s="18"/>
      <c r="O70" s="18"/>
      <c r="P70" s="18"/>
      <c r="Q70" s="18"/>
      <c r="R70" s="18"/>
      <c r="S70" s="18"/>
      <c r="T70" s="18"/>
      <c r="U70" s="18"/>
      <c r="V70" s="18"/>
      <c r="W70" s="18"/>
      <c r="X70" s="18"/>
    </row>
    <row r="71">
      <c r="A71" s="18"/>
      <c r="B71" s="18"/>
      <c r="C71" s="18"/>
      <c r="D71" s="18"/>
      <c r="E71" s="18"/>
      <c r="F71" s="18"/>
      <c r="G71" s="18"/>
      <c r="H71" s="18"/>
      <c r="I71" s="18"/>
      <c r="J71" s="18"/>
      <c r="K71" s="7" t="str">
        <f t="shared" si="3"/>
        <v>Dikey</v>
      </c>
      <c r="L71" s="7" t="str">
        <f>IF(K71="Dikey",IF(AND(F71&gt;='Çanta Gruplaması'!$C$10,F71&lt;='Çanta Gruplaması'!$D$10),'Çanta Gruplaması'!$B$10,IF(AND(F71&gt;='Çanta Gruplaması'!$C$11,F71&lt;='Çanta Gruplaması'!$D$11),'Çanta Gruplaması'!$B$11,IF(AND(F71&gt;='Çanta Gruplaması'!$C$12,F71&lt;='Çanta Gruplaması'!$D$12),'Çanta Gruplaması'!$B$12,"Belirtilen Aralıkta Değil"))),IF(K71="Yatay",IF(AND(D71&gt;='Çanta Gruplaması'!$C$3,D71&lt;='Çanta Gruplaması'!$D$3),'Çanta Gruplaması'!$B$3,IF(AND(D71&gt;='Çanta Gruplaması'!$C$4,D71&lt;='Çanta Gruplaması'!$D$4),'Çanta Gruplaması'!$B$4,IF(AND(D71&gt;='Çanta Gruplaması'!$C$5,D71&lt;='Çanta Gruplaması'!$D$5),'Çanta Gruplaması'!$B$5,"Belirtilen Aralıkta Değil"))),IF(K71="Küp",IF(AND(D71&gt;='Çanta Gruplaması'!$C$16,D71&lt;='Çanta Gruplaması'!$D$16),'Çanta Gruplaması'!$B$16,IF(AND(D71&gt;='Çanta Gruplaması'!$C$17,D71&lt;='Çanta Gruplaması'!$D$17),'Çanta Gruplaması'!$B$17,IF(AND(D71&gt;='Çanta Gruplaması'!$C$18,D71&lt;='Çanta Gruplaması'!$D$18),'Çanta Gruplaması'!$B$18,"Belirtilen Aralıkta Değil"))),"Değer Hatalı")))</f>
        <v>Belirtilen Aralıkta Değil</v>
      </c>
      <c r="M71" s="7" t="str">
        <f>IF(AND(D71&gt;='Çanta Gruplaması'!$H$3,D71&lt;='Çanta Gruplaması'!$I$3,F71&gt;='Çanta Gruplaması'!$J$3,F71&lt;='Çanta Gruplaması'!$K$3),'Çanta Gruplaması'!$G$3,IF(AND(D71&gt;='Çanta Gruplaması'!$H$4,D71&lt;='Çanta Gruplaması'!$I$4,F71&gt;='Çanta Gruplaması'!$J$4,F71&lt;='Çanta Gruplaması'!$K$4),'Çanta Gruplaması'!$G$4,IF(AND(D71&gt;='Çanta Gruplaması'!$H$5,D71&lt;='Çanta Gruplaması'!$I$5,F71&gt;='Çanta Gruplaması'!$J$5,F71&lt;='Çanta Gruplaması'!$K$5),'Çanta Gruplaması'!$G$5,"Gruplanabilen Aralıkta Değildir")))</f>
        <v>Gruplanabilen Aralıkta Değildir</v>
      </c>
      <c r="N71" s="18"/>
      <c r="O71" s="18"/>
      <c r="P71" s="18"/>
      <c r="Q71" s="18"/>
      <c r="R71" s="18"/>
      <c r="S71" s="18"/>
      <c r="T71" s="18"/>
      <c r="U71" s="18"/>
      <c r="V71" s="18"/>
      <c r="W71" s="18"/>
      <c r="X71" s="18"/>
    </row>
    <row r="72">
      <c r="A72" s="18"/>
      <c r="B72" s="18"/>
      <c r="C72" s="18"/>
      <c r="D72" s="18"/>
      <c r="E72" s="18"/>
      <c r="F72" s="18"/>
      <c r="G72" s="18"/>
      <c r="H72" s="18"/>
      <c r="I72" s="18"/>
      <c r="J72" s="18"/>
      <c r="K72" s="7" t="str">
        <f t="shared" si="3"/>
        <v>Dikey</v>
      </c>
      <c r="L72" s="7" t="str">
        <f>IF(K72="Dikey",IF(AND(F72&gt;='Çanta Gruplaması'!$C$10,F72&lt;='Çanta Gruplaması'!$D$10),'Çanta Gruplaması'!$B$10,IF(AND(F72&gt;='Çanta Gruplaması'!$C$11,F72&lt;='Çanta Gruplaması'!$D$11),'Çanta Gruplaması'!$B$11,IF(AND(F72&gt;='Çanta Gruplaması'!$C$12,F72&lt;='Çanta Gruplaması'!$D$12),'Çanta Gruplaması'!$B$12,"Belirtilen Aralıkta Değil"))),IF(K72="Yatay",IF(AND(D72&gt;='Çanta Gruplaması'!$C$3,D72&lt;='Çanta Gruplaması'!$D$3),'Çanta Gruplaması'!$B$3,IF(AND(D72&gt;='Çanta Gruplaması'!$C$4,D72&lt;='Çanta Gruplaması'!$D$4),'Çanta Gruplaması'!$B$4,IF(AND(D72&gt;='Çanta Gruplaması'!$C$5,D72&lt;='Çanta Gruplaması'!$D$5),'Çanta Gruplaması'!$B$5,"Belirtilen Aralıkta Değil"))),IF(K72="Küp",IF(AND(D72&gt;='Çanta Gruplaması'!$C$16,D72&lt;='Çanta Gruplaması'!$D$16),'Çanta Gruplaması'!$B$16,IF(AND(D72&gt;='Çanta Gruplaması'!$C$17,D72&lt;='Çanta Gruplaması'!$D$17),'Çanta Gruplaması'!$B$17,IF(AND(D72&gt;='Çanta Gruplaması'!$C$18,D72&lt;='Çanta Gruplaması'!$D$18),'Çanta Gruplaması'!$B$18,"Belirtilen Aralıkta Değil"))),"Değer Hatalı")))</f>
        <v>Belirtilen Aralıkta Değil</v>
      </c>
      <c r="M72" s="7" t="str">
        <f>IF(AND(D72&gt;='Çanta Gruplaması'!$H$3,D72&lt;='Çanta Gruplaması'!$I$3,F72&gt;='Çanta Gruplaması'!$J$3,F72&lt;='Çanta Gruplaması'!$K$3),'Çanta Gruplaması'!$G$3,IF(AND(D72&gt;='Çanta Gruplaması'!$H$4,D72&lt;='Çanta Gruplaması'!$I$4,F72&gt;='Çanta Gruplaması'!$J$4,F72&lt;='Çanta Gruplaması'!$K$4),'Çanta Gruplaması'!$G$4,IF(AND(D72&gt;='Çanta Gruplaması'!$H$5,D72&lt;='Çanta Gruplaması'!$I$5,F72&gt;='Çanta Gruplaması'!$J$5,F72&lt;='Çanta Gruplaması'!$K$5),'Çanta Gruplaması'!$G$5,"Gruplanabilen Aralıkta Değildir")))</f>
        <v>Gruplanabilen Aralıkta Değildir</v>
      </c>
      <c r="N72" s="18"/>
      <c r="O72" s="18"/>
      <c r="P72" s="18"/>
      <c r="Q72" s="18"/>
      <c r="R72" s="18"/>
      <c r="S72" s="18"/>
      <c r="T72" s="18"/>
      <c r="U72" s="18"/>
      <c r="V72" s="18"/>
      <c r="W72" s="18"/>
      <c r="X72" s="18"/>
    </row>
    <row r="73">
      <c r="A73" s="18"/>
      <c r="B73" s="18"/>
      <c r="C73" s="18"/>
      <c r="D73" s="18"/>
      <c r="E73" s="18"/>
      <c r="F73" s="18"/>
      <c r="G73" s="18"/>
      <c r="H73" s="18"/>
      <c r="I73" s="18"/>
      <c r="J73" s="18"/>
      <c r="K73" s="7" t="str">
        <f t="shared" si="3"/>
        <v>Dikey</v>
      </c>
      <c r="L73" s="7" t="str">
        <f>IF(K73="Dikey",IF(AND(F73&gt;='Çanta Gruplaması'!$C$10,F73&lt;='Çanta Gruplaması'!$D$10),'Çanta Gruplaması'!$B$10,IF(AND(F73&gt;='Çanta Gruplaması'!$C$11,F73&lt;='Çanta Gruplaması'!$D$11),'Çanta Gruplaması'!$B$11,IF(AND(F73&gt;='Çanta Gruplaması'!$C$12,F73&lt;='Çanta Gruplaması'!$D$12),'Çanta Gruplaması'!$B$12,"Belirtilen Aralıkta Değil"))),IF(K73="Yatay",IF(AND(D73&gt;='Çanta Gruplaması'!$C$3,D73&lt;='Çanta Gruplaması'!$D$3),'Çanta Gruplaması'!$B$3,IF(AND(D73&gt;='Çanta Gruplaması'!$C$4,D73&lt;='Çanta Gruplaması'!$D$4),'Çanta Gruplaması'!$B$4,IF(AND(D73&gt;='Çanta Gruplaması'!$C$5,D73&lt;='Çanta Gruplaması'!$D$5),'Çanta Gruplaması'!$B$5,"Belirtilen Aralıkta Değil"))),IF(K73="Küp",IF(AND(D73&gt;='Çanta Gruplaması'!$C$16,D73&lt;='Çanta Gruplaması'!$D$16),'Çanta Gruplaması'!$B$16,IF(AND(D73&gt;='Çanta Gruplaması'!$C$17,D73&lt;='Çanta Gruplaması'!$D$17),'Çanta Gruplaması'!$B$17,IF(AND(D73&gt;='Çanta Gruplaması'!$C$18,D73&lt;='Çanta Gruplaması'!$D$18),'Çanta Gruplaması'!$B$18,"Belirtilen Aralıkta Değil"))),"Değer Hatalı")))</f>
        <v>Belirtilen Aralıkta Değil</v>
      </c>
      <c r="M73" s="7" t="str">
        <f>IF(AND(D73&gt;='Çanta Gruplaması'!$H$3,D73&lt;='Çanta Gruplaması'!$I$3,F73&gt;='Çanta Gruplaması'!$J$3,F73&lt;='Çanta Gruplaması'!$K$3),'Çanta Gruplaması'!$G$3,IF(AND(D73&gt;='Çanta Gruplaması'!$H$4,D73&lt;='Çanta Gruplaması'!$I$4,F73&gt;='Çanta Gruplaması'!$J$4,F73&lt;='Çanta Gruplaması'!$K$4),'Çanta Gruplaması'!$G$4,IF(AND(D73&gt;='Çanta Gruplaması'!$H$5,D73&lt;='Çanta Gruplaması'!$I$5,F73&gt;='Çanta Gruplaması'!$J$5,F73&lt;='Çanta Gruplaması'!$K$5),'Çanta Gruplaması'!$G$5,"Gruplanabilen Aralıkta Değildir")))</f>
        <v>Gruplanabilen Aralıkta Değildir</v>
      </c>
      <c r="N73" s="18"/>
      <c r="O73" s="18"/>
      <c r="P73" s="18"/>
      <c r="Q73" s="18"/>
      <c r="R73" s="18"/>
      <c r="S73" s="18"/>
      <c r="T73" s="18"/>
      <c r="U73" s="18"/>
      <c r="V73" s="18"/>
      <c r="W73" s="18"/>
      <c r="X73" s="18"/>
    </row>
    <row r="74">
      <c r="A74" s="18"/>
      <c r="B74" s="18"/>
      <c r="C74" s="18"/>
      <c r="D74" s="18"/>
      <c r="E74" s="18"/>
      <c r="F74" s="18"/>
      <c r="G74" s="18"/>
      <c r="H74" s="18"/>
      <c r="I74" s="18"/>
      <c r="J74" s="18"/>
      <c r="K74" s="7" t="str">
        <f t="shared" si="3"/>
        <v>Dikey</v>
      </c>
      <c r="L74" s="7" t="str">
        <f>IF(K74="Dikey",IF(AND(F74&gt;='Çanta Gruplaması'!$C$10,F74&lt;='Çanta Gruplaması'!$D$10),'Çanta Gruplaması'!$B$10,IF(AND(F74&gt;='Çanta Gruplaması'!$C$11,F74&lt;='Çanta Gruplaması'!$D$11),'Çanta Gruplaması'!$B$11,IF(AND(F74&gt;='Çanta Gruplaması'!$C$12,F74&lt;='Çanta Gruplaması'!$D$12),'Çanta Gruplaması'!$B$12,"Belirtilen Aralıkta Değil"))),IF(K74="Yatay",IF(AND(D74&gt;='Çanta Gruplaması'!$C$3,D74&lt;='Çanta Gruplaması'!$D$3),'Çanta Gruplaması'!$B$3,IF(AND(D74&gt;='Çanta Gruplaması'!$C$4,D74&lt;='Çanta Gruplaması'!$D$4),'Çanta Gruplaması'!$B$4,IF(AND(D74&gt;='Çanta Gruplaması'!$C$5,D74&lt;='Çanta Gruplaması'!$D$5),'Çanta Gruplaması'!$B$5,"Belirtilen Aralıkta Değil"))),IF(K74="Küp",IF(AND(D74&gt;='Çanta Gruplaması'!$C$16,D74&lt;='Çanta Gruplaması'!$D$16),'Çanta Gruplaması'!$B$16,IF(AND(D74&gt;='Çanta Gruplaması'!$C$17,D74&lt;='Çanta Gruplaması'!$D$17),'Çanta Gruplaması'!$B$17,IF(AND(D74&gt;='Çanta Gruplaması'!$C$18,D74&lt;='Çanta Gruplaması'!$D$18),'Çanta Gruplaması'!$B$18,"Belirtilen Aralıkta Değil"))),"Değer Hatalı")))</f>
        <v>Belirtilen Aralıkta Değil</v>
      </c>
      <c r="M74" s="7" t="str">
        <f>IF(AND(D74&gt;='Çanta Gruplaması'!$H$3,D74&lt;='Çanta Gruplaması'!$I$3,F74&gt;='Çanta Gruplaması'!$J$3,F74&lt;='Çanta Gruplaması'!$K$3),'Çanta Gruplaması'!$G$3,IF(AND(D74&gt;='Çanta Gruplaması'!$H$4,D74&lt;='Çanta Gruplaması'!$I$4,F74&gt;='Çanta Gruplaması'!$J$4,F74&lt;='Çanta Gruplaması'!$K$4),'Çanta Gruplaması'!$G$4,IF(AND(D74&gt;='Çanta Gruplaması'!$H$5,D74&lt;='Çanta Gruplaması'!$I$5,F74&gt;='Çanta Gruplaması'!$J$5,F74&lt;='Çanta Gruplaması'!$K$5),'Çanta Gruplaması'!$G$5,"Gruplanabilen Aralıkta Değildir")))</f>
        <v>Gruplanabilen Aralıkta Değildir</v>
      </c>
      <c r="N74" s="18"/>
      <c r="O74" s="18"/>
      <c r="P74" s="18"/>
      <c r="Q74" s="18"/>
      <c r="R74" s="18"/>
      <c r="S74" s="18"/>
      <c r="T74" s="18"/>
      <c r="U74" s="18"/>
      <c r="V74" s="18"/>
      <c r="W74" s="18"/>
      <c r="X74" s="18"/>
    </row>
    <row r="75">
      <c r="A75" s="18"/>
      <c r="B75" s="18"/>
      <c r="C75" s="18"/>
      <c r="D75" s="18"/>
      <c r="E75" s="18"/>
      <c r="F75" s="18"/>
      <c r="G75" s="18"/>
      <c r="H75" s="18"/>
      <c r="I75" s="18"/>
      <c r="J75" s="18"/>
      <c r="K75" s="7" t="str">
        <f t="shared" si="3"/>
        <v>Dikey</v>
      </c>
      <c r="L75" s="7" t="str">
        <f>IF(K75="Dikey",IF(AND(F75&gt;='Çanta Gruplaması'!$C$10,F75&lt;='Çanta Gruplaması'!$D$10),'Çanta Gruplaması'!$B$10,IF(AND(F75&gt;='Çanta Gruplaması'!$C$11,F75&lt;='Çanta Gruplaması'!$D$11),'Çanta Gruplaması'!$B$11,IF(AND(F75&gt;='Çanta Gruplaması'!$C$12,F75&lt;='Çanta Gruplaması'!$D$12),'Çanta Gruplaması'!$B$12,"Belirtilen Aralıkta Değil"))),IF(K75="Yatay",IF(AND(D75&gt;='Çanta Gruplaması'!$C$3,D75&lt;='Çanta Gruplaması'!$D$3),'Çanta Gruplaması'!$B$3,IF(AND(D75&gt;='Çanta Gruplaması'!$C$4,D75&lt;='Çanta Gruplaması'!$D$4),'Çanta Gruplaması'!$B$4,IF(AND(D75&gt;='Çanta Gruplaması'!$C$5,D75&lt;='Çanta Gruplaması'!$D$5),'Çanta Gruplaması'!$B$5,"Belirtilen Aralıkta Değil"))),IF(K75="Küp",IF(AND(D75&gt;='Çanta Gruplaması'!$C$16,D75&lt;='Çanta Gruplaması'!$D$16),'Çanta Gruplaması'!$B$16,IF(AND(D75&gt;='Çanta Gruplaması'!$C$17,D75&lt;='Çanta Gruplaması'!$D$17),'Çanta Gruplaması'!$B$17,IF(AND(D75&gt;='Çanta Gruplaması'!$C$18,D75&lt;='Çanta Gruplaması'!$D$18),'Çanta Gruplaması'!$B$18,"Belirtilen Aralıkta Değil"))),"Değer Hatalı")))</f>
        <v>Belirtilen Aralıkta Değil</v>
      </c>
      <c r="M75" s="7" t="str">
        <f>IF(AND(D75&gt;='Çanta Gruplaması'!$H$3,D75&lt;='Çanta Gruplaması'!$I$3,F75&gt;='Çanta Gruplaması'!$J$3,F75&lt;='Çanta Gruplaması'!$K$3),'Çanta Gruplaması'!$G$3,IF(AND(D75&gt;='Çanta Gruplaması'!$H$4,D75&lt;='Çanta Gruplaması'!$I$4,F75&gt;='Çanta Gruplaması'!$J$4,F75&lt;='Çanta Gruplaması'!$K$4),'Çanta Gruplaması'!$G$4,IF(AND(D75&gt;='Çanta Gruplaması'!$H$5,D75&lt;='Çanta Gruplaması'!$I$5,F75&gt;='Çanta Gruplaması'!$J$5,F75&lt;='Çanta Gruplaması'!$K$5),'Çanta Gruplaması'!$G$5,"Gruplanabilen Aralıkta Değildir")))</f>
        <v>Gruplanabilen Aralıkta Değildir</v>
      </c>
      <c r="N75" s="18"/>
      <c r="O75" s="18"/>
      <c r="P75" s="18"/>
      <c r="Q75" s="18"/>
      <c r="R75" s="18"/>
      <c r="S75" s="18"/>
      <c r="T75" s="18"/>
      <c r="U75" s="18"/>
      <c r="V75" s="18"/>
      <c r="W75" s="18"/>
      <c r="X75" s="18"/>
    </row>
    <row r="76">
      <c r="A76" s="18"/>
      <c r="B76" s="18"/>
      <c r="C76" s="18"/>
      <c r="D76" s="18"/>
      <c r="E76" s="18"/>
      <c r="F76" s="18"/>
      <c r="G76" s="18"/>
      <c r="H76" s="18"/>
      <c r="I76" s="18"/>
      <c r="J76" s="18"/>
      <c r="K76" s="7" t="str">
        <f t="shared" si="3"/>
        <v>Dikey</v>
      </c>
      <c r="L76" s="7" t="str">
        <f>IF(K76="Dikey",IF(AND(F76&gt;='Çanta Gruplaması'!$C$10,F76&lt;='Çanta Gruplaması'!$D$10),'Çanta Gruplaması'!$B$10,IF(AND(F76&gt;='Çanta Gruplaması'!$C$11,F76&lt;='Çanta Gruplaması'!$D$11),'Çanta Gruplaması'!$B$11,IF(AND(F76&gt;='Çanta Gruplaması'!$C$12,F76&lt;='Çanta Gruplaması'!$D$12),'Çanta Gruplaması'!$B$12,"Belirtilen Aralıkta Değil"))),IF(K76="Yatay",IF(AND(D76&gt;='Çanta Gruplaması'!$C$3,D76&lt;='Çanta Gruplaması'!$D$3),'Çanta Gruplaması'!$B$3,IF(AND(D76&gt;='Çanta Gruplaması'!$C$4,D76&lt;='Çanta Gruplaması'!$D$4),'Çanta Gruplaması'!$B$4,IF(AND(D76&gt;='Çanta Gruplaması'!$C$5,D76&lt;='Çanta Gruplaması'!$D$5),'Çanta Gruplaması'!$B$5,"Belirtilen Aralıkta Değil"))),IF(K76="Küp",IF(AND(D76&gt;='Çanta Gruplaması'!$C$16,D76&lt;='Çanta Gruplaması'!$D$16),'Çanta Gruplaması'!$B$16,IF(AND(D76&gt;='Çanta Gruplaması'!$C$17,D76&lt;='Çanta Gruplaması'!$D$17),'Çanta Gruplaması'!$B$17,IF(AND(D76&gt;='Çanta Gruplaması'!$C$18,D76&lt;='Çanta Gruplaması'!$D$18),'Çanta Gruplaması'!$B$18,"Belirtilen Aralıkta Değil"))),"Değer Hatalı")))</f>
        <v>Belirtilen Aralıkta Değil</v>
      </c>
      <c r="M76" s="7" t="str">
        <f>IF(AND(D76&gt;='Çanta Gruplaması'!$H$3,D76&lt;='Çanta Gruplaması'!$I$3,F76&gt;='Çanta Gruplaması'!$J$3,F76&lt;='Çanta Gruplaması'!$K$3),'Çanta Gruplaması'!$G$3,IF(AND(D76&gt;='Çanta Gruplaması'!$H$4,D76&lt;='Çanta Gruplaması'!$I$4,F76&gt;='Çanta Gruplaması'!$J$4,F76&lt;='Çanta Gruplaması'!$K$4),'Çanta Gruplaması'!$G$4,IF(AND(D76&gt;='Çanta Gruplaması'!$H$5,D76&lt;='Çanta Gruplaması'!$I$5,F76&gt;='Çanta Gruplaması'!$J$5,F76&lt;='Çanta Gruplaması'!$K$5),'Çanta Gruplaması'!$G$5,"Gruplanabilen Aralıkta Değildir")))</f>
        <v>Gruplanabilen Aralıkta Değildir</v>
      </c>
      <c r="N76" s="18"/>
      <c r="O76" s="18"/>
      <c r="P76" s="18"/>
      <c r="Q76" s="18"/>
      <c r="R76" s="18"/>
      <c r="S76" s="18"/>
      <c r="T76" s="18"/>
      <c r="U76" s="18"/>
      <c r="V76" s="18"/>
      <c r="W76" s="18"/>
      <c r="X76" s="18"/>
    </row>
    <row r="77">
      <c r="A77" s="18"/>
      <c r="B77" s="18"/>
      <c r="C77" s="18"/>
      <c r="D77" s="18"/>
      <c r="E77" s="18"/>
      <c r="F77" s="18"/>
      <c r="G77" s="18"/>
      <c r="H77" s="18"/>
      <c r="I77" s="18"/>
      <c r="J77" s="18"/>
      <c r="K77" s="7" t="str">
        <f t="shared" si="3"/>
        <v>Dikey</v>
      </c>
      <c r="L77" s="7" t="str">
        <f>IF(K77="Dikey",IF(AND(F77&gt;='Çanta Gruplaması'!$C$10,F77&lt;='Çanta Gruplaması'!$D$10),'Çanta Gruplaması'!$B$10,IF(AND(F77&gt;='Çanta Gruplaması'!$C$11,F77&lt;='Çanta Gruplaması'!$D$11),'Çanta Gruplaması'!$B$11,IF(AND(F77&gt;='Çanta Gruplaması'!$C$12,F77&lt;='Çanta Gruplaması'!$D$12),'Çanta Gruplaması'!$B$12,"Belirtilen Aralıkta Değil"))),IF(K77="Yatay",IF(AND(D77&gt;='Çanta Gruplaması'!$C$3,D77&lt;='Çanta Gruplaması'!$D$3),'Çanta Gruplaması'!$B$3,IF(AND(D77&gt;='Çanta Gruplaması'!$C$4,D77&lt;='Çanta Gruplaması'!$D$4),'Çanta Gruplaması'!$B$4,IF(AND(D77&gt;='Çanta Gruplaması'!$C$5,D77&lt;='Çanta Gruplaması'!$D$5),'Çanta Gruplaması'!$B$5,"Belirtilen Aralıkta Değil"))),IF(K77="Küp",IF(AND(D77&gt;='Çanta Gruplaması'!$C$16,D77&lt;='Çanta Gruplaması'!$D$16),'Çanta Gruplaması'!$B$16,IF(AND(D77&gt;='Çanta Gruplaması'!$C$17,D77&lt;='Çanta Gruplaması'!$D$17),'Çanta Gruplaması'!$B$17,IF(AND(D77&gt;='Çanta Gruplaması'!$C$18,D77&lt;='Çanta Gruplaması'!$D$18),'Çanta Gruplaması'!$B$18,"Belirtilen Aralıkta Değil"))),"Değer Hatalı")))</f>
        <v>Belirtilen Aralıkta Değil</v>
      </c>
      <c r="M77" s="7" t="str">
        <f>IF(AND(D77&gt;='Çanta Gruplaması'!$H$3,D77&lt;='Çanta Gruplaması'!$I$3,F77&gt;='Çanta Gruplaması'!$J$3,F77&lt;='Çanta Gruplaması'!$K$3),'Çanta Gruplaması'!$G$3,IF(AND(D77&gt;='Çanta Gruplaması'!$H$4,D77&lt;='Çanta Gruplaması'!$I$4,F77&gt;='Çanta Gruplaması'!$J$4,F77&lt;='Çanta Gruplaması'!$K$4),'Çanta Gruplaması'!$G$4,IF(AND(D77&gt;='Çanta Gruplaması'!$H$5,D77&lt;='Çanta Gruplaması'!$I$5,F77&gt;='Çanta Gruplaması'!$J$5,F77&lt;='Çanta Gruplaması'!$K$5),'Çanta Gruplaması'!$G$5,"Gruplanabilen Aralıkta Değildir")))</f>
        <v>Gruplanabilen Aralıkta Değildir</v>
      </c>
      <c r="N77" s="18"/>
      <c r="O77" s="18"/>
      <c r="P77" s="18"/>
      <c r="Q77" s="18"/>
      <c r="R77" s="18"/>
      <c r="S77" s="18"/>
      <c r="T77" s="18"/>
      <c r="U77" s="18"/>
      <c r="V77" s="18"/>
      <c r="W77" s="18"/>
      <c r="X77" s="18"/>
    </row>
    <row r="78">
      <c r="A78" s="18"/>
      <c r="B78" s="18"/>
      <c r="C78" s="18"/>
      <c r="D78" s="18"/>
      <c r="E78" s="18"/>
      <c r="F78" s="18"/>
      <c r="G78" s="18"/>
      <c r="H78" s="18"/>
      <c r="I78" s="18"/>
      <c r="J78" s="18"/>
      <c r="K78" s="7" t="str">
        <f t="shared" si="3"/>
        <v>Dikey</v>
      </c>
      <c r="L78" s="7" t="str">
        <f>IF(K78="Dikey",IF(AND(F78&gt;='Çanta Gruplaması'!$C$10,F78&lt;='Çanta Gruplaması'!$D$10),'Çanta Gruplaması'!$B$10,IF(AND(F78&gt;='Çanta Gruplaması'!$C$11,F78&lt;='Çanta Gruplaması'!$D$11),'Çanta Gruplaması'!$B$11,IF(AND(F78&gt;='Çanta Gruplaması'!$C$12,F78&lt;='Çanta Gruplaması'!$D$12),'Çanta Gruplaması'!$B$12,"Belirtilen Aralıkta Değil"))),IF(K78="Yatay",IF(AND(D78&gt;='Çanta Gruplaması'!$C$3,D78&lt;='Çanta Gruplaması'!$D$3),'Çanta Gruplaması'!$B$3,IF(AND(D78&gt;='Çanta Gruplaması'!$C$4,D78&lt;='Çanta Gruplaması'!$D$4),'Çanta Gruplaması'!$B$4,IF(AND(D78&gt;='Çanta Gruplaması'!$C$5,D78&lt;='Çanta Gruplaması'!$D$5),'Çanta Gruplaması'!$B$5,"Belirtilen Aralıkta Değil"))),IF(K78="Küp",IF(AND(D78&gt;='Çanta Gruplaması'!$C$16,D78&lt;='Çanta Gruplaması'!$D$16),'Çanta Gruplaması'!$B$16,IF(AND(D78&gt;='Çanta Gruplaması'!$C$17,D78&lt;='Çanta Gruplaması'!$D$17),'Çanta Gruplaması'!$B$17,IF(AND(D78&gt;='Çanta Gruplaması'!$C$18,D78&lt;='Çanta Gruplaması'!$D$18),'Çanta Gruplaması'!$B$18,"Belirtilen Aralıkta Değil"))),"Değer Hatalı")))</f>
        <v>Belirtilen Aralıkta Değil</v>
      </c>
      <c r="M78" s="7" t="str">
        <f>IF(AND(D78&gt;='Çanta Gruplaması'!$H$3,D78&lt;='Çanta Gruplaması'!$I$3,F78&gt;='Çanta Gruplaması'!$J$3,F78&lt;='Çanta Gruplaması'!$K$3),'Çanta Gruplaması'!$G$3,IF(AND(D78&gt;='Çanta Gruplaması'!$H$4,D78&lt;='Çanta Gruplaması'!$I$4,F78&gt;='Çanta Gruplaması'!$J$4,F78&lt;='Çanta Gruplaması'!$K$4),'Çanta Gruplaması'!$G$4,IF(AND(D78&gt;='Çanta Gruplaması'!$H$5,D78&lt;='Çanta Gruplaması'!$I$5,F78&gt;='Çanta Gruplaması'!$J$5,F78&lt;='Çanta Gruplaması'!$K$5),'Çanta Gruplaması'!$G$5,"Gruplanabilen Aralıkta Değildir")))</f>
        <v>Gruplanabilen Aralıkta Değildir</v>
      </c>
      <c r="N78" s="18"/>
      <c r="O78" s="18"/>
      <c r="P78" s="18"/>
      <c r="Q78" s="18"/>
      <c r="R78" s="18"/>
      <c r="S78" s="18"/>
      <c r="T78" s="18"/>
      <c r="U78" s="18"/>
      <c r="V78" s="18"/>
      <c r="W78" s="18"/>
      <c r="X78" s="18"/>
    </row>
    <row r="79">
      <c r="A79" s="18"/>
      <c r="B79" s="18"/>
      <c r="C79" s="18"/>
      <c r="D79" s="18"/>
      <c r="E79" s="18"/>
      <c r="F79" s="18"/>
      <c r="G79" s="18"/>
      <c r="H79" s="18"/>
      <c r="I79" s="18"/>
      <c r="J79" s="18"/>
      <c r="K79" s="7" t="str">
        <f t="shared" si="3"/>
        <v>Dikey</v>
      </c>
      <c r="L79" s="7" t="str">
        <f>IF(K79="Dikey",IF(AND(F79&gt;='Çanta Gruplaması'!$C$10,F79&lt;='Çanta Gruplaması'!$D$10),'Çanta Gruplaması'!$B$10,IF(AND(F79&gt;='Çanta Gruplaması'!$C$11,F79&lt;='Çanta Gruplaması'!$D$11),'Çanta Gruplaması'!$B$11,IF(AND(F79&gt;='Çanta Gruplaması'!$C$12,F79&lt;='Çanta Gruplaması'!$D$12),'Çanta Gruplaması'!$B$12,"Belirtilen Aralıkta Değil"))),IF(K79="Yatay",IF(AND(D79&gt;='Çanta Gruplaması'!$C$3,D79&lt;='Çanta Gruplaması'!$D$3),'Çanta Gruplaması'!$B$3,IF(AND(D79&gt;='Çanta Gruplaması'!$C$4,D79&lt;='Çanta Gruplaması'!$D$4),'Çanta Gruplaması'!$B$4,IF(AND(D79&gt;='Çanta Gruplaması'!$C$5,D79&lt;='Çanta Gruplaması'!$D$5),'Çanta Gruplaması'!$B$5,"Belirtilen Aralıkta Değil"))),IF(K79="Küp",IF(AND(D79&gt;='Çanta Gruplaması'!$C$16,D79&lt;='Çanta Gruplaması'!$D$16),'Çanta Gruplaması'!$B$16,IF(AND(D79&gt;='Çanta Gruplaması'!$C$17,D79&lt;='Çanta Gruplaması'!$D$17),'Çanta Gruplaması'!$B$17,IF(AND(D79&gt;='Çanta Gruplaması'!$C$18,D79&lt;='Çanta Gruplaması'!$D$18),'Çanta Gruplaması'!$B$18,"Belirtilen Aralıkta Değil"))),"Değer Hatalı")))</f>
        <v>Belirtilen Aralıkta Değil</v>
      </c>
      <c r="M79" s="7" t="str">
        <f>IF(AND(D79&gt;='Çanta Gruplaması'!$H$3,D79&lt;='Çanta Gruplaması'!$I$3,F79&gt;='Çanta Gruplaması'!$J$3,F79&lt;='Çanta Gruplaması'!$K$3),'Çanta Gruplaması'!$G$3,IF(AND(D79&gt;='Çanta Gruplaması'!$H$4,D79&lt;='Çanta Gruplaması'!$I$4,F79&gt;='Çanta Gruplaması'!$J$4,F79&lt;='Çanta Gruplaması'!$K$4),'Çanta Gruplaması'!$G$4,IF(AND(D79&gt;='Çanta Gruplaması'!$H$5,D79&lt;='Çanta Gruplaması'!$I$5,F79&gt;='Çanta Gruplaması'!$J$5,F79&lt;='Çanta Gruplaması'!$K$5),'Çanta Gruplaması'!$G$5,"Gruplanabilen Aralıkta Değildir")))</f>
        <v>Gruplanabilen Aralıkta Değildir</v>
      </c>
      <c r="N79" s="18"/>
      <c r="O79" s="18"/>
      <c r="P79" s="18"/>
      <c r="Q79" s="18"/>
      <c r="R79" s="18"/>
      <c r="S79" s="18"/>
      <c r="T79" s="18"/>
      <c r="U79" s="18"/>
      <c r="V79" s="18"/>
      <c r="W79" s="18"/>
      <c r="X79" s="18"/>
    </row>
    <row r="80">
      <c r="A80" s="18"/>
      <c r="B80" s="18"/>
      <c r="C80" s="18"/>
      <c r="D80" s="18"/>
      <c r="E80" s="18"/>
      <c r="F80" s="18"/>
      <c r="G80" s="18"/>
      <c r="H80" s="18"/>
      <c r="I80" s="18"/>
      <c r="J80" s="18"/>
      <c r="K80" s="7" t="str">
        <f t="shared" si="3"/>
        <v>Dikey</v>
      </c>
      <c r="L80" s="7" t="str">
        <f>IF(K80="Dikey",IF(AND(F80&gt;='Çanta Gruplaması'!$C$10,F80&lt;='Çanta Gruplaması'!$D$10),'Çanta Gruplaması'!$B$10,IF(AND(F80&gt;='Çanta Gruplaması'!$C$11,F80&lt;='Çanta Gruplaması'!$D$11),'Çanta Gruplaması'!$B$11,IF(AND(F80&gt;='Çanta Gruplaması'!$C$12,F80&lt;='Çanta Gruplaması'!$D$12),'Çanta Gruplaması'!$B$12,"Belirtilen Aralıkta Değil"))),IF(K80="Yatay",IF(AND(D80&gt;='Çanta Gruplaması'!$C$3,D80&lt;='Çanta Gruplaması'!$D$3),'Çanta Gruplaması'!$B$3,IF(AND(D80&gt;='Çanta Gruplaması'!$C$4,D80&lt;='Çanta Gruplaması'!$D$4),'Çanta Gruplaması'!$B$4,IF(AND(D80&gt;='Çanta Gruplaması'!$C$5,D80&lt;='Çanta Gruplaması'!$D$5),'Çanta Gruplaması'!$B$5,"Belirtilen Aralıkta Değil"))),IF(K80="Küp",IF(AND(D80&gt;='Çanta Gruplaması'!$C$16,D80&lt;='Çanta Gruplaması'!$D$16),'Çanta Gruplaması'!$B$16,IF(AND(D80&gt;='Çanta Gruplaması'!$C$17,D80&lt;='Çanta Gruplaması'!$D$17),'Çanta Gruplaması'!$B$17,IF(AND(D80&gt;='Çanta Gruplaması'!$C$18,D80&lt;='Çanta Gruplaması'!$D$18),'Çanta Gruplaması'!$B$18,"Belirtilen Aralıkta Değil"))),"Değer Hatalı")))</f>
        <v>Belirtilen Aralıkta Değil</v>
      </c>
      <c r="M80" s="7" t="str">
        <f>IF(AND(D80&gt;='Çanta Gruplaması'!$H$3,D80&lt;='Çanta Gruplaması'!$I$3,F80&gt;='Çanta Gruplaması'!$J$3,F80&lt;='Çanta Gruplaması'!$K$3),'Çanta Gruplaması'!$G$3,IF(AND(D80&gt;='Çanta Gruplaması'!$H$4,D80&lt;='Çanta Gruplaması'!$I$4,F80&gt;='Çanta Gruplaması'!$J$4,F80&lt;='Çanta Gruplaması'!$K$4),'Çanta Gruplaması'!$G$4,IF(AND(D80&gt;='Çanta Gruplaması'!$H$5,D80&lt;='Çanta Gruplaması'!$I$5,F80&gt;='Çanta Gruplaması'!$J$5,F80&lt;='Çanta Gruplaması'!$K$5),'Çanta Gruplaması'!$G$5,"Gruplanabilen Aralıkta Değildir")))</f>
        <v>Gruplanabilen Aralıkta Değildir</v>
      </c>
      <c r="N80" s="18"/>
      <c r="O80" s="18"/>
      <c r="P80" s="18"/>
      <c r="Q80" s="18"/>
      <c r="R80" s="18"/>
      <c r="S80" s="18"/>
      <c r="T80" s="18"/>
      <c r="U80" s="18"/>
      <c r="V80" s="18"/>
      <c r="W80" s="18"/>
      <c r="X80" s="18"/>
    </row>
    <row r="81">
      <c r="A81" s="18"/>
      <c r="B81" s="18"/>
      <c r="C81" s="18"/>
      <c r="D81" s="18"/>
      <c r="E81" s="18"/>
      <c r="F81" s="18"/>
      <c r="G81" s="18"/>
      <c r="H81" s="18"/>
      <c r="I81" s="18"/>
      <c r="J81" s="18"/>
      <c r="K81" s="7" t="str">
        <f t="shared" si="3"/>
        <v>Dikey</v>
      </c>
      <c r="L81" s="7" t="str">
        <f>IF(K81="Dikey",IF(AND(F81&gt;='Çanta Gruplaması'!$C$10,F81&lt;='Çanta Gruplaması'!$D$10),'Çanta Gruplaması'!$B$10,IF(AND(F81&gt;='Çanta Gruplaması'!$C$11,F81&lt;='Çanta Gruplaması'!$D$11),'Çanta Gruplaması'!$B$11,IF(AND(F81&gt;='Çanta Gruplaması'!$C$12,F81&lt;='Çanta Gruplaması'!$D$12),'Çanta Gruplaması'!$B$12,"Belirtilen Aralıkta Değil"))),IF(K81="Yatay",IF(AND(D81&gt;='Çanta Gruplaması'!$C$3,D81&lt;='Çanta Gruplaması'!$D$3),'Çanta Gruplaması'!$B$3,IF(AND(D81&gt;='Çanta Gruplaması'!$C$4,D81&lt;='Çanta Gruplaması'!$D$4),'Çanta Gruplaması'!$B$4,IF(AND(D81&gt;='Çanta Gruplaması'!$C$5,D81&lt;='Çanta Gruplaması'!$D$5),'Çanta Gruplaması'!$B$5,"Belirtilen Aralıkta Değil"))),IF(K81="Küp",IF(AND(D81&gt;='Çanta Gruplaması'!$C$16,D81&lt;='Çanta Gruplaması'!$D$16),'Çanta Gruplaması'!$B$16,IF(AND(D81&gt;='Çanta Gruplaması'!$C$17,D81&lt;='Çanta Gruplaması'!$D$17),'Çanta Gruplaması'!$B$17,IF(AND(D81&gt;='Çanta Gruplaması'!$C$18,D81&lt;='Çanta Gruplaması'!$D$18),'Çanta Gruplaması'!$B$18,"Belirtilen Aralıkta Değil"))),"Değer Hatalı")))</f>
        <v>Belirtilen Aralıkta Değil</v>
      </c>
      <c r="M81" s="7" t="str">
        <f>IF(AND(D81&gt;='Çanta Gruplaması'!$H$3,D81&lt;='Çanta Gruplaması'!$I$3,F81&gt;='Çanta Gruplaması'!$J$3,F81&lt;='Çanta Gruplaması'!$K$3),'Çanta Gruplaması'!$G$3,IF(AND(D81&gt;='Çanta Gruplaması'!$H$4,D81&lt;='Çanta Gruplaması'!$I$4,F81&gt;='Çanta Gruplaması'!$J$4,F81&lt;='Çanta Gruplaması'!$K$4),'Çanta Gruplaması'!$G$4,IF(AND(D81&gt;='Çanta Gruplaması'!$H$5,D81&lt;='Çanta Gruplaması'!$I$5,F81&gt;='Çanta Gruplaması'!$J$5,F81&lt;='Çanta Gruplaması'!$K$5),'Çanta Gruplaması'!$G$5,"Gruplanabilen Aralıkta Değildir")))</f>
        <v>Gruplanabilen Aralıkta Değildir</v>
      </c>
      <c r="N81" s="18"/>
      <c r="O81" s="18"/>
      <c r="P81" s="18"/>
      <c r="Q81" s="18"/>
      <c r="R81" s="18"/>
      <c r="S81" s="18"/>
      <c r="T81" s="18"/>
      <c r="U81" s="18"/>
      <c r="V81" s="18"/>
      <c r="W81" s="18"/>
      <c r="X81" s="18"/>
    </row>
    <row r="82">
      <c r="A82" s="18"/>
      <c r="B82" s="18"/>
      <c r="C82" s="18"/>
      <c r="D82" s="18"/>
      <c r="E82" s="18"/>
      <c r="F82" s="18"/>
      <c r="G82" s="18"/>
      <c r="H82" s="18"/>
      <c r="I82" s="18"/>
      <c r="J82" s="18"/>
      <c r="K82" s="7" t="str">
        <f t="shared" si="3"/>
        <v>Dikey</v>
      </c>
      <c r="L82" s="7" t="str">
        <f>IF(K82="Dikey",IF(AND(F82&gt;='Çanta Gruplaması'!$C$10,F82&lt;='Çanta Gruplaması'!$D$10),'Çanta Gruplaması'!$B$10,IF(AND(F82&gt;='Çanta Gruplaması'!$C$11,F82&lt;='Çanta Gruplaması'!$D$11),'Çanta Gruplaması'!$B$11,IF(AND(F82&gt;='Çanta Gruplaması'!$C$12,F82&lt;='Çanta Gruplaması'!$D$12),'Çanta Gruplaması'!$B$12,"Belirtilen Aralıkta Değil"))),IF(K82="Yatay",IF(AND(D82&gt;='Çanta Gruplaması'!$C$3,D82&lt;='Çanta Gruplaması'!$D$3),'Çanta Gruplaması'!$B$3,IF(AND(D82&gt;='Çanta Gruplaması'!$C$4,D82&lt;='Çanta Gruplaması'!$D$4),'Çanta Gruplaması'!$B$4,IF(AND(D82&gt;='Çanta Gruplaması'!$C$5,D82&lt;='Çanta Gruplaması'!$D$5),'Çanta Gruplaması'!$B$5,"Belirtilen Aralıkta Değil"))),IF(K82="Küp",IF(AND(D82&gt;='Çanta Gruplaması'!$C$16,D82&lt;='Çanta Gruplaması'!$D$16),'Çanta Gruplaması'!$B$16,IF(AND(D82&gt;='Çanta Gruplaması'!$C$17,D82&lt;='Çanta Gruplaması'!$D$17),'Çanta Gruplaması'!$B$17,IF(AND(D82&gt;='Çanta Gruplaması'!$C$18,D82&lt;='Çanta Gruplaması'!$D$18),'Çanta Gruplaması'!$B$18,"Belirtilen Aralıkta Değil"))),"Değer Hatalı")))</f>
        <v>Belirtilen Aralıkta Değil</v>
      </c>
      <c r="M82" s="7" t="str">
        <f>IF(AND(D82&gt;='Çanta Gruplaması'!$H$3,D82&lt;='Çanta Gruplaması'!$I$3,F82&gt;='Çanta Gruplaması'!$J$3,F82&lt;='Çanta Gruplaması'!$K$3),'Çanta Gruplaması'!$G$3,IF(AND(D82&gt;='Çanta Gruplaması'!$H$4,D82&lt;='Çanta Gruplaması'!$I$4,F82&gt;='Çanta Gruplaması'!$J$4,F82&lt;='Çanta Gruplaması'!$K$4),'Çanta Gruplaması'!$G$4,IF(AND(D82&gt;='Çanta Gruplaması'!$H$5,D82&lt;='Çanta Gruplaması'!$I$5,F82&gt;='Çanta Gruplaması'!$J$5,F82&lt;='Çanta Gruplaması'!$K$5),'Çanta Gruplaması'!$G$5,"Gruplanabilen Aralıkta Değildir")))</f>
        <v>Gruplanabilen Aralıkta Değildir</v>
      </c>
      <c r="N82" s="18"/>
      <c r="O82" s="18"/>
      <c r="P82" s="18"/>
      <c r="Q82" s="18"/>
      <c r="R82" s="18"/>
      <c r="S82" s="18"/>
      <c r="T82" s="18"/>
      <c r="U82" s="18"/>
      <c r="V82" s="18"/>
      <c r="W82" s="18"/>
      <c r="X82" s="18"/>
    </row>
    <row r="83">
      <c r="A83" s="18"/>
      <c r="B83" s="18"/>
      <c r="C83" s="18"/>
      <c r="D83" s="18"/>
      <c r="E83" s="18"/>
      <c r="F83" s="18"/>
      <c r="G83" s="18"/>
      <c r="H83" s="18"/>
      <c r="I83" s="18"/>
      <c r="J83" s="18"/>
      <c r="K83" s="7" t="str">
        <f t="shared" si="3"/>
        <v>Dikey</v>
      </c>
      <c r="L83" s="7" t="str">
        <f>IF(K83="Dikey",IF(AND(F83&gt;='Çanta Gruplaması'!$C$10,F83&lt;='Çanta Gruplaması'!$D$10),'Çanta Gruplaması'!$B$10,IF(AND(F83&gt;='Çanta Gruplaması'!$C$11,F83&lt;='Çanta Gruplaması'!$D$11),'Çanta Gruplaması'!$B$11,IF(AND(F83&gt;='Çanta Gruplaması'!$C$12,F83&lt;='Çanta Gruplaması'!$D$12),'Çanta Gruplaması'!$B$12,"Belirtilen Aralıkta Değil"))),IF(K83="Yatay",IF(AND(D83&gt;='Çanta Gruplaması'!$C$3,D83&lt;='Çanta Gruplaması'!$D$3),'Çanta Gruplaması'!$B$3,IF(AND(D83&gt;='Çanta Gruplaması'!$C$4,D83&lt;='Çanta Gruplaması'!$D$4),'Çanta Gruplaması'!$B$4,IF(AND(D83&gt;='Çanta Gruplaması'!$C$5,D83&lt;='Çanta Gruplaması'!$D$5),'Çanta Gruplaması'!$B$5,"Belirtilen Aralıkta Değil"))),IF(K83="Küp",IF(AND(D83&gt;='Çanta Gruplaması'!$C$16,D83&lt;='Çanta Gruplaması'!$D$16),'Çanta Gruplaması'!$B$16,IF(AND(D83&gt;='Çanta Gruplaması'!$C$17,D83&lt;='Çanta Gruplaması'!$D$17),'Çanta Gruplaması'!$B$17,IF(AND(D83&gt;='Çanta Gruplaması'!$C$18,D83&lt;='Çanta Gruplaması'!$D$18),'Çanta Gruplaması'!$B$18,"Belirtilen Aralıkta Değil"))),"Değer Hatalı")))</f>
        <v>Belirtilen Aralıkta Değil</v>
      </c>
      <c r="M83" s="7" t="str">
        <f>IF(AND(D83&gt;='Çanta Gruplaması'!$H$3,D83&lt;='Çanta Gruplaması'!$I$3,F83&gt;='Çanta Gruplaması'!$J$3,F83&lt;='Çanta Gruplaması'!$K$3),'Çanta Gruplaması'!$G$3,IF(AND(D83&gt;='Çanta Gruplaması'!$H$4,D83&lt;='Çanta Gruplaması'!$I$4,F83&gt;='Çanta Gruplaması'!$J$4,F83&lt;='Çanta Gruplaması'!$K$4),'Çanta Gruplaması'!$G$4,IF(AND(D83&gt;='Çanta Gruplaması'!$H$5,D83&lt;='Çanta Gruplaması'!$I$5,F83&gt;='Çanta Gruplaması'!$J$5,F83&lt;='Çanta Gruplaması'!$K$5),'Çanta Gruplaması'!$G$5,"Gruplanabilen Aralıkta Değildir")))</f>
        <v>Gruplanabilen Aralıkta Değildir</v>
      </c>
      <c r="N83" s="18"/>
      <c r="O83" s="18"/>
      <c r="P83" s="18"/>
      <c r="Q83" s="18"/>
      <c r="R83" s="18"/>
      <c r="S83" s="18"/>
      <c r="T83" s="18"/>
      <c r="U83" s="18"/>
      <c r="V83" s="18"/>
      <c r="W83" s="18"/>
      <c r="X83" s="18"/>
    </row>
    <row r="84">
      <c r="A84" s="18"/>
      <c r="B84" s="18"/>
      <c r="C84" s="18"/>
      <c r="D84" s="18"/>
      <c r="E84" s="18"/>
      <c r="F84" s="18"/>
      <c r="G84" s="18"/>
      <c r="H84" s="18"/>
      <c r="I84" s="18"/>
      <c r="J84" s="18"/>
      <c r="K84" s="7" t="str">
        <f t="shared" si="3"/>
        <v>Dikey</v>
      </c>
      <c r="L84" s="7" t="str">
        <f>IF(K84="Dikey",IF(AND(F84&gt;='Çanta Gruplaması'!$C$10,F84&lt;='Çanta Gruplaması'!$D$10),'Çanta Gruplaması'!$B$10,IF(AND(F84&gt;='Çanta Gruplaması'!$C$11,F84&lt;='Çanta Gruplaması'!$D$11),'Çanta Gruplaması'!$B$11,IF(AND(F84&gt;='Çanta Gruplaması'!$C$12,F84&lt;='Çanta Gruplaması'!$D$12),'Çanta Gruplaması'!$B$12,"Belirtilen Aralıkta Değil"))),IF(K84="Yatay",IF(AND(D84&gt;='Çanta Gruplaması'!$C$3,D84&lt;='Çanta Gruplaması'!$D$3),'Çanta Gruplaması'!$B$3,IF(AND(D84&gt;='Çanta Gruplaması'!$C$4,D84&lt;='Çanta Gruplaması'!$D$4),'Çanta Gruplaması'!$B$4,IF(AND(D84&gt;='Çanta Gruplaması'!$C$5,D84&lt;='Çanta Gruplaması'!$D$5),'Çanta Gruplaması'!$B$5,"Belirtilen Aralıkta Değil"))),IF(K84="Küp",IF(AND(D84&gt;='Çanta Gruplaması'!$C$16,D84&lt;='Çanta Gruplaması'!$D$16),'Çanta Gruplaması'!$B$16,IF(AND(D84&gt;='Çanta Gruplaması'!$C$17,D84&lt;='Çanta Gruplaması'!$D$17),'Çanta Gruplaması'!$B$17,IF(AND(D84&gt;='Çanta Gruplaması'!$C$18,D84&lt;='Çanta Gruplaması'!$D$18),'Çanta Gruplaması'!$B$18,"Belirtilen Aralıkta Değil"))),"Değer Hatalı")))</f>
        <v>Belirtilen Aralıkta Değil</v>
      </c>
      <c r="M84" s="7" t="str">
        <f>IF(AND(D84&gt;='Çanta Gruplaması'!$H$3,D84&lt;='Çanta Gruplaması'!$I$3,F84&gt;='Çanta Gruplaması'!$J$3,F84&lt;='Çanta Gruplaması'!$K$3),'Çanta Gruplaması'!$G$3,IF(AND(D84&gt;='Çanta Gruplaması'!$H$4,D84&lt;='Çanta Gruplaması'!$I$4,F84&gt;='Çanta Gruplaması'!$J$4,F84&lt;='Çanta Gruplaması'!$K$4),'Çanta Gruplaması'!$G$4,IF(AND(D84&gt;='Çanta Gruplaması'!$H$5,D84&lt;='Çanta Gruplaması'!$I$5,F84&gt;='Çanta Gruplaması'!$J$5,F84&lt;='Çanta Gruplaması'!$K$5),'Çanta Gruplaması'!$G$5,"Gruplanabilen Aralıkta Değildir")))</f>
        <v>Gruplanabilen Aralıkta Değildir</v>
      </c>
      <c r="N84" s="18"/>
      <c r="O84" s="18"/>
      <c r="P84" s="18"/>
      <c r="Q84" s="18"/>
      <c r="R84" s="18"/>
      <c r="S84" s="18"/>
      <c r="T84" s="18"/>
      <c r="U84" s="18"/>
      <c r="V84" s="18"/>
      <c r="W84" s="18"/>
      <c r="X84" s="18"/>
    </row>
    <row r="85">
      <c r="A85" s="18"/>
      <c r="B85" s="18"/>
      <c r="C85" s="18"/>
      <c r="D85" s="18"/>
      <c r="E85" s="18"/>
      <c r="F85" s="18"/>
      <c r="G85" s="18"/>
      <c r="H85" s="18"/>
      <c r="I85" s="18"/>
      <c r="J85" s="18"/>
      <c r="K85" s="7" t="str">
        <f t="shared" si="3"/>
        <v>Dikey</v>
      </c>
      <c r="L85" s="7" t="str">
        <f>IF(K85="Dikey",IF(AND(F85&gt;='Çanta Gruplaması'!$C$10,F85&lt;='Çanta Gruplaması'!$D$10),'Çanta Gruplaması'!$B$10,IF(AND(F85&gt;='Çanta Gruplaması'!$C$11,F85&lt;='Çanta Gruplaması'!$D$11),'Çanta Gruplaması'!$B$11,IF(AND(F85&gt;='Çanta Gruplaması'!$C$12,F85&lt;='Çanta Gruplaması'!$D$12),'Çanta Gruplaması'!$B$12,"Belirtilen Aralıkta Değil"))),IF(K85="Yatay",IF(AND(D85&gt;='Çanta Gruplaması'!$C$3,D85&lt;='Çanta Gruplaması'!$D$3),'Çanta Gruplaması'!$B$3,IF(AND(D85&gt;='Çanta Gruplaması'!$C$4,D85&lt;='Çanta Gruplaması'!$D$4),'Çanta Gruplaması'!$B$4,IF(AND(D85&gt;='Çanta Gruplaması'!$C$5,D85&lt;='Çanta Gruplaması'!$D$5),'Çanta Gruplaması'!$B$5,"Belirtilen Aralıkta Değil"))),IF(K85="Küp",IF(AND(D85&gt;='Çanta Gruplaması'!$C$16,D85&lt;='Çanta Gruplaması'!$D$16),'Çanta Gruplaması'!$B$16,IF(AND(D85&gt;='Çanta Gruplaması'!$C$17,D85&lt;='Çanta Gruplaması'!$D$17),'Çanta Gruplaması'!$B$17,IF(AND(D85&gt;='Çanta Gruplaması'!$C$18,D85&lt;='Çanta Gruplaması'!$D$18),'Çanta Gruplaması'!$B$18,"Belirtilen Aralıkta Değil"))),"Değer Hatalı")))</f>
        <v>Belirtilen Aralıkta Değil</v>
      </c>
      <c r="M85" s="7" t="str">
        <f>IF(AND(D85&gt;='Çanta Gruplaması'!$H$3,D85&lt;='Çanta Gruplaması'!$I$3,F85&gt;='Çanta Gruplaması'!$J$3,F85&lt;='Çanta Gruplaması'!$K$3),'Çanta Gruplaması'!$G$3,IF(AND(D85&gt;='Çanta Gruplaması'!$H$4,D85&lt;='Çanta Gruplaması'!$I$4,F85&gt;='Çanta Gruplaması'!$J$4,F85&lt;='Çanta Gruplaması'!$K$4),'Çanta Gruplaması'!$G$4,IF(AND(D85&gt;='Çanta Gruplaması'!$H$5,D85&lt;='Çanta Gruplaması'!$I$5,F85&gt;='Çanta Gruplaması'!$J$5,F85&lt;='Çanta Gruplaması'!$K$5),'Çanta Gruplaması'!$G$5,"Gruplanabilen Aralıkta Değildir")))</f>
        <v>Gruplanabilen Aralıkta Değildir</v>
      </c>
      <c r="N85" s="18"/>
      <c r="O85" s="18"/>
      <c r="P85" s="18"/>
      <c r="Q85" s="18"/>
      <c r="R85" s="18"/>
      <c r="S85" s="18"/>
      <c r="T85" s="18"/>
      <c r="U85" s="18"/>
      <c r="V85" s="18"/>
      <c r="W85" s="18"/>
      <c r="X85" s="18"/>
    </row>
    <row r="86">
      <c r="A86" s="18"/>
      <c r="B86" s="18"/>
      <c r="C86" s="18"/>
      <c r="D86" s="18"/>
      <c r="E86" s="18"/>
      <c r="F86" s="18"/>
      <c r="G86" s="18"/>
      <c r="H86" s="18"/>
      <c r="I86" s="18"/>
      <c r="J86" s="18"/>
      <c r="K86" s="7" t="str">
        <f t="shared" si="3"/>
        <v>Dikey</v>
      </c>
      <c r="L86" s="7" t="str">
        <f>IF(K86="Dikey",IF(AND(F86&gt;='Çanta Gruplaması'!$C$10,F86&lt;='Çanta Gruplaması'!$D$10),'Çanta Gruplaması'!$B$10,IF(AND(F86&gt;='Çanta Gruplaması'!$C$11,F86&lt;='Çanta Gruplaması'!$D$11),'Çanta Gruplaması'!$B$11,IF(AND(F86&gt;='Çanta Gruplaması'!$C$12,F86&lt;='Çanta Gruplaması'!$D$12),'Çanta Gruplaması'!$B$12,"Belirtilen Aralıkta Değil"))),IF(K86="Yatay",IF(AND(D86&gt;='Çanta Gruplaması'!$C$3,D86&lt;='Çanta Gruplaması'!$D$3),'Çanta Gruplaması'!$B$3,IF(AND(D86&gt;='Çanta Gruplaması'!$C$4,D86&lt;='Çanta Gruplaması'!$D$4),'Çanta Gruplaması'!$B$4,IF(AND(D86&gt;='Çanta Gruplaması'!$C$5,D86&lt;='Çanta Gruplaması'!$D$5),'Çanta Gruplaması'!$B$5,"Belirtilen Aralıkta Değil"))),IF(K86="Küp",IF(AND(D86&gt;='Çanta Gruplaması'!$C$16,D86&lt;='Çanta Gruplaması'!$D$16),'Çanta Gruplaması'!$B$16,IF(AND(D86&gt;='Çanta Gruplaması'!$C$17,D86&lt;='Çanta Gruplaması'!$D$17),'Çanta Gruplaması'!$B$17,IF(AND(D86&gt;='Çanta Gruplaması'!$C$18,D86&lt;='Çanta Gruplaması'!$D$18),'Çanta Gruplaması'!$B$18,"Belirtilen Aralıkta Değil"))),"Değer Hatalı")))</f>
        <v>Belirtilen Aralıkta Değil</v>
      </c>
      <c r="M86" s="7" t="str">
        <f>IF(AND(D86&gt;='Çanta Gruplaması'!$H$3,D86&lt;='Çanta Gruplaması'!$I$3,F86&gt;='Çanta Gruplaması'!$J$3,F86&lt;='Çanta Gruplaması'!$K$3),'Çanta Gruplaması'!$G$3,IF(AND(D86&gt;='Çanta Gruplaması'!$H$4,D86&lt;='Çanta Gruplaması'!$I$4,F86&gt;='Çanta Gruplaması'!$J$4,F86&lt;='Çanta Gruplaması'!$K$4),'Çanta Gruplaması'!$G$4,IF(AND(D86&gt;='Çanta Gruplaması'!$H$5,D86&lt;='Çanta Gruplaması'!$I$5,F86&gt;='Çanta Gruplaması'!$J$5,F86&lt;='Çanta Gruplaması'!$K$5),'Çanta Gruplaması'!$G$5,"Gruplanabilen Aralıkta Değildir")))</f>
        <v>Gruplanabilen Aralıkta Değildir</v>
      </c>
      <c r="N86" s="18"/>
      <c r="O86" s="18"/>
      <c r="P86" s="18"/>
      <c r="Q86" s="18"/>
      <c r="R86" s="18"/>
      <c r="S86" s="18"/>
      <c r="T86" s="18"/>
      <c r="U86" s="18"/>
      <c r="V86" s="18"/>
      <c r="W86" s="18"/>
      <c r="X86" s="18"/>
    </row>
    <row r="87">
      <c r="A87" s="18"/>
      <c r="B87" s="18"/>
      <c r="C87" s="18"/>
      <c r="D87" s="18"/>
      <c r="E87" s="18"/>
      <c r="F87" s="18"/>
      <c r="G87" s="18"/>
      <c r="H87" s="18"/>
      <c r="I87" s="18"/>
      <c r="J87" s="18"/>
      <c r="K87" s="7" t="str">
        <f t="shared" si="3"/>
        <v>Dikey</v>
      </c>
      <c r="L87" s="7" t="str">
        <f>IF(K87="Dikey",IF(AND(F87&gt;='Çanta Gruplaması'!$C$10,F87&lt;='Çanta Gruplaması'!$D$10),'Çanta Gruplaması'!$B$10,IF(AND(F87&gt;='Çanta Gruplaması'!$C$11,F87&lt;='Çanta Gruplaması'!$D$11),'Çanta Gruplaması'!$B$11,IF(AND(F87&gt;='Çanta Gruplaması'!$C$12,F87&lt;='Çanta Gruplaması'!$D$12),'Çanta Gruplaması'!$B$12,"Belirtilen Aralıkta Değil"))),IF(K87="Yatay",IF(AND(D87&gt;='Çanta Gruplaması'!$C$3,D87&lt;='Çanta Gruplaması'!$D$3),'Çanta Gruplaması'!$B$3,IF(AND(D87&gt;='Çanta Gruplaması'!$C$4,D87&lt;='Çanta Gruplaması'!$D$4),'Çanta Gruplaması'!$B$4,IF(AND(D87&gt;='Çanta Gruplaması'!$C$5,D87&lt;='Çanta Gruplaması'!$D$5),'Çanta Gruplaması'!$B$5,"Belirtilen Aralıkta Değil"))),IF(K87="Küp",IF(AND(D87&gt;='Çanta Gruplaması'!$C$16,D87&lt;='Çanta Gruplaması'!$D$16),'Çanta Gruplaması'!$B$16,IF(AND(D87&gt;='Çanta Gruplaması'!$C$17,D87&lt;='Çanta Gruplaması'!$D$17),'Çanta Gruplaması'!$B$17,IF(AND(D87&gt;='Çanta Gruplaması'!$C$18,D87&lt;='Çanta Gruplaması'!$D$18),'Çanta Gruplaması'!$B$18,"Belirtilen Aralıkta Değil"))),"Değer Hatalı")))</f>
        <v>Belirtilen Aralıkta Değil</v>
      </c>
      <c r="M87" s="7" t="str">
        <f>IF(AND(D87&gt;='Çanta Gruplaması'!$H$3,D87&lt;='Çanta Gruplaması'!$I$3,F87&gt;='Çanta Gruplaması'!$J$3,F87&lt;='Çanta Gruplaması'!$K$3),'Çanta Gruplaması'!$G$3,IF(AND(D87&gt;='Çanta Gruplaması'!$H$4,D87&lt;='Çanta Gruplaması'!$I$4,F87&gt;='Çanta Gruplaması'!$J$4,F87&lt;='Çanta Gruplaması'!$K$4),'Çanta Gruplaması'!$G$4,IF(AND(D87&gt;='Çanta Gruplaması'!$H$5,D87&lt;='Çanta Gruplaması'!$I$5,F87&gt;='Çanta Gruplaması'!$J$5,F87&lt;='Çanta Gruplaması'!$K$5),'Çanta Gruplaması'!$G$5,"Gruplanabilen Aralıkta Değildir")))</f>
        <v>Gruplanabilen Aralıkta Değildir</v>
      </c>
      <c r="N87" s="18"/>
      <c r="O87" s="18"/>
      <c r="P87" s="18"/>
      <c r="Q87" s="18"/>
      <c r="R87" s="18"/>
      <c r="S87" s="18"/>
      <c r="T87" s="18"/>
      <c r="U87" s="18"/>
      <c r="V87" s="18"/>
      <c r="W87" s="18"/>
      <c r="X87" s="18"/>
    </row>
    <row r="88">
      <c r="A88" s="18"/>
      <c r="B88" s="18"/>
      <c r="C88" s="18"/>
      <c r="D88" s="18"/>
      <c r="E88" s="18"/>
      <c r="F88" s="18"/>
      <c r="G88" s="18"/>
      <c r="H88" s="18"/>
      <c r="I88" s="18"/>
      <c r="J88" s="18"/>
      <c r="K88" s="7" t="str">
        <f t="shared" si="3"/>
        <v>Dikey</v>
      </c>
      <c r="L88" s="7" t="str">
        <f>IF(K88="Dikey",IF(AND(F88&gt;='Çanta Gruplaması'!$C$10,F88&lt;='Çanta Gruplaması'!$D$10),'Çanta Gruplaması'!$B$10,IF(AND(F88&gt;='Çanta Gruplaması'!$C$11,F88&lt;='Çanta Gruplaması'!$D$11),'Çanta Gruplaması'!$B$11,IF(AND(F88&gt;='Çanta Gruplaması'!$C$12,F88&lt;='Çanta Gruplaması'!$D$12),'Çanta Gruplaması'!$B$12,"Belirtilen Aralıkta Değil"))),IF(K88="Yatay",IF(AND(D88&gt;='Çanta Gruplaması'!$C$3,D88&lt;='Çanta Gruplaması'!$D$3),'Çanta Gruplaması'!$B$3,IF(AND(D88&gt;='Çanta Gruplaması'!$C$4,D88&lt;='Çanta Gruplaması'!$D$4),'Çanta Gruplaması'!$B$4,IF(AND(D88&gt;='Çanta Gruplaması'!$C$5,D88&lt;='Çanta Gruplaması'!$D$5),'Çanta Gruplaması'!$B$5,"Belirtilen Aralıkta Değil"))),IF(K88="Küp",IF(AND(D88&gt;='Çanta Gruplaması'!$C$16,D88&lt;='Çanta Gruplaması'!$D$16),'Çanta Gruplaması'!$B$16,IF(AND(D88&gt;='Çanta Gruplaması'!$C$17,D88&lt;='Çanta Gruplaması'!$D$17),'Çanta Gruplaması'!$B$17,IF(AND(D88&gt;='Çanta Gruplaması'!$C$18,D88&lt;='Çanta Gruplaması'!$D$18),'Çanta Gruplaması'!$B$18,"Belirtilen Aralıkta Değil"))),"Değer Hatalı")))</f>
        <v>Belirtilen Aralıkta Değil</v>
      </c>
      <c r="M88" s="7" t="str">
        <f>IF(AND(D88&gt;='Çanta Gruplaması'!$H$3,D88&lt;='Çanta Gruplaması'!$I$3,F88&gt;='Çanta Gruplaması'!$J$3,F88&lt;='Çanta Gruplaması'!$K$3),'Çanta Gruplaması'!$G$3,IF(AND(D88&gt;='Çanta Gruplaması'!$H$4,D88&lt;='Çanta Gruplaması'!$I$4,F88&gt;='Çanta Gruplaması'!$J$4,F88&lt;='Çanta Gruplaması'!$K$4),'Çanta Gruplaması'!$G$4,IF(AND(D88&gt;='Çanta Gruplaması'!$H$5,D88&lt;='Çanta Gruplaması'!$I$5,F88&gt;='Çanta Gruplaması'!$J$5,F88&lt;='Çanta Gruplaması'!$K$5),'Çanta Gruplaması'!$G$5,"Gruplanabilen Aralıkta Değildir")))</f>
        <v>Gruplanabilen Aralıkta Değildir</v>
      </c>
      <c r="N88" s="18"/>
      <c r="O88" s="18"/>
      <c r="P88" s="18"/>
      <c r="Q88" s="18"/>
      <c r="R88" s="18"/>
      <c r="S88" s="18"/>
      <c r="T88" s="18"/>
      <c r="U88" s="18"/>
      <c r="V88" s="18"/>
      <c r="W88" s="18"/>
      <c r="X88" s="18"/>
    </row>
    <row r="89">
      <c r="A89" s="18"/>
      <c r="B89" s="18"/>
      <c r="C89" s="18"/>
      <c r="D89" s="18"/>
      <c r="E89" s="18"/>
      <c r="F89" s="18"/>
      <c r="G89" s="18"/>
      <c r="H89" s="18"/>
      <c r="I89" s="18"/>
      <c r="J89" s="18"/>
      <c r="K89" s="7" t="str">
        <f t="shared" si="3"/>
        <v>Dikey</v>
      </c>
      <c r="L89" s="7" t="str">
        <f>IF(K89="Dikey",IF(AND(F89&gt;='Çanta Gruplaması'!$C$10,F89&lt;='Çanta Gruplaması'!$D$10),'Çanta Gruplaması'!$B$10,IF(AND(F89&gt;='Çanta Gruplaması'!$C$11,F89&lt;='Çanta Gruplaması'!$D$11),'Çanta Gruplaması'!$B$11,IF(AND(F89&gt;='Çanta Gruplaması'!$C$12,F89&lt;='Çanta Gruplaması'!$D$12),'Çanta Gruplaması'!$B$12,"Belirtilen Aralıkta Değil"))),IF(K89="Yatay",IF(AND(D89&gt;='Çanta Gruplaması'!$C$3,D89&lt;='Çanta Gruplaması'!$D$3),'Çanta Gruplaması'!$B$3,IF(AND(D89&gt;='Çanta Gruplaması'!$C$4,D89&lt;='Çanta Gruplaması'!$D$4),'Çanta Gruplaması'!$B$4,IF(AND(D89&gt;='Çanta Gruplaması'!$C$5,D89&lt;='Çanta Gruplaması'!$D$5),'Çanta Gruplaması'!$B$5,"Belirtilen Aralıkta Değil"))),IF(K89="Küp",IF(AND(D89&gt;='Çanta Gruplaması'!$C$16,D89&lt;='Çanta Gruplaması'!$D$16),'Çanta Gruplaması'!$B$16,IF(AND(D89&gt;='Çanta Gruplaması'!$C$17,D89&lt;='Çanta Gruplaması'!$D$17),'Çanta Gruplaması'!$B$17,IF(AND(D89&gt;='Çanta Gruplaması'!$C$18,D89&lt;='Çanta Gruplaması'!$D$18),'Çanta Gruplaması'!$B$18,"Belirtilen Aralıkta Değil"))),"Değer Hatalı")))</f>
        <v>Belirtilen Aralıkta Değil</v>
      </c>
      <c r="M89" s="7" t="str">
        <f>IF(AND(D89&gt;='Çanta Gruplaması'!$H$3,D89&lt;='Çanta Gruplaması'!$I$3,F89&gt;='Çanta Gruplaması'!$J$3,F89&lt;='Çanta Gruplaması'!$K$3),'Çanta Gruplaması'!$G$3,IF(AND(D89&gt;='Çanta Gruplaması'!$H$4,D89&lt;='Çanta Gruplaması'!$I$4,F89&gt;='Çanta Gruplaması'!$J$4,F89&lt;='Çanta Gruplaması'!$K$4),'Çanta Gruplaması'!$G$4,IF(AND(D89&gt;='Çanta Gruplaması'!$H$5,D89&lt;='Çanta Gruplaması'!$I$5,F89&gt;='Çanta Gruplaması'!$J$5,F89&lt;='Çanta Gruplaması'!$K$5),'Çanta Gruplaması'!$G$5,"Gruplanabilen Aralıkta Değildir")))</f>
        <v>Gruplanabilen Aralıkta Değildir</v>
      </c>
      <c r="N89" s="18"/>
      <c r="O89" s="18"/>
      <c r="P89" s="18"/>
      <c r="Q89" s="18"/>
      <c r="R89" s="18"/>
      <c r="S89" s="18"/>
      <c r="T89" s="18"/>
      <c r="U89" s="18"/>
      <c r="V89" s="18"/>
      <c r="W89" s="18"/>
      <c r="X89" s="18"/>
    </row>
    <row r="90">
      <c r="A90" s="18"/>
      <c r="B90" s="18"/>
      <c r="C90" s="18"/>
      <c r="D90" s="18"/>
      <c r="E90" s="18"/>
      <c r="F90" s="18"/>
      <c r="G90" s="18"/>
      <c r="H90" s="18"/>
      <c r="I90" s="18"/>
      <c r="J90" s="18"/>
      <c r="K90" s="7" t="str">
        <f t="shared" si="3"/>
        <v>Dikey</v>
      </c>
      <c r="L90" s="7" t="str">
        <f>IF(K90="Dikey",IF(AND(F90&gt;='Çanta Gruplaması'!$C$10,F90&lt;='Çanta Gruplaması'!$D$10),'Çanta Gruplaması'!$B$10,IF(AND(F90&gt;='Çanta Gruplaması'!$C$11,F90&lt;='Çanta Gruplaması'!$D$11),'Çanta Gruplaması'!$B$11,IF(AND(F90&gt;='Çanta Gruplaması'!$C$12,F90&lt;='Çanta Gruplaması'!$D$12),'Çanta Gruplaması'!$B$12,"Belirtilen Aralıkta Değil"))),IF(K90="Yatay",IF(AND(D90&gt;='Çanta Gruplaması'!$C$3,D90&lt;='Çanta Gruplaması'!$D$3),'Çanta Gruplaması'!$B$3,IF(AND(D90&gt;='Çanta Gruplaması'!$C$4,D90&lt;='Çanta Gruplaması'!$D$4),'Çanta Gruplaması'!$B$4,IF(AND(D90&gt;='Çanta Gruplaması'!$C$5,D90&lt;='Çanta Gruplaması'!$D$5),'Çanta Gruplaması'!$B$5,"Belirtilen Aralıkta Değil"))),IF(K90="Küp",IF(AND(D90&gt;='Çanta Gruplaması'!$C$16,D90&lt;='Çanta Gruplaması'!$D$16),'Çanta Gruplaması'!$B$16,IF(AND(D90&gt;='Çanta Gruplaması'!$C$17,D90&lt;='Çanta Gruplaması'!$D$17),'Çanta Gruplaması'!$B$17,IF(AND(D90&gt;='Çanta Gruplaması'!$C$18,D90&lt;='Çanta Gruplaması'!$D$18),'Çanta Gruplaması'!$B$18,"Belirtilen Aralıkta Değil"))),"Değer Hatalı")))</f>
        <v>Belirtilen Aralıkta Değil</v>
      </c>
      <c r="M90" s="7" t="str">
        <f>IF(AND(D90&gt;='Çanta Gruplaması'!$H$3,D90&lt;='Çanta Gruplaması'!$I$3,F90&gt;='Çanta Gruplaması'!$J$3,F90&lt;='Çanta Gruplaması'!$K$3),'Çanta Gruplaması'!$G$3,IF(AND(D90&gt;='Çanta Gruplaması'!$H$4,D90&lt;='Çanta Gruplaması'!$I$4,F90&gt;='Çanta Gruplaması'!$J$4,F90&lt;='Çanta Gruplaması'!$K$4),'Çanta Gruplaması'!$G$4,IF(AND(D90&gt;='Çanta Gruplaması'!$H$5,D90&lt;='Çanta Gruplaması'!$I$5,F90&gt;='Çanta Gruplaması'!$J$5,F90&lt;='Çanta Gruplaması'!$K$5),'Çanta Gruplaması'!$G$5,"Gruplanabilen Aralıkta Değildir")))</f>
        <v>Gruplanabilen Aralıkta Değildir</v>
      </c>
      <c r="N90" s="18"/>
      <c r="O90" s="18"/>
      <c r="P90" s="18"/>
      <c r="Q90" s="18"/>
      <c r="R90" s="18"/>
      <c r="S90" s="18"/>
      <c r="T90" s="18"/>
      <c r="U90" s="18"/>
      <c r="V90" s="18"/>
      <c r="W90" s="18"/>
      <c r="X90" s="18"/>
    </row>
    <row r="91">
      <c r="A91" s="18"/>
      <c r="B91" s="18"/>
      <c r="C91" s="18"/>
      <c r="D91" s="18"/>
      <c r="E91" s="18"/>
      <c r="F91" s="18"/>
      <c r="G91" s="18"/>
      <c r="H91" s="18"/>
      <c r="I91" s="18"/>
      <c r="J91" s="18"/>
      <c r="K91" s="7" t="str">
        <f t="shared" si="3"/>
        <v>Dikey</v>
      </c>
      <c r="L91" s="7" t="str">
        <f>IF(K91="Dikey",IF(AND(F91&gt;='Çanta Gruplaması'!$C$10,F91&lt;='Çanta Gruplaması'!$D$10),'Çanta Gruplaması'!$B$10,IF(AND(F91&gt;='Çanta Gruplaması'!$C$11,F91&lt;='Çanta Gruplaması'!$D$11),'Çanta Gruplaması'!$B$11,IF(AND(F91&gt;='Çanta Gruplaması'!$C$12,F91&lt;='Çanta Gruplaması'!$D$12),'Çanta Gruplaması'!$B$12,"Belirtilen Aralıkta Değil"))),IF(K91="Yatay",IF(AND(D91&gt;='Çanta Gruplaması'!$C$3,D91&lt;='Çanta Gruplaması'!$D$3),'Çanta Gruplaması'!$B$3,IF(AND(D91&gt;='Çanta Gruplaması'!$C$4,D91&lt;='Çanta Gruplaması'!$D$4),'Çanta Gruplaması'!$B$4,IF(AND(D91&gt;='Çanta Gruplaması'!$C$5,D91&lt;='Çanta Gruplaması'!$D$5),'Çanta Gruplaması'!$B$5,"Belirtilen Aralıkta Değil"))),IF(K91="Küp",IF(AND(D91&gt;='Çanta Gruplaması'!$C$16,D91&lt;='Çanta Gruplaması'!$D$16),'Çanta Gruplaması'!$B$16,IF(AND(D91&gt;='Çanta Gruplaması'!$C$17,D91&lt;='Çanta Gruplaması'!$D$17),'Çanta Gruplaması'!$B$17,IF(AND(D91&gt;='Çanta Gruplaması'!$C$18,D91&lt;='Çanta Gruplaması'!$D$18),'Çanta Gruplaması'!$B$18,"Belirtilen Aralıkta Değil"))),"Değer Hatalı")))</f>
        <v>Belirtilen Aralıkta Değil</v>
      </c>
      <c r="M91" s="7" t="str">
        <f>IF(AND(D91&gt;='Çanta Gruplaması'!$H$3,D91&lt;='Çanta Gruplaması'!$I$3,F91&gt;='Çanta Gruplaması'!$J$3,F91&lt;='Çanta Gruplaması'!$K$3),'Çanta Gruplaması'!$G$3,IF(AND(D91&gt;='Çanta Gruplaması'!$H$4,D91&lt;='Çanta Gruplaması'!$I$4,F91&gt;='Çanta Gruplaması'!$J$4,F91&lt;='Çanta Gruplaması'!$K$4),'Çanta Gruplaması'!$G$4,IF(AND(D91&gt;='Çanta Gruplaması'!$H$5,D91&lt;='Çanta Gruplaması'!$I$5,F91&gt;='Çanta Gruplaması'!$J$5,F91&lt;='Çanta Gruplaması'!$K$5),'Çanta Gruplaması'!$G$5,"Gruplanabilen Aralıkta Değildir")))</f>
        <v>Gruplanabilen Aralıkta Değildir</v>
      </c>
      <c r="N91" s="18"/>
      <c r="O91" s="18"/>
      <c r="P91" s="18"/>
      <c r="Q91" s="18"/>
      <c r="R91" s="18"/>
      <c r="S91" s="18"/>
      <c r="T91" s="18"/>
      <c r="U91" s="18"/>
      <c r="V91" s="18"/>
      <c r="W91" s="18"/>
      <c r="X91" s="18"/>
    </row>
    <row r="92">
      <c r="A92" s="18"/>
      <c r="B92" s="18"/>
      <c r="C92" s="18"/>
      <c r="D92" s="18"/>
      <c r="E92" s="18"/>
      <c r="F92" s="18"/>
      <c r="G92" s="18"/>
      <c r="H92" s="18"/>
      <c r="I92" s="18"/>
      <c r="J92" s="18"/>
      <c r="K92" s="7" t="str">
        <f t="shared" si="3"/>
        <v>Dikey</v>
      </c>
      <c r="L92" s="7" t="str">
        <f>IF(K92="Dikey",IF(AND(F92&gt;='Çanta Gruplaması'!$C$10,F92&lt;='Çanta Gruplaması'!$D$10),'Çanta Gruplaması'!$B$10,IF(AND(F92&gt;='Çanta Gruplaması'!$C$11,F92&lt;='Çanta Gruplaması'!$D$11),'Çanta Gruplaması'!$B$11,IF(AND(F92&gt;='Çanta Gruplaması'!$C$12,F92&lt;='Çanta Gruplaması'!$D$12),'Çanta Gruplaması'!$B$12,"Belirtilen Aralıkta Değil"))),IF(K92="Yatay",IF(AND(D92&gt;='Çanta Gruplaması'!$C$3,D92&lt;='Çanta Gruplaması'!$D$3),'Çanta Gruplaması'!$B$3,IF(AND(D92&gt;='Çanta Gruplaması'!$C$4,D92&lt;='Çanta Gruplaması'!$D$4),'Çanta Gruplaması'!$B$4,IF(AND(D92&gt;='Çanta Gruplaması'!$C$5,D92&lt;='Çanta Gruplaması'!$D$5),'Çanta Gruplaması'!$B$5,"Belirtilen Aralıkta Değil"))),IF(K92="Küp",IF(AND(D92&gt;='Çanta Gruplaması'!$C$16,D92&lt;='Çanta Gruplaması'!$D$16),'Çanta Gruplaması'!$B$16,IF(AND(D92&gt;='Çanta Gruplaması'!$C$17,D92&lt;='Çanta Gruplaması'!$D$17),'Çanta Gruplaması'!$B$17,IF(AND(D92&gt;='Çanta Gruplaması'!$C$18,D92&lt;='Çanta Gruplaması'!$D$18),'Çanta Gruplaması'!$B$18,"Belirtilen Aralıkta Değil"))),"Değer Hatalı")))</f>
        <v>Belirtilen Aralıkta Değil</v>
      </c>
      <c r="M92" s="7" t="str">
        <f>IF(AND(D92&gt;='Çanta Gruplaması'!$H$3,D92&lt;='Çanta Gruplaması'!$I$3,F92&gt;='Çanta Gruplaması'!$J$3,F92&lt;='Çanta Gruplaması'!$K$3),'Çanta Gruplaması'!$G$3,IF(AND(D92&gt;='Çanta Gruplaması'!$H$4,D92&lt;='Çanta Gruplaması'!$I$4,F92&gt;='Çanta Gruplaması'!$J$4,F92&lt;='Çanta Gruplaması'!$K$4),'Çanta Gruplaması'!$G$4,IF(AND(D92&gt;='Çanta Gruplaması'!$H$5,D92&lt;='Çanta Gruplaması'!$I$5,F92&gt;='Çanta Gruplaması'!$J$5,F92&lt;='Çanta Gruplaması'!$K$5),'Çanta Gruplaması'!$G$5,"Gruplanabilen Aralıkta Değildir")))</f>
        <v>Gruplanabilen Aralıkta Değildir</v>
      </c>
      <c r="N92" s="18"/>
      <c r="O92" s="18"/>
      <c r="P92" s="18"/>
      <c r="Q92" s="18"/>
      <c r="R92" s="18"/>
      <c r="S92" s="18"/>
      <c r="T92" s="18"/>
      <c r="U92" s="18"/>
      <c r="V92" s="18"/>
      <c r="W92" s="18"/>
      <c r="X92" s="18"/>
    </row>
    <row r="93">
      <c r="A93" s="18"/>
      <c r="B93" s="18"/>
      <c r="C93" s="18"/>
      <c r="D93" s="18"/>
      <c r="E93" s="18"/>
      <c r="F93" s="18"/>
      <c r="G93" s="18"/>
      <c r="H93" s="18"/>
      <c r="I93" s="18"/>
      <c r="J93" s="18"/>
      <c r="K93" s="7" t="str">
        <f t="shared" si="3"/>
        <v>Dikey</v>
      </c>
      <c r="L93" s="7" t="str">
        <f>IF(K93="Dikey",IF(AND(F93&gt;='Çanta Gruplaması'!$C$10,F93&lt;='Çanta Gruplaması'!$D$10),'Çanta Gruplaması'!$B$10,IF(AND(F93&gt;='Çanta Gruplaması'!$C$11,F93&lt;='Çanta Gruplaması'!$D$11),'Çanta Gruplaması'!$B$11,IF(AND(F93&gt;='Çanta Gruplaması'!$C$12,F93&lt;='Çanta Gruplaması'!$D$12),'Çanta Gruplaması'!$B$12,"Belirtilen Aralıkta Değil"))),IF(K93="Yatay",IF(AND(D93&gt;='Çanta Gruplaması'!$C$3,D93&lt;='Çanta Gruplaması'!$D$3),'Çanta Gruplaması'!$B$3,IF(AND(D93&gt;='Çanta Gruplaması'!$C$4,D93&lt;='Çanta Gruplaması'!$D$4),'Çanta Gruplaması'!$B$4,IF(AND(D93&gt;='Çanta Gruplaması'!$C$5,D93&lt;='Çanta Gruplaması'!$D$5),'Çanta Gruplaması'!$B$5,"Belirtilen Aralıkta Değil"))),IF(K93="Küp",IF(AND(D93&gt;='Çanta Gruplaması'!$C$16,D93&lt;='Çanta Gruplaması'!$D$16),'Çanta Gruplaması'!$B$16,IF(AND(D93&gt;='Çanta Gruplaması'!$C$17,D93&lt;='Çanta Gruplaması'!$D$17),'Çanta Gruplaması'!$B$17,IF(AND(D93&gt;='Çanta Gruplaması'!$C$18,D93&lt;='Çanta Gruplaması'!$D$18),'Çanta Gruplaması'!$B$18,"Belirtilen Aralıkta Değil"))),"Değer Hatalı")))</f>
        <v>Belirtilen Aralıkta Değil</v>
      </c>
      <c r="M93" s="7" t="str">
        <f>IF(AND(D93&gt;='Çanta Gruplaması'!$H$3,D93&lt;='Çanta Gruplaması'!$I$3,F93&gt;='Çanta Gruplaması'!$J$3,F93&lt;='Çanta Gruplaması'!$K$3),'Çanta Gruplaması'!$G$3,IF(AND(D93&gt;='Çanta Gruplaması'!$H$4,D93&lt;='Çanta Gruplaması'!$I$4,F93&gt;='Çanta Gruplaması'!$J$4,F93&lt;='Çanta Gruplaması'!$K$4),'Çanta Gruplaması'!$G$4,IF(AND(D93&gt;='Çanta Gruplaması'!$H$5,D93&lt;='Çanta Gruplaması'!$I$5,F93&gt;='Çanta Gruplaması'!$J$5,F93&lt;='Çanta Gruplaması'!$K$5),'Çanta Gruplaması'!$G$5,"Gruplanabilen Aralıkta Değildir")))</f>
        <v>Gruplanabilen Aralıkta Değildir</v>
      </c>
      <c r="N93" s="18"/>
      <c r="O93" s="18"/>
      <c r="P93" s="18"/>
      <c r="Q93" s="18"/>
      <c r="R93" s="18"/>
      <c r="S93" s="18"/>
      <c r="T93" s="18"/>
      <c r="U93" s="18"/>
      <c r="V93" s="18"/>
      <c r="W93" s="18"/>
      <c r="X93" s="18"/>
    </row>
    <row r="94">
      <c r="A94" s="18"/>
      <c r="B94" s="18"/>
      <c r="C94" s="18"/>
      <c r="D94" s="18"/>
      <c r="E94" s="18"/>
      <c r="F94" s="18"/>
      <c r="G94" s="18"/>
      <c r="H94" s="18"/>
      <c r="I94" s="18"/>
      <c r="J94" s="18"/>
      <c r="K94" s="7" t="str">
        <f t="shared" si="3"/>
        <v>Dikey</v>
      </c>
      <c r="L94" s="7" t="str">
        <f>IF(K94="Dikey",IF(AND(F94&gt;='Çanta Gruplaması'!$C$10,F94&lt;='Çanta Gruplaması'!$D$10),'Çanta Gruplaması'!$B$10,IF(AND(F94&gt;='Çanta Gruplaması'!$C$11,F94&lt;='Çanta Gruplaması'!$D$11),'Çanta Gruplaması'!$B$11,IF(AND(F94&gt;='Çanta Gruplaması'!$C$12,F94&lt;='Çanta Gruplaması'!$D$12),'Çanta Gruplaması'!$B$12,"Belirtilen Aralıkta Değil"))),IF(K94="Yatay",IF(AND(D94&gt;='Çanta Gruplaması'!$C$3,D94&lt;='Çanta Gruplaması'!$D$3),'Çanta Gruplaması'!$B$3,IF(AND(D94&gt;='Çanta Gruplaması'!$C$4,D94&lt;='Çanta Gruplaması'!$D$4),'Çanta Gruplaması'!$B$4,IF(AND(D94&gt;='Çanta Gruplaması'!$C$5,D94&lt;='Çanta Gruplaması'!$D$5),'Çanta Gruplaması'!$B$5,"Belirtilen Aralıkta Değil"))),IF(K94="Küp",IF(AND(D94&gt;='Çanta Gruplaması'!$C$16,D94&lt;='Çanta Gruplaması'!$D$16),'Çanta Gruplaması'!$B$16,IF(AND(D94&gt;='Çanta Gruplaması'!$C$17,D94&lt;='Çanta Gruplaması'!$D$17),'Çanta Gruplaması'!$B$17,IF(AND(D94&gt;='Çanta Gruplaması'!$C$18,D94&lt;='Çanta Gruplaması'!$D$18),'Çanta Gruplaması'!$B$18,"Belirtilen Aralıkta Değil"))),"Değer Hatalı")))</f>
        <v>Belirtilen Aralıkta Değil</v>
      </c>
      <c r="M94" s="7" t="str">
        <f>IF(AND(D94&gt;='Çanta Gruplaması'!$H$3,D94&lt;='Çanta Gruplaması'!$I$3,F94&gt;='Çanta Gruplaması'!$J$3,F94&lt;='Çanta Gruplaması'!$K$3),'Çanta Gruplaması'!$G$3,IF(AND(D94&gt;='Çanta Gruplaması'!$H$4,D94&lt;='Çanta Gruplaması'!$I$4,F94&gt;='Çanta Gruplaması'!$J$4,F94&lt;='Çanta Gruplaması'!$K$4),'Çanta Gruplaması'!$G$4,IF(AND(D94&gt;='Çanta Gruplaması'!$H$5,D94&lt;='Çanta Gruplaması'!$I$5,F94&gt;='Çanta Gruplaması'!$J$5,F94&lt;='Çanta Gruplaması'!$K$5),'Çanta Gruplaması'!$G$5,"Gruplanabilen Aralıkta Değildir")))</f>
        <v>Gruplanabilen Aralıkta Değildir</v>
      </c>
      <c r="N94" s="18"/>
      <c r="O94" s="18"/>
      <c r="P94" s="18"/>
      <c r="Q94" s="18"/>
      <c r="R94" s="18"/>
      <c r="S94" s="18"/>
      <c r="T94" s="18"/>
      <c r="U94" s="18"/>
      <c r="V94" s="18"/>
      <c r="W94" s="18"/>
      <c r="X94" s="18"/>
    </row>
    <row r="95">
      <c r="A95" s="18"/>
      <c r="B95" s="18"/>
      <c r="C95" s="18"/>
      <c r="D95" s="18"/>
      <c r="E95" s="18"/>
      <c r="F95" s="18"/>
      <c r="G95" s="18"/>
      <c r="H95" s="18"/>
      <c r="I95" s="18"/>
      <c r="J95" s="18"/>
      <c r="K95" s="7" t="str">
        <f t="shared" si="3"/>
        <v>Dikey</v>
      </c>
      <c r="L95" s="7" t="str">
        <f>IF(K95="Dikey",IF(AND(F95&gt;='Çanta Gruplaması'!$C$10,F95&lt;='Çanta Gruplaması'!$D$10),'Çanta Gruplaması'!$B$10,IF(AND(F95&gt;='Çanta Gruplaması'!$C$11,F95&lt;='Çanta Gruplaması'!$D$11),'Çanta Gruplaması'!$B$11,IF(AND(F95&gt;='Çanta Gruplaması'!$C$12,F95&lt;='Çanta Gruplaması'!$D$12),'Çanta Gruplaması'!$B$12,"Belirtilen Aralıkta Değil"))),IF(K95="Yatay",IF(AND(D95&gt;='Çanta Gruplaması'!$C$3,D95&lt;='Çanta Gruplaması'!$D$3),'Çanta Gruplaması'!$B$3,IF(AND(D95&gt;='Çanta Gruplaması'!$C$4,D95&lt;='Çanta Gruplaması'!$D$4),'Çanta Gruplaması'!$B$4,IF(AND(D95&gt;='Çanta Gruplaması'!$C$5,D95&lt;='Çanta Gruplaması'!$D$5),'Çanta Gruplaması'!$B$5,"Belirtilen Aralıkta Değil"))),IF(K95="Küp",IF(AND(D95&gt;='Çanta Gruplaması'!$C$16,D95&lt;='Çanta Gruplaması'!$D$16),'Çanta Gruplaması'!$B$16,IF(AND(D95&gt;='Çanta Gruplaması'!$C$17,D95&lt;='Çanta Gruplaması'!$D$17),'Çanta Gruplaması'!$B$17,IF(AND(D95&gt;='Çanta Gruplaması'!$C$18,D95&lt;='Çanta Gruplaması'!$D$18),'Çanta Gruplaması'!$B$18,"Belirtilen Aralıkta Değil"))),"Değer Hatalı")))</f>
        <v>Belirtilen Aralıkta Değil</v>
      </c>
      <c r="M95" s="7" t="str">
        <f>IF(AND(D95&gt;='Çanta Gruplaması'!$H$3,D95&lt;='Çanta Gruplaması'!$I$3,F95&gt;='Çanta Gruplaması'!$J$3,F95&lt;='Çanta Gruplaması'!$K$3),'Çanta Gruplaması'!$G$3,IF(AND(D95&gt;='Çanta Gruplaması'!$H$4,D95&lt;='Çanta Gruplaması'!$I$4,F95&gt;='Çanta Gruplaması'!$J$4,F95&lt;='Çanta Gruplaması'!$K$4),'Çanta Gruplaması'!$G$4,IF(AND(D95&gt;='Çanta Gruplaması'!$H$5,D95&lt;='Çanta Gruplaması'!$I$5,F95&gt;='Çanta Gruplaması'!$J$5,F95&lt;='Çanta Gruplaması'!$K$5),'Çanta Gruplaması'!$G$5,"Gruplanabilen Aralıkta Değildir")))</f>
        <v>Gruplanabilen Aralıkta Değildir</v>
      </c>
      <c r="N95" s="18"/>
      <c r="O95" s="18"/>
      <c r="P95" s="18"/>
      <c r="Q95" s="18"/>
      <c r="R95" s="18"/>
      <c r="S95" s="18"/>
      <c r="T95" s="18"/>
      <c r="U95" s="18"/>
      <c r="V95" s="18"/>
      <c r="W95" s="18"/>
      <c r="X95" s="18"/>
    </row>
    <row r="96">
      <c r="A96" s="18"/>
      <c r="B96" s="18"/>
      <c r="C96" s="18"/>
      <c r="D96" s="18"/>
      <c r="E96" s="18"/>
      <c r="F96" s="18"/>
      <c r="G96" s="18"/>
      <c r="H96" s="18"/>
      <c r="I96" s="18"/>
      <c r="J96" s="18"/>
      <c r="K96" s="7" t="str">
        <f t="shared" si="3"/>
        <v>Dikey</v>
      </c>
      <c r="L96" s="7" t="str">
        <f>IF(K96="Dikey",IF(AND(F96&gt;='Çanta Gruplaması'!$C$10,F96&lt;='Çanta Gruplaması'!$D$10),'Çanta Gruplaması'!$B$10,IF(AND(F96&gt;='Çanta Gruplaması'!$C$11,F96&lt;='Çanta Gruplaması'!$D$11),'Çanta Gruplaması'!$B$11,IF(AND(F96&gt;='Çanta Gruplaması'!$C$12,F96&lt;='Çanta Gruplaması'!$D$12),'Çanta Gruplaması'!$B$12,"Belirtilen Aralıkta Değil"))),IF(K96="Yatay",IF(AND(D96&gt;='Çanta Gruplaması'!$C$3,D96&lt;='Çanta Gruplaması'!$D$3),'Çanta Gruplaması'!$B$3,IF(AND(D96&gt;='Çanta Gruplaması'!$C$4,D96&lt;='Çanta Gruplaması'!$D$4),'Çanta Gruplaması'!$B$4,IF(AND(D96&gt;='Çanta Gruplaması'!$C$5,D96&lt;='Çanta Gruplaması'!$D$5),'Çanta Gruplaması'!$B$5,"Belirtilen Aralıkta Değil"))),IF(K96="Küp",IF(AND(D96&gt;='Çanta Gruplaması'!$C$16,D96&lt;='Çanta Gruplaması'!$D$16),'Çanta Gruplaması'!$B$16,IF(AND(D96&gt;='Çanta Gruplaması'!$C$17,D96&lt;='Çanta Gruplaması'!$D$17),'Çanta Gruplaması'!$B$17,IF(AND(D96&gt;='Çanta Gruplaması'!$C$18,D96&lt;='Çanta Gruplaması'!$D$18),'Çanta Gruplaması'!$B$18,"Belirtilen Aralıkta Değil"))),"Değer Hatalı")))</f>
        <v>Belirtilen Aralıkta Değil</v>
      </c>
      <c r="M96" s="7" t="str">
        <f>IF(AND(D96&gt;='Çanta Gruplaması'!$H$3,D96&lt;='Çanta Gruplaması'!$I$3,F96&gt;='Çanta Gruplaması'!$J$3,F96&lt;='Çanta Gruplaması'!$K$3),'Çanta Gruplaması'!$G$3,IF(AND(D96&gt;='Çanta Gruplaması'!$H$4,D96&lt;='Çanta Gruplaması'!$I$4,F96&gt;='Çanta Gruplaması'!$J$4,F96&lt;='Çanta Gruplaması'!$K$4),'Çanta Gruplaması'!$G$4,IF(AND(D96&gt;='Çanta Gruplaması'!$H$5,D96&lt;='Çanta Gruplaması'!$I$5,F96&gt;='Çanta Gruplaması'!$J$5,F96&lt;='Çanta Gruplaması'!$K$5),'Çanta Gruplaması'!$G$5,"Gruplanabilen Aralıkta Değildir")))</f>
        <v>Gruplanabilen Aralıkta Değildir</v>
      </c>
      <c r="N96" s="18"/>
      <c r="O96" s="18"/>
      <c r="P96" s="18"/>
      <c r="Q96" s="18"/>
      <c r="R96" s="18"/>
      <c r="S96" s="18"/>
      <c r="T96" s="18"/>
      <c r="U96" s="18"/>
      <c r="V96" s="18"/>
      <c r="W96" s="18"/>
      <c r="X96" s="18"/>
    </row>
    <row r="97">
      <c r="A97" s="18"/>
      <c r="B97" s="18"/>
      <c r="C97" s="18"/>
      <c r="D97" s="18"/>
      <c r="E97" s="18"/>
      <c r="F97" s="18"/>
      <c r="G97" s="18"/>
      <c r="H97" s="18"/>
      <c r="I97" s="18"/>
      <c r="J97" s="18"/>
      <c r="K97" s="7" t="str">
        <f t="shared" si="3"/>
        <v>Dikey</v>
      </c>
      <c r="L97" s="7" t="str">
        <f>IF(K97="Dikey",IF(AND(F97&gt;='Çanta Gruplaması'!$C$10,F97&lt;='Çanta Gruplaması'!$D$10),'Çanta Gruplaması'!$B$10,IF(AND(F97&gt;='Çanta Gruplaması'!$C$11,F97&lt;='Çanta Gruplaması'!$D$11),'Çanta Gruplaması'!$B$11,IF(AND(F97&gt;='Çanta Gruplaması'!$C$12,F97&lt;='Çanta Gruplaması'!$D$12),'Çanta Gruplaması'!$B$12,"Belirtilen Aralıkta Değil"))),IF(K97="Yatay",IF(AND(D97&gt;='Çanta Gruplaması'!$C$3,D97&lt;='Çanta Gruplaması'!$D$3),'Çanta Gruplaması'!$B$3,IF(AND(D97&gt;='Çanta Gruplaması'!$C$4,D97&lt;='Çanta Gruplaması'!$D$4),'Çanta Gruplaması'!$B$4,IF(AND(D97&gt;='Çanta Gruplaması'!$C$5,D97&lt;='Çanta Gruplaması'!$D$5),'Çanta Gruplaması'!$B$5,"Belirtilen Aralıkta Değil"))),IF(K97="Küp",IF(AND(D97&gt;='Çanta Gruplaması'!$C$16,D97&lt;='Çanta Gruplaması'!$D$16),'Çanta Gruplaması'!$B$16,IF(AND(D97&gt;='Çanta Gruplaması'!$C$17,D97&lt;='Çanta Gruplaması'!$D$17),'Çanta Gruplaması'!$B$17,IF(AND(D97&gt;='Çanta Gruplaması'!$C$18,D97&lt;='Çanta Gruplaması'!$D$18),'Çanta Gruplaması'!$B$18,"Belirtilen Aralıkta Değil"))),"Değer Hatalı")))</f>
        <v>Belirtilen Aralıkta Değil</v>
      </c>
      <c r="M97" s="7" t="str">
        <f>IF(AND(D97&gt;='Çanta Gruplaması'!$H$3,D97&lt;='Çanta Gruplaması'!$I$3,F97&gt;='Çanta Gruplaması'!$J$3,F97&lt;='Çanta Gruplaması'!$K$3),'Çanta Gruplaması'!$G$3,IF(AND(D97&gt;='Çanta Gruplaması'!$H$4,D97&lt;='Çanta Gruplaması'!$I$4,F97&gt;='Çanta Gruplaması'!$J$4,F97&lt;='Çanta Gruplaması'!$K$4),'Çanta Gruplaması'!$G$4,IF(AND(D97&gt;='Çanta Gruplaması'!$H$5,D97&lt;='Çanta Gruplaması'!$I$5,F97&gt;='Çanta Gruplaması'!$J$5,F97&lt;='Çanta Gruplaması'!$K$5),'Çanta Gruplaması'!$G$5,"Gruplanabilen Aralıkta Değildir")))</f>
        <v>Gruplanabilen Aralıkta Değildir</v>
      </c>
      <c r="N97" s="18"/>
      <c r="O97" s="18"/>
      <c r="P97" s="18"/>
      <c r="Q97" s="18"/>
      <c r="R97" s="18"/>
      <c r="S97" s="18"/>
      <c r="T97" s="18"/>
      <c r="U97" s="18"/>
      <c r="V97" s="18"/>
      <c r="W97" s="18"/>
      <c r="X97" s="18"/>
    </row>
    <row r="98">
      <c r="A98" s="18"/>
      <c r="B98" s="18"/>
      <c r="C98" s="18"/>
      <c r="D98" s="18"/>
      <c r="E98" s="18"/>
      <c r="F98" s="18"/>
      <c r="G98" s="18"/>
      <c r="H98" s="18"/>
      <c r="I98" s="18"/>
      <c r="J98" s="18"/>
      <c r="K98" s="7" t="str">
        <f t="shared" si="3"/>
        <v>Dikey</v>
      </c>
      <c r="L98" s="7" t="str">
        <f>IF(K98="Dikey",IF(AND(F98&gt;='Çanta Gruplaması'!$C$10,F98&lt;='Çanta Gruplaması'!$D$10),'Çanta Gruplaması'!$B$10,IF(AND(F98&gt;='Çanta Gruplaması'!$C$11,F98&lt;='Çanta Gruplaması'!$D$11),'Çanta Gruplaması'!$B$11,IF(AND(F98&gt;='Çanta Gruplaması'!$C$12,F98&lt;='Çanta Gruplaması'!$D$12),'Çanta Gruplaması'!$B$12,"Belirtilen Aralıkta Değil"))),IF(K98="Yatay",IF(AND(D98&gt;='Çanta Gruplaması'!$C$3,D98&lt;='Çanta Gruplaması'!$D$3),'Çanta Gruplaması'!$B$3,IF(AND(D98&gt;='Çanta Gruplaması'!$C$4,D98&lt;='Çanta Gruplaması'!$D$4),'Çanta Gruplaması'!$B$4,IF(AND(D98&gt;='Çanta Gruplaması'!$C$5,D98&lt;='Çanta Gruplaması'!$D$5),'Çanta Gruplaması'!$B$5,"Belirtilen Aralıkta Değil"))),IF(K98="Küp",IF(AND(D98&gt;='Çanta Gruplaması'!$C$16,D98&lt;='Çanta Gruplaması'!$D$16),'Çanta Gruplaması'!$B$16,IF(AND(D98&gt;='Çanta Gruplaması'!$C$17,D98&lt;='Çanta Gruplaması'!$D$17),'Çanta Gruplaması'!$B$17,IF(AND(D98&gt;='Çanta Gruplaması'!$C$18,D98&lt;='Çanta Gruplaması'!$D$18),'Çanta Gruplaması'!$B$18,"Belirtilen Aralıkta Değil"))),"Değer Hatalı")))</f>
        <v>Belirtilen Aralıkta Değil</v>
      </c>
      <c r="M98" s="7" t="str">
        <f>IF(AND(D98&gt;='Çanta Gruplaması'!$H$3,D98&lt;='Çanta Gruplaması'!$I$3,F98&gt;='Çanta Gruplaması'!$J$3,F98&lt;='Çanta Gruplaması'!$K$3),'Çanta Gruplaması'!$G$3,IF(AND(D98&gt;='Çanta Gruplaması'!$H$4,D98&lt;='Çanta Gruplaması'!$I$4,F98&gt;='Çanta Gruplaması'!$J$4,F98&lt;='Çanta Gruplaması'!$K$4),'Çanta Gruplaması'!$G$4,IF(AND(D98&gt;='Çanta Gruplaması'!$H$5,D98&lt;='Çanta Gruplaması'!$I$5,F98&gt;='Çanta Gruplaması'!$J$5,F98&lt;='Çanta Gruplaması'!$K$5),'Çanta Gruplaması'!$G$5,"Gruplanabilen Aralıkta Değildir")))</f>
        <v>Gruplanabilen Aralıkta Değildir</v>
      </c>
      <c r="N98" s="18"/>
      <c r="O98" s="18"/>
      <c r="P98" s="18"/>
      <c r="Q98" s="18"/>
      <c r="R98" s="18"/>
      <c r="S98" s="18"/>
      <c r="T98" s="18"/>
      <c r="U98" s="18"/>
      <c r="V98" s="18"/>
      <c r="W98" s="18"/>
      <c r="X98" s="18"/>
    </row>
    <row r="99">
      <c r="A99" s="18"/>
      <c r="B99" s="18"/>
      <c r="C99" s="18"/>
      <c r="D99" s="18"/>
      <c r="E99" s="18"/>
      <c r="F99" s="18"/>
      <c r="G99" s="18"/>
      <c r="H99" s="18"/>
      <c r="I99" s="18"/>
      <c r="J99" s="18"/>
      <c r="K99" s="7" t="str">
        <f t="shared" si="3"/>
        <v>Dikey</v>
      </c>
      <c r="L99" s="7" t="str">
        <f>IF(K99="Dikey",IF(AND(F99&gt;='Çanta Gruplaması'!$C$10,F99&lt;='Çanta Gruplaması'!$D$10),'Çanta Gruplaması'!$B$10,IF(AND(F99&gt;='Çanta Gruplaması'!$C$11,F99&lt;='Çanta Gruplaması'!$D$11),'Çanta Gruplaması'!$B$11,IF(AND(F99&gt;='Çanta Gruplaması'!$C$12,F99&lt;='Çanta Gruplaması'!$D$12),'Çanta Gruplaması'!$B$12,"Belirtilen Aralıkta Değil"))),IF(K99="Yatay",IF(AND(D99&gt;='Çanta Gruplaması'!$C$3,D99&lt;='Çanta Gruplaması'!$D$3),'Çanta Gruplaması'!$B$3,IF(AND(D99&gt;='Çanta Gruplaması'!$C$4,D99&lt;='Çanta Gruplaması'!$D$4),'Çanta Gruplaması'!$B$4,IF(AND(D99&gt;='Çanta Gruplaması'!$C$5,D99&lt;='Çanta Gruplaması'!$D$5),'Çanta Gruplaması'!$B$5,"Belirtilen Aralıkta Değil"))),IF(K99="Küp",IF(AND(D99&gt;='Çanta Gruplaması'!$C$16,D99&lt;='Çanta Gruplaması'!$D$16),'Çanta Gruplaması'!$B$16,IF(AND(D99&gt;='Çanta Gruplaması'!$C$17,D99&lt;='Çanta Gruplaması'!$D$17),'Çanta Gruplaması'!$B$17,IF(AND(D99&gt;='Çanta Gruplaması'!$C$18,D99&lt;='Çanta Gruplaması'!$D$18),'Çanta Gruplaması'!$B$18,"Belirtilen Aralıkta Değil"))),"Değer Hatalı")))</f>
        <v>Belirtilen Aralıkta Değil</v>
      </c>
      <c r="M99" s="7" t="str">
        <f>IF(AND(D99&gt;='Çanta Gruplaması'!$H$3,D99&lt;='Çanta Gruplaması'!$I$3,F99&gt;='Çanta Gruplaması'!$J$3,F99&lt;='Çanta Gruplaması'!$K$3),'Çanta Gruplaması'!$G$3,IF(AND(D99&gt;='Çanta Gruplaması'!$H$4,D99&lt;='Çanta Gruplaması'!$I$4,F99&gt;='Çanta Gruplaması'!$J$4,F99&lt;='Çanta Gruplaması'!$K$4),'Çanta Gruplaması'!$G$4,IF(AND(D99&gt;='Çanta Gruplaması'!$H$5,D99&lt;='Çanta Gruplaması'!$I$5,F99&gt;='Çanta Gruplaması'!$J$5,F99&lt;='Çanta Gruplaması'!$K$5),'Çanta Gruplaması'!$G$5,"Gruplanabilen Aralıkta Değildir")))</f>
        <v>Gruplanabilen Aralıkta Değildir</v>
      </c>
      <c r="N99" s="18"/>
      <c r="O99" s="18"/>
      <c r="P99" s="18"/>
      <c r="Q99" s="18"/>
      <c r="R99" s="18"/>
      <c r="S99" s="18"/>
      <c r="T99" s="18"/>
      <c r="U99" s="18"/>
      <c r="V99" s="18"/>
      <c r="W99" s="18"/>
      <c r="X99" s="18"/>
    </row>
    <row r="100">
      <c r="A100" s="18"/>
      <c r="B100" s="18"/>
      <c r="C100" s="18"/>
      <c r="D100" s="18"/>
      <c r="E100" s="18"/>
      <c r="F100" s="18"/>
      <c r="G100" s="18"/>
      <c r="H100" s="18"/>
      <c r="I100" s="18"/>
      <c r="J100" s="18"/>
      <c r="K100" s="7" t="str">
        <f t="shared" si="3"/>
        <v>Dikey</v>
      </c>
      <c r="L100" s="7" t="str">
        <f>IF(K100="Dikey",IF(AND(F100&gt;='Çanta Gruplaması'!$C$10,F100&lt;='Çanta Gruplaması'!$D$10),'Çanta Gruplaması'!$B$10,IF(AND(F100&gt;='Çanta Gruplaması'!$C$11,F100&lt;='Çanta Gruplaması'!$D$11),'Çanta Gruplaması'!$B$11,IF(AND(F100&gt;='Çanta Gruplaması'!$C$12,F100&lt;='Çanta Gruplaması'!$D$12),'Çanta Gruplaması'!$B$12,"Belirtilen Aralıkta Değil"))),IF(K100="Yatay",IF(AND(D100&gt;='Çanta Gruplaması'!$C$3,D100&lt;='Çanta Gruplaması'!$D$3),'Çanta Gruplaması'!$B$3,IF(AND(D100&gt;='Çanta Gruplaması'!$C$4,D100&lt;='Çanta Gruplaması'!$D$4),'Çanta Gruplaması'!$B$4,IF(AND(D100&gt;='Çanta Gruplaması'!$C$5,D100&lt;='Çanta Gruplaması'!$D$5),'Çanta Gruplaması'!$B$5,"Belirtilen Aralıkta Değil"))),IF(K100="Küp",IF(AND(D100&gt;='Çanta Gruplaması'!$C$16,D100&lt;='Çanta Gruplaması'!$D$16),'Çanta Gruplaması'!$B$16,IF(AND(D100&gt;='Çanta Gruplaması'!$C$17,D100&lt;='Çanta Gruplaması'!$D$17),'Çanta Gruplaması'!$B$17,IF(AND(D100&gt;='Çanta Gruplaması'!$C$18,D100&lt;='Çanta Gruplaması'!$D$18),'Çanta Gruplaması'!$B$18,"Belirtilen Aralıkta Değil"))),"Değer Hatalı")))</f>
        <v>Belirtilen Aralıkta Değil</v>
      </c>
      <c r="M100" s="7" t="str">
        <f>IF(AND(D100&gt;='Çanta Gruplaması'!$H$3,D100&lt;='Çanta Gruplaması'!$I$3,F100&gt;='Çanta Gruplaması'!$J$3,F100&lt;='Çanta Gruplaması'!$K$3),'Çanta Gruplaması'!$G$3,IF(AND(D100&gt;='Çanta Gruplaması'!$H$4,D100&lt;='Çanta Gruplaması'!$I$4,F100&gt;='Çanta Gruplaması'!$J$4,F100&lt;='Çanta Gruplaması'!$K$4),'Çanta Gruplaması'!$G$4,IF(AND(D100&gt;='Çanta Gruplaması'!$H$5,D100&lt;='Çanta Gruplaması'!$I$5,F100&gt;='Çanta Gruplaması'!$J$5,F100&lt;='Çanta Gruplaması'!$K$5),'Çanta Gruplaması'!$G$5,"Gruplanabilen Aralıkta Değildir")))</f>
        <v>Gruplanabilen Aralıkta Değildir</v>
      </c>
      <c r="N100" s="18"/>
      <c r="O100" s="18"/>
      <c r="P100" s="18"/>
      <c r="Q100" s="18"/>
      <c r="R100" s="18"/>
      <c r="S100" s="18"/>
      <c r="T100" s="18"/>
      <c r="U100" s="18"/>
      <c r="V100" s="18"/>
      <c r="W100" s="18"/>
      <c r="X100" s="18"/>
    </row>
    <row r="101">
      <c r="A101" s="18"/>
      <c r="B101" s="18"/>
      <c r="C101" s="18"/>
      <c r="D101" s="18"/>
      <c r="E101" s="18"/>
      <c r="F101" s="18"/>
      <c r="G101" s="18"/>
      <c r="H101" s="18"/>
      <c r="I101" s="18"/>
      <c r="J101" s="18"/>
      <c r="K101" s="7" t="str">
        <f t="shared" si="3"/>
        <v>Dikey</v>
      </c>
      <c r="L101" s="7" t="str">
        <f>IF(K101="Dikey",IF(AND(F101&gt;='Çanta Gruplaması'!$C$10,F101&lt;='Çanta Gruplaması'!$D$10),'Çanta Gruplaması'!$B$10,IF(AND(F101&gt;='Çanta Gruplaması'!$C$11,F101&lt;='Çanta Gruplaması'!$D$11),'Çanta Gruplaması'!$B$11,IF(AND(F101&gt;='Çanta Gruplaması'!$C$12,F101&lt;='Çanta Gruplaması'!$D$12),'Çanta Gruplaması'!$B$12,"Belirtilen Aralıkta Değil"))),IF(K101="Yatay",IF(AND(D101&gt;='Çanta Gruplaması'!$C$3,D101&lt;='Çanta Gruplaması'!$D$3),'Çanta Gruplaması'!$B$3,IF(AND(D101&gt;='Çanta Gruplaması'!$C$4,D101&lt;='Çanta Gruplaması'!$D$4),'Çanta Gruplaması'!$B$4,IF(AND(D101&gt;='Çanta Gruplaması'!$C$5,D101&lt;='Çanta Gruplaması'!$D$5),'Çanta Gruplaması'!$B$5,"Belirtilen Aralıkta Değil"))),IF(K101="Küp",IF(AND(D101&gt;='Çanta Gruplaması'!$C$16,D101&lt;='Çanta Gruplaması'!$D$16),'Çanta Gruplaması'!$B$16,IF(AND(D101&gt;='Çanta Gruplaması'!$C$17,D101&lt;='Çanta Gruplaması'!$D$17),'Çanta Gruplaması'!$B$17,IF(AND(D101&gt;='Çanta Gruplaması'!$C$18,D101&lt;='Çanta Gruplaması'!$D$18),'Çanta Gruplaması'!$B$18,"Belirtilen Aralıkta Değil"))),"Değer Hatalı")))</f>
        <v>Belirtilen Aralıkta Değil</v>
      </c>
      <c r="M101" s="7" t="str">
        <f>IF(AND(D101&gt;='Çanta Gruplaması'!$H$3,D101&lt;='Çanta Gruplaması'!$I$3,F101&gt;='Çanta Gruplaması'!$J$3,F101&lt;='Çanta Gruplaması'!$K$3),'Çanta Gruplaması'!$G$3,IF(AND(D101&gt;='Çanta Gruplaması'!$H$4,D101&lt;='Çanta Gruplaması'!$I$4,F101&gt;='Çanta Gruplaması'!$J$4,F101&lt;='Çanta Gruplaması'!$K$4),'Çanta Gruplaması'!$G$4,IF(AND(D101&gt;='Çanta Gruplaması'!$H$5,D101&lt;='Çanta Gruplaması'!$I$5,F101&gt;='Çanta Gruplaması'!$J$5,F101&lt;='Çanta Gruplaması'!$K$5),'Çanta Gruplaması'!$G$5,"Gruplanabilen Aralıkta Değildir")))</f>
        <v>Gruplanabilen Aralıkta Değildir</v>
      </c>
      <c r="N101" s="18"/>
      <c r="O101" s="18"/>
      <c r="P101" s="18"/>
      <c r="Q101" s="18"/>
      <c r="R101" s="18"/>
      <c r="S101" s="18"/>
      <c r="T101" s="18"/>
      <c r="U101" s="18"/>
      <c r="V101" s="18"/>
      <c r="W101" s="18"/>
      <c r="X101" s="18"/>
    </row>
    <row r="102">
      <c r="A102" s="18"/>
      <c r="B102" s="18"/>
      <c r="C102" s="18"/>
      <c r="D102" s="18"/>
      <c r="E102" s="18"/>
      <c r="F102" s="18"/>
      <c r="G102" s="18"/>
      <c r="H102" s="18"/>
      <c r="I102" s="18"/>
      <c r="J102" s="18"/>
      <c r="K102" s="7" t="str">
        <f t="shared" si="3"/>
        <v>Dikey</v>
      </c>
      <c r="L102" s="7" t="str">
        <f>IF(K102="Dikey",IF(AND(F102&gt;='Çanta Gruplaması'!$C$10,F102&lt;='Çanta Gruplaması'!$D$10),'Çanta Gruplaması'!$B$10,IF(AND(F102&gt;='Çanta Gruplaması'!$C$11,F102&lt;='Çanta Gruplaması'!$D$11),'Çanta Gruplaması'!$B$11,IF(AND(F102&gt;='Çanta Gruplaması'!$C$12,F102&lt;='Çanta Gruplaması'!$D$12),'Çanta Gruplaması'!$B$12,"Belirtilen Aralıkta Değil"))),IF(K102="Yatay",IF(AND(D102&gt;='Çanta Gruplaması'!$C$3,D102&lt;='Çanta Gruplaması'!$D$3),'Çanta Gruplaması'!$B$3,IF(AND(D102&gt;='Çanta Gruplaması'!$C$4,D102&lt;='Çanta Gruplaması'!$D$4),'Çanta Gruplaması'!$B$4,IF(AND(D102&gt;='Çanta Gruplaması'!$C$5,D102&lt;='Çanta Gruplaması'!$D$5),'Çanta Gruplaması'!$B$5,"Belirtilen Aralıkta Değil"))),IF(K102="Küp",IF(AND(D102&gt;='Çanta Gruplaması'!$C$16,D102&lt;='Çanta Gruplaması'!$D$16),'Çanta Gruplaması'!$B$16,IF(AND(D102&gt;='Çanta Gruplaması'!$C$17,D102&lt;='Çanta Gruplaması'!$D$17),'Çanta Gruplaması'!$B$17,IF(AND(D102&gt;='Çanta Gruplaması'!$C$18,D102&lt;='Çanta Gruplaması'!$D$18),'Çanta Gruplaması'!$B$18,"Belirtilen Aralıkta Değil"))),"Değer Hatalı")))</f>
        <v>Belirtilen Aralıkta Değil</v>
      </c>
      <c r="M102" s="7" t="str">
        <f>IF(AND(D102&gt;='Çanta Gruplaması'!$H$3,D102&lt;='Çanta Gruplaması'!$I$3,F102&gt;='Çanta Gruplaması'!$J$3,F102&lt;='Çanta Gruplaması'!$K$3),'Çanta Gruplaması'!$G$3,IF(AND(D102&gt;='Çanta Gruplaması'!$H$4,D102&lt;='Çanta Gruplaması'!$I$4,F102&gt;='Çanta Gruplaması'!$J$4,F102&lt;='Çanta Gruplaması'!$K$4),'Çanta Gruplaması'!$G$4,IF(AND(D102&gt;='Çanta Gruplaması'!$H$5,D102&lt;='Çanta Gruplaması'!$I$5,F102&gt;='Çanta Gruplaması'!$J$5,F102&lt;='Çanta Gruplaması'!$K$5),'Çanta Gruplaması'!$G$5,"Gruplanabilen Aralıkta Değildir")))</f>
        <v>Gruplanabilen Aralıkta Değildir</v>
      </c>
      <c r="N102" s="18"/>
      <c r="O102" s="18"/>
      <c r="P102" s="18"/>
      <c r="Q102" s="18"/>
      <c r="R102" s="18"/>
      <c r="S102" s="18"/>
      <c r="T102" s="18"/>
      <c r="U102" s="18"/>
      <c r="V102" s="18"/>
      <c r="W102" s="18"/>
      <c r="X102" s="18"/>
    </row>
    <row r="103">
      <c r="A103" s="18"/>
      <c r="B103" s="18"/>
      <c r="C103" s="18"/>
      <c r="D103" s="18"/>
      <c r="E103" s="18"/>
      <c r="F103" s="18"/>
      <c r="G103" s="18"/>
      <c r="H103" s="18"/>
      <c r="I103" s="18"/>
      <c r="J103" s="18"/>
      <c r="K103" s="7" t="str">
        <f t="shared" si="3"/>
        <v>Dikey</v>
      </c>
      <c r="L103" s="7" t="str">
        <f>IF(K103="Dikey",IF(AND(F103&gt;='Çanta Gruplaması'!$C$10,F103&lt;='Çanta Gruplaması'!$D$10),'Çanta Gruplaması'!$B$10,IF(AND(F103&gt;='Çanta Gruplaması'!$C$11,F103&lt;='Çanta Gruplaması'!$D$11),'Çanta Gruplaması'!$B$11,IF(AND(F103&gt;='Çanta Gruplaması'!$C$12,F103&lt;='Çanta Gruplaması'!$D$12),'Çanta Gruplaması'!$B$12,"Belirtilen Aralıkta Değil"))),IF(K103="Yatay",IF(AND(D103&gt;='Çanta Gruplaması'!$C$3,D103&lt;='Çanta Gruplaması'!$D$3),'Çanta Gruplaması'!$B$3,IF(AND(D103&gt;='Çanta Gruplaması'!$C$4,D103&lt;='Çanta Gruplaması'!$D$4),'Çanta Gruplaması'!$B$4,IF(AND(D103&gt;='Çanta Gruplaması'!$C$5,D103&lt;='Çanta Gruplaması'!$D$5),'Çanta Gruplaması'!$B$5,"Belirtilen Aralıkta Değil"))),IF(K103="Küp",IF(AND(D103&gt;='Çanta Gruplaması'!$C$16,D103&lt;='Çanta Gruplaması'!$D$16),'Çanta Gruplaması'!$B$16,IF(AND(D103&gt;='Çanta Gruplaması'!$C$17,D103&lt;='Çanta Gruplaması'!$D$17),'Çanta Gruplaması'!$B$17,IF(AND(D103&gt;='Çanta Gruplaması'!$C$18,D103&lt;='Çanta Gruplaması'!$D$18),'Çanta Gruplaması'!$B$18,"Belirtilen Aralıkta Değil"))),"Değer Hatalı")))</f>
        <v>Belirtilen Aralıkta Değil</v>
      </c>
      <c r="M103" s="7" t="str">
        <f>IF(AND(D103&gt;='Çanta Gruplaması'!$H$3,D103&lt;='Çanta Gruplaması'!$I$3,F103&gt;='Çanta Gruplaması'!$J$3,F103&lt;='Çanta Gruplaması'!$K$3),'Çanta Gruplaması'!$G$3,IF(AND(D103&gt;='Çanta Gruplaması'!$H$4,D103&lt;='Çanta Gruplaması'!$I$4,F103&gt;='Çanta Gruplaması'!$J$4,F103&lt;='Çanta Gruplaması'!$K$4),'Çanta Gruplaması'!$G$4,IF(AND(D103&gt;='Çanta Gruplaması'!$H$5,D103&lt;='Çanta Gruplaması'!$I$5,F103&gt;='Çanta Gruplaması'!$J$5,F103&lt;='Çanta Gruplaması'!$K$5),'Çanta Gruplaması'!$G$5,"Gruplanabilen Aralıkta Değildir")))</f>
        <v>Gruplanabilen Aralıkta Değildir</v>
      </c>
      <c r="N103" s="18"/>
      <c r="O103" s="18"/>
      <c r="P103" s="18"/>
      <c r="Q103" s="18"/>
      <c r="R103" s="18"/>
      <c r="S103" s="18"/>
      <c r="T103" s="18"/>
      <c r="U103" s="18"/>
      <c r="V103" s="18"/>
      <c r="W103" s="18"/>
      <c r="X103" s="18"/>
    </row>
    <row r="104">
      <c r="A104" s="18"/>
      <c r="B104" s="18"/>
      <c r="C104" s="18"/>
      <c r="D104" s="18"/>
      <c r="E104" s="18"/>
      <c r="F104" s="18"/>
      <c r="G104" s="18"/>
      <c r="H104" s="18"/>
      <c r="I104" s="18"/>
      <c r="J104" s="18"/>
      <c r="K104" s="7" t="str">
        <f t="shared" si="3"/>
        <v>Dikey</v>
      </c>
      <c r="L104" s="7" t="str">
        <f>IF(K104="Dikey",IF(AND(F104&gt;='Çanta Gruplaması'!$C$10,F104&lt;='Çanta Gruplaması'!$D$10),'Çanta Gruplaması'!$B$10,IF(AND(F104&gt;='Çanta Gruplaması'!$C$11,F104&lt;='Çanta Gruplaması'!$D$11),'Çanta Gruplaması'!$B$11,IF(AND(F104&gt;='Çanta Gruplaması'!$C$12,F104&lt;='Çanta Gruplaması'!$D$12),'Çanta Gruplaması'!$B$12,"Belirtilen Aralıkta Değil"))),IF(K104="Yatay",IF(AND(D104&gt;='Çanta Gruplaması'!$C$3,D104&lt;='Çanta Gruplaması'!$D$3),'Çanta Gruplaması'!$B$3,IF(AND(D104&gt;='Çanta Gruplaması'!$C$4,D104&lt;='Çanta Gruplaması'!$D$4),'Çanta Gruplaması'!$B$4,IF(AND(D104&gt;='Çanta Gruplaması'!$C$5,D104&lt;='Çanta Gruplaması'!$D$5),'Çanta Gruplaması'!$B$5,"Belirtilen Aralıkta Değil"))),IF(K104="Küp",IF(AND(D104&gt;='Çanta Gruplaması'!$C$16,D104&lt;='Çanta Gruplaması'!$D$16),'Çanta Gruplaması'!$B$16,IF(AND(D104&gt;='Çanta Gruplaması'!$C$17,D104&lt;='Çanta Gruplaması'!$D$17),'Çanta Gruplaması'!$B$17,IF(AND(D104&gt;='Çanta Gruplaması'!$C$18,D104&lt;='Çanta Gruplaması'!$D$18),'Çanta Gruplaması'!$B$18,"Belirtilen Aralıkta Değil"))),"Değer Hatalı")))</f>
        <v>Belirtilen Aralıkta Değil</v>
      </c>
      <c r="M104" s="7" t="str">
        <f>IF(AND(D104&gt;='Çanta Gruplaması'!$H$3,D104&lt;='Çanta Gruplaması'!$I$3,F104&gt;='Çanta Gruplaması'!$J$3,F104&lt;='Çanta Gruplaması'!$K$3),'Çanta Gruplaması'!$G$3,IF(AND(D104&gt;='Çanta Gruplaması'!$H$4,D104&lt;='Çanta Gruplaması'!$I$4,F104&gt;='Çanta Gruplaması'!$J$4,F104&lt;='Çanta Gruplaması'!$K$4),'Çanta Gruplaması'!$G$4,IF(AND(D104&gt;='Çanta Gruplaması'!$H$5,D104&lt;='Çanta Gruplaması'!$I$5,F104&gt;='Çanta Gruplaması'!$J$5,F104&lt;='Çanta Gruplaması'!$K$5),'Çanta Gruplaması'!$G$5,"Gruplanabilen Aralıkta Değildir")))</f>
        <v>Gruplanabilen Aralıkta Değildir</v>
      </c>
      <c r="N104" s="18"/>
      <c r="O104" s="18"/>
      <c r="P104" s="18"/>
      <c r="Q104" s="18"/>
      <c r="R104" s="18"/>
      <c r="S104" s="18"/>
      <c r="T104" s="18"/>
      <c r="U104" s="18"/>
      <c r="V104" s="18"/>
      <c r="W104" s="18"/>
      <c r="X104" s="18"/>
    </row>
    <row r="105">
      <c r="A105" s="18"/>
      <c r="B105" s="18"/>
      <c r="C105" s="18"/>
      <c r="D105" s="18"/>
      <c r="E105" s="18"/>
      <c r="F105" s="18"/>
      <c r="G105" s="18"/>
      <c r="H105" s="18"/>
      <c r="I105" s="18"/>
      <c r="J105" s="18"/>
      <c r="K105" s="7" t="str">
        <f t="shared" si="3"/>
        <v>Dikey</v>
      </c>
      <c r="L105" s="7" t="str">
        <f>IF(K105="Dikey",IF(AND(F105&gt;='Çanta Gruplaması'!$C$10,F105&lt;='Çanta Gruplaması'!$D$10),'Çanta Gruplaması'!$B$10,IF(AND(F105&gt;='Çanta Gruplaması'!$C$11,F105&lt;='Çanta Gruplaması'!$D$11),'Çanta Gruplaması'!$B$11,IF(AND(F105&gt;='Çanta Gruplaması'!$C$12,F105&lt;='Çanta Gruplaması'!$D$12),'Çanta Gruplaması'!$B$12,"Belirtilen Aralıkta Değil"))),IF(K105="Yatay",IF(AND(D105&gt;='Çanta Gruplaması'!$C$3,D105&lt;='Çanta Gruplaması'!$D$3),'Çanta Gruplaması'!$B$3,IF(AND(D105&gt;='Çanta Gruplaması'!$C$4,D105&lt;='Çanta Gruplaması'!$D$4),'Çanta Gruplaması'!$B$4,IF(AND(D105&gt;='Çanta Gruplaması'!$C$5,D105&lt;='Çanta Gruplaması'!$D$5),'Çanta Gruplaması'!$B$5,"Belirtilen Aralıkta Değil"))),IF(K105="Küp",IF(AND(D105&gt;='Çanta Gruplaması'!$C$16,D105&lt;='Çanta Gruplaması'!$D$16),'Çanta Gruplaması'!$B$16,IF(AND(D105&gt;='Çanta Gruplaması'!$C$17,D105&lt;='Çanta Gruplaması'!$D$17),'Çanta Gruplaması'!$B$17,IF(AND(D105&gt;='Çanta Gruplaması'!$C$18,D105&lt;='Çanta Gruplaması'!$D$18),'Çanta Gruplaması'!$B$18,"Belirtilen Aralıkta Değil"))),"Değer Hatalı")))</f>
        <v>Belirtilen Aralıkta Değil</v>
      </c>
      <c r="M105" s="7" t="str">
        <f>IF(AND(D105&gt;='Çanta Gruplaması'!$H$3,D105&lt;='Çanta Gruplaması'!$I$3,F105&gt;='Çanta Gruplaması'!$J$3,F105&lt;='Çanta Gruplaması'!$K$3),'Çanta Gruplaması'!$G$3,IF(AND(D105&gt;='Çanta Gruplaması'!$H$4,D105&lt;='Çanta Gruplaması'!$I$4,F105&gt;='Çanta Gruplaması'!$J$4,F105&lt;='Çanta Gruplaması'!$K$4),'Çanta Gruplaması'!$G$4,IF(AND(D105&gt;='Çanta Gruplaması'!$H$5,D105&lt;='Çanta Gruplaması'!$I$5,F105&gt;='Çanta Gruplaması'!$J$5,F105&lt;='Çanta Gruplaması'!$K$5),'Çanta Gruplaması'!$G$5,"Gruplanabilen Aralıkta Değildir")))</f>
        <v>Gruplanabilen Aralıkta Değildir</v>
      </c>
      <c r="N105" s="18"/>
      <c r="O105" s="18"/>
      <c r="P105" s="18"/>
      <c r="Q105" s="18"/>
      <c r="R105" s="18"/>
      <c r="S105" s="18"/>
      <c r="T105" s="18"/>
      <c r="U105" s="18"/>
      <c r="V105" s="18"/>
      <c r="W105" s="18"/>
      <c r="X105" s="18"/>
    </row>
    <row r="106">
      <c r="A106" s="18"/>
      <c r="B106" s="18"/>
      <c r="C106" s="18"/>
      <c r="D106" s="18"/>
      <c r="E106" s="18"/>
      <c r="F106" s="18"/>
      <c r="G106" s="18"/>
      <c r="H106" s="18"/>
      <c r="I106" s="18"/>
      <c r="J106" s="18"/>
      <c r="K106" s="7" t="str">
        <f t="shared" si="3"/>
        <v>Dikey</v>
      </c>
      <c r="L106" s="7" t="str">
        <f>IF(K106="Dikey",IF(AND(F106&gt;='Çanta Gruplaması'!$C$10,F106&lt;='Çanta Gruplaması'!$D$10),'Çanta Gruplaması'!$B$10,IF(AND(F106&gt;='Çanta Gruplaması'!$C$11,F106&lt;='Çanta Gruplaması'!$D$11),'Çanta Gruplaması'!$B$11,IF(AND(F106&gt;='Çanta Gruplaması'!$C$12,F106&lt;='Çanta Gruplaması'!$D$12),'Çanta Gruplaması'!$B$12,"Belirtilen Aralıkta Değil"))),IF(K106="Yatay",IF(AND(D106&gt;='Çanta Gruplaması'!$C$3,D106&lt;='Çanta Gruplaması'!$D$3),'Çanta Gruplaması'!$B$3,IF(AND(D106&gt;='Çanta Gruplaması'!$C$4,D106&lt;='Çanta Gruplaması'!$D$4),'Çanta Gruplaması'!$B$4,IF(AND(D106&gt;='Çanta Gruplaması'!$C$5,D106&lt;='Çanta Gruplaması'!$D$5),'Çanta Gruplaması'!$B$5,"Belirtilen Aralıkta Değil"))),IF(K106="Küp",IF(AND(D106&gt;='Çanta Gruplaması'!$C$16,D106&lt;='Çanta Gruplaması'!$D$16),'Çanta Gruplaması'!$B$16,IF(AND(D106&gt;='Çanta Gruplaması'!$C$17,D106&lt;='Çanta Gruplaması'!$D$17),'Çanta Gruplaması'!$B$17,IF(AND(D106&gt;='Çanta Gruplaması'!$C$18,D106&lt;='Çanta Gruplaması'!$D$18),'Çanta Gruplaması'!$B$18,"Belirtilen Aralıkta Değil"))),"Değer Hatalı")))</f>
        <v>Belirtilen Aralıkta Değil</v>
      </c>
      <c r="M106" s="7" t="str">
        <f>IF(AND(D106&gt;='Çanta Gruplaması'!$H$3,D106&lt;='Çanta Gruplaması'!$I$3,F106&gt;='Çanta Gruplaması'!$J$3,F106&lt;='Çanta Gruplaması'!$K$3),'Çanta Gruplaması'!$G$3,IF(AND(D106&gt;='Çanta Gruplaması'!$H$4,D106&lt;='Çanta Gruplaması'!$I$4,F106&gt;='Çanta Gruplaması'!$J$4,F106&lt;='Çanta Gruplaması'!$K$4),'Çanta Gruplaması'!$G$4,IF(AND(D106&gt;='Çanta Gruplaması'!$H$5,D106&lt;='Çanta Gruplaması'!$I$5,F106&gt;='Çanta Gruplaması'!$J$5,F106&lt;='Çanta Gruplaması'!$K$5),'Çanta Gruplaması'!$G$5,"Gruplanabilen Aralıkta Değildir")))</f>
        <v>Gruplanabilen Aralıkta Değildir</v>
      </c>
      <c r="N106" s="18"/>
      <c r="O106" s="18"/>
      <c r="P106" s="18"/>
      <c r="Q106" s="18"/>
      <c r="R106" s="18"/>
      <c r="S106" s="18"/>
      <c r="T106" s="18"/>
      <c r="U106" s="18"/>
      <c r="V106" s="18"/>
      <c r="W106" s="18"/>
      <c r="X106" s="18"/>
    </row>
    <row r="107">
      <c r="A107" s="18"/>
      <c r="B107" s="18"/>
      <c r="C107" s="18"/>
      <c r="D107" s="18"/>
      <c r="E107" s="18"/>
      <c r="F107" s="18"/>
      <c r="G107" s="18"/>
      <c r="H107" s="18"/>
      <c r="I107" s="18"/>
      <c r="J107" s="18"/>
      <c r="K107" s="7" t="str">
        <f t="shared" si="3"/>
        <v>Dikey</v>
      </c>
      <c r="L107" s="7" t="str">
        <f>IF(K107="Dikey",IF(AND(F107&gt;='Çanta Gruplaması'!$C$10,F107&lt;='Çanta Gruplaması'!$D$10),'Çanta Gruplaması'!$B$10,IF(AND(F107&gt;='Çanta Gruplaması'!$C$11,F107&lt;='Çanta Gruplaması'!$D$11),'Çanta Gruplaması'!$B$11,IF(AND(F107&gt;='Çanta Gruplaması'!$C$12,F107&lt;='Çanta Gruplaması'!$D$12),'Çanta Gruplaması'!$B$12,"Belirtilen Aralıkta Değil"))),IF(K107="Yatay",IF(AND(D107&gt;='Çanta Gruplaması'!$C$3,D107&lt;='Çanta Gruplaması'!$D$3),'Çanta Gruplaması'!$B$3,IF(AND(D107&gt;='Çanta Gruplaması'!$C$4,D107&lt;='Çanta Gruplaması'!$D$4),'Çanta Gruplaması'!$B$4,IF(AND(D107&gt;='Çanta Gruplaması'!$C$5,D107&lt;='Çanta Gruplaması'!$D$5),'Çanta Gruplaması'!$B$5,"Belirtilen Aralıkta Değil"))),IF(K107="Küp",IF(AND(D107&gt;='Çanta Gruplaması'!$C$16,D107&lt;='Çanta Gruplaması'!$D$16),'Çanta Gruplaması'!$B$16,IF(AND(D107&gt;='Çanta Gruplaması'!$C$17,D107&lt;='Çanta Gruplaması'!$D$17),'Çanta Gruplaması'!$B$17,IF(AND(D107&gt;='Çanta Gruplaması'!$C$18,D107&lt;='Çanta Gruplaması'!$D$18),'Çanta Gruplaması'!$B$18,"Belirtilen Aralıkta Değil"))),"Değer Hatalı")))</f>
        <v>Belirtilen Aralıkta Değil</v>
      </c>
      <c r="M107" s="7" t="str">
        <f>IF(AND(D107&gt;='Çanta Gruplaması'!$H$3,D107&lt;='Çanta Gruplaması'!$I$3,F107&gt;='Çanta Gruplaması'!$J$3,F107&lt;='Çanta Gruplaması'!$K$3),'Çanta Gruplaması'!$G$3,IF(AND(D107&gt;='Çanta Gruplaması'!$H$4,D107&lt;='Çanta Gruplaması'!$I$4,F107&gt;='Çanta Gruplaması'!$J$4,F107&lt;='Çanta Gruplaması'!$K$4),'Çanta Gruplaması'!$G$4,IF(AND(D107&gt;='Çanta Gruplaması'!$H$5,D107&lt;='Çanta Gruplaması'!$I$5,F107&gt;='Çanta Gruplaması'!$J$5,F107&lt;='Çanta Gruplaması'!$K$5),'Çanta Gruplaması'!$G$5,"Gruplanabilen Aralıkta Değildir")))</f>
        <v>Gruplanabilen Aralıkta Değildir</v>
      </c>
      <c r="N107" s="18"/>
      <c r="O107" s="18"/>
      <c r="P107" s="18"/>
      <c r="Q107" s="18"/>
      <c r="R107" s="18"/>
      <c r="S107" s="18"/>
      <c r="T107" s="18"/>
      <c r="U107" s="18"/>
      <c r="V107" s="18"/>
      <c r="W107" s="18"/>
      <c r="X107" s="18"/>
    </row>
    <row r="108">
      <c r="A108" s="18"/>
      <c r="B108" s="18"/>
      <c r="C108" s="18"/>
      <c r="D108" s="18"/>
      <c r="E108" s="18"/>
      <c r="F108" s="18"/>
      <c r="G108" s="18"/>
      <c r="H108" s="18"/>
      <c r="I108" s="18"/>
      <c r="J108" s="18"/>
      <c r="K108" s="7" t="str">
        <f t="shared" si="3"/>
        <v>Dikey</v>
      </c>
      <c r="L108" s="7" t="str">
        <f>IF(K108="Dikey",IF(AND(F108&gt;='Çanta Gruplaması'!$C$10,F108&lt;='Çanta Gruplaması'!$D$10),'Çanta Gruplaması'!$B$10,IF(AND(F108&gt;='Çanta Gruplaması'!$C$11,F108&lt;='Çanta Gruplaması'!$D$11),'Çanta Gruplaması'!$B$11,IF(AND(F108&gt;='Çanta Gruplaması'!$C$12,F108&lt;='Çanta Gruplaması'!$D$12),'Çanta Gruplaması'!$B$12,"Belirtilen Aralıkta Değil"))),IF(K108="Yatay",IF(AND(D108&gt;='Çanta Gruplaması'!$C$3,D108&lt;='Çanta Gruplaması'!$D$3),'Çanta Gruplaması'!$B$3,IF(AND(D108&gt;='Çanta Gruplaması'!$C$4,D108&lt;='Çanta Gruplaması'!$D$4),'Çanta Gruplaması'!$B$4,IF(AND(D108&gt;='Çanta Gruplaması'!$C$5,D108&lt;='Çanta Gruplaması'!$D$5),'Çanta Gruplaması'!$B$5,"Belirtilen Aralıkta Değil"))),IF(K108="Küp",IF(AND(D108&gt;='Çanta Gruplaması'!$C$16,D108&lt;='Çanta Gruplaması'!$D$16),'Çanta Gruplaması'!$B$16,IF(AND(D108&gt;='Çanta Gruplaması'!$C$17,D108&lt;='Çanta Gruplaması'!$D$17),'Çanta Gruplaması'!$B$17,IF(AND(D108&gt;='Çanta Gruplaması'!$C$18,D108&lt;='Çanta Gruplaması'!$D$18),'Çanta Gruplaması'!$B$18,"Belirtilen Aralıkta Değil"))),"Değer Hatalı")))</f>
        <v>Belirtilen Aralıkta Değil</v>
      </c>
      <c r="M108" s="7" t="str">
        <f>IF(AND(D108&gt;='Çanta Gruplaması'!$H$3,D108&lt;='Çanta Gruplaması'!$I$3,F108&gt;='Çanta Gruplaması'!$J$3,F108&lt;='Çanta Gruplaması'!$K$3),'Çanta Gruplaması'!$G$3,IF(AND(D108&gt;='Çanta Gruplaması'!$H$4,D108&lt;='Çanta Gruplaması'!$I$4,F108&gt;='Çanta Gruplaması'!$J$4,F108&lt;='Çanta Gruplaması'!$K$4),'Çanta Gruplaması'!$G$4,IF(AND(D108&gt;='Çanta Gruplaması'!$H$5,D108&lt;='Çanta Gruplaması'!$I$5,F108&gt;='Çanta Gruplaması'!$J$5,F108&lt;='Çanta Gruplaması'!$K$5),'Çanta Gruplaması'!$G$5,"Gruplanabilen Aralıkta Değildir")))</f>
        <v>Gruplanabilen Aralıkta Değildir</v>
      </c>
      <c r="N108" s="18"/>
      <c r="O108" s="18"/>
      <c r="P108" s="18"/>
      <c r="Q108" s="18"/>
      <c r="R108" s="18"/>
      <c r="S108" s="18"/>
      <c r="T108" s="18"/>
      <c r="U108" s="18"/>
      <c r="V108" s="18"/>
      <c r="W108" s="18"/>
      <c r="X108" s="18"/>
    </row>
    <row r="109">
      <c r="A109" s="18"/>
      <c r="B109" s="18"/>
      <c r="C109" s="18"/>
      <c r="D109" s="18"/>
      <c r="E109" s="18"/>
      <c r="F109" s="18"/>
      <c r="G109" s="18"/>
      <c r="H109" s="18"/>
      <c r="I109" s="18"/>
      <c r="J109" s="18"/>
      <c r="K109" s="7" t="str">
        <f t="shared" si="3"/>
        <v>Dikey</v>
      </c>
      <c r="L109" s="7" t="str">
        <f>IF(K109="Dikey",IF(AND(F109&gt;='Çanta Gruplaması'!$C$10,F109&lt;='Çanta Gruplaması'!$D$10),'Çanta Gruplaması'!$B$10,IF(AND(F109&gt;='Çanta Gruplaması'!$C$11,F109&lt;='Çanta Gruplaması'!$D$11),'Çanta Gruplaması'!$B$11,IF(AND(F109&gt;='Çanta Gruplaması'!$C$12,F109&lt;='Çanta Gruplaması'!$D$12),'Çanta Gruplaması'!$B$12,"Belirtilen Aralıkta Değil"))),IF(K109="Yatay",IF(AND(D109&gt;='Çanta Gruplaması'!$C$3,D109&lt;='Çanta Gruplaması'!$D$3),'Çanta Gruplaması'!$B$3,IF(AND(D109&gt;='Çanta Gruplaması'!$C$4,D109&lt;='Çanta Gruplaması'!$D$4),'Çanta Gruplaması'!$B$4,IF(AND(D109&gt;='Çanta Gruplaması'!$C$5,D109&lt;='Çanta Gruplaması'!$D$5),'Çanta Gruplaması'!$B$5,"Belirtilen Aralıkta Değil"))),IF(K109="Küp",IF(AND(D109&gt;='Çanta Gruplaması'!$C$16,D109&lt;='Çanta Gruplaması'!$D$16),'Çanta Gruplaması'!$B$16,IF(AND(D109&gt;='Çanta Gruplaması'!$C$17,D109&lt;='Çanta Gruplaması'!$D$17),'Çanta Gruplaması'!$B$17,IF(AND(D109&gt;='Çanta Gruplaması'!$C$18,D109&lt;='Çanta Gruplaması'!$D$18),'Çanta Gruplaması'!$B$18,"Belirtilen Aralıkta Değil"))),"Değer Hatalı")))</f>
        <v>Belirtilen Aralıkta Değil</v>
      </c>
      <c r="M109" s="7" t="str">
        <f>IF(AND(D109&gt;='Çanta Gruplaması'!$H$3,D109&lt;='Çanta Gruplaması'!$I$3,F109&gt;='Çanta Gruplaması'!$J$3,F109&lt;='Çanta Gruplaması'!$K$3),'Çanta Gruplaması'!$G$3,IF(AND(D109&gt;='Çanta Gruplaması'!$H$4,D109&lt;='Çanta Gruplaması'!$I$4,F109&gt;='Çanta Gruplaması'!$J$4,F109&lt;='Çanta Gruplaması'!$K$4),'Çanta Gruplaması'!$G$4,IF(AND(D109&gt;='Çanta Gruplaması'!$H$5,D109&lt;='Çanta Gruplaması'!$I$5,F109&gt;='Çanta Gruplaması'!$J$5,F109&lt;='Çanta Gruplaması'!$K$5),'Çanta Gruplaması'!$G$5,"Gruplanabilen Aralıkta Değildir")))</f>
        <v>Gruplanabilen Aralıkta Değildir</v>
      </c>
      <c r="N109" s="18"/>
      <c r="O109" s="18"/>
      <c r="P109" s="18"/>
      <c r="Q109" s="18"/>
      <c r="R109" s="18"/>
      <c r="S109" s="18"/>
      <c r="T109" s="18"/>
      <c r="U109" s="18"/>
      <c r="V109" s="18"/>
      <c r="W109" s="18"/>
      <c r="X109" s="18"/>
    </row>
    <row r="110">
      <c r="A110" s="18"/>
      <c r="B110" s="18"/>
      <c r="C110" s="18"/>
      <c r="D110" s="18"/>
      <c r="E110" s="18"/>
      <c r="F110" s="18"/>
      <c r="G110" s="18"/>
      <c r="H110" s="18"/>
      <c r="I110" s="18"/>
      <c r="J110" s="18"/>
      <c r="K110" s="7" t="str">
        <f t="shared" si="3"/>
        <v>Dikey</v>
      </c>
      <c r="L110" s="7" t="str">
        <f>IF(K110="Dikey",IF(AND(F110&gt;='Çanta Gruplaması'!$C$10,F110&lt;='Çanta Gruplaması'!$D$10),'Çanta Gruplaması'!$B$10,IF(AND(F110&gt;='Çanta Gruplaması'!$C$11,F110&lt;='Çanta Gruplaması'!$D$11),'Çanta Gruplaması'!$B$11,IF(AND(F110&gt;='Çanta Gruplaması'!$C$12,F110&lt;='Çanta Gruplaması'!$D$12),'Çanta Gruplaması'!$B$12,"Belirtilen Aralıkta Değil"))),IF(K110="Yatay",IF(AND(D110&gt;='Çanta Gruplaması'!$C$3,D110&lt;='Çanta Gruplaması'!$D$3),'Çanta Gruplaması'!$B$3,IF(AND(D110&gt;='Çanta Gruplaması'!$C$4,D110&lt;='Çanta Gruplaması'!$D$4),'Çanta Gruplaması'!$B$4,IF(AND(D110&gt;='Çanta Gruplaması'!$C$5,D110&lt;='Çanta Gruplaması'!$D$5),'Çanta Gruplaması'!$B$5,"Belirtilen Aralıkta Değil"))),IF(K110="Küp",IF(AND(D110&gt;='Çanta Gruplaması'!$C$16,D110&lt;='Çanta Gruplaması'!$D$16),'Çanta Gruplaması'!$B$16,IF(AND(D110&gt;='Çanta Gruplaması'!$C$17,D110&lt;='Çanta Gruplaması'!$D$17),'Çanta Gruplaması'!$B$17,IF(AND(D110&gt;='Çanta Gruplaması'!$C$18,D110&lt;='Çanta Gruplaması'!$D$18),'Çanta Gruplaması'!$B$18,"Belirtilen Aralıkta Değil"))),"Değer Hatalı")))</f>
        <v>Belirtilen Aralıkta Değil</v>
      </c>
      <c r="M110" s="7" t="str">
        <f>IF(AND(D110&gt;='Çanta Gruplaması'!$H$3,D110&lt;='Çanta Gruplaması'!$I$3,F110&gt;='Çanta Gruplaması'!$J$3,F110&lt;='Çanta Gruplaması'!$K$3),'Çanta Gruplaması'!$G$3,IF(AND(D110&gt;='Çanta Gruplaması'!$H$4,D110&lt;='Çanta Gruplaması'!$I$4,F110&gt;='Çanta Gruplaması'!$J$4,F110&lt;='Çanta Gruplaması'!$K$4),'Çanta Gruplaması'!$G$4,IF(AND(D110&gt;='Çanta Gruplaması'!$H$5,D110&lt;='Çanta Gruplaması'!$I$5,F110&gt;='Çanta Gruplaması'!$J$5,F110&lt;='Çanta Gruplaması'!$K$5),'Çanta Gruplaması'!$G$5,"Gruplanabilen Aralıkta Değildir")))</f>
        <v>Gruplanabilen Aralıkta Değildir</v>
      </c>
      <c r="N110" s="18"/>
      <c r="O110" s="18"/>
      <c r="P110" s="18"/>
      <c r="Q110" s="18"/>
      <c r="R110" s="18"/>
      <c r="S110" s="18"/>
      <c r="T110" s="18"/>
      <c r="U110" s="18"/>
      <c r="V110" s="18"/>
      <c r="W110" s="18"/>
      <c r="X110" s="18"/>
    </row>
    <row r="111">
      <c r="A111" s="18"/>
      <c r="B111" s="18"/>
      <c r="C111" s="18"/>
      <c r="D111" s="18"/>
      <c r="E111" s="18"/>
      <c r="F111" s="18"/>
      <c r="G111" s="18"/>
      <c r="H111" s="18"/>
      <c r="I111" s="18"/>
      <c r="J111" s="18"/>
      <c r="K111" s="7" t="str">
        <f t="shared" si="3"/>
        <v>Dikey</v>
      </c>
      <c r="L111" s="7" t="str">
        <f>IF(K111="Dikey",IF(AND(F111&gt;='Çanta Gruplaması'!$C$10,F111&lt;='Çanta Gruplaması'!$D$10),'Çanta Gruplaması'!$B$10,IF(AND(F111&gt;='Çanta Gruplaması'!$C$11,F111&lt;='Çanta Gruplaması'!$D$11),'Çanta Gruplaması'!$B$11,IF(AND(F111&gt;='Çanta Gruplaması'!$C$12,F111&lt;='Çanta Gruplaması'!$D$12),'Çanta Gruplaması'!$B$12,"Belirtilen Aralıkta Değil"))),IF(K111="Yatay",IF(AND(D111&gt;='Çanta Gruplaması'!$C$3,D111&lt;='Çanta Gruplaması'!$D$3),'Çanta Gruplaması'!$B$3,IF(AND(D111&gt;='Çanta Gruplaması'!$C$4,D111&lt;='Çanta Gruplaması'!$D$4),'Çanta Gruplaması'!$B$4,IF(AND(D111&gt;='Çanta Gruplaması'!$C$5,D111&lt;='Çanta Gruplaması'!$D$5),'Çanta Gruplaması'!$B$5,"Belirtilen Aralıkta Değil"))),IF(K111="Küp",IF(AND(D111&gt;='Çanta Gruplaması'!$C$16,D111&lt;='Çanta Gruplaması'!$D$16),'Çanta Gruplaması'!$B$16,IF(AND(D111&gt;='Çanta Gruplaması'!$C$17,D111&lt;='Çanta Gruplaması'!$D$17),'Çanta Gruplaması'!$B$17,IF(AND(D111&gt;='Çanta Gruplaması'!$C$18,D111&lt;='Çanta Gruplaması'!$D$18),'Çanta Gruplaması'!$B$18,"Belirtilen Aralıkta Değil"))),"Değer Hatalı")))</f>
        <v>Belirtilen Aralıkta Değil</v>
      </c>
      <c r="M111" s="7" t="str">
        <f>IF(AND(D111&gt;='Çanta Gruplaması'!$H$3,D111&lt;='Çanta Gruplaması'!$I$3,F111&gt;='Çanta Gruplaması'!$J$3,F111&lt;='Çanta Gruplaması'!$K$3),'Çanta Gruplaması'!$G$3,IF(AND(D111&gt;='Çanta Gruplaması'!$H$4,D111&lt;='Çanta Gruplaması'!$I$4,F111&gt;='Çanta Gruplaması'!$J$4,F111&lt;='Çanta Gruplaması'!$K$4),'Çanta Gruplaması'!$G$4,IF(AND(D111&gt;='Çanta Gruplaması'!$H$5,D111&lt;='Çanta Gruplaması'!$I$5,F111&gt;='Çanta Gruplaması'!$J$5,F111&lt;='Çanta Gruplaması'!$K$5),'Çanta Gruplaması'!$G$5,"Gruplanabilen Aralıkta Değildir")))</f>
        <v>Gruplanabilen Aralıkta Değildir</v>
      </c>
      <c r="N111" s="18"/>
      <c r="O111" s="18"/>
      <c r="P111" s="18"/>
      <c r="Q111" s="18"/>
      <c r="R111" s="18"/>
      <c r="S111" s="18"/>
      <c r="T111" s="18"/>
      <c r="U111" s="18"/>
      <c r="V111" s="18"/>
      <c r="W111" s="18"/>
      <c r="X111" s="18"/>
    </row>
    <row r="112">
      <c r="A112" s="18"/>
      <c r="B112" s="18"/>
      <c r="C112" s="18"/>
      <c r="D112" s="18"/>
      <c r="E112" s="18"/>
      <c r="F112" s="18"/>
      <c r="G112" s="18"/>
      <c r="H112" s="18"/>
      <c r="I112" s="18"/>
      <c r="J112" s="18"/>
      <c r="K112" s="7" t="str">
        <f t="shared" si="3"/>
        <v>Dikey</v>
      </c>
      <c r="L112" s="7" t="str">
        <f>IF(K112="Dikey",IF(AND(F112&gt;='Çanta Gruplaması'!$C$10,F112&lt;='Çanta Gruplaması'!$D$10),'Çanta Gruplaması'!$B$10,IF(AND(F112&gt;='Çanta Gruplaması'!$C$11,F112&lt;='Çanta Gruplaması'!$D$11),'Çanta Gruplaması'!$B$11,IF(AND(F112&gt;='Çanta Gruplaması'!$C$12,F112&lt;='Çanta Gruplaması'!$D$12),'Çanta Gruplaması'!$B$12,"Belirtilen Aralıkta Değil"))),IF(K112="Yatay",IF(AND(D112&gt;='Çanta Gruplaması'!$C$3,D112&lt;='Çanta Gruplaması'!$D$3),'Çanta Gruplaması'!$B$3,IF(AND(D112&gt;='Çanta Gruplaması'!$C$4,D112&lt;='Çanta Gruplaması'!$D$4),'Çanta Gruplaması'!$B$4,IF(AND(D112&gt;='Çanta Gruplaması'!$C$5,D112&lt;='Çanta Gruplaması'!$D$5),'Çanta Gruplaması'!$B$5,"Belirtilen Aralıkta Değil"))),IF(K112="Küp",IF(AND(D112&gt;='Çanta Gruplaması'!$C$16,D112&lt;='Çanta Gruplaması'!$D$16),'Çanta Gruplaması'!$B$16,IF(AND(D112&gt;='Çanta Gruplaması'!$C$17,D112&lt;='Çanta Gruplaması'!$D$17),'Çanta Gruplaması'!$B$17,IF(AND(D112&gt;='Çanta Gruplaması'!$C$18,D112&lt;='Çanta Gruplaması'!$D$18),'Çanta Gruplaması'!$B$18,"Belirtilen Aralıkta Değil"))),"Değer Hatalı")))</f>
        <v>Belirtilen Aralıkta Değil</v>
      </c>
      <c r="M112" s="7" t="str">
        <f>IF(AND(D112&gt;='Çanta Gruplaması'!$H$3,D112&lt;='Çanta Gruplaması'!$I$3,F112&gt;='Çanta Gruplaması'!$J$3,F112&lt;='Çanta Gruplaması'!$K$3),'Çanta Gruplaması'!$G$3,IF(AND(D112&gt;='Çanta Gruplaması'!$H$4,D112&lt;='Çanta Gruplaması'!$I$4,F112&gt;='Çanta Gruplaması'!$J$4,F112&lt;='Çanta Gruplaması'!$K$4),'Çanta Gruplaması'!$G$4,IF(AND(D112&gt;='Çanta Gruplaması'!$H$5,D112&lt;='Çanta Gruplaması'!$I$5,F112&gt;='Çanta Gruplaması'!$J$5,F112&lt;='Çanta Gruplaması'!$K$5),'Çanta Gruplaması'!$G$5,"Gruplanabilen Aralıkta Değildir")))</f>
        <v>Gruplanabilen Aralıkta Değildir</v>
      </c>
      <c r="N112" s="18"/>
      <c r="O112" s="18"/>
      <c r="P112" s="18"/>
      <c r="Q112" s="18"/>
      <c r="R112" s="18"/>
      <c r="S112" s="18"/>
      <c r="T112" s="18"/>
      <c r="U112" s="18"/>
      <c r="V112" s="18"/>
      <c r="W112" s="18"/>
      <c r="X112" s="18"/>
    </row>
    <row r="113">
      <c r="A113" s="18"/>
      <c r="B113" s="18"/>
      <c r="C113" s="18"/>
      <c r="D113" s="18"/>
      <c r="E113" s="18"/>
      <c r="F113" s="18"/>
      <c r="G113" s="18"/>
      <c r="H113" s="18"/>
      <c r="I113" s="18"/>
      <c r="J113" s="18"/>
      <c r="K113" s="7" t="str">
        <f t="shared" si="3"/>
        <v>Dikey</v>
      </c>
      <c r="L113" s="7" t="str">
        <f>IF(K113="Dikey",IF(AND(F113&gt;='Çanta Gruplaması'!$C$10,F113&lt;='Çanta Gruplaması'!$D$10),'Çanta Gruplaması'!$B$10,IF(AND(F113&gt;='Çanta Gruplaması'!$C$11,F113&lt;='Çanta Gruplaması'!$D$11),'Çanta Gruplaması'!$B$11,IF(AND(F113&gt;='Çanta Gruplaması'!$C$12,F113&lt;='Çanta Gruplaması'!$D$12),'Çanta Gruplaması'!$B$12,"Belirtilen Aralıkta Değil"))),IF(K113="Yatay",IF(AND(D113&gt;='Çanta Gruplaması'!$C$3,D113&lt;='Çanta Gruplaması'!$D$3),'Çanta Gruplaması'!$B$3,IF(AND(D113&gt;='Çanta Gruplaması'!$C$4,D113&lt;='Çanta Gruplaması'!$D$4),'Çanta Gruplaması'!$B$4,IF(AND(D113&gt;='Çanta Gruplaması'!$C$5,D113&lt;='Çanta Gruplaması'!$D$5),'Çanta Gruplaması'!$B$5,"Belirtilen Aralıkta Değil"))),IF(K113="Küp",IF(AND(D113&gt;='Çanta Gruplaması'!$C$16,D113&lt;='Çanta Gruplaması'!$D$16),'Çanta Gruplaması'!$B$16,IF(AND(D113&gt;='Çanta Gruplaması'!$C$17,D113&lt;='Çanta Gruplaması'!$D$17),'Çanta Gruplaması'!$B$17,IF(AND(D113&gt;='Çanta Gruplaması'!$C$18,D113&lt;='Çanta Gruplaması'!$D$18),'Çanta Gruplaması'!$B$18,"Belirtilen Aralıkta Değil"))),"Değer Hatalı")))</f>
        <v>Belirtilen Aralıkta Değil</v>
      </c>
      <c r="M113" s="7" t="str">
        <f>IF(AND(D113&gt;='Çanta Gruplaması'!$H$3,D113&lt;='Çanta Gruplaması'!$I$3,F113&gt;='Çanta Gruplaması'!$J$3,F113&lt;='Çanta Gruplaması'!$K$3),'Çanta Gruplaması'!$G$3,IF(AND(D113&gt;='Çanta Gruplaması'!$H$4,D113&lt;='Çanta Gruplaması'!$I$4,F113&gt;='Çanta Gruplaması'!$J$4,F113&lt;='Çanta Gruplaması'!$K$4),'Çanta Gruplaması'!$G$4,IF(AND(D113&gt;='Çanta Gruplaması'!$H$5,D113&lt;='Çanta Gruplaması'!$I$5,F113&gt;='Çanta Gruplaması'!$J$5,F113&lt;='Çanta Gruplaması'!$K$5),'Çanta Gruplaması'!$G$5,"Gruplanabilen Aralıkta Değildir")))</f>
        <v>Gruplanabilen Aralıkta Değildir</v>
      </c>
      <c r="N113" s="18"/>
      <c r="O113" s="18"/>
      <c r="P113" s="18"/>
      <c r="Q113" s="18"/>
      <c r="R113" s="18"/>
      <c r="S113" s="18"/>
      <c r="T113" s="18"/>
      <c r="U113" s="18"/>
      <c r="V113" s="18"/>
      <c r="W113" s="18"/>
      <c r="X113" s="18"/>
    </row>
    <row r="114">
      <c r="A114" s="18"/>
      <c r="B114" s="18"/>
      <c r="C114" s="18"/>
      <c r="D114" s="18"/>
      <c r="E114" s="18"/>
      <c r="F114" s="18"/>
      <c r="G114" s="18"/>
      <c r="H114" s="18"/>
      <c r="I114" s="18"/>
      <c r="J114" s="18"/>
      <c r="K114" s="7" t="str">
        <f t="shared" si="3"/>
        <v>Dikey</v>
      </c>
      <c r="L114" s="7" t="str">
        <f>IF(K114="Dikey",IF(AND(F114&gt;='Çanta Gruplaması'!$C$10,F114&lt;='Çanta Gruplaması'!$D$10),'Çanta Gruplaması'!$B$10,IF(AND(F114&gt;='Çanta Gruplaması'!$C$11,F114&lt;='Çanta Gruplaması'!$D$11),'Çanta Gruplaması'!$B$11,IF(AND(F114&gt;='Çanta Gruplaması'!$C$12,F114&lt;='Çanta Gruplaması'!$D$12),'Çanta Gruplaması'!$B$12,"Belirtilen Aralıkta Değil"))),IF(K114="Yatay",IF(AND(D114&gt;='Çanta Gruplaması'!$C$3,D114&lt;='Çanta Gruplaması'!$D$3),'Çanta Gruplaması'!$B$3,IF(AND(D114&gt;='Çanta Gruplaması'!$C$4,D114&lt;='Çanta Gruplaması'!$D$4),'Çanta Gruplaması'!$B$4,IF(AND(D114&gt;='Çanta Gruplaması'!$C$5,D114&lt;='Çanta Gruplaması'!$D$5),'Çanta Gruplaması'!$B$5,"Belirtilen Aralıkta Değil"))),IF(K114="Küp",IF(AND(D114&gt;='Çanta Gruplaması'!$C$16,D114&lt;='Çanta Gruplaması'!$D$16),'Çanta Gruplaması'!$B$16,IF(AND(D114&gt;='Çanta Gruplaması'!$C$17,D114&lt;='Çanta Gruplaması'!$D$17),'Çanta Gruplaması'!$B$17,IF(AND(D114&gt;='Çanta Gruplaması'!$C$18,D114&lt;='Çanta Gruplaması'!$D$18),'Çanta Gruplaması'!$B$18,"Belirtilen Aralıkta Değil"))),"Değer Hatalı")))</f>
        <v>Belirtilen Aralıkta Değil</v>
      </c>
      <c r="M114" s="7" t="str">
        <f>IF(AND(D114&gt;='Çanta Gruplaması'!$H$3,D114&lt;='Çanta Gruplaması'!$I$3,F114&gt;='Çanta Gruplaması'!$J$3,F114&lt;='Çanta Gruplaması'!$K$3),'Çanta Gruplaması'!$G$3,IF(AND(D114&gt;='Çanta Gruplaması'!$H$4,D114&lt;='Çanta Gruplaması'!$I$4,F114&gt;='Çanta Gruplaması'!$J$4,F114&lt;='Çanta Gruplaması'!$K$4),'Çanta Gruplaması'!$G$4,IF(AND(D114&gt;='Çanta Gruplaması'!$H$5,D114&lt;='Çanta Gruplaması'!$I$5,F114&gt;='Çanta Gruplaması'!$J$5,F114&lt;='Çanta Gruplaması'!$K$5),'Çanta Gruplaması'!$G$5,"Gruplanabilen Aralıkta Değildir")))</f>
        <v>Gruplanabilen Aralıkta Değildir</v>
      </c>
      <c r="N114" s="18"/>
      <c r="O114" s="18"/>
      <c r="P114" s="18"/>
      <c r="Q114" s="18"/>
      <c r="R114" s="18"/>
      <c r="S114" s="18"/>
      <c r="T114" s="18"/>
      <c r="U114" s="18"/>
      <c r="V114" s="18"/>
      <c r="W114" s="18"/>
      <c r="X114" s="18"/>
    </row>
    <row r="115">
      <c r="A115" s="18"/>
      <c r="B115" s="18"/>
      <c r="C115" s="18"/>
      <c r="D115" s="18"/>
      <c r="E115" s="18"/>
      <c r="F115" s="18"/>
      <c r="G115" s="18"/>
      <c r="H115" s="18"/>
      <c r="I115" s="18"/>
      <c r="J115" s="18"/>
      <c r="K115" s="7" t="str">
        <f t="shared" si="3"/>
        <v>Dikey</v>
      </c>
      <c r="L115" s="7" t="str">
        <f>IF(K115="Dikey",IF(AND(F115&gt;='Çanta Gruplaması'!$C$10,F115&lt;='Çanta Gruplaması'!$D$10),'Çanta Gruplaması'!$B$10,IF(AND(F115&gt;='Çanta Gruplaması'!$C$11,F115&lt;='Çanta Gruplaması'!$D$11),'Çanta Gruplaması'!$B$11,IF(AND(F115&gt;='Çanta Gruplaması'!$C$12,F115&lt;='Çanta Gruplaması'!$D$12),'Çanta Gruplaması'!$B$12,"Belirtilen Aralıkta Değil"))),IF(K115="Yatay",IF(AND(D115&gt;='Çanta Gruplaması'!$C$3,D115&lt;='Çanta Gruplaması'!$D$3),'Çanta Gruplaması'!$B$3,IF(AND(D115&gt;='Çanta Gruplaması'!$C$4,D115&lt;='Çanta Gruplaması'!$D$4),'Çanta Gruplaması'!$B$4,IF(AND(D115&gt;='Çanta Gruplaması'!$C$5,D115&lt;='Çanta Gruplaması'!$D$5),'Çanta Gruplaması'!$B$5,"Belirtilen Aralıkta Değil"))),IF(K115="Küp",IF(AND(D115&gt;='Çanta Gruplaması'!$C$16,D115&lt;='Çanta Gruplaması'!$D$16),'Çanta Gruplaması'!$B$16,IF(AND(D115&gt;='Çanta Gruplaması'!$C$17,D115&lt;='Çanta Gruplaması'!$D$17),'Çanta Gruplaması'!$B$17,IF(AND(D115&gt;='Çanta Gruplaması'!$C$18,D115&lt;='Çanta Gruplaması'!$D$18),'Çanta Gruplaması'!$B$18,"Belirtilen Aralıkta Değil"))),"Değer Hatalı")))</f>
        <v>Belirtilen Aralıkta Değil</v>
      </c>
      <c r="M115" s="7" t="str">
        <f>IF(AND(D115&gt;='Çanta Gruplaması'!$H$3,D115&lt;='Çanta Gruplaması'!$I$3,F115&gt;='Çanta Gruplaması'!$J$3,F115&lt;='Çanta Gruplaması'!$K$3),'Çanta Gruplaması'!$G$3,IF(AND(D115&gt;='Çanta Gruplaması'!$H$4,D115&lt;='Çanta Gruplaması'!$I$4,F115&gt;='Çanta Gruplaması'!$J$4,F115&lt;='Çanta Gruplaması'!$K$4),'Çanta Gruplaması'!$G$4,IF(AND(D115&gt;='Çanta Gruplaması'!$H$5,D115&lt;='Çanta Gruplaması'!$I$5,F115&gt;='Çanta Gruplaması'!$J$5,F115&lt;='Çanta Gruplaması'!$K$5),'Çanta Gruplaması'!$G$5,"Gruplanabilen Aralıkta Değildir")))</f>
        <v>Gruplanabilen Aralıkta Değildir</v>
      </c>
      <c r="N115" s="18"/>
      <c r="O115" s="18"/>
      <c r="P115" s="18"/>
      <c r="Q115" s="18"/>
      <c r="R115" s="18"/>
      <c r="S115" s="18"/>
      <c r="T115" s="18"/>
      <c r="U115" s="18"/>
      <c r="V115" s="18"/>
      <c r="W115" s="18"/>
      <c r="X115" s="18"/>
    </row>
    <row r="116">
      <c r="A116" s="18"/>
      <c r="B116" s="18"/>
      <c r="C116" s="18"/>
      <c r="D116" s="18"/>
      <c r="E116" s="18"/>
      <c r="F116" s="18"/>
      <c r="G116" s="18"/>
      <c r="H116" s="18"/>
      <c r="I116" s="18"/>
      <c r="J116" s="18"/>
      <c r="K116" s="7" t="str">
        <f t="shared" si="3"/>
        <v>Dikey</v>
      </c>
      <c r="L116" s="7" t="str">
        <f>IF(K116="Dikey",IF(AND(F116&gt;='Çanta Gruplaması'!$C$10,F116&lt;='Çanta Gruplaması'!$D$10),'Çanta Gruplaması'!$B$10,IF(AND(F116&gt;='Çanta Gruplaması'!$C$11,F116&lt;='Çanta Gruplaması'!$D$11),'Çanta Gruplaması'!$B$11,IF(AND(F116&gt;='Çanta Gruplaması'!$C$12,F116&lt;='Çanta Gruplaması'!$D$12),'Çanta Gruplaması'!$B$12,"Belirtilen Aralıkta Değil"))),IF(K116="Yatay",IF(AND(D116&gt;='Çanta Gruplaması'!$C$3,D116&lt;='Çanta Gruplaması'!$D$3),'Çanta Gruplaması'!$B$3,IF(AND(D116&gt;='Çanta Gruplaması'!$C$4,D116&lt;='Çanta Gruplaması'!$D$4),'Çanta Gruplaması'!$B$4,IF(AND(D116&gt;='Çanta Gruplaması'!$C$5,D116&lt;='Çanta Gruplaması'!$D$5),'Çanta Gruplaması'!$B$5,"Belirtilen Aralıkta Değil"))),IF(K116="Küp",IF(AND(D116&gt;='Çanta Gruplaması'!$C$16,D116&lt;='Çanta Gruplaması'!$D$16),'Çanta Gruplaması'!$B$16,IF(AND(D116&gt;='Çanta Gruplaması'!$C$17,D116&lt;='Çanta Gruplaması'!$D$17),'Çanta Gruplaması'!$B$17,IF(AND(D116&gt;='Çanta Gruplaması'!$C$18,D116&lt;='Çanta Gruplaması'!$D$18),'Çanta Gruplaması'!$B$18,"Belirtilen Aralıkta Değil"))),"Değer Hatalı")))</f>
        <v>Belirtilen Aralıkta Değil</v>
      </c>
      <c r="M116" s="7" t="str">
        <f>IF(AND(D116&gt;='Çanta Gruplaması'!$H$3,D116&lt;='Çanta Gruplaması'!$I$3,F116&gt;='Çanta Gruplaması'!$J$3,F116&lt;='Çanta Gruplaması'!$K$3),'Çanta Gruplaması'!$G$3,IF(AND(D116&gt;='Çanta Gruplaması'!$H$4,D116&lt;='Çanta Gruplaması'!$I$4,F116&gt;='Çanta Gruplaması'!$J$4,F116&lt;='Çanta Gruplaması'!$K$4),'Çanta Gruplaması'!$G$4,IF(AND(D116&gt;='Çanta Gruplaması'!$H$5,D116&lt;='Çanta Gruplaması'!$I$5,F116&gt;='Çanta Gruplaması'!$J$5,F116&lt;='Çanta Gruplaması'!$K$5),'Çanta Gruplaması'!$G$5,"Gruplanabilen Aralıkta Değildir")))</f>
        <v>Gruplanabilen Aralıkta Değildir</v>
      </c>
      <c r="N116" s="18"/>
      <c r="O116" s="18"/>
      <c r="P116" s="18"/>
      <c r="Q116" s="18"/>
      <c r="R116" s="18"/>
      <c r="S116" s="18"/>
      <c r="T116" s="18"/>
      <c r="U116" s="18"/>
      <c r="V116" s="18"/>
      <c r="W116" s="18"/>
      <c r="X116" s="18"/>
    </row>
    <row r="117">
      <c r="A117" s="18"/>
      <c r="B117" s="18"/>
      <c r="C117" s="18"/>
      <c r="D117" s="18"/>
      <c r="E117" s="18"/>
      <c r="F117" s="18"/>
      <c r="G117" s="18"/>
      <c r="H117" s="18"/>
      <c r="I117" s="18"/>
      <c r="J117" s="18"/>
      <c r="K117" s="7" t="str">
        <f t="shared" si="3"/>
        <v>Dikey</v>
      </c>
      <c r="L117" s="7" t="str">
        <f>IF(K117="Dikey",IF(AND(F117&gt;='Çanta Gruplaması'!$C$10,F117&lt;='Çanta Gruplaması'!$D$10),'Çanta Gruplaması'!$B$10,IF(AND(F117&gt;='Çanta Gruplaması'!$C$11,F117&lt;='Çanta Gruplaması'!$D$11),'Çanta Gruplaması'!$B$11,IF(AND(F117&gt;='Çanta Gruplaması'!$C$12,F117&lt;='Çanta Gruplaması'!$D$12),'Çanta Gruplaması'!$B$12,"Belirtilen Aralıkta Değil"))),IF(K117="Yatay",IF(AND(D117&gt;='Çanta Gruplaması'!$C$3,D117&lt;='Çanta Gruplaması'!$D$3),'Çanta Gruplaması'!$B$3,IF(AND(D117&gt;='Çanta Gruplaması'!$C$4,D117&lt;='Çanta Gruplaması'!$D$4),'Çanta Gruplaması'!$B$4,IF(AND(D117&gt;='Çanta Gruplaması'!$C$5,D117&lt;='Çanta Gruplaması'!$D$5),'Çanta Gruplaması'!$B$5,"Belirtilen Aralıkta Değil"))),IF(K117="Küp",IF(AND(D117&gt;='Çanta Gruplaması'!$C$16,D117&lt;='Çanta Gruplaması'!$D$16),'Çanta Gruplaması'!$B$16,IF(AND(D117&gt;='Çanta Gruplaması'!$C$17,D117&lt;='Çanta Gruplaması'!$D$17),'Çanta Gruplaması'!$B$17,IF(AND(D117&gt;='Çanta Gruplaması'!$C$18,D117&lt;='Çanta Gruplaması'!$D$18),'Çanta Gruplaması'!$B$18,"Belirtilen Aralıkta Değil"))),"Değer Hatalı")))</f>
        <v>Belirtilen Aralıkta Değil</v>
      </c>
      <c r="M117" s="7" t="str">
        <f>IF(AND(D117&gt;='Çanta Gruplaması'!$H$3,D117&lt;='Çanta Gruplaması'!$I$3,F117&gt;='Çanta Gruplaması'!$J$3,F117&lt;='Çanta Gruplaması'!$K$3),'Çanta Gruplaması'!$G$3,IF(AND(D117&gt;='Çanta Gruplaması'!$H$4,D117&lt;='Çanta Gruplaması'!$I$4,F117&gt;='Çanta Gruplaması'!$J$4,F117&lt;='Çanta Gruplaması'!$K$4),'Çanta Gruplaması'!$G$4,IF(AND(D117&gt;='Çanta Gruplaması'!$H$5,D117&lt;='Çanta Gruplaması'!$I$5,F117&gt;='Çanta Gruplaması'!$J$5,F117&lt;='Çanta Gruplaması'!$K$5),'Çanta Gruplaması'!$G$5,"Gruplanabilen Aralıkta Değildir")))</f>
        <v>Gruplanabilen Aralıkta Değildir</v>
      </c>
      <c r="N117" s="18"/>
      <c r="O117" s="18"/>
      <c r="P117" s="18"/>
      <c r="Q117" s="18"/>
      <c r="R117" s="18"/>
      <c r="S117" s="18"/>
      <c r="T117" s="18"/>
      <c r="U117" s="18"/>
      <c r="V117" s="18"/>
      <c r="W117" s="18"/>
      <c r="X117" s="18"/>
    </row>
    <row r="118">
      <c r="A118" s="18"/>
      <c r="B118" s="18"/>
      <c r="C118" s="18"/>
      <c r="D118" s="18"/>
      <c r="E118" s="18"/>
      <c r="F118" s="18"/>
      <c r="G118" s="18"/>
      <c r="H118" s="18"/>
      <c r="I118" s="18"/>
      <c r="J118" s="18"/>
      <c r="K118" s="7" t="str">
        <f t="shared" si="3"/>
        <v>Dikey</v>
      </c>
      <c r="L118" s="7" t="str">
        <f>IF(K118="Dikey",IF(AND(F118&gt;='Çanta Gruplaması'!$C$10,F118&lt;='Çanta Gruplaması'!$D$10),'Çanta Gruplaması'!$B$10,IF(AND(F118&gt;='Çanta Gruplaması'!$C$11,F118&lt;='Çanta Gruplaması'!$D$11),'Çanta Gruplaması'!$B$11,IF(AND(F118&gt;='Çanta Gruplaması'!$C$12,F118&lt;='Çanta Gruplaması'!$D$12),'Çanta Gruplaması'!$B$12,"Belirtilen Aralıkta Değil"))),IF(K118="Yatay",IF(AND(D118&gt;='Çanta Gruplaması'!$C$3,D118&lt;='Çanta Gruplaması'!$D$3),'Çanta Gruplaması'!$B$3,IF(AND(D118&gt;='Çanta Gruplaması'!$C$4,D118&lt;='Çanta Gruplaması'!$D$4),'Çanta Gruplaması'!$B$4,IF(AND(D118&gt;='Çanta Gruplaması'!$C$5,D118&lt;='Çanta Gruplaması'!$D$5),'Çanta Gruplaması'!$B$5,"Belirtilen Aralıkta Değil"))),IF(K118="Küp",IF(AND(D118&gt;='Çanta Gruplaması'!$C$16,D118&lt;='Çanta Gruplaması'!$D$16),'Çanta Gruplaması'!$B$16,IF(AND(D118&gt;='Çanta Gruplaması'!$C$17,D118&lt;='Çanta Gruplaması'!$D$17),'Çanta Gruplaması'!$B$17,IF(AND(D118&gt;='Çanta Gruplaması'!$C$18,D118&lt;='Çanta Gruplaması'!$D$18),'Çanta Gruplaması'!$B$18,"Belirtilen Aralıkta Değil"))),"Değer Hatalı")))</f>
        <v>Belirtilen Aralıkta Değil</v>
      </c>
      <c r="M118" s="7" t="str">
        <f>IF(AND(D118&gt;='Çanta Gruplaması'!$H$3,D118&lt;='Çanta Gruplaması'!$I$3,F118&gt;='Çanta Gruplaması'!$J$3,F118&lt;='Çanta Gruplaması'!$K$3),'Çanta Gruplaması'!$G$3,IF(AND(D118&gt;='Çanta Gruplaması'!$H$4,D118&lt;='Çanta Gruplaması'!$I$4,F118&gt;='Çanta Gruplaması'!$J$4,F118&lt;='Çanta Gruplaması'!$K$4),'Çanta Gruplaması'!$G$4,IF(AND(D118&gt;='Çanta Gruplaması'!$H$5,D118&lt;='Çanta Gruplaması'!$I$5,F118&gt;='Çanta Gruplaması'!$J$5,F118&lt;='Çanta Gruplaması'!$K$5),'Çanta Gruplaması'!$G$5,"Gruplanabilen Aralıkta Değildir")))</f>
        <v>Gruplanabilen Aralıkta Değildir</v>
      </c>
      <c r="N118" s="18"/>
      <c r="O118" s="18"/>
      <c r="P118" s="18"/>
      <c r="Q118" s="18"/>
      <c r="R118" s="18"/>
      <c r="S118" s="18"/>
      <c r="T118" s="18"/>
      <c r="U118" s="18"/>
      <c r="V118" s="18"/>
      <c r="W118" s="18"/>
      <c r="X118" s="18"/>
    </row>
    <row r="119">
      <c r="A119" s="18"/>
      <c r="B119" s="18"/>
      <c r="C119" s="18"/>
      <c r="D119" s="18"/>
      <c r="E119" s="18"/>
      <c r="F119" s="18"/>
      <c r="G119" s="18"/>
      <c r="H119" s="18"/>
      <c r="I119" s="18"/>
      <c r="J119" s="18"/>
      <c r="K119" s="7" t="str">
        <f t="shared" si="3"/>
        <v>Dikey</v>
      </c>
      <c r="L119" s="7" t="str">
        <f>IF(K119="Dikey",IF(AND(F119&gt;='Çanta Gruplaması'!$C$10,F119&lt;='Çanta Gruplaması'!$D$10),'Çanta Gruplaması'!$B$10,IF(AND(F119&gt;='Çanta Gruplaması'!$C$11,F119&lt;='Çanta Gruplaması'!$D$11),'Çanta Gruplaması'!$B$11,IF(AND(F119&gt;='Çanta Gruplaması'!$C$12,F119&lt;='Çanta Gruplaması'!$D$12),'Çanta Gruplaması'!$B$12,"Belirtilen Aralıkta Değil"))),IF(K119="Yatay",IF(AND(D119&gt;='Çanta Gruplaması'!$C$3,D119&lt;='Çanta Gruplaması'!$D$3),'Çanta Gruplaması'!$B$3,IF(AND(D119&gt;='Çanta Gruplaması'!$C$4,D119&lt;='Çanta Gruplaması'!$D$4),'Çanta Gruplaması'!$B$4,IF(AND(D119&gt;='Çanta Gruplaması'!$C$5,D119&lt;='Çanta Gruplaması'!$D$5),'Çanta Gruplaması'!$B$5,"Belirtilen Aralıkta Değil"))),IF(K119="Küp",IF(AND(D119&gt;='Çanta Gruplaması'!$C$16,D119&lt;='Çanta Gruplaması'!$D$16),'Çanta Gruplaması'!$B$16,IF(AND(D119&gt;='Çanta Gruplaması'!$C$17,D119&lt;='Çanta Gruplaması'!$D$17),'Çanta Gruplaması'!$B$17,IF(AND(D119&gt;='Çanta Gruplaması'!$C$18,D119&lt;='Çanta Gruplaması'!$D$18),'Çanta Gruplaması'!$B$18,"Belirtilen Aralıkta Değil"))),"Değer Hatalı")))</f>
        <v>Belirtilen Aralıkta Değil</v>
      </c>
      <c r="M119" s="7" t="str">
        <f>IF(AND(D119&gt;='Çanta Gruplaması'!$H$3,D119&lt;='Çanta Gruplaması'!$I$3,F119&gt;='Çanta Gruplaması'!$J$3,F119&lt;='Çanta Gruplaması'!$K$3),'Çanta Gruplaması'!$G$3,IF(AND(D119&gt;='Çanta Gruplaması'!$H$4,D119&lt;='Çanta Gruplaması'!$I$4,F119&gt;='Çanta Gruplaması'!$J$4,F119&lt;='Çanta Gruplaması'!$K$4),'Çanta Gruplaması'!$G$4,IF(AND(D119&gt;='Çanta Gruplaması'!$H$5,D119&lt;='Çanta Gruplaması'!$I$5,F119&gt;='Çanta Gruplaması'!$J$5,F119&lt;='Çanta Gruplaması'!$K$5),'Çanta Gruplaması'!$G$5,"Gruplanabilen Aralıkta Değildir")))</f>
        <v>Gruplanabilen Aralıkta Değildir</v>
      </c>
      <c r="N119" s="18"/>
      <c r="O119" s="18"/>
      <c r="P119" s="18"/>
      <c r="Q119" s="18"/>
      <c r="R119" s="18"/>
      <c r="S119" s="18"/>
      <c r="T119" s="18"/>
      <c r="U119" s="18"/>
      <c r="V119" s="18"/>
      <c r="W119" s="18"/>
      <c r="X119" s="18"/>
    </row>
    <row r="120">
      <c r="A120" s="18"/>
      <c r="B120" s="18"/>
      <c r="C120" s="18"/>
      <c r="D120" s="18"/>
      <c r="E120" s="18"/>
      <c r="F120" s="18"/>
      <c r="G120" s="18"/>
      <c r="H120" s="18"/>
      <c r="I120" s="18"/>
      <c r="J120" s="18"/>
      <c r="K120" s="7" t="str">
        <f t="shared" si="3"/>
        <v>Dikey</v>
      </c>
      <c r="L120" s="7" t="str">
        <f>IF(K120="Dikey",IF(AND(F120&gt;='Çanta Gruplaması'!$C$10,F120&lt;='Çanta Gruplaması'!$D$10),'Çanta Gruplaması'!$B$10,IF(AND(F120&gt;='Çanta Gruplaması'!$C$11,F120&lt;='Çanta Gruplaması'!$D$11),'Çanta Gruplaması'!$B$11,IF(AND(F120&gt;='Çanta Gruplaması'!$C$12,F120&lt;='Çanta Gruplaması'!$D$12),'Çanta Gruplaması'!$B$12,"Belirtilen Aralıkta Değil"))),IF(K120="Yatay",IF(AND(D120&gt;='Çanta Gruplaması'!$C$3,D120&lt;='Çanta Gruplaması'!$D$3),'Çanta Gruplaması'!$B$3,IF(AND(D120&gt;='Çanta Gruplaması'!$C$4,D120&lt;='Çanta Gruplaması'!$D$4),'Çanta Gruplaması'!$B$4,IF(AND(D120&gt;='Çanta Gruplaması'!$C$5,D120&lt;='Çanta Gruplaması'!$D$5),'Çanta Gruplaması'!$B$5,"Belirtilen Aralıkta Değil"))),IF(K120="Küp",IF(AND(D120&gt;='Çanta Gruplaması'!$C$16,D120&lt;='Çanta Gruplaması'!$D$16),'Çanta Gruplaması'!$B$16,IF(AND(D120&gt;='Çanta Gruplaması'!$C$17,D120&lt;='Çanta Gruplaması'!$D$17),'Çanta Gruplaması'!$B$17,IF(AND(D120&gt;='Çanta Gruplaması'!$C$18,D120&lt;='Çanta Gruplaması'!$D$18),'Çanta Gruplaması'!$B$18,"Belirtilen Aralıkta Değil"))),"Değer Hatalı")))</f>
        <v>Belirtilen Aralıkta Değil</v>
      </c>
      <c r="M120" s="7" t="str">
        <f>IF(AND(D120&gt;='Çanta Gruplaması'!$H$3,D120&lt;='Çanta Gruplaması'!$I$3,F120&gt;='Çanta Gruplaması'!$J$3,F120&lt;='Çanta Gruplaması'!$K$3),'Çanta Gruplaması'!$G$3,IF(AND(D120&gt;='Çanta Gruplaması'!$H$4,D120&lt;='Çanta Gruplaması'!$I$4,F120&gt;='Çanta Gruplaması'!$J$4,F120&lt;='Çanta Gruplaması'!$K$4),'Çanta Gruplaması'!$G$4,IF(AND(D120&gt;='Çanta Gruplaması'!$H$5,D120&lt;='Çanta Gruplaması'!$I$5,F120&gt;='Çanta Gruplaması'!$J$5,F120&lt;='Çanta Gruplaması'!$K$5),'Çanta Gruplaması'!$G$5,"Gruplanabilen Aralıkta Değildir")))</f>
        <v>Gruplanabilen Aralıkta Değildir</v>
      </c>
      <c r="N120" s="18"/>
      <c r="O120" s="18"/>
      <c r="P120" s="18"/>
      <c r="Q120" s="18"/>
      <c r="R120" s="18"/>
      <c r="S120" s="18"/>
      <c r="T120" s="18"/>
      <c r="U120" s="18"/>
      <c r="V120" s="18"/>
      <c r="W120" s="18"/>
      <c r="X120" s="18"/>
    </row>
    <row r="121">
      <c r="A121" s="18"/>
      <c r="B121" s="18"/>
      <c r="C121" s="18"/>
      <c r="D121" s="18"/>
      <c r="E121" s="18"/>
      <c r="F121" s="18"/>
      <c r="G121" s="18"/>
      <c r="H121" s="18"/>
      <c r="I121" s="18"/>
      <c r="J121" s="18"/>
      <c r="K121" s="7" t="str">
        <f t="shared" si="3"/>
        <v>Dikey</v>
      </c>
      <c r="L121" s="7" t="str">
        <f>IF(K121="Dikey",IF(AND(F121&gt;='Çanta Gruplaması'!$C$10,F121&lt;='Çanta Gruplaması'!$D$10),'Çanta Gruplaması'!$B$10,IF(AND(F121&gt;='Çanta Gruplaması'!$C$11,F121&lt;='Çanta Gruplaması'!$D$11),'Çanta Gruplaması'!$B$11,IF(AND(F121&gt;='Çanta Gruplaması'!$C$12,F121&lt;='Çanta Gruplaması'!$D$12),'Çanta Gruplaması'!$B$12,"Belirtilen Aralıkta Değil"))),IF(K121="Yatay",IF(AND(D121&gt;='Çanta Gruplaması'!$C$3,D121&lt;='Çanta Gruplaması'!$D$3),'Çanta Gruplaması'!$B$3,IF(AND(D121&gt;='Çanta Gruplaması'!$C$4,D121&lt;='Çanta Gruplaması'!$D$4),'Çanta Gruplaması'!$B$4,IF(AND(D121&gt;='Çanta Gruplaması'!$C$5,D121&lt;='Çanta Gruplaması'!$D$5),'Çanta Gruplaması'!$B$5,"Belirtilen Aralıkta Değil"))),IF(K121="Küp",IF(AND(D121&gt;='Çanta Gruplaması'!$C$16,D121&lt;='Çanta Gruplaması'!$D$16),'Çanta Gruplaması'!$B$16,IF(AND(D121&gt;='Çanta Gruplaması'!$C$17,D121&lt;='Çanta Gruplaması'!$D$17),'Çanta Gruplaması'!$B$17,IF(AND(D121&gt;='Çanta Gruplaması'!$C$18,D121&lt;='Çanta Gruplaması'!$D$18),'Çanta Gruplaması'!$B$18,"Belirtilen Aralıkta Değil"))),"Değer Hatalı")))</f>
        <v>Belirtilen Aralıkta Değil</v>
      </c>
      <c r="M121" s="7" t="str">
        <f>IF(AND(D121&gt;='Çanta Gruplaması'!$H$3,D121&lt;='Çanta Gruplaması'!$I$3,F121&gt;='Çanta Gruplaması'!$J$3,F121&lt;='Çanta Gruplaması'!$K$3),'Çanta Gruplaması'!$G$3,IF(AND(D121&gt;='Çanta Gruplaması'!$H$4,D121&lt;='Çanta Gruplaması'!$I$4,F121&gt;='Çanta Gruplaması'!$J$4,F121&lt;='Çanta Gruplaması'!$K$4),'Çanta Gruplaması'!$G$4,IF(AND(D121&gt;='Çanta Gruplaması'!$H$5,D121&lt;='Çanta Gruplaması'!$I$5,F121&gt;='Çanta Gruplaması'!$J$5,F121&lt;='Çanta Gruplaması'!$K$5),'Çanta Gruplaması'!$G$5,"Gruplanabilen Aralıkta Değildir")))</f>
        <v>Gruplanabilen Aralıkta Değildir</v>
      </c>
      <c r="N121" s="18"/>
      <c r="O121" s="18"/>
      <c r="P121" s="18"/>
      <c r="Q121" s="18"/>
      <c r="R121" s="18"/>
      <c r="S121" s="18"/>
      <c r="T121" s="18"/>
      <c r="U121" s="18"/>
      <c r="V121" s="18"/>
      <c r="W121" s="18"/>
      <c r="X121" s="18"/>
    </row>
    <row r="122">
      <c r="A122" s="18"/>
      <c r="B122" s="18"/>
      <c r="C122" s="18"/>
      <c r="D122" s="18"/>
      <c r="E122" s="18"/>
      <c r="F122" s="18"/>
      <c r="G122" s="18"/>
      <c r="H122" s="18"/>
      <c r="I122" s="18"/>
      <c r="J122" s="18"/>
      <c r="K122" s="7" t="str">
        <f t="shared" si="3"/>
        <v>Dikey</v>
      </c>
      <c r="L122" s="7" t="str">
        <f>IF(K122="Dikey",IF(AND(F122&gt;='Çanta Gruplaması'!$C$10,F122&lt;='Çanta Gruplaması'!$D$10),'Çanta Gruplaması'!$B$10,IF(AND(F122&gt;='Çanta Gruplaması'!$C$11,F122&lt;='Çanta Gruplaması'!$D$11),'Çanta Gruplaması'!$B$11,IF(AND(F122&gt;='Çanta Gruplaması'!$C$12,F122&lt;='Çanta Gruplaması'!$D$12),'Çanta Gruplaması'!$B$12,"Belirtilen Aralıkta Değil"))),IF(K122="Yatay",IF(AND(D122&gt;='Çanta Gruplaması'!$C$3,D122&lt;='Çanta Gruplaması'!$D$3),'Çanta Gruplaması'!$B$3,IF(AND(D122&gt;='Çanta Gruplaması'!$C$4,D122&lt;='Çanta Gruplaması'!$D$4),'Çanta Gruplaması'!$B$4,IF(AND(D122&gt;='Çanta Gruplaması'!$C$5,D122&lt;='Çanta Gruplaması'!$D$5),'Çanta Gruplaması'!$B$5,"Belirtilen Aralıkta Değil"))),IF(K122="Küp",IF(AND(D122&gt;='Çanta Gruplaması'!$C$16,D122&lt;='Çanta Gruplaması'!$D$16),'Çanta Gruplaması'!$B$16,IF(AND(D122&gt;='Çanta Gruplaması'!$C$17,D122&lt;='Çanta Gruplaması'!$D$17),'Çanta Gruplaması'!$B$17,IF(AND(D122&gt;='Çanta Gruplaması'!$C$18,D122&lt;='Çanta Gruplaması'!$D$18),'Çanta Gruplaması'!$B$18,"Belirtilen Aralıkta Değil"))),"Değer Hatalı")))</f>
        <v>Belirtilen Aralıkta Değil</v>
      </c>
      <c r="M122" s="7" t="str">
        <f>IF(AND(D122&gt;='Çanta Gruplaması'!$H$3,D122&lt;='Çanta Gruplaması'!$I$3,F122&gt;='Çanta Gruplaması'!$J$3,F122&lt;='Çanta Gruplaması'!$K$3),'Çanta Gruplaması'!$G$3,IF(AND(D122&gt;='Çanta Gruplaması'!$H$4,D122&lt;='Çanta Gruplaması'!$I$4,F122&gt;='Çanta Gruplaması'!$J$4,F122&lt;='Çanta Gruplaması'!$K$4),'Çanta Gruplaması'!$G$4,IF(AND(D122&gt;='Çanta Gruplaması'!$H$5,D122&lt;='Çanta Gruplaması'!$I$5,F122&gt;='Çanta Gruplaması'!$J$5,F122&lt;='Çanta Gruplaması'!$K$5),'Çanta Gruplaması'!$G$5,"Gruplanabilen Aralıkta Değildir")))</f>
        <v>Gruplanabilen Aralıkta Değildir</v>
      </c>
      <c r="N122" s="18"/>
      <c r="O122" s="18"/>
      <c r="P122" s="18"/>
      <c r="Q122" s="18"/>
      <c r="R122" s="18"/>
      <c r="S122" s="18"/>
      <c r="T122" s="18"/>
      <c r="U122" s="18"/>
      <c r="V122" s="18"/>
      <c r="W122" s="18"/>
      <c r="X122" s="18"/>
    </row>
    <row r="123">
      <c r="A123" s="18"/>
      <c r="B123" s="18"/>
      <c r="C123" s="18"/>
      <c r="D123" s="18"/>
      <c r="E123" s="18"/>
      <c r="F123" s="18"/>
      <c r="G123" s="18"/>
      <c r="H123" s="18"/>
      <c r="I123" s="18"/>
      <c r="J123" s="18"/>
      <c r="K123" s="7" t="str">
        <f t="shared" si="3"/>
        <v>Dikey</v>
      </c>
      <c r="L123" s="7" t="str">
        <f>IF(K123="Dikey",IF(AND(F123&gt;='Çanta Gruplaması'!$C$10,F123&lt;='Çanta Gruplaması'!$D$10),'Çanta Gruplaması'!$B$10,IF(AND(F123&gt;='Çanta Gruplaması'!$C$11,F123&lt;='Çanta Gruplaması'!$D$11),'Çanta Gruplaması'!$B$11,IF(AND(F123&gt;='Çanta Gruplaması'!$C$12,F123&lt;='Çanta Gruplaması'!$D$12),'Çanta Gruplaması'!$B$12,"Belirtilen Aralıkta Değil"))),IF(K123="Yatay",IF(AND(D123&gt;='Çanta Gruplaması'!$C$3,D123&lt;='Çanta Gruplaması'!$D$3),'Çanta Gruplaması'!$B$3,IF(AND(D123&gt;='Çanta Gruplaması'!$C$4,D123&lt;='Çanta Gruplaması'!$D$4),'Çanta Gruplaması'!$B$4,IF(AND(D123&gt;='Çanta Gruplaması'!$C$5,D123&lt;='Çanta Gruplaması'!$D$5),'Çanta Gruplaması'!$B$5,"Belirtilen Aralıkta Değil"))),IF(K123="Küp",IF(AND(D123&gt;='Çanta Gruplaması'!$C$16,D123&lt;='Çanta Gruplaması'!$D$16),'Çanta Gruplaması'!$B$16,IF(AND(D123&gt;='Çanta Gruplaması'!$C$17,D123&lt;='Çanta Gruplaması'!$D$17),'Çanta Gruplaması'!$B$17,IF(AND(D123&gt;='Çanta Gruplaması'!$C$18,D123&lt;='Çanta Gruplaması'!$D$18),'Çanta Gruplaması'!$B$18,"Belirtilen Aralıkta Değil"))),"Değer Hatalı")))</f>
        <v>Belirtilen Aralıkta Değil</v>
      </c>
      <c r="M123" s="7" t="str">
        <f>IF(AND(D123&gt;='Çanta Gruplaması'!$H$3,D123&lt;='Çanta Gruplaması'!$I$3,F123&gt;='Çanta Gruplaması'!$J$3,F123&lt;='Çanta Gruplaması'!$K$3),'Çanta Gruplaması'!$G$3,IF(AND(D123&gt;='Çanta Gruplaması'!$H$4,D123&lt;='Çanta Gruplaması'!$I$4,F123&gt;='Çanta Gruplaması'!$J$4,F123&lt;='Çanta Gruplaması'!$K$4),'Çanta Gruplaması'!$G$4,IF(AND(D123&gt;='Çanta Gruplaması'!$H$5,D123&lt;='Çanta Gruplaması'!$I$5,F123&gt;='Çanta Gruplaması'!$J$5,F123&lt;='Çanta Gruplaması'!$K$5),'Çanta Gruplaması'!$G$5,"Gruplanabilen Aralıkta Değildir")))</f>
        <v>Gruplanabilen Aralıkta Değildir</v>
      </c>
      <c r="N123" s="18"/>
      <c r="O123" s="18"/>
      <c r="P123" s="18"/>
      <c r="Q123" s="18"/>
      <c r="R123" s="18"/>
      <c r="S123" s="18"/>
      <c r="T123" s="18"/>
      <c r="U123" s="18"/>
      <c r="V123" s="18"/>
      <c r="W123" s="18"/>
      <c r="X123" s="18"/>
    </row>
    <row r="124">
      <c r="A124" s="18"/>
      <c r="B124" s="18"/>
      <c r="C124" s="18"/>
      <c r="D124" s="18"/>
      <c r="E124" s="18"/>
      <c r="F124" s="18"/>
      <c r="G124" s="18"/>
      <c r="H124" s="18"/>
      <c r="I124" s="18"/>
      <c r="J124" s="18"/>
      <c r="K124" s="7" t="str">
        <f t="shared" si="3"/>
        <v>Dikey</v>
      </c>
      <c r="L124" s="7" t="str">
        <f>IF(K124="Dikey",IF(AND(F124&gt;='Çanta Gruplaması'!$C$10,F124&lt;='Çanta Gruplaması'!$D$10),'Çanta Gruplaması'!$B$10,IF(AND(F124&gt;='Çanta Gruplaması'!$C$11,F124&lt;='Çanta Gruplaması'!$D$11),'Çanta Gruplaması'!$B$11,IF(AND(F124&gt;='Çanta Gruplaması'!$C$12,F124&lt;='Çanta Gruplaması'!$D$12),'Çanta Gruplaması'!$B$12,"Belirtilen Aralıkta Değil"))),IF(K124="Yatay",IF(AND(D124&gt;='Çanta Gruplaması'!$C$3,D124&lt;='Çanta Gruplaması'!$D$3),'Çanta Gruplaması'!$B$3,IF(AND(D124&gt;='Çanta Gruplaması'!$C$4,D124&lt;='Çanta Gruplaması'!$D$4),'Çanta Gruplaması'!$B$4,IF(AND(D124&gt;='Çanta Gruplaması'!$C$5,D124&lt;='Çanta Gruplaması'!$D$5),'Çanta Gruplaması'!$B$5,"Belirtilen Aralıkta Değil"))),IF(K124="Küp",IF(AND(D124&gt;='Çanta Gruplaması'!$C$16,D124&lt;='Çanta Gruplaması'!$D$16),'Çanta Gruplaması'!$B$16,IF(AND(D124&gt;='Çanta Gruplaması'!$C$17,D124&lt;='Çanta Gruplaması'!$D$17),'Çanta Gruplaması'!$B$17,IF(AND(D124&gt;='Çanta Gruplaması'!$C$18,D124&lt;='Çanta Gruplaması'!$D$18),'Çanta Gruplaması'!$B$18,"Belirtilen Aralıkta Değil"))),"Değer Hatalı")))</f>
        <v>Belirtilen Aralıkta Değil</v>
      </c>
      <c r="M124" s="7" t="str">
        <f>IF(AND(D124&gt;='Çanta Gruplaması'!$H$3,D124&lt;='Çanta Gruplaması'!$I$3,F124&gt;='Çanta Gruplaması'!$J$3,F124&lt;='Çanta Gruplaması'!$K$3),'Çanta Gruplaması'!$G$3,IF(AND(D124&gt;='Çanta Gruplaması'!$H$4,D124&lt;='Çanta Gruplaması'!$I$4,F124&gt;='Çanta Gruplaması'!$J$4,F124&lt;='Çanta Gruplaması'!$K$4),'Çanta Gruplaması'!$G$4,IF(AND(D124&gt;='Çanta Gruplaması'!$H$5,D124&lt;='Çanta Gruplaması'!$I$5,F124&gt;='Çanta Gruplaması'!$J$5,F124&lt;='Çanta Gruplaması'!$K$5),'Çanta Gruplaması'!$G$5,"Gruplanabilen Aralıkta Değildir")))</f>
        <v>Gruplanabilen Aralıkta Değildir</v>
      </c>
      <c r="N124" s="18"/>
      <c r="O124" s="18"/>
      <c r="P124" s="18"/>
      <c r="Q124" s="18"/>
      <c r="R124" s="18"/>
      <c r="S124" s="18"/>
      <c r="T124" s="18"/>
      <c r="U124" s="18"/>
      <c r="V124" s="18"/>
      <c r="W124" s="18"/>
      <c r="X124" s="18"/>
    </row>
    <row r="125">
      <c r="A125" s="18"/>
      <c r="B125" s="18"/>
      <c r="C125" s="18"/>
      <c r="D125" s="18"/>
      <c r="E125" s="18"/>
      <c r="F125" s="18"/>
      <c r="G125" s="18"/>
      <c r="H125" s="18"/>
      <c r="I125" s="18"/>
      <c r="J125" s="18"/>
      <c r="K125" s="7" t="str">
        <f t="shared" si="3"/>
        <v>Dikey</v>
      </c>
      <c r="L125" s="7" t="str">
        <f>IF(K125="Dikey",IF(AND(F125&gt;='Çanta Gruplaması'!$C$10,F125&lt;='Çanta Gruplaması'!$D$10),'Çanta Gruplaması'!$B$10,IF(AND(F125&gt;='Çanta Gruplaması'!$C$11,F125&lt;='Çanta Gruplaması'!$D$11),'Çanta Gruplaması'!$B$11,IF(AND(F125&gt;='Çanta Gruplaması'!$C$12,F125&lt;='Çanta Gruplaması'!$D$12),'Çanta Gruplaması'!$B$12,"Belirtilen Aralıkta Değil"))),IF(K125="Yatay",IF(AND(D125&gt;='Çanta Gruplaması'!$C$3,D125&lt;='Çanta Gruplaması'!$D$3),'Çanta Gruplaması'!$B$3,IF(AND(D125&gt;='Çanta Gruplaması'!$C$4,D125&lt;='Çanta Gruplaması'!$D$4),'Çanta Gruplaması'!$B$4,IF(AND(D125&gt;='Çanta Gruplaması'!$C$5,D125&lt;='Çanta Gruplaması'!$D$5),'Çanta Gruplaması'!$B$5,"Belirtilen Aralıkta Değil"))),IF(K125="Küp",IF(AND(D125&gt;='Çanta Gruplaması'!$C$16,D125&lt;='Çanta Gruplaması'!$D$16),'Çanta Gruplaması'!$B$16,IF(AND(D125&gt;='Çanta Gruplaması'!$C$17,D125&lt;='Çanta Gruplaması'!$D$17),'Çanta Gruplaması'!$B$17,IF(AND(D125&gt;='Çanta Gruplaması'!$C$18,D125&lt;='Çanta Gruplaması'!$D$18),'Çanta Gruplaması'!$B$18,"Belirtilen Aralıkta Değil"))),"Değer Hatalı")))</f>
        <v>Belirtilen Aralıkta Değil</v>
      </c>
      <c r="M125" s="7" t="str">
        <f>IF(AND(D125&gt;='Çanta Gruplaması'!$H$3,D125&lt;='Çanta Gruplaması'!$I$3,F125&gt;='Çanta Gruplaması'!$J$3,F125&lt;='Çanta Gruplaması'!$K$3),'Çanta Gruplaması'!$G$3,IF(AND(D125&gt;='Çanta Gruplaması'!$H$4,D125&lt;='Çanta Gruplaması'!$I$4,F125&gt;='Çanta Gruplaması'!$J$4,F125&lt;='Çanta Gruplaması'!$K$4),'Çanta Gruplaması'!$G$4,IF(AND(D125&gt;='Çanta Gruplaması'!$H$5,D125&lt;='Çanta Gruplaması'!$I$5,F125&gt;='Çanta Gruplaması'!$J$5,F125&lt;='Çanta Gruplaması'!$K$5),'Çanta Gruplaması'!$G$5,"Gruplanabilen Aralıkta Değildir")))</f>
        <v>Gruplanabilen Aralıkta Değildir</v>
      </c>
      <c r="N125" s="18"/>
      <c r="O125" s="18"/>
      <c r="P125" s="18"/>
      <c r="Q125" s="18"/>
      <c r="R125" s="18"/>
      <c r="S125" s="18"/>
      <c r="T125" s="18"/>
      <c r="U125" s="18"/>
      <c r="V125" s="18"/>
      <c r="W125" s="18"/>
      <c r="X125" s="18"/>
    </row>
    <row r="126">
      <c r="A126" s="18"/>
      <c r="B126" s="18"/>
      <c r="C126" s="18"/>
      <c r="D126" s="18"/>
      <c r="E126" s="18"/>
      <c r="F126" s="18"/>
      <c r="G126" s="18"/>
      <c r="H126" s="18"/>
      <c r="I126" s="18"/>
      <c r="J126" s="18"/>
      <c r="K126" s="7" t="str">
        <f t="shared" si="3"/>
        <v>Dikey</v>
      </c>
      <c r="L126" s="7" t="str">
        <f>IF(K126="Dikey",IF(AND(F126&gt;='Çanta Gruplaması'!$C$10,F126&lt;='Çanta Gruplaması'!$D$10),'Çanta Gruplaması'!$B$10,IF(AND(F126&gt;='Çanta Gruplaması'!$C$11,F126&lt;='Çanta Gruplaması'!$D$11),'Çanta Gruplaması'!$B$11,IF(AND(F126&gt;='Çanta Gruplaması'!$C$12,F126&lt;='Çanta Gruplaması'!$D$12),'Çanta Gruplaması'!$B$12,"Belirtilen Aralıkta Değil"))),IF(K126="Yatay",IF(AND(D126&gt;='Çanta Gruplaması'!$C$3,D126&lt;='Çanta Gruplaması'!$D$3),'Çanta Gruplaması'!$B$3,IF(AND(D126&gt;='Çanta Gruplaması'!$C$4,D126&lt;='Çanta Gruplaması'!$D$4),'Çanta Gruplaması'!$B$4,IF(AND(D126&gt;='Çanta Gruplaması'!$C$5,D126&lt;='Çanta Gruplaması'!$D$5),'Çanta Gruplaması'!$B$5,"Belirtilen Aralıkta Değil"))),IF(K126="Küp",IF(AND(D126&gt;='Çanta Gruplaması'!$C$16,D126&lt;='Çanta Gruplaması'!$D$16),'Çanta Gruplaması'!$B$16,IF(AND(D126&gt;='Çanta Gruplaması'!$C$17,D126&lt;='Çanta Gruplaması'!$D$17),'Çanta Gruplaması'!$B$17,IF(AND(D126&gt;='Çanta Gruplaması'!$C$18,D126&lt;='Çanta Gruplaması'!$D$18),'Çanta Gruplaması'!$B$18,"Belirtilen Aralıkta Değil"))),"Değer Hatalı")))</f>
        <v>Belirtilen Aralıkta Değil</v>
      </c>
      <c r="M126" s="7" t="str">
        <f>IF(AND(D126&gt;='Çanta Gruplaması'!$H$3,D126&lt;='Çanta Gruplaması'!$I$3,F126&gt;='Çanta Gruplaması'!$J$3,F126&lt;='Çanta Gruplaması'!$K$3),'Çanta Gruplaması'!$G$3,IF(AND(D126&gt;='Çanta Gruplaması'!$H$4,D126&lt;='Çanta Gruplaması'!$I$4,F126&gt;='Çanta Gruplaması'!$J$4,F126&lt;='Çanta Gruplaması'!$K$4),'Çanta Gruplaması'!$G$4,IF(AND(D126&gt;='Çanta Gruplaması'!$H$5,D126&lt;='Çanta Gruplaması'!$I$5,F126&gt;='Çanta Gruplaması'!$J$5,F126&lt;='Çanta Gruplaması'!$K$5),'Çanta Gruplaması'!$G$5,"Gruplanabilen Aralıkta Değildir")))</f>
        <v>Gruplanabilen Aralıkta Değildir</v>
      </c>
      <c r="N126" s="18"/>
      <c r="O126" s="18"/>
      <c r="P126" s="18"/>
      <c r="Q126" s="18"/>
      <c r="R126" s="18"/>
      <c r="S126" s="18"/>
      <c r="T126" s="18"/>
      <c r="U126" s="18"/>
      <c r="V126" s="18"/>
      <c r="W126" s="18"/>
      <c r="X126" s="18"/>
    </row>
    <row r="127">
      <c r="A127" s="18"/>
      <c r="B127" s="18"/>
      <c r="C127" s="18"/>
      <c r="D127" s="18"/>
      <c r="E127" s="18"/>
      <c r="F127" s="18"/>
      <c r="G127" s="18"/>
      <c r="H127" s="18"/>
      <c r="I127" s="18"/>
      <c r="J127" s="18"/>
      <c r="K127" s="7" t="str">
        <f t="shared" si="3"/>
        <v>Dikey</v>
      </c>
      <c r="L127" s="7" t="str">
        <f>IF(K127="Dikey",IF(AND(F127&gt;='Çanta Gruplaması'!$C$10,F127&lt;='Çanta Gruplaması'!$D$10),'Çanta Gruplaması'!$B$10,IF(AND(F127&gt;='Çanta Gruplaması'!$C$11,F127&lt;='Çanta Gruplaması'!$D$11),'Çanta Gruplaması'!$B$11,IF(AND(F127&gt;='Çanta Gruplaması'!$C$12,F127&lt;='Çanta Gruplaması'!$D$12),'Çanta Gruplaması'!$B$12,"Belirtilen Aralıkta Değil"))),IF(K127="Yatay",IF(AND(D127&gt;='Çanta Gruplaması'!$C$3,D127&lt;='Çanta Gruplaması'!$D$3),'Çanta Gruplaması'!$B$3,IF(AND(D127&gt;='Çanta Gruplaması'!$C$4,D127&lt;='Çanta Gruplaması'!$D$4),'Çanta Gruplaması'!$B$4,IF(AND(D127&gt;='Çanta Gruplaması'!$C$5,D127&lt;='Çanta Gruplaması'!$D$5),'Çanta Gruplaması'!$B$5,"Belirtilen Aralıkta Değil"))),IF(K127="Küp",IF(AND(D127&gt;='Çanta Gruplaması'!$C$16,D127&lt;='Çanta Gruplaması'!$D$16),'Çanta Gruplaması'!$B$16,IF(AND(D127&gt;='Çanta Gruplaması'!$C$17,D127&lt;='Çanta Gruplaması'!$D$17),'Çanta Gruplaması'!$B$17,IF(AND(D127&gt;='Çanta Gruplaması'!$C$18,D127&lt;='Çanta Gruplaması'!$D$18),'Çanta Gruplaması'!$B$18,"Belirtilen Aralıkta Değil"))),"Değer Hatalı")))</f>
        <v>Belirtilen Aralıkta Değil</v>
      </c>
      <c r="M127" s="7" t="str">
        <f>IF(AND(D127&gt;='Çanta Gruplaması'!$H$3,D127&lt;='Çanta Gruplaması'!$I$3,F127&gt;='Çanta Gruplaması'!$J$3,F127&lt;='Çanta Gruplaması'!$K$3),'Çanta Gruplaması'!$G$3,IF(AND(D127&gt;='Çanta Gruplaması'!$H$4,D127&lt;='Çanta Gruplaması'!$I$4,F127&gt;='Çanta Gruplaması'!$J$4,F127&lt;='Çanta Gruplaması'!$K$4),'Çanta Gruplaması'!$G$4,IF(AND(D127&gt;='Çanta Gruplaması'!$H$5,D127&lt;='Çanta Gruplaması'!$I$5,F127&gt;='Çanta Gruplaması'!$J$5,F127&lt;='Çanta Gruplaması'!$K$5),'Çanta Gruplaması'!$G$5,"Gruplanabilen Aralıkta Değildir")))</f>
        <v>Gruplanabilen Aralıkta Değildir</v>
      </c>
      <c r="N127" s="18"/>
      <c r="O127" s="18"/>
      <c r="P127" s="18"/>
      <c r="Q127" s="18"/>
      <c r="R127" s="18"/>
      <c r="S127" s="18"/>
      <c r="T127" s="18"/>
      <c r="U127" s="18"/>
      <c r="V127" s="18"/>
      <c r="W127" s="18"/>
      <c r="X127" s="18"/>
    </row>
    <row r="128">
      <c r="A128" s="18"/>
      <c r="B128" s="18"/>
      <c r="C128" s="18"/>
      <c r="D128" s="18"/>
      <c r="E128" s="18"/>
      <c r="F128" s="18"/>
      <c r="G128" s="18"/>
      <c r="H128" s="18"/>
      <c r="I128" s="18"/>
      <c r="J128" s="18"/>
      <c r="K128" s="7" t="str">
        <f t="shared" si="3"/>
        <v>Dikey</v>
      </c>
      <c r="L128" s="7" t="str">
        <f>IF(K128="Dikey",IF(AND(F128&gt;='Çanta Gruplaması'!$C$10,F128&lt;='Çanta Gruplaması'!$D$10),'Çanta Gruplaması'!$B$10,IF(AND(F128&gt;='Çanta Gruplaması'!$C$11,F128&lt;='Çanta Gruplaması'!$D$11),'Çanta Gruplaması'!$B$11,IF(AND(F128&gt;='Çanta Gruplaması'!$C$12,F128&lt;='Çanta Gruplaması'!$D$12),'Çanta Gruplaması'!$B$12,"Belirtilen Aralıkta Değil"))),IF(K128="Yatay",IF(AND(D128&gt;='Çanta Gruplaması'!$C$3,D128&lt;='Çanta Gruplaması'!$D$3),'Çanta Gruplaması'!$B$3,IF(AND(D128&gt;='Çanta Gruplaması'!$C$4,D128&lt;='Çanta Gruplaması'!$D$4),'Çanta Gruplaması'!$B$4,IF(AND(D128&gt;='Çanta Gruplaması'!$C$5,D128&lt;='Çanta Gruplaması'!$D$5),'Çanta Gruplaması'!$B$5,"Belirtilen Aralıkta Değil"))),IF(K128="Küp",IF(AND(D128&gt;='Çanta Gruplaması'!$C$16,D128&lt;='Çanta Gruplaması'!$D$16),'Çanta Gruplaması'!$B$16,IF(AND(D128&gt;='Çanta Gruplaması'!$C$17,D128&lt;='Çanta Gruplaması'!$D$17),'Çanta Gruplaması'!$B$17,IF(AND(D128&gt;='Çanta Gruplaması'!$C$18,D128&lt;='Çanta Gruplaması'!$D$18),'Çanta Gruplaması'!$B$18,"Belirtilen Aralıkta Değil"))),"Değer Hatalı")))</f>
        <v>Belirtilen Aralıkta Değil</v>
      </c>
      <c r="M128" s="7" t="str">
        <f>IF(AND(D128&gt;='Çanta Gruplaması'!$H$3,D128&lt;='Çanta Gruplaması'!$I$3,F128&gt;='Çanta Gruplaması'!$J$3,F128&lt;='Çanta Gruplaması'!$K$3),'Çanta Gruplaması'!$G$3,IF(AND(D128&gt;='Çanta Gruplaması'!$H$4,D128&lt;='Çanta Gruplaması'!$I$4,F128&gt;='Çanta Gruplaması'!$J$4,F128&lt;='Çanta Gruplaması'!$K$4),'Çanta Gruplaması'!$G$4,IF(AND(D128&gt;='Çanta Gruplaması'!$H$5,D128&lt;='Çanta Gruplaması'!$I$5,F128&gt;='Çanta Gruplaması'!$J$5,F128&lt;='Çanta Gruplaması'!$K$5),'Çanta Gruplaması'!$G$5,"Gruplanabilen Aralıkta Değildir")))</f>
        <v>Gruplanabilen Aralıkta Değildir</v>
      </c>
      <c r="N128" s="18"/>
      <c r="O128" s="18"/>
      <c r="P128" s="18"/>
      <c r="Q128" s="18"/>
      <c r="R128" s="18"/>
      <c r="S128" s="18"/>
      <c r="T128" s="18"/>
      <c r="U128" s="18"/>
      <c r="V128" s="18"/>
      <c r="W128" s="18"/>
      <c r="X128" s="18"/>
    </row>
    <row r="129">
      <c r="A129" s="18"/>
      <c r="B129" s="18"/>
      <c r="C129" s="18"/>
      <c r="D129" s="18"/>
      <c r="E129" s="18"/>
      <c r="F129" s="18"/>
      <c r="G129" s="18"/>
      <c r="H129" s="18"/>
      <c r="I129" s="18"/>
      <c r="J129" s="18"/>
      <c r="K129" s="7" t="str">
        <f t="shared" si="3"/>
        <v>Dikey</v>
      </c>
      <c r="L129" s="7" t="str">
        <f>IF(K129="Dikey",IF(AND(F129&gt;='Çanta Gruplaması'!$C$10,F129&lt;='Çanta Gruplaması'!$D$10),'Çanta Gruplaması'!$B$10,IF(AND(F129&gt;='Çanta Gruplaması'!$C$11,F129&lt;='Çanta Gruplaması'!$D$11),'Çanta Gruplaması'!$B$11,IF(AND(F129&gt;='Çanta Gruplaması'!$C$12,F129&lt;='Çanta Gruplaması'!$D$12),'Çanta Gruplaması'!$B$12,"Belirtilen Aralıkta Değil"))),IF(K129="Yatay",IF(AND(D129&gt;='Çanta Gruplaması'!$C$3,D129&lt;='Çanta Gruplaması'!$D$3),'Çanta Gruplaması'!$B$3,IF(AND(D129&gt;='Çanta Gruplaması'!$C$4,D129&lt;='Çanta Gruplaması'!$D$4),'Çanta Gruplaması'!$B$4,IF(AND(D129&gt;='Çanta Gruplaması'!$C$5,D129&lt;='Çanta Gruplaması'!$D$5),'Çanta Gruplaması'!$B$5,"Belirtilen Aralıkta Değil"))),IF(K129="Küp",IF(AND(D129&gt;='Çanta Gruplaması'!$C$16,D129&lt;='Çanta Gruplaması'!$D$16),'Çanta Gruplaması'!$B$16,IF(AND(D129&gt;='Çanta Gruplaması'!$C$17,D129&lt;='Çanta Gruplaması'!$D$17),'Çanta Gruplaması'!$B$17,IF(AND(D129&gt;='Çanta Gruplaması'!$C$18,D129&lt;='Çanta Gruplaması'!$D$18),'Çanta Gruplaması'!$B$18,"Belirtilen Aralıkta Değil"))),"Değer Hatalı")))</f>
        <v>Belirtilen Aralıkta Değil</v>
      </c>
      <c r="M129" s="7" t="str">
        <f>IF(AND(D129&gt;='Çanta Gruplaması'!$H$3,D129&lt;='Çanta Gruplaması'!$I$3,F129&gt;='Çanta Gruplaması'!$J$3,F129&lt;='Çanta Gruplaması'!$K$3),'Çanta Gruplaması'!$G$3,IF(AND(D129&gt;='Çanta Gruplaması'!$H$4,D129&lt;='Çanta Gruplaması'!$I$4,F129&gt;='Çanta Gruplaması'!$J$4,F129&lt;='Çanta Gruplaması'!$K$4),'Çanta Gruplaması'!$G$4,IF(AND(D129&gt;='Çanta Gruplaması'!$H$5,D129&lt;='Çanta Gruplaması'!$I$5,F129&gt;='Çanta Gruplaması'!$J$5,F129&lt;='Çanta Gruplaması'!$K$5),'Çanta Gruplaması'!$G$5,"Gruplanabilen Aralıkta Değildir")))</f>
        <v>Gruplanabilen Aralıkta Değildir</v>
      </c>
      <c r="N129" s="18"/>
      <c r="O129" s="18"/>
      <c r="P129" s="18"/>
      <c r="Q129" s="18"/>
      <c r="R129" s="18"/>
      <c r="S129" s="18"/>
      <c r="T129" s="18"/>
      <c r="U129" s="18"/>
      <c r="V129" s="18"/>
      <c r="W129" s="18"/>
      <c r="X129" s="18"/>
    </row>
    <row r="130">
      <c r="A130" s="18"/>
      <c r="B130" s="18"/>
      <c r="C130" s="18"/>
      <c r="D130" s="18"/>
      <c r="E130" s="18"/>
      <c r="F130" s="18"/>
      <c r="G130" s="18"/>
      <c r="H130" s="18"/>
      <c r="I130" s="18"/>
      <c r="J130" s="18"/>
      <c r="K130" s="7" t="str">
        <f t="shared" si="3"/>
        <v>Dikey</v>
      </c>
      <c r="L130" s="7" t="str">
        <f>IF(K130="Dikey",IF(AND(F130&gt;='Çanta Gruplaması'!$C$10,F130&lt;='Çanta Gruplaması'!$D$10),'Çanta Gruplaması'!$B$10,IF(AND(F130&gt;='Çanta Gruplaması'!$C$11,F130&lt;='Çanta Gruplaması'!$D$11),'Çanta Gruplaması'!$B$11,IF(AND(F130&gt;='Çanta Gruplaması'!$C$12,F130&lt;='Çanta Gruplaması'!$D$12),'Çanta Gruplaması'!$B$12,"Belirtilen Aralıkta Değil"))),IF(K130="Yatay",IF(AND(D130&gt;='Çanta Gruplaması'!$C$3,D130&lt;='Çanta Gruplaması'!$D$3),'Çanta Gruplaması'!$B$3,IF(AND(D130&gt;='Çanta Gruplaması'!$C$4,D130&lt;='Çanta Gruplaması'!$D$4),'Çanta Gruplaması'!$B$4,IF(AND(D130&gt;='Çanta Gruplaması'!$C$5,D130&lt;='Çanta Gruplaması'!$D$5),'Çanta Gruplaması'!$B$5,"Belirtilen Aralıkta Değil"))),IF(K130="Küp",IF(AND(D130&gt;='Çanta Gruplaması'!$C$16,D130&lt;='Çanta Gruplaması'!$D$16),'Çanta Gruplaması'!$B$16,IF(AND(D130&gt;='Çanta Gruplaması'!$C$17,D130&lt;='Çanta Gruplaması'!$D$17),'Çanta Gruplaması'!$B$17,IF(AND(D130&gt;='Çanta Gruplaması'!$C$18,D130&lt;='Çanta Gruplaması'!$D$18),'Çanta Gruplaması'!$B$18,"Belirtilen Aralıkta Değil"))),"Değer Hatalı")))</f>
        <v>Belirtilen Aralıkta Değil</v>
      </c>
      <c r="M130" s="7" t="str">
        <f>IF(AND(D130&gt;='Çanta Gruplaması'!$H$3,D130&lt;='Çanta Gruplaması'!$I$3,F130&gt;='Çanta Gruplaması'!$J$3,F130&lt;='Çanta Gruplaması'!$K$3),'Çanta Gruplaması'!$G$3,IF(AND(D130&gt;='Çanta Gruplaması'!$H$4,D130&lt;='Çanta Gruplaması'!$I$4,F130&gt;='Çanta Gruplaması'!$J$4,F130&lt;='Çanta Gruplaması'!$K$4),'Çanta Gruplaması'!$G$4,IF(AND(D130&gt;='Çanta Gruplaması'!$H$5,D130&lt;='Çanta Gruplaması'!$I$5,F130&gt;='Çanta Gruplaması'!$J$5,F130&lt;='Çanta Gruplaması'!$K$5),'Çanta Gruplaması'!$G$5,"Gruplanabilen Aralıkta Değildir")))</f>
        <v>Gruplanabilen Aralıkta Değildir</v>
      </c>
      <c r="N130" s="18"/>
      <c r="O130" s="18"/>
      <c r="P130" s="18"/>
      <c r="Q130" s="18"/>
      <c r="R130" s="18"/>
      <c r="S130" s="18"/>
      <c r="T130" s="18"/>
      <c r="U130" s="18"/>
      <c r="V130" s="18"/>
      <c r="W130" s="18"/>
      <c r="X130" s="18"/>
    </row>
    <row r="131">
      <c r="A131" s="18"/>
      <c r="B131" s="18"/>
      <c r="C131" s="18"/>
      <c r="D131" s="18"/>
      <c r="E131" s="18"/>
      <c r="F131" s="18"/>
      <c r="G131" s="18"/>
      <c r="H131" s="18"/>
      <c r="I131" s="18"/>
      <c r="J131" s="18"/>
      <c r="K131" s="7" t="str">
        <f t="shared" si="3"/>
        <v>Dikey</v>
      </c>
      <c r="L131" s="7" t="str">
        <f>IF(K131="Dikey",IF(AND(F131&gt;='Çanta Gruplaması'!$C$10,F131&lt;='Çanta Gruplaması'!$D$10),'Çanta Gruplaması'!$B$10,IF(AND(F131&gt;='Çanta Gruplaması'!$C$11,F131&lt;='Çanta Gruplaması'!$D$11),'Çanta Gruplaması'!$B$11,IF(AND(F131&gt;='Çanta Gruplaması'!$C$12,F131&lt;='Çanta Gruplaması'!$D$12),'Çanta Gruplaması'!$B$12,"Belirtilen Aralıkta Değil"))),IF(K131="Yatay",IF(AND(D131&gt;='Çanta Gruplaması'!$C$3,D131&lt;='Çanta Gruplaması'!$D$3),'Çanta Gruplaması'!$B$3,IF(AND(D131&gt;='Çanta Gruplaması'!$C$4,D131&lt;='Çanta Gruplaması'!$D$4),'Çanta Gruplaması'!$B$4,IF(AND(D131&gt;='Çanta Gruplaması'!$C$5,D131&lt;='Çanta Gruplaması'!$D$5),'Çanta Gruplaması'!$B$5,"Belirtilen Aralıkta Değil"))),IF(K131="Küp",IF(AND(D131&gt;='Çanta Gruplaması'!$C$16,D131&lt;='Çanta Gruplaması'!$D$16),'Çanta Gruplaması'!$B$16,IF(AND(D131&gt;='Çanta Gruplaması'!$C$17,D131&lt;='Çanta Gruplaması'!$D$17),'Çanta Gruplaması'!$B$17,IF(AND(D131&gt;='Çanta Gruplaması'!$C$18,D131&lt;='Çanta Gruplaması'!$D$18),'Çanta Gruplaması'!$B$18,"Belirtilen Aralıkta Değil"))),"Değer Hatalı")))</f>
        <v>Belirtilen Aralıkta Değil</v>
      </c>
      <c r="M131" s="7" t="str">
        <f>IF(AND(D131&gt;='Çanta Gruplaması'!$H$3,D131&lt;='Çanta Gruplaması'!$I$3,F131&gt;='Çanta Gruplaması'!$J$3,F131&lt;='Çanta Gruplaması'!$K$3),'Çanta Gruplaması'!$G$3,IF(AND(D131&gt;='Çanta Gruplaması'!$H$4,D131&lt;='Çanta Gruplaması'!$I$4,F131&gt;='Çanta Gruplaması'!$J$4,F131&lt;='Çanta Gruplaması'!$K$4),'Çanta Gruplaması'!$G$4,IF(AND(D131&gt;='Çanta Gruplaması'!$H$5,D131&lt;='Çanta Gruplaması'!$I$5,F131&gt;='Çanta Gruplaması'!$J$5,F131&lt;='Çanta Gruplaması'!$K$5),'Çanta Gruplaması'!$G$5,"Gruplanabilen Aralıkta Değildir")))</f>
        <v>Gruplanabilen Aralıkta Değildir</v>
      </c>
      <c r="N131" s="18"/>
      <c r="O131" s="18"/>
      <c r="P131" s="18"/>
      <c r="Q131" s="18"/>
      <c r="R131" s="18"/>
      <c r="S131" s="18"/>
      <c r="T131" s="18"/>
      <c r="U131" s="18"/>
      <c r="V131" s="18"/>
      <c r="W131" s="18"/>
      <c r="X131" s="18"/>
    </row>
    <row r="132">
      <c r="A132" s="18"/>
      <c r="B132" s="18"/>
      <c r="C132" s="18"/>
      <c r="D132" s="18"/>
      <c r="E132" s="18"/>
      <c r="F132" s="18"/>
      <c r="G132" s="18"/>
      <c r="H132" s="18"/>
      <c r="I132" s="18"/>
      <c r="J132" s="18"/>
      <c r="K132" s="7" t="str">
        <f t="shared" si="3"/>
        <v>Dikey</v>
      </c>
      <c r="L132" s="7" t="str">
        <f>IF(K132="Dikey",IF(AND(F132&gt;='Çanta Gruplaması'!$C$10,F132&lt;='Çanta Gruplaması'!$D$10),'Çanta Gruplaması'!$B$10,IF(AND(F132&gt;='Çanta Gruplaması'!$C$11,F132&lt;='Çanta Gruplaması'!$D$11),'Çanta Gruplaması'!$B$11,IF(AND(F132&gt;='Çanta Gruplaması'!$C$12,F132&lt;='Çanta Gruplaması'!$D$12),'Çanta Gruplaması'!$B$12,"Belirtilen Aralıkta Değil"))),IF(K132="Yatay",IF(AND(D132&gt;='Çanta Gruplaması'!$C$3,D132&lt;='Çanta Gruplaması'!$D$3),'Çanta Gruplaması'!$B$3,IF(AND(D132&gt;='Çanta Gruplaması'!$C$4,D132&lt;='Çanta Gruplaması'!$D$4),'Çanta Gruplaması'!$B$4,IF(AND(D132&gt;='Çanta Gruplaması'!$C$5,D132&lt;='Çanta Gruplaması'!$D$5),'Çanta Gruplaması'!$B$5,"Belirtilen Aralıkta Değil"))),IF(K132="Küp",IF(AND(D132&gt;='Çanta Gruplaması'!$C$16,D132&lt;='Çanta Gruplaması'!$D$16),'Çanta Gruplaması'!$B$16,IF(AND(D132&gt;='Çanta Gruplaması'!$C$17,D132&lt;='Çanta Gruplaması'!$D$17),'Çanta Gruplaması'!$B$17,IF(AND(D132&gt;='Çanta Gruplaması'!$C$18,D132&lt;='Çanta Gruplaması'!$D$18),'Çanta Gruplaması'!$B$18,"Belirtilen Aralıkta Değil"))),"Değer Hatalı")))</f>
        <v>Belirtilen Aralıkta Değil</v>
      </c>
      <c r="M132" s="7" t="str">
        <f>IF(AND(D132&gt;='Çanta Gruplaması'!$H$3,D132&lt;='Çanta Gruplaması'!$I$3,F132&gt;='Çanta Gruplaması'!$J$3,F132&lt;='Çanta Gruplaması'!$K$3),'Çanta Gruplaması'!$G$3,IF(AND(D132&gt;='Çanta Gruplaması'!$H$4,D132&lt;='Çanta Gruplaması'!$I$4,F132&gt;='Çanta Gruplaması'!$J$4,F132&lt;='Çanta Gruplaması'!$K$4),'Çanta Gruplaması'!$G$4,IF(AND(D132&gt;='Çanta Gruplaması'!$H$5,D132&lt;='Çanta Gruplaması'!$I$5,F132&gt;='Çanta Gruplaması'!$J$5,F132&lt;='Çanta Gruplaması'!$K$5),'Çanta Gruplaması'!$G$5,"Gruplanabilen Aralıkta Değildir")))</f>
        <v>Gruplanabilen Aralıkta Değildir</v>
      </c>
      <c r="N132" s="18"/>
      <c r="O132" s="18"/>
      <c r="P132" s="18"/>
      <c r="Q132" s="18"/>
      <c r="R132" s="18"/>
      <c r="S132" s="18"/>
      <c r="T132" s="18"/>
      <c r="U132" s="18"/>
      <c r="V132" s="18"/>
      <c r="W132" s="18"/>
      <c r="X132" s="18"/>
    </row>
    <row r="133">
      <c r="A133" s="18"/>
      <c r="B133" s="18"/>
      <c r="C133" s="18"/>
      <c r="D133" s="18"/>
      <c r="E133" s="18"/>
      <c r="F133" s="18"/>
      <c r="G133" s="18"/>
      <c r="H133" s="18"/>
      <c r="I133" s="18"/>
      <c r="J133" s="18"/>
      <c r="K133" s="7" t="str">
        <f t="shared" si="3"/>
        <v>Dikey</v>
      </c>
      <c r="L133" s="7" t="str">
        <f>IF(K133="Dikey",IF(AND(F133&gt;='Çanta Gruplaması'!$C$10,F133&lt;='Çanta Gruplaması'!$D$10),'Çanta Gruplaması'!$B$10,IF(AND(F133&gt;='Çanta Gruplaması'!$C$11,F133&lt;='Çanta Gruplaması'!$D$11),'Çanta Gruplaması'!$B$11,IF(AND(F133&gt;='Çanta Gruplaması'!$C$12,F133&lt;='Çanta Gruplaması'!$D$12),'Çanta Gruplaması'!$B$12,"Belirtilen Aralıkta Değil"))),IF(K133="Yatay",IF(AND(D133&gt;='Çanta Gruplaması'!$C$3,D133&lt;='Çanta Gruplaması'!$D$3),'Çanta Gruplaması'!$B$3,IF(AND(D133&gt;='Çanta Gruplaması'!$C$4,D133&lt;='Çanta Gruplaması'!$D$4),'Çanta Gruplaması'!$B$4,IF(AND(D133&gt;='Çanta Gruplaması'!$C$5,D133&lt;='Çanta Gruplaması'!$D$5),'Çanta Gruplaması'!$B$5,"Belirtilen Aralıkta Değil"))),IF(K133="Küp",IF(AND(D133&gt;='Çanta Gruplaması'!$C$16,D133&lt;='Çanta Gruplaması'!$D$16),'Çanta Gruplaması'!$B$16,IF(AND(D133&gt;='Çanta Gruplaması'!$C$17,D133&lt;='Çanta Gruplaması'!$D$17),'Çanta Gruplaması'!$B$17,IF(AND(D133&gt;='Çanta Gruplaması'!$C$18,D133&lt;='Çanta Gruplaması'!$D$18),'Çanta Gruplaması'!$B$18,"Belirtilen Aralıkta Değil"))),"Değer Hatalı")))</f>
        <v>Belirtilen Aralıkta Değil</v>
      </c>
      <c r="M133" s="7" t="str">
        <f>IF(AND(D133&gt;='Çanta Gruplaması'!$H$3,D133&lt;='Çanta Gruplaması'!$I$3,F133&gt;='Çanta Gruplaması'!$J$3,F133&lt;='Çanta Gruplaması'!$K$3),'Çanta Gruplaması'!$G$3,IF(AND(D133&gt;='Çanta Gruplaması'!$H$4,D133&lt;='Çanta Gruplaması'!$I$4,F133&gt;='Çanta Gruplaması'!$J$4,F133&lt;='Çanta Gruplaması'!$K$4),'Çanta Gruplaması'!$G$4,IF(AND(D133&gt;='Çanta Gruplaması'!$H$5,D133&lt;='Çanta Gruplaması'!$I$5,F133&gt;='Çanta Gruplaması'!$J$5,F133&lt;='Çanta Gruplaması'!$K$5),'Çanta Gruplaması'!$G$5,"Gruplanabilen Aralıkta Değildir")))</f>
        <v>Gruplanabilen Aralıkta Değildir</v>
      </c>
      <c r="N133" s="18"/>
      <c r="O133" s="18"/>
      <c r="P133" s="18"/>
      <c r="Q133" s="18"/>
      <c r="R133" s="18"/>
      <c r="S133" s="18"/>
      <c r="T133" s="18"/>
      <c r="U133" s="18"/>
      <c r="V133" s="18"/>
      <c r="W133" s="18"/>
      <c r="X133" s="18"/>
    </row>
    <row r="134">
      <c r="A134" s="18"/>
      <c r="B134" s="18"/>
      <c r="C134" s="18"/>
      <c r="D134" s="18"/>
      <c r="E134" s="18"/>
      <c r="F134" s="18"/>
      <c r="G134" s="18"/>
      <c r="H134" s="18"/>
      <c r="I134" s="18"/>
      <c r="J134" s="18"/>
      <c r="K134" s="7" t="str">
        <f t="shared" si="3"/>
        <v>Dikey</v>
      </c>
      <c r="L134" s="7" t="str">
        <f>IF(K134="Dikey",IF(AND(F134&gt;='Çanta Gruplaması'!$C$10,F134&lt;='Çanta Gruplaması'!$D$10),'Çanta Gruplaması'!$B$10,IF(AND(F134&gt;='Çanta Gruplaması'!$C$11,F134&lt;='Çanta Gruplaması'!$D$11),'Çanta Gruplaması'!$B$11,IF(AND(F134&gt;='Çanta Gruplaması'!$C$12,F134&lt;='Çanta Gruplaması'!$D$12),'Çanta Gruplaması'!$B$12,"Belirtilen Aralıkta Değil"))),IF(K134="Yatay",IF(AND(D134&gt;='Çanta Gruplaması'!$C$3,D134&lt;='Çanta Gruplaması'!$D$3),'Çanta Gruplaması'!$B$3,IF(AND(D134&gt;='Çanta Gruplaması'!$C$4,D134&lt;='Çanta Gruplaması'!$D$4),'Çanta Gruplaması'!$B$4,IF(AND(D134&gt;='Çanta Gruplaması'!$C$5,D134&lt;='Çanta Gruplaması'!$D$5),'Çanta Gruplaması'!$B$5,"Belirtilen Aralıkta Değil"))),IF(K134="Küp",IF(AND(D134&gt;='Çanta Gruplaması'!$C$16,D134&lt;='Çanta Gruplaması'!$D$16),'Çanta Gruplaması'!$B$16,IF(AND(D134&gt;='Çanta Gruplaması'!$C$17,D134&lt;='Çanta Gruplaması'!$D$17),'Çanta Gruplaması'!$B$17,IF(AND(D134&gt;='Çanta Gruplaması'!$C$18,D134&lt;='Çanta Gruplaması'!$D$18),'Çanta Gruplaması'!$B$18,"Belirtilen Aralıkta Değil"))),"Değer Hatalı")))</f>
        <v>Belirtilen Aralıkta Değil</v>
      </c>
      <c r="M134" s="7" t="str">
        <f>IF(AND(D134&gt;='Çanta Gruplaması'!$H$3,D134&lt;='Çanta Gruplaması'!$I$3,F134&gt;='Çanta Gruplaması'!$J$3,F134&lt;='Çanta Gruplaması'!$K$3),'Çanta Gruplaması'!$G$3,IF(AND(D134&gt;='Çanta Gruplaması'!$H$4,D134&lt;='Çanta Gruplaması'!$I$4,F134&gt;='Çanta Gruplaması'!$J$4,F134&lt;='Çanta Gruplaması'!$K$4),'Çanta Gruplaması'!$G$4,IF(AND(D134&gt;='Çanta Gruplaması'!$H$5,D134&lt;='Çanta Gruplaması'!$I$5,F134&gt;='Çanta Gruplaması'!$J$5,F134&lt;='Çanta Gruplaması'!$K$5),'Çanta Gruplaması'!$G$5,"Gruplanabilen Aralıkta Değildir")))</f>
        <v>Gruplanabilen Aralıkta Değildir</v>
      </c>
      <c r="N134" s="18"/>
      <c r="O134" s="18"/>
      <c r="P134" s="18"/>
      <c r="Q134" s="18"/>
      <c r="R134" s="18"/>
      <c r="S134" s="18"/>
      <c r="T134" s="18"/>
      <c r="U134" s="18"/>
      <c r="V134" s="18"/>
      <c r="W134" s="18"/>
      <c r="X134" s="18"/>
    </row>
    <row r="135">
      <c r="A135" s="18"/>
      <c r="B135" s="18"/>
      <c r="C135" s="18"/>
      <c r="D135" s="18"/>
      <c r="E135" s="18"/>
      <c r="F135" s="18"/>
      <c r="G135" s="18"/>
      <c r="H135" s="18"/>
      <c r="I135" s="18"/>
      <c r="J135" s="18"/>
      <c r="K135" s="7" t="str">
        <f t="shared" si="3"/>
        <v>Dikey</v>
      </c>
      <c r="L135" s="7" t="str">
        <f>IF(K135="Dikey",IF(AND(F135&gt;='Çanta Gruplaması'!$C$10,F135&lt;='Çanta Gruplaması'!$D$10),'Çanta Gruplaması'!$B$10,IF(AND(F135&gt;='Çanta Gruplaması'!$C$11,F135&lt;='Çanta Gruplaması'!$D$11),'Çanta Gruplaması'!$B$11,IF(AND(F135&gt;='Çanta Gruplaması'!$C$12,F135&lt;='Çanta Gruplaması'!$D$12),'Çanta Gruplaması'!$B$12,"Belirtilen Aralıkta Değil"))),IF(K135="Yatay",IF(AND(D135&gt;='Çanta Gruplaması'!$C$3,D135&lt;='Çanta Gruplaması'!$D$3),'Çanta Gruplaması'!$B$3,IF(AND(D135&gt;='Çanta Gruplaması'!$C$4,D135&lt;='Çanta Gruplaması'!$D$4),'Çanta Gruplaması'!$B$4,IF(AND(D135&gt;='Çanta Gruplaması'!$C$5,D135&lt;='Çanta Gruplaması'!$D$5),'Çanta Gruplaması'!$B$5,"Belirtilen Aralıkta Değil"))),IF(K135="Küp",IF(AND(D135&gt;='Çanta Gruplaması'!$C$16,D135&lt;='Çanta Gruplaması'!$D$16),'Çanta Gruplaması'!$B$16,IF(AND(D135&gt;='Çanta Gruplaması'!$C$17,D135&lt;='Çanta Gruplaması'!$D$17),'Çanta Gruplaması'!$B$17,IF(AND(D135&gt;='Çanta Gruplaması'!$C$18,D135&lt;='Çanta Gruplaması'!$D$18),'Çanta Gruplaması'!$B$18,"Belirtilen Aralıkta Değil"))),"Değer Hatalı")))</f>
        <v>Belirtilen Aralıkta Değil</v>
      </c>
      <c r="M135" s="7" t="str">
        <f>IF(AND(D135&gt;='Çanta Gruplaması'!$H$3,D135&lt;='Çanta Gruplaması'!$I$3,F135&gt;='Çanta Gruplaması'!$J$3,F135&lt;='Çanta Gruplaması'!$K$3),'Çanta Gruplaması'!$G$3,IF(AND(D135&gt;='Çanta Gruplaması'!$H$4,D135&lt;='Çanta Gruplaması'!$I$4,F135&gt;='Çanta Gruplaması'!$J$4,F135&lt;='Çanta Gruplaması'!$K$4),'Çanta Gruplaması'!$G$4,IF(AND(D135&gt;='Çanta Gruplaması'!$H$5,D135&lt;='Çanta Gruplaması'!$I$5,F135&gt;='Çanta Gruplaması'!$J$5,F135&lt;='Çanta Gruplaması'!$K$5),'Çanta Gruplaması'!$G$5,"Gruplanabilen Aralıkta Değildir")))</f>
        <v>Gruplanabilen Aralıkta Değildir</v>
      </c>
      <c r="N135" s="18"/>
      <c r="O135" s="18"/>
      <c r="P135" s="18"/>
      <c r="Q135" s="18"/>
      <c r="R135" s="18"/>
      <c r="S135" s="18"/>
      <c r="T135" s="18"/>
      <c r="U135" s="18"/>
      <c r="V135" s="18"/>
      <c r="W135" s="18"/>
      <c r="X135" s="18"/>
    </row>
    <row r="136">
      <c r="A136" s="18"/>
      <c r="B136" s="18"/>
      <c r="C136" s="18"/>
      <c r="D136" s="18"/>
      <c r="E136" s="18"/>
      <c r="F136" s="18"/>
      <c r="G136" s="18"/>
      <c r="H136" s="18"/>
      <c r="I136" s="18"/>
      <c r="J136" s="18"/>
      <c r="K136" s="7" t="str">
        <f t="shared" si="3"/>
        <v>Dikey</v>
      </c>
      <c r="L136" s="7" t="str">
        <f>IF(K136="Dikey",IF(AND(F136&gt;='Çanta Gruplaması'!$C$10,F136&lt;='Çanta Gruplaması'!$D$10),'Çanta Gruplaması'!$B$10,IF(AND(F136&gt;='Çanta Gruplaması'!$C$11,F136&lt;='Çanta Gruplaması'!$D$11),'Çanta Gruplaması'!$B$11,IF(AND(F136&gt;='Çanta Gruplaması'!$C$12,F136&lt;='Çanta Gruplaması'!$D$12),'Çanta Gruplaması'!$B$12,"Belirtilen Aralıkta Değil"))),IF(K136="Yatay",IF(AND(D136&gt;='Çanta Gruplaması'!$C$3,D136&lt;='Çanta Gruplaması'!$D$3),'Çanta Gruplaması'!$B$3,IF(AND(D136&gt;='Çanta Gruplaması'!$C$4,D136&lt;='Çanta Gruplaması'!$D$4),'Çanta Gruplaması'!$B$4,IF(AND(D136&gt;='Çanta Gruplaması'!$C$5,D136&lt;='Çanta Gruplaması'!$D$5),'Çanta Gruplaması'!$B$5,"Belirtilen Aralıkta Değil"))),IF(K136="Küp",IF(AND(D136&gt;='Çanta Gruplaması'!$C$16,D136&lt;='Çanta Gruplaması'!$D$16),'Çanta Gruplaması'!$B$16,IF(AND(D136&gt;='Çanta Gruplaması'!$C$17,D136&lt;='Çanta Gruplaması'!$D$17),'Çanta Gruplaması'!$B$17,IF(AND(D136&gt;='Çanta Gruplaması'!$C$18,D136&lt;='Çanta Gruplaması'!$D$18),'Çanta Gruplaması'!$B$18,"Belirtilen Aralıkta Değil"))),"Değer Hatalı")))</f>
        <v>Belirtilen Aralıkta Değil</v>
      </c>
      <c r="M136" s="7" t="str">
        <f>IF(AND(D136&gt;='Çanta Gruplaması'!$H$3,D136&lt;='Çanta Gruplaması'!$I$3,F136&gt;='Çanta Gruplaması'!$J$3,F136&lt;='Çanta Gruplaması'!$K$3),'Çanta Gruplaması'!$G$3,IF(AND(D136&gt;='Çanta Gruplaması'!$H$4,D136&lt;='Çanta Gruplaması'!$I$4,F136&gt;='Çanta Gruplaması'!$J$4,F136&lt;='Çanta Gruplaması'!$K$4),'Çanta Gruplaması'!$G$4,IF(AND(D136&gt;='Çanta Gruplaması'!$H$5,D136&lt;='Çanta Gruplaması'!$I$5,F136&gt;='Çanta Gruplaması'!$J$5,F136&lt;='Çanta Gruplaması'!$K$5),'Çanta Gruplaması'!$G$5,"Gruplanabilen Aralıkta Değildir")))</f>
        <v>Gruplanabilen Aralıkta Değildir</v>
      </c>
      <c r="N136" s="18"/>
      <c r="O136" s="18"/>
      <c r="P136" s="18"/>
      <c r="Q136" s="18"/>
      <c r="R136" s="18"/>
      <c r="S136" s="18"/>
      <c r="T136" s="18"/>
      <c r="U136" s="18"/>
      <c r="V136" s="18"/>
      <c r="W136" s="18"/>
      <c r="X136" s="18"/>
    </row>
    <row r="137">
      <c r="A137" s="18"/>
      <c r="B137" s="18"/>
      <c r="C137" s="18"/>
      <c r="D137" s="18"/>
      <c r="E137" s="18"/>
      <c r="F137" s="18"/>
      <c r="G137" s="18"/>
      <c r="H137" s="18"/>
      <c r="I137" s="18"/>
      <c r="J137" s="18"/>
      <c r="K137" s="7" t="str">
        <f t="shared" si="3"/>
        <v>Dikey</v>
      </c>
      <c r="L137" s="7" t="str">
        <f>IF(K137="Dikey",IF(AND(F137&gt;='Çanta Gruplaması'!$C$10,F137&lt;='Çanta Gruplaması'!$D$10),'Çanta Gruplaması'!$B$10,IF(AND(F137&gt;='Çanta Gruplaması'!$C$11,F137&lt;='Çanta Gruplaması'!$D$11),'Çanta Gruplaması'!$B$11,IF(AND(F137&gt;='Çanta Gruplaması'!$C$12,F137&lt;='Çanta Gruplaması'!$D$12),'Çanta Gruplaması'!$B$12,"Belirtilen Aralıkta Değil"))),IF(K137="Yatay",IF(AND(D137&gt;='Çanta Gruplaması'!$C$3,D137&lt;='Çanta Gruplaması'!$D$3),'Çanta Gruplaması'!$B$3,IF(AND(D137&gt;='Çanta Gruplaması'!$C$4,D137&lt;='Çanta Gruplaması'!$D$4),'Çanta Gruplaması'!$B$4,IF(AND(D137&gt;='Çanta Gruplaması'!$C$5,D137&lt;='Çanta Gruplaması'!$D$5),'Çanta Gruplaması'!$B$5,"Belirtilen Aralıkta Değil"))),IF(K137="Küp",IF(AND(D137&gt;='Çanta Gruplaması'!$C$16,D137&lt;='Çanta Gruplaması'!$D$16),'Çanta Gruplaması'!$B$16,IF(AND(D137&gt;='Çanta Gruplaması'!$C$17,D137&lt;='Çanta Gruplaması'!$D$17),'Çanta Gruplaması'!$B$17,IF(AND(D137&gt;='Çanta Gruplaması'!$C$18,D137&lt;='Çanta Gruplaması'!$D$18),'Çanta Gruplaması'!$B$18,"Belirtilen Aralıkta Değil"))),"Değer Hatalı")))</f>
        <v>Belirtilen Aralıkta Değil</v>
      </c>
      <c r="M137" s="7" t="str">
        <f>IF(AND(D137&gt;='Çanta Gruplaması'!$H$3,D137&lt;='Çanta Gruplaması'!$I$3,F137&gt;='Çanta Gruplaması'!$J$3,F137&lt;='Çanta Gruplaması'!$K$3),'Çanta Gruplaması'!$G$3,IF(AND(D137&gt;='Çanta Gruplaması'!$H$4,D137&lt;='Çanta Gruplaması'!$I$4,F137&gt;='Çanta Gruplaması'!$J$4,F137&lt;='Çanta Gruplaması'!$K$4),'Çanta Gruplaması'!$G$4,IF(AND(D137&gt;='Çanta Gruplaması'!$H$5,D137&lt;='Çanta Gruplaması'!$I$5,F137&gt;='Çanta Gruplaması'!$J$5,F137&lt;='Çanta Gruplaması'!$K$5),'Çanta Gruplaması'!$G$5,"Gruplanabilen Aralıkta Değildir")))</f>
        <v>Gruplanabilen Aralıkta Değildir</v>
      </c>
      <c r="N137" s="18"/>
      <c r="O137" s="18"/>
      <c r="P137" s="18"/>
      <c r="Q137" s="18"/>
      <c r="R137" s="18"/>
      <c r="S137" s="18"/>
      <c r="T137" s="18"/>
      <c r="U137" s="18"/>
      <c r="V137" s="18"/>
      <c r="W137" s="18"/>
      <c r="X137" s="18"/>
    </row>
    <row r="138">
      <c r="A138" s="18"/>
      <c r="B138" s="18"/>
      <c r="C138" s="18"/>
      <c r="D138" s="18"/>
      <c r="E138" s="18"/>
      <c r="F138" s="18"/>
      <c r="G138" s="18"/>
      <c r="H138" s="18"/>
      <c r="I138" s="18"/>
      <c r="J138" s="18"/>
      <c r="K138" s="7" t="str">
        <f t="shared" si="3"/>
        <v>Dikey</v>
      </c>
      <c r="L138" s="7" t="str">
        <f>IF(K138="Dikey",IF(AND(F138&gt;='Çanta Gruplaması'!$C$10,F138&lt;='Çanta Gruplaması'!$D$10),'Çanta Gruplaması'!$B$10,IF(AND(F138&gt;='Çanta Gruplaması'!$C$11,F138&lt;='Çanta Gruplaması'!$D$11),'Çanta Gruplaması'!$B$11,IF(AND(F138&gt;='Çanta Gruplaması'!$C$12,F138&lt;='Çanta Gruplaması'!$D$12),'Çanta Gruplaması'!$B$12,"Belirtilen Aralıkta Değil"))),IF(K138="Yatay",IF(AND(D138&gt;='Çanta Gruplaması'!$C$3,D138&lt;='Çanta Gruplaması'!$D$3),'Çanta Gruplaması'!$B$3,IF(AND(D138&gt;='Çanta Gruplaması'!$C$4,D138&lt;='Çanta Gruplaması'!$D$4),'Çanta Gruplaması'!$B$4,IF(AND(D138&gt;='Çanta Gruplaması'!$C$5,D138&lt;='Çanta Gruplaması'!$D$5),'Çanta Gruplaması'!$B$5,"Belirtilen Aralıkta Değil"))),IF(K138="Küp",IF(AND(D138&gt;='Çanta Gruplaması'!$C$16,D138&lt;='Çanta Gruplaması'!$D$16),'Çanta Gruplaması'!$B$16,IF(AND(D138&gt;='Çanta Gruplaması'!$C$17,D138&lt;='Çanta Gruplaması'!$D$17),'Çanta Gruplaması'!$B$17,IF(AND(D138&gt;='Çanta Gruplaması'!$C$18,D138&lt;='Çanta Gruplaması'!$D$18),'Çanta Gruplaması'!$B$18,"Belirtilen Aralıkta Değil"))),"Değer Hatalı")))</f>
        <v>Belirtilen Aralıkta Değil</v>
      </c>
      <c r="M138" s="7" t="str">
        <f>IF(AND(D138&gt;='Çanta Gruplaması'!$H$3,D138&lt;='Çanta Gruplaması'!$I$3,F138&gt;='Çanta Gruplaması'!$J$3,F138&lt;='Çanta Gruplaması'!$K$3),'Çanta Gruplaması'!$G$3,IF(AND(D138&gt;='Çanta Gruplaması'!$H$4,D138&lt;='Çanta Gruplaması'!$I$4,F138&gt;='Çanta Gruplaması'!$J$4,F138&lt;='Çanta Gruplaması'!$K$4),'Çanta Gruplaması'!$G$4,IF(AND(D138&gt;='Çanta Gruplaması'!$H$5,D138&lt;='Çanta Gruplaması'!$I$5,F138&gt;='Çanta Gruplaması'!$J$5,F138&lt;='Çanta Gruplaması'!$K$5),'Çanta Gruplaması'!$G$5,"Gruplanabilen Aralıkta Değildir")))</f>
        <v>Gruplanabilen Aralıkta Değildir</v>
      </c>
      <c r="N138" s="18"/>
      <c r="O138" s="18"/>
      <c r="P138" s="18"/>
      <c r="Q138" s="18"/>
      <c r="R138" s="18"/>
      <c r="S138" s="18"/>
      <c r="T138" s="18"/>
      <c r="U138" s="18"/>
      <c r="V138" s="18"/>
      <c r="W138" s="18"/>
      <c r="X138" s="18"/>
    </row>
    <row r="139">
      <c r="A139" s="18"/>
      <c r="B139" s="18"/>
      <c r="C139" s="18"/>
      <c r="D139" s="18"/>
      <c r="E139" s="18"/>
      <c r="F139" s="18"/>
      <c r="G139" s="18"/>
      <c r="H139" s="18"/>
      <c r="I139" s="18"/>
      <c r="J139" s="18"/>
      <c r="K139" s="7" t="str">
        <f t="shared" si="3"/>
        <v>Dikey</v>
      </c>
      <c r="L139" s="7" t="str">
        <f>IF(K139="Dikey",IF(AND(F139&gt;='Çanta Gruplaması'!$C$10,F139&lt;='Çanta Gruplaması'!$D$10),'Çanta Gruplaması'!$B$10,IF(AND(F139&gt;='Çanta Gruplaması'!$C$11,F139&lt;='Çanta Gruplaması'!$D$11),'Çanta Gruplaması'!$B$11,IF(AND(F139&gt;='Çanta Gruplaması'!$C$12,F139&lt;='Çanta Gruplaması'!$D$12),'Çanta Gruplaması'!$B$12,"Belirtilen Aralıkta Değil"))),IF(K139="Yatay",IF(AND(D139&gt;='Çanta Gruplaması'!$C$3,D139&lt;='Çanta Gruplaması'!$D$3),'Çanta Gruplaması'!$B$3,IF(AND(D139&gt;='Çanta Gruplaması'!$C$4,D139&lt;='Çanta Gruplaması'!$D$4),'Çanta Gruplaması'!$B$4,IF(AND(D139&gt;='Çanta Gruplaması'!$C$5,D139&lt;='Çanta Gruplaması'!$D$5),'Çanta Gruplaması'!$B$5,"Belirtilen Aralıkta Değil"))),IF(K139="Küp",IF(AND(D139&gt;='Çanta Gruplaması'!$C$16,D139&lt;='Çanta Gruplaması'!$D$16),'Çanta Gruplaması'!$B$16,IF(AND(D139&gt;='Çanta Gruplaması'!$C$17,D139&lt;='Çanta Gruplaması'!$D$17),'Çanta Gruplaması'!$B$17,IF(AND(D139&gt;='Çanta Gruplaması'!$C$18,D139&lt;='Çanta Gruplaması'!$D$18),'Çanta Gruplaması'!$B$18,"Belirtilen Aralıkta Değil"))),"Değer Hatalı")))</f>
        <v>Belirtilen Aralıkta Değil</v>
      </c>
      <c r="M139" s="7" t="str">
        <f>IF(AND(D139&gt;='Çanta Gruplaması'!$H$3,D139&lt;='Çanta Gruplaması'!$I$3,F139&gt;='Çanta Gruplaması'!$J$3,F139&lt;='Çanta Gruplaması'!$K$3),'Çanta Gruplaması'!$G$3,IF(AND(D139&gt;='Çanta Gruplaması'!$H$4,D139&lt;='Çanta Gruplaması'!$I$4,F139&gt;='Çanta Gruplaması'!$J$4,F139&lt;='Çanta Gruplaması'!$K$4),'Çanta Gruplaması'!$G$4,IF(AND(D139&gt;='Çanta Gruplaması'!$H$5,D139&lt;='Çanta Gruplaması'!$I$5,F139&gt;='Çanta Gruplaması'!$J$5,F139&lt;='Çanta Gruplaması'!$K$5),'Çanta Gruplaması'!$G$5,"Gruplanabilen Aralıkta Değildir")))</f>
        <v>Gruplanabilen Aralıkta Değildir</v>
      </c>
      <c r="N139" s="18"/>
      <c r="O139" s="18"/>
      <c r="P139" s="18"/>
      <c r="Q139" s="18"/>
      <c r="R139" s="18"/>
      <c r="S139" s="18"/>
      <c r="T139" s="18"/>
      <c r="U139" s="18"/>
      <c r="V139" s="18"/>
      <c r="W139" s="18"/>
      <c r="X139" s="18"/>
    </row>
    <row r="140">
      <c r="A140" s="18"/>
      <c r="B140" s="18"/>
      <c r="C140" s="18"/>
      <c r="D140" s="18"/>
      <c r="E140" s="18"/>
      <c r="F140" s="18"/>
      <c r="G140" s="18"/>
      <c r="H140" s="18"/>
      <c r="I140" s="18"/>
      <c r="J140" s="18"/>
      <c r="K140" s="7" t="str">
        <f t="shared" si="3"/>
        <v>Dikey</v>
      </c>
      <c r="L140" s="7" t="str">
        <f>IF(K140="Dikey",IF(AND(F140&gt;='Çanta Gruplaması'!$C$10,F140&lt;='Çanta Gruplaması'!$D$10),'Çanta Gruplaması'!$B$10,IF(AND(F140&gt;='Çanta Gruplaması'!$C$11,F140&lt;='Çanta Gruplaması'!$D$11),'Çanta Gruplaması'!$B$11,IF(AND(F140&gt;='Çanta Gruplaması'!$C$12,F140&lt;='Çanta Gruplaması'!$D$12),'Çanta Gruplaması'!$B$12,"Belirtilen Aralıkta Değil"))),IF(K140="Yatay",IF(AND(D140&gt;='Çanta Gruplaması'!$C$3,D140&lt;='Çanta Gruplaması'!$D$3),'Çanta Gruplaması'!$B$3,IF(AND(D140&gt;='Çanta Gruplaması'!$C$4,D140&lt;='Çanta Gruplaması'!$D$4),'Çanta Gruplaması'!$B$4,IF(AND(D140&gt;='Çanta Gruplaması'!$C$5,D140&lt;='Çanta Gruplaması'!$D$5),'Çanta Gruplaması'!$B$5,"Belirtilen Aralıkta Değil"))),IF(K140="Küp",IF(AND(D140&gt;='Çanta Gruplaması'!$C$16,D140&lt;='Çanta Gruplaması'!$D$16),'Çanta Gruplaması'!$B$16,IF(AND(D140&gt;='Çanta Gruplaması'!$C$17,D140&lt;='Çanta Gruplaması'!$D$17),'Çanta Gruplaması'!$B$17,IF(AND(D140&gt;='Çanta Gruplaması'!$C$18,D140&lt;='Çanta Gruplaması'!$D$18),'Çanta Gruplaması'!$B$18,"Belirtilen Aralıkta Değil"))),"Değer Hatalı")))</f>
        <v>Belirtilen Aralıkta Değil</v>
      </c>
      <c r="M140" s="7" t="str">
        <f>IF(AND(D140&gt;='Çanta Gruplaması'!$H$3,D140&lt;='Çanta Gruplaması'!$I$3,F140&gt;='Çanta Gruplaması'!$J$3,F140&lt;='Çanta Gruplaması'!$K$3),'Çanta Gruplaması'!$G$3,IF(AND(D140&gt;='Çanta Gruplaması'!$H$4,D140&lt;='Çanta Gruplaması'!$I$4,F140&gt;='Çanta Gruplaması'!$J$4,F140&lt;='Çanta Gruplaması'!$K$4),'Çanta Gruplaması'!$G$4,IF(AND(D140&gt;='Çanta Gruplaması'!$H$5,D140&lt;='Çanta Gruplaması'!$I$5,F140&gt;='Çanta Gruplaması'!$J$5,F140&lt;='Çanta Gruplaması'!$K$5),'Çanta Gruplaması'!$G$5,"Gruplanabilen Aralıkta Değildir")))</f>
        <v>Gruplanabilen Aralıkta Değildir</v>
      </c>
      <c r="N140" s="18"/>
      <c r="O140" s="18"/>
      <c r="P140" s="18"/>
      <c r="Q140" s="18"/>
      <c r="R140" s="18"/>
      <c r="S140" s="18"/>
      <c r="T140" s="18"/>
      <c r="U140" s="18"/>
      <c r="V140" s="18"/>
      <c r="W140" s="18"/>
      <c r="X140" s="18"/>
    </row>
    <row r="141">
      <c r="A141" s="18"/>
      <c r="B141" s="18"/>
      <c r="C141" s="18"/>
      <c r="D141" s="18"/>
      <c r="E141" s="18"/>
      <c r="F141" s="18"/>
      <c r="G141" s="18"/>
      <c r="H141" s="18"/>
      <c r="I141" s="18"/>
      <c r="J141" s="18"/>
      <c r="K141" s="7" t="str">
        <f t="shared" si="3"/>
        <v>Dikey</v>
      </c>
      <c r="L141" s="7" t="str">
        <f>IF(K141="Dikey",IF(AND(F141&gt;='Çanta Gruplaması'!$C$10,F141&lt;='Çanta Gruplaması'!$D$10),'Çanta Gruplaması'!$B$10,IF(AND(F141&gt;='Çanta Gruplaması'!$C$11,F141&lt;='Çanta Gruplaması'!$D$11),'Çanta Gruplaması'!$B$11,IF(AND(F141&gt;='Çanta Gruplaması'!$C$12,F141&lt;='Çanta Gruplaması'!$D$12),'Çanta Gruplaması'!$B$12,"Belirtilen Aralıkta Değil"))),IF(K141="Yatay",IF(AND(D141&gt;='Çanta Gruplaması'!$C$3,D141&lt;='Çanta Gruplaması'!$D$3),'Çanta Gruplaması'!$B$3,IF(AND(D141&gt;='Çanta Gruplaması'!$C$4,D141&lt;='Çanta Gruplaması'!$D$4),'Çanta Gruplaması'!$B$4,IF(AND(D141&gt;='Çanta Gruplaması'!$C$5,D141&lt;='Çanta Gruplaması'!$D$5),'Çanta Gruplaması'!$B$5,"Belirtilen Aralıkta Değil"))),IF(K141="Küp",IF(AND(D141&gt;='Çanta Gruplaması'!$C$16,D141&lt;='Çanta Gruplaması'!$D$16),'Çanta Gruplaması'!$B$16,IF(AND(D141&gt;='Çanta Gruplaması'!$C$17,D141&lt;='Çanta Gruplaması'!$D$17),'Çanta Gruplaması'!$B$17,IF(AND(D141&gt;='Çanta Gruplaması'!$C$18,D141&lt;='Çanta Gruplaması'!$D$18),'Çanta Gruplaması'!$B$18,"Belirtilen Aralıkta Değil"))),"Değer Hatalı")))</f>
        <v>Belirtilen Aralıkta Değil</v>
      </c>
      <c r="M141" s="7" t="str">
        <f>IF(AND(D141&gt;='Çanta Gruplaması'!$H$3,D141&lt;='Çanta Gruplaması'!$I$3,F141&gt;='Çanta Gruplaması'!$J$3,F141&lt;='Çanta Gruplaması'!$K$3),'Çanta Gruplaması'!$G$3,IF(AND(D141&gt;='Çanta Gruplaması'!$H$4,D141&lt;='Çanta Gruplaması'!$I$4,F141&gt;='Çanta Gruplaması'!$J$4,F141&lt;='Çanta Gruplaması'!$K$4),'Çanta Gruplaması'!$G$4,IF(AND(D141&gt;='Çanta Gruplaması'!$H$5,D141&lt;='Çanta Gruplaması'!$I$5,F141&gt;='Çanta Gruplaması'!$J$5,F141&lt;='Çanta Gruplaması'!$K$5),'Çanta Gruplaması'!$G$5,"Gruplanabilen Aralıkta Değildir")))</f>
        <v>Gruplanabilen Aralıkta Değildir</v>
      </c>
      <c r="N141" s="18"/>
      <c r="O141" s="18"/>
      <c r="P141" s="18"/>
      <c r="Q141" s="18"/>
      <c r="R141" s="18"/>
      <c r="S141" s="18"/>
      <c r="T141" s="18"/>
      <c r="U141" s="18"/>
      <c r="V141" s="18"/>
      <c r="W141" s="18"/>
      <c r="X141" s="18"/>
    </row>
    <row r="142">
      <c r="A142" s="18"/>
      <c r="B142" s="18"/>
      <c r="C142" s="18"/>
      <c r="D142" s="18"/>
      <c r="E142" s="18"/>
      <c r="F142" s="18"/>
      <c r="G142" s="18"/>
      <c r="H142" s="18"/>
      <c r="I142" s="18"/>
      <c r="J142" s="18"/>
      <c r="K142" s="7" t="str">
        <f t="shared" si="3"/>
        <v>Dikey</v>
      </c>
      <c r="L142" s="7" t="str">
        <f>IF(K142="Dikey",IF(AND(F142&gt;='Çanta Gruplaması'!$C$10,F142&lt;='Çanta Gruplaması'!$D$10),'Çanta Gruplaması'!$B$10,IF(AND(F142&gt;='Çanta Gruplaması'!$C$11,F142&lt;='Çanta Gruplaması'!$D$11),'Çanta Gruplaması'!$B$11,IF(AND(F142&gt;='Çanta Gruplaması'!$C$12,F142&lt;='Çanta Gruplaması'!$D$12),'Çanta Gruplaması'!$B$12,"Belirtilen Aralıkta Değil"))),IF(K142="Yatay",IF(AND(D142&gt;='Çanta Gruplaması'!$C$3,D142&lt;='Çanta Gruplaması'!$D$3),'Çanta Gruplaması'!$B$3,IF(AND(D142&gt;='Çanta Gruplaması'!$C$4,D142&lt;='Çanta Gruplaması'!$D$4),'Çanta Gruplaması'!$B$4,IF(AND(D142&gt;='Çanta Gruplaması'!$C$5,D142&lt;='Çanta Gruplaması'!$D$5),'Çanta Gruplaması'!$B$5,"Belirtilen Aralıkta Değil"))),IF(K142="Küp",IF(AND(D142&gt;='Çanta Gruplaması'!$C$16,D142&lt;='Çanta Gruplaması'!$D$16),'Çanta Gruplaması'!$B$16,IF(AND(D142&gt;='Çanta Gruplaması'!$C$17,D142&lt;='Çanta Gruplaması'!$D$17),'Çanta Gruplaması'!$B$17,IF(AND(D142&gt;='Çanta Gruplaması'!$C$18,D142&lt;='Çanta Gruplaması'!$D$18),'Çanta Gruplaması'!$B$18,"Belirtilen Aralıkta Değil"))),"Değer Hatalı")))</f>
        <v>Belirtilen Aralıkta Değil</v>
      </c>
      <c r="M142" s="7" t="str">
        <f>IF(AND(D142&gt;='Çanta Gruplaması'!$H$3,D142&lt;='Çanta Gruplaması'!$I$3,F142&gt;='Çanta Gruplaması'!$J$3,F142&lt;='Çanta Gruplaması'!$K$3),'Çanta Gruplaması'!$G$3,IF(AND(D142&gt;='Çanta Gruplaması'!$H$4,D142&lt;='Çanta Gruplaması'!$I$4,F142&gt;='Çanta Gruplaması'!$J$4,F142&lt;='Çanta Gruplaması'!$K$4),'Çanta Gruplaması'!$G$4,IF(AND(D142&gt;='Çanta Gruplaması'!$H$5,D142&lt;='Çanta Gruplaması'!$I$5,F142&gt;='Çanta Gruplaması'!$J$5,F142&lt;='Çanta Gruplaması'!$K$5),'Çanta Gruplaması'!$G$5,"Gruplanabilen Aralıkta Değildir")))</f>
        <v>Gruplanabilen Aralıkta Değildir</v>
      </c>
      <c r="N142" s="18"/>
      <c r="O142" s="18"/>
      <c r="P142" s="18"/>
      <c r="Q142" s="18"/>
      <c r="R142" s="18"/>
      <c r="S142" s="18"/>
      <c r="T142" s="18"/>
      <c r="U142" s="18"/>
      <c r="V142" s="18"/>
      <c r="W142" s="18"/>
      <c r="X142" s="18"/>
    </row>
    <row r="143">
      <c r="A143" s="18"/>
      <c r="B143" s="18"/>
      <c r="C143" s="18"/>
      <c r="D143" s="18"/>
      <c r="E143" s="18"/>
      <c r="F143" s="18"/>
      <c r="G143" s="18"/>
      <c r="H143" s="18"/>
      <c r="I143" s="18"/>
      <c r="J143" s="18"/>
      <c r="K143" s="7" t="str">
        <f t="shared" si="3"/>
        <v>Dikey</v>
      </c>
      <c r="L143" s="7" t="str">
        <f>IF(K143="Dikey",IF(AND(F143&gt;='Çanta Gruplaması'!$C$10,F143&lt;='Çanta Gruplaması'!$D$10),'Çanta Gruplaması'!$B$10,IF(AND(F143&gt;='Çanta Gruplaması'!$C$11,F143&lt;='Çanta Gruplaması'!$D$11),'Çanta Gruplaması'!$B$11,IF(AND(F143&gt;='Çanta Gruplaması'!$C$12,F143&lt;='Çanta Gruplaması'!$D$12),'Çanta Gruplaması'!$B$12,"Belirtilen Aralıkta Değil"))),IF(K143="Yatay",IF(AND(D143&gt;='Çanta Gruplaması'!$C$3,D143&lt;='Çanta Gruplaması'!$D$3),'Çanta Gruplaması'!$B$3,IF(AND(D143&gt;='Çanta Gruplaması'!$C$4,D143&lt;='Çanta Gruplaması'!$D$4),'Çanta Gruplaması'!$B$4,IF(AND(D143&gt;='Çanta Gruplaması'!$C$5,D143&lt;='Çanta Gruplaması'!$D$5),'Çanta Gruplaması'!$B$5,"Belirtilen Aralıkta Değil"))),IF(K143="Küp",IF(AND(D143&gt;='Çanta Gruplaması'!$C$16,D143&lt;='Çanta Gruplaması'!$D$16),'Çanta Gruplaması'!$B$16,IF(AND(D143&gt;='Çanta Gruplaması'!$C$17,D143&lt;='Çanta Gruplaması'!$D$17),'Çanta Gruplaması'!$B$17,IF(AND(D143&gt;='Çanta Gruplaması'!$C$18,D143&lt;='Çanta Gruplaması'!$D$18),'Çanta Gruplaması'!$B$18,"Belirtilen Aralıkta Değil"))),"Değer Hatalı")))</f>
        <v>Belirtilen Aralıkta Değil</v>
      </c>
      <c r="M143" s="7" t="str">
        <f>IF(AND(D143&gt;='Çanta Gruplaması'!$H$3,D143&lt;='Çanta Gruplaması'!$I$3,F143&gt;='Çanta Gruplaması'!$J$3,F143&lt;='Çanta Gruplaması'!$K$3),'Çanta Gruplaması'!$G$3,IF(AND(D143&gt;='Çanta Gruplaması'!$H$4,D143&lt;='Çanta Gruplaması'!$I$4,F143&gt;='Çanta Gruplaması'!$J$4,F143&lt;='Çanta Gruplaması'!$K$4),'Çanta Gruplaması'!$G$4,IF(AND(D143&gt;='Çanta Gruplaması'!$H$5,D143&lt;='Çanta Gruplaması'!$I$5,F143&gt;='Çanta Gruplaması'!$J$5,F143&lt;='Çanta Gruplaması'!$K$5),'Çanta Gruplaması'!$G$5,"Gruplanabilen Aralıkta Değildir")))</f>
        <v>Gruplanabilen Aralıkta Değildir</v>
      </c>
      <c r="N143" s="18"/>
      <c r="O143" s="18"/>
      <c r="P143" s="18"/>
      <c r="Q143" s="18"/>
      <c r="R143" s="18"/>
      <c r="S143" s="18"/>
      <c r="T143" s="18"/>
      <c r="U143" s="18"/>
      <c r="V143" s="18"/>
      <c r="W143" s="18"/>
      <c r="X143" s="18"/>
    </row>
    <row r="144">
      <c r="A144" s="18"/>
      <c r="B144" s="18"/>
      <c r="C144" s="18"/>
      <c r="D144" s="18"/>
      <c r="E144" s="18"/>
      <c r="F144" s="18"/>
      <c r="G144" s="18"/>
      <c r="H144" s="18"/>
      <c r="I144" s="18"/>
      <c r="J144" s="18"/>
      <c r="K144" s="7" t="str">
        <f t="shared" si="3"/>
        <v>Dikey</v>
      </c>
      <c r="L144" s="7" t="str">
        <f>IF(K144="Dikey",IF(AND(F144&gt;='Çanta Gruplaması'!$C$10,F144&lt;='Çanta Gruplaması'!$D$10),'Çanta Gruplaması'!$B$10,IF(AND(F144&gt;='Çanta Gruplaması'!$C$11,F144&lt;='Çanta Gruplaması'!$D$11),'Çanta Gruplaması'!$B$11,IF(AND(F144&gt;='Çanta Gruplaması'!$C$12,F144&lt;='Çanta Gruplaması'!$D$12),'Çanta Gruplaması'!$B$12,"Belirtilen Aralıkta Değil"))),IF(K144="Yatay",IF(AND(D144&gt;='Çanta Gruplaması'!$C$3,D144&lt;='Çanta Gruplaması'!$D$3),'Çanta Gruplaması'!$B$3,IF(AND(D144&gt;='Çanta Gruplaması'!$C$4,D144&lt;='Çanta Gruplaması'!$D$4),'Çanta Gruplaması'!$B$4,IF(AND(D144&gt;='Çanta Gruplaması'!$C$5,D144&lt;='Çanta Gruplaması'!$D$5),'Çanta Gruplaması'!$B$5,"Belirtilen Aralıkta Değil"))),IF(K144="Küp",IF(AND(D144&gt;='Çanta Gruplaması'!$C$16,D144&lt;='Çanta Gruplaması'!$D$16),'Çanta Gruplaması'!$B$16,IF(AND(D144&gt;='Çanta Gruplaması'!$C$17,D144&lt;='Çanta Gruplaması'!$D$17),'Çanta Gruplaması'!$B$17,IF(AND(D144&gt;='Çanta Gruplaması'!$C$18,D144&lt;='Çanta Gruplaması'!$D$18),'Çanta Gruplaması'!$B$18,"Belirtilen Aralıkta Değil"))),"Değer Hatalı")))</f>
        <v>Belirtilen Aralıkta Değil</v>
      </c>
      <c r="M144" s="7" t="str">
        <f>IF(AND(D144&gt;='Çanta Gruplaması'!$H$3,D144&lt;='Çanta Gruplaması'!$I$3,F144&gt;='Çanta Gruplaması'!$J$3,F144&lt;='Çanta Gruplaması'!$K$3),'Çanta Gruplaması'!$G$3,IF(AND(D144&gt;='Çanta Gruplaması'!$H$4,D144&lt;='Çanta Gruplaması'!$I$4,F144&gt;='Çanta Gruplaması'!$J$4,F144&lt;='Çanta Gruplaması'!$K$4),'Çanta Gruplaması'!$G$4,IF(AND(D144&gt;='Çanta Gruplaması'!$H$5,D144&lt;='Çanta Gruplaması'!$I$5,F144&gt;='Çanta Gruplaması'!$J$5,F144&lt;='Çanta Gruplaması'!$K$5),'Çanta Gruplaması'!$G$5,"Gruplanabilen Aralıkta Değildir")))</f>
        <v>Gruplanabilen Aralıkta Değildir</v>
      </c>
      <c r="N144" s="18"/>
      <c r="O144" s="18"/>
      <c r="P144" s="18"/>
      <c r="Q144" s="18"/>
      <c r="R144" s="18"/>
      <c r="S144" s="18"/>
      <c r="T144" s="18"/>
      <c r="U144" s="18"/>
      <c r="V144" s="18"/>
      <c r="W144" s="18"/>
      <c r="X144" s="18"/>
    </row>
    <row r="145">
      <c r="A145" s="18"/>
      <c r="B145" s="18"/>
      <c r="C145" s="18"/>
      <c r="D145" s="18"/>
      <c r="E145" s="18"/>
      <c r="F145" s="18"/>
      <c r="G145" s="18"/>
      <c r="H145" s="18"/>
      <c r="I145" s="18"/>
      <c r="J145" s="18"/>
      <c r="K145" s="7" t="str">
        <f t="shared" si="3"/>
        <v>Dikey</v>
      </c>
      <c r="L145" s="7" t="str">
        <f>IF(K145="Dikey",IF(AND(F145&gt;='Çanta Gruplaması'!$C$10,F145&lt;='Çanta Gruplaması'!$D$10),'Çanta Gruplaması'!$B$10,IF(AND(F145&gt;='Çanta Gruplaması'!$C$11,F145&lt;='Çanta Gruplaması'!$D$11),'Çanta Gruplaması'!$B$11,IF(AND(F145&gt;='Çanta Gruplaması'!$C$12,F145&lt;='Çanta Gruplaması'!$D$12),'Çanta Gruplaması'!$B$12,"Belirtilen Aralıkta Değil"))),IF(K145="Yatay",IF(AND(D145&gt;='Çanta Gruplaması'!$C$3,D145&lt;='Çanta Gruplaması'!$D$3),'Çanta Gruplaması'!$B$3,IF(AND(D145&gt;='Çanta Gruplaması'!$C$4,D145&lt;='Çanta Gruplaması'!$D$4),'Çanta Gruplaması'!$B$4,IF(AND(D145&gt;='Çanta Gruplaması'!$C$5,D145&lt;='Çanta Gruplaması'!$D$5),'Çanta Gruplaması'!$B$5,"Belirtilen Aralıkta Değil"))),IF(K145="Küp",IF(AND(D145&gt;='Çanta Gruplaması'!$C$16,D145&lt;='Çanta Gruplaması'!$D$16),'Çanta Gruplaması'!$B$16,IF(AND(D145&gt;='Çanta Gruplaması'!$C$17,D145&lt;='Çanta Gruplaması'!$D$17),'Çanta Gruplaması'!$B$17,IF(AND(D145&gt;='Çanta Gruplaması'!$C$18,D145&lt;='Çanta Gruplaması'!$D$18),'Çanta Gruplaması'!$B$18,"Belirtilen Aralıkta Değil"))),"Değer Hatalı")))</f>
        <v>Belirtilen Aralıkta Değil</v>
      </c>
      <c r="M145" s="7" t="str">
        <f>IF(AND(D145&gt;='Çanta Gruplaması'!$H$3,D145&lt;='Çanta Gruplaması'!$I$3,F145&gt;='Çanta Gruplaması'!$J$3,F145&lt;='Çanta Gruplaması'!$K$3),'Çanta Gruplaması'!$G$3,IF(AND(D145&gt;='Çanta Gruplaması'!$H$4,D145&lt;='Çanta Gruplaması'!$I$4,F145&gt;='Çanta Gruplaması'!$J$4,F145&lt;='Çanta Gruplaması'!$K$4),'Çanta Gruplaması'!$G$4,IF(AND(D145&gt;='Çanta Gruplaması'!$H$5,D145&lt;='Çanta Gruplaması'!$I$5,F145&gt;='Çanta Gruplaması'!$J$5,F145&lt;='Çanta Gruplaması'!$K$5),'Çanta Gruplaması'!$G$5,"Gruplanabilen Aralıkta Değildir")))</f>
        <v>Gruplanabilen Aralıkta Değildir</v>
      </c>
      <c r="N145" s="18"/>
      <c r="O145" s="18"/>
      <c r="P145" s="18"/>
      <c r="Q145" s="18"/>
      <c r="R145" s="18"/>
      <c r="S145" s="18"/>
      <c r="T145" s="18"/>
      <c r="U145" s="18"/>
      <c r="V145" s="18"/>
      <c r="W145" s="18"/>
      <c r="X145" s="18"/>
    </row>
    <row r="146">
      <c r="A146" s="18"/>
      <c r="B146" s="18"/>
      <c r="C146" s="18"/>
      <c r="D146" s="18"/>
      <c r="E146" s="18"/>
      <c r="F146" s="18"/>
      <c r="G146" s="18"/>
      <c r="H146" s="18"/>
      <c r="I146" s="18"/>
      <c r="J146" s="18"/>
      <c r="K146" s="7" t="str">
        <f t="shared" si="3"/>
        <v>Dikey</v>
      </c>
      <c r="L146" s="7" t="str">
        <f>IF(K146="Dikey",IF(AND(F146&gt;='Çanta Gruplaması'!$C$10,F146&lt;='Çanta Gruplaması'!$D$10),'Çanta Gruplaması'!$B$10,IF(AND(F146&gt;='Çanta Gruplaması'!$C$11,F146&lt;='Çanta Gruplaması'!$D$11),'Çanta Gruplaması'!$B$11,IF(AND(F146&gt;='Çanta Gruplaması'!$C$12,F146&lt;='Çanta Gruplaması'!$D$12),'Çanta Gruplaması'!$B$12,"Belirtilen Aralıkta Değil"))),IF(K146="Yatay",IF(AND(D146&gt;='Çanta Gruplaması'!$C$3,D146&lt;='Çanta Gruplaması'!$D$3),'Çanta Gruplaması'!$B$3,IF(AND(D146&gt;='Çanta Gruplaması'!$C$4,D146&lt;='Çanta Gruplaması'!$D$4),'Çanta Gruplaması'!$B$4,IF(AND(D146&gt;='Çanta Gruplaması'!$C$5,D146&lt;='Çanta Gruplaması'!$D$5),'Çanta Gruplaması'!$B$5,"Belirtilen Aralıkta Değil"))),IF(K146="Küp",IF(AND(D146&gt;='Çanta Gruplaması'!$C$16,D146&lt;='Çanta Gruplaması'!$D$16),'Çanta Gruplaması'!$B$16,IF(AND(D146&gt;='Çanta Gruplaması'!$C$17,D146&lt;='Çanta Gruplaması'!$D$17),'Çanta Gruplaması'!$B$17,IF(AND(D146&gt;='Çanta Gruplaması'!$C$18,D146&lt;='Çanta Gruplaması'!$D$18),'Çanta Gruplaması'!$B$18,"Belirtilen Aralıkta Değil"))),"Değer Hatalı")))</f>
        <v>Belirtilen Aralıkta Değil</v>
      </c>
      <c r="M146" s="7" t="str">
        <f>IF(AND(D146&gt;='Çanta Gruplaması'!$H$3,D146&lt;='Çanta Gruplaması'!$I$3,F146&gt;='Çanta Gruplaması'!$J$3,F146&lt;='Çanta Gruplaması'!$K$3),'Çanta Gruplaması'!$G$3,IF(AND(D146&gt;='Çanta Gruplaması'!$H$4,D146&lt;='Çanta Gruplaması'!$I$4,F146&gt;='Çanta Gruplaması'!$J$4,F146&lt;='Çanta Gruplaması'!$K$4),'Çanta Gruplaması'!$G$4,IF(AND(D146&gt;='Çanta Gruplaması'!$H$5,D146&lt;='Çanta Gruplaması'!$I$5,F146&gt;='Çanta Gruplaması'!$J$5,F146&lt;='Çanta Gruplaması'!$K$5),'Çanta Gruplaması'!$G$5,"Gruplanabilen Aralıkta Değildir")))</f>
        <v>Gruplanabilen Aralıkta Değildir</v>
      </c>
      <c r="N146" s="18"/>
      <c r="O146" s="18"/>
      <c r="P146" s="18"/>
      <c r="Q146" s="18"/>
      <c r="R146" s="18"/>
      <c r="S146" s="18"/>
      <c r="T146" s="18"/>
      <c r="U146" s="18"/>
      <c r="V146" s="18"/>
      <c r="W146" s="18"/>
      <c r="X146" s="18"/>
    </row>
    <row r="147">
      <c r="A147" s="18"/>
      <c r="B147" s="18"/>
      <c r="C147" s="18"/>
      <c r="D147" s="18"/>
      <c r="E147" s="18"/>
      <c r="F147" s="18"/>
      <c r="G147" s="18"/>
      <c r="H147" s="18"/>
      <c r="I147" s="18"/>
      <c r="J147" s="18"/>
      <c r="K147" s="7" t="str">
        <f t="shared" si="3"/>
        <v>Dikey</v>
      </c>
      <c r="L147" s="7" t="str">
        <f>IF(K147="Dikey",IF(AND(F147&gt;='Çanta Gruplaması'!$C$10,F147&lt;='Çanta Gruplaması'!$D$10),'Çanta Gruplaması'!$B$10,IF(AND(F147&gt;='Çanta Gruplaması'!$C$11,F147&lt;='Çanta Gruplaması'!$D$11),'Çanta Gruplaması'!$B$11,IF(AND(F147&gt;='Çanta Gruplaması'!$C$12,F147&lt;='Çanta Gruplaması'!$D$12),'Çanta Gruplaması'!$B$12,"Belirtilen Aralıkta Değil"))),IF(K147="Yatay",IF(AND(D147&gt;='Çanta Gruplaması'!$C$3,D147&lt;='Çanta Gruplaması'!$D$3),'Çanta Gruplaması'!$B$3,IF(AND(D147&gt;='Çanta Gruplaması'!$C$4,D147&lt;='Çanta Gruplaması'!$D$4),'Çanta Gruplaması'!$B$4,IF(AND(D147&gt;='Çanta Gruplaması'!$C$5,D147&lt;='Çanta Gruplaması'!$D$5),'Çanta Gruplaması'!$B$5,"Belirtilen Aralıkta Değil"))),IF(K147="Küp",IF(AND(D147&gt;='Çanta Gruplaması'!$C$16,D147&lt;='Çanta Gruplaması'!$D$16),'Çanta Gruplaması'!$B$16,IF(AND(D147&gt;='Çanta Gruplaması'!$C$17,D147&lt;='Çanta Gruplaması'!$D$17),'Çanta Gruplaması'!$B$17,IF(AND(D147&gt;='Çanta Gruplaması'!$C$18,D147&lt;='Çanta Gruplaması'!$D$18),'Çanta Gruplaması'!$B$18,"Belirtilen Aralıkta Değil"))),"Değer Hatalı")))</f>
        <v>Belirtilen Aralıkta Değil</v>
      </c>
      <c r="M147" s="7" t="str">
        <f>IF(AND(D147&gt;='Çanta Gruplaması'!$H$3,D147&lt;='Çanta Gruplaması'!$I$3,F147&gt;='Çanta Gruplaması'!$J$3,F147&lt;='Çanta Gruplaması'!$K$3),'Çanta Gruplaması'!$G$3,IF(AND(D147&gt;='Çanta Gruplaması'!$H$4,D147&lt;='Çanta Gruplaması'!$I$4,F147&gt;='Çanta Gruplaması'!$J$4,F147&lt;='Çanta Gruplaması'!$K$4),'Çanta Gruplaması'!$G$4,IF(AND(D147&gt;='Çanta Gruplaması'!$H$5,D147&lt;='Çanta Gruplaması'!$I$5,F147&gt;='Çanta Gruplaması'!$J$5,F147&lt;='Çanta Gruplaması'!$K$5),'Çanta Gruplaması'!$G$5,"Gruplanabilen Aralıkta Değildir")))</f>
        <v>Gruplanabilen Aralıkta Değildir</v>
      </c>
      <c r="N147" s="18"/>
      <c r="O147" s="18"/>
      <c r="P147" s="18"/>
      <c r="Q147" s="18"/>
      <c r="R147" s="18"/>
      <c r="S147" s="18"/>
      <c r="T147" s="18"/>
      <c r="U147" s="18"/>
      <c r="V147" s="18"/>
      <c r="W147" s="18"/>
      <c r="X147" s="18"/>
    </row>
    <row r="148">
      <c r="A148" s="18"/>
      <c r="B148" s="18"/>
      <c r="C148" s="18"/>
      <c r="D148" s="18"/>
      <c r="E148" s="18"/>
      <c r="F148" s="18"/>
      <c r="G148" s="18"/>
      <c r="H148" s="18"/>
      <c r="I148" s="18"/>
      <c r="J148" s="18"/>
      <c r="K148" s="7" t="str">
        <f t="shared" si="3"/>
        <v>Dikey</v>
      </c>
      <c r="L148" s="7" t="str">
        <f>IF(K148="Dikey",IF(AND(F148&gt;='Çanta Gruplaması'!$C$10,F148&lt;='Çanta Gruplaması'!$D$10),'Çanta Gruplaması'!$B$10,IF(AND(F148&gt;='Çanta Gruplaması'!$C$11,F148&lt;='Çanta Gruplaması'!$D$11),'Çanta Gruplaması'!$B$11,IF(AND(F148&gt;='Çanta Gruplaması'!$C$12,F148&lt;='Çanta Gruplaması'!$D$12),'Çanta Gruplaması'!$B$12,"Belirtilen Aralıkta Değil"))),IF(K148="Yatay",IF(AND(D148&gt;='Çanta Gruplaması'!$C$3,D148&lt;='Çanta Gruplaması'!$D$3),'Çanta Gruplaması'!$B$3,IF(AND(D148&gt;='Çanta Gruplaması'!$C$4,D148&lt;='Çanta Gruplaması'!$D$4),'Çanta Gruplaması'!$B$4,IF(AND(D148&gt;='Çanta Gruplaması'!$C$5,D148&lt;='Çanta Gruplaması'!$D$5),'Çanta Gruplaması'!$B$5,"Belirtilen Aralıkta Değil"))),IF(K148="Küp",IF(AND(D148&gt;='Çanta Gruplaması'!$C$16,D148&lt;='Çanta Gruplaması'!$D$16),'Çanta Gruplaması'!$B$16,IF(AND(D148&gt;='Çanta Gruplaması'!$C$17,D148&lt;='Çanta Gruplaması'!$D$17),'Çanta Gruplaması'!$B$17,IF(AND(D148&gt;='Çanta Gruplaması'!$C$18,D148&lt;='Çanta Gruplaması'!$D$18),'Çanta Gruplaması'!$B$18,"Belirtilen Aralıkta Değil"))),"Değer Hatalı")))</f>
        <v>Belirtilen Aralıkta Değil</v>
      </c>
      <c r="M148" s="7" t="str">
        <f>IF(AND(D148&gt;='Çanta Gruplaması'!$H$3,D148&lt;='Çanta Gruplaması'!$I$3,F148&gt;='Çanta Gruplaması'!$J$3,F148&lt;='Çanta Gruplaması'!$K$3),'Çanta Gruplaması'!$G$3,IF(AND(D148&gt;='Çanta Gruplaması'!$H$4,D148&lt;='Çanta Gruplaması'!$I$4,F148&gt;='Çanta Gruplaması'!$J$4,F148&lt;='Çanta Gruplaması'!$K$4),'Çanta Gruplaması'!$G$4,IF(AND(D148&gt;='Çanta Gruplaması'!$H$5,D148&lt;='Çanta Gruplaması'!$I$5,F148&gt;='Çanta Gruplaması'!$J$5,F148&lt;='Çanta Gruplaması'!$K$5),'Çanta Gruplaması'!$G$5,"Gruplanabilen Aralıkta Değildir")))</f>
        <v>Gruplanabilen Aralıkta Değildir</v>
      </c>
      <c r="N148" s="18"/>
      <c r="O148" s="18"/>
      <c r="P148" s="18"/>
      <c r="Q148" s="18"/>
      <c r="R148" s="18"/>
      <c r="S148" s="18"/>
      <c r="T148" s="18"/>
      <c r="U148" s="18"/>
      <c r="V148" s="18"/>
      <c r="W148" s="18"/>
      <c r="X148" s="18"/>
    </row>
    <row r="149">
      <c r="A149" s="18"/>
      <c r="B149" s="18"/>
      <c r="C149" s="18"/>
      <c r="D149" s="18"/>
      <c r="E149" s="18"/>
      <c r="F149" s="18"/>
      <c r="G149" s="18"/>
      <c r="H149" s="18"/>
      <c r="I149" s="18"/>
      <c r="J149" s="18"/>
      <c r="K149" s="7" t="str">
        <f t="shared" si="3"/>
        <v>Dikey</v>
      </c>
      <c r="L149" s="7" t="str">
        <f>IF(K149="Dikey",IF(AND(F149&gt;='Çanta Gruplaması'!$C$10,F149&lt;='Çanta Gruplaması'!$D$10),'Çanta Gruplaması'!$B$10,IF(AND(F149&gt;='Çanta Gruplaması'!$C$11,F149&lt;='Çanta Gruplaması'!$D$11),'Çanta Gruplaması'!$B$11,IF(AND(F149&gt;='Çanta Gruplaması'!$C$12,F149&lt;='Çanta Gruplaması'!$D$12),'Çanta Gruplaması'!$B$12,"Belirtilen Aralıkta Değil"))),IF(K149="Yatay",IF(AND(D149&gt;='Çanta Gruplaması'!$C$3,D149&lt;='Çanta Gruplaması'!$D$3),'Çanta Gruplaması'!$B$3,IF(AND(D149&gt;='Çanta Gruplaması'!$C$4,D149&lt;='Çanta Gruplaması'!$D$4),'Çanta Gruplaması'!$B$4,IF(AND(D149&gt;='Çanta Gruplaması'!$C$5,D149&lt;='Çanta Gruplaması'!$D$5),'Çanta Gruplaması'!$B$5,"Belirtilen Aralıkta Değil"))),IF(K149="Küp",IF(AND(D149&gt;='Çanta Gruplaması'!$C$16,D149&lt;='Çanta Gruplaması'!$D$16),'Çanta Gruplaması'!$B$16,IF(AND(D149&gt;='Çanta Gruplaması'!$C$17,D149&lt;='Çanta Gruplaması'!$D$17),'Çanta Gruplaması'!$B$17,IF(AND(D149&gt;='Çanta Gruplaması'!$C$18,D149&lt;='Çanta Gruplaması'!$D$18),'Çanta Gruplaması'!$B$18,"Belirtilen Aralıkta Değil"))),"Değer Hatalı")))</f>
        <v>Belirtilen Aralıkta Değil</v>
      </c>
      <c r="M149" s="7" t="str">
        <f>IF(AND(D149&gt;='Çanta Gruplaması'!$H$3,D149&lt;='Çanta Gruplaması'!$I$3,F149&gt;='Çanta Gruplaması'!$J$3,F149&lt;='Çanta Gruplaması'!$K$3),'Çanta Gruplaması'!$G$3,IF(AND(D149&gt;='Çanta Gruplaması'!$H$4,D149&lt;='Çanta Gruplaması'!$I$4,F149&gt;='Çanta Gruplaması'!$J$4,F149&lt;='Çanta Gruplaması'!$K$4),'Çanta Gruplaması'!$G$4,IF(AND(D149&gt;='Çanta Gruplaması'!$H$5,D149&lt;='Çanta Gruplaması'!$I$5,F149&gt;='Çanta Gruplaması'!$J$5,F149&lt;='Çanta Gruplaması'!$K$5),'Çanta Gruplaması'!$G$5,"Gruplanabilen Aralıkta Değildir")))</f>
        <v>Gruplanabilen Aralıkta Değildir</v>
      </c>
      <c r="N149" s="18"/>
      <c r="O149" s="18"/>
      <c r="P149" s="18"/>
      <c r="Q149" s="18"/>
      <c r="R149" s="18"/>
      <c r="S149" s="18"/>
      <c r="T149" s="18"/>
      <c r="U149" s="18"/>
      <c r="V149" s="18"/>
      <c r="W149" s="18"/>
      <c r="X149" s="18"/>
    </row>
    <row r="150">
      <c r="A150" s="18"/>
      <c r="B150" s="18"/>
      <c r="C150" s="18"/>
      <c r="D150" s="18"/>
      <c r="E150" s="18"/>
      <c r="F150" s="18"/>
      <c r="G150" s="18"/>
      <c r="H150" s="18"/>
      <c r="I150" s="18"/>
      <c r="J150" s="18"/>
      <c r="K150" s="7" t="str">
        <f t="shared" si="3"/>
        <v>Dikey</v>
      </c>
      <c r="L150" s="7" t="str">
        <f>IF(K150="Dikey",IF(AND(F150&gt;='Çanta Gruplaması'!$C$10,F150&lt;='Çanta Gruplaması'!$D$10),'Çanta Gruplaması'!$B$10,IF(AND(F150&gt;='Çanta Gruplaması'!$C$11,F150&lt;='Çanta Gruplaması'!$D$11),'Çanta Gruplaması'!$B$11,IF(AND(F150&gt;='Çanta Gruplaması'!$C$12,F150&lt;='Çanta Gruplaması'!$D$12),'Çanta Gruplaması'!$B$12,"Belirtilen Aralıkta Değil"))),IF(K150="Yatay",IF(AND(D150&gt;='Çanta Gruplaması'!$C$3,D150&lt;='Çanta Gruplaması'!$D$3),'Çanta Gruplaması'!$B$3,IF(AND(D150&gt;='Çanta Gruplaması'!$C$4,D150&lt;='Çanta Gruplaması'!$D$4),'Çanta Gruplaması'!$B$4,IF(AND(D150&gt;='Çanta Gruplaması'!$C$5,D150&lt;='Çanta Gruplaması'!$D$5),'Çanta Gruplaması'!$B$5,"Belirtilen Aralıkta Değil"))),IF(K150="Küp",IF(AND(D150&gt;='Çanta Gruplaması'!$C$16,D150&lt;='Çanta Gruplaması'!$D$16),'Çanta Gruplaması'!$B$16,IF(AND(D150&gt;='Çanta Gruplaması'!$C$17,D150&lt;='Çanta Gruplaması'!$D$17),'Çanta Gruplaması'!$B$17,IF(AND(D150&gt;='Çanta Gruplaması'!$C$18,D150&lt;='Çanta Gruplaması'!$D$18),'Çanta Gruplaması'!$B$18,"Belirtilen Aralıkta Değil"))),"Değer Hatalı")))</f>
        <v>Belirtilen Aralıkta Değil</v>
      </c>
      <c r="M150" s="7" t="str">
        <f>IF(AND(D150&gt;='Çanta Gruplaması'!$H$3,D150&lt;='Çanta Gruplaması'!$I$3,F150&gt;='Çanta Gruplaması'!$J$3,F150&lt;='Çanta Gruplaması'!$K$3),'Çanta Gruplaması'!$G$3,IF(AND(D150&gt;='Çanta Gruplaması'!$H$4,D150&lt;='Çanta Gruplaması'!$I$4,F150&gt;='Çanta Gruplaması'!$J$4,F150&lt;='Çanta Gruplaması'!$K$4),'Çanta Gruplaması'!$G$4,IF(AND(D150&gt;='Çanta Gruplaması'!$H$5,D150&lt;='Çanta Gruplaması'!$I$5,F150&gt;='Çanta Gruplaması'!$J$5,F150&lt;='Çanta Gruplaması'!$K$5),'Çanta Gruplaması'!$G$5,"Gruplanabilen Aralıkta Değildir")))</f>
        <v>Gruplanabilen Aralıkta Değildir</v>
      </c>
      <c r="N150" s="18"/>
      <c r="O150" s="18"/>
      <c r="P150" s="18"/>
      <c r="Q150" s="18"/>
      <c r="R150" s="18"/>
      <c r="S150" s="18"/>
      <c r="T150" s="18"/>
      <c r="U150" s="18"/>
      <c r="V150" s="18"/>
      <c r="W150" s="18"/>
      <c r="X150" s="18"/>
    </row>
    <row r="151">
      <c r="A151" s="18"/>
      <c r="B151" s="18"/>
      <c r="C151" s="18"/>
      <c r="D151" s="18"/>
      <c r="E151" s="18"/>
      <c r="F151" s="18"/>
      <c r="G151" s="18"/>
      <c r="H151" s="18"/>
      <c r="I151" s="18"/>
      <c r="J151" s="18"/>
      <c r="K151" s="7" t="str">
        <f t="shared" si="3"/>
        <v>Dikey</v>
      </c>
      <c r="L151" s="7" t="str">
        <f>IF(K151="Dikey",IF(AND(F151&gt;='Çanta Gruplaması'!$C$10,F151&lt;='Çanta Gruplaması'!$D$10),'Çanta Gruplaması'!$B$10,IF(AND(F151&gt;='Çanta Gruplaması'!$C$11,F151&lt;='Çanta Gruplaması'!$D$11),'Çanta Gruplaması'!$B$11,IF(AND(F151&gt;='Çanta Gruplaması'!$C$12,F151&lt;='Çanta Gruplaması'!$D$12),'Çanta Gruplaması'!$B$12,"Belirtilen Aralıkta Değil"))),IF(K151="Yatay",IF(AND(D151&gt;='Çanta Gruplaması'!$C$3,D151&lt;='Çanta Gruplaması'!$D$3),'Çanta Gruplaması'!$B$3,IF(AND(D151&gt;='Çanta Gruplaması'!$C$4,D151&lt;='Çanta Gruplaması'!$D$4),'Çanta Gruplaması'!$B$4,IF(AND(D151&gt;='Çanta Gruplaması'!$C$5,D151&lt;='Çanta Gruplaması'!$D$5),'Çanta Gruplaması'!$B$5,"Belirtilen Aralıkta Değil"))),IF(K151="Küp",IF(AND(D151&gt;='Çanta Gruplaması'!$C$16,D151&lt;='Çanta Gruplaması'!$D$16),'Çanta Gruplaması'!$B$16,IF(AND(D151&gt;='Çanta Gruplaması'!$C$17,D151&lt;='Çanta Gruplaması'!$D$17),'Çanta Gruplaması'!$B$17,IF(AND(D151&gt;='Çanta Gruplaması'!$C$18,D151&lt;='Çanta Gruplaması'!$D$18),'Çanta Gruplaması'!$B$18,"Belirtilen Aralıkta Değil"))),"Değer Hatalı")))</f>
        <v>Belirtilen Aralıkta Değil</v>
      </c>
      <c r="M151" s="7" t="str">
        <f>IF(AND(D151&gt;='Çanta Gruplaması'!$H$3,D151&lt;='Çanta Gruplaması'!$I$3,F151&gt;='Çanta Gruplaması'!$J$3,F151&lt;='Çanta Gruplaması'!$K$3),'Çanta Gruplaması'!$G$3,IF(AND(D151&gt;='Çanta Gruplaması'!$H$4,D151&lt;='Çanta Gruplaması'!$I$4,F151&gt;='Çanta Gruplaması'!$J$4,F151&lt;='Çanta Gruplaması'!$K$4),'Çanta Gruplaması'!$G$4,IF(AND(D151&gt;='Çanta Gruplaması'!$H$5,D151&lt;='Çanta Gruplaması'!$I$5,F151&gt;='Çanta Gruplaması'!$J$5,F151&lt;='Çanta Gruplaması'!$K$5),'Çanta Gruplaması'!$G$5,"Gruplanabilen Aralıkta Değildir")))</f>
        <v>Gruplanabilen Aralıkta Değildir</v>
      </c>
      <c r="N151" s="18"/>
      <c r="O151" s="18"/>
      <c r="P151" s="18"/>
      <c r="Q151" s="18"/>
      <c r="R151" s="18"/>
      <c r="S151" s="18"/>
      <c r="T151" s="18"/>
      <c r="U151" s="18"/>
      <c r="V151" s="18"/>
      <c r="W151" s="18"/>
      <c r="X151" s="18"/>
    </row>
    <row r="152">
      <c r="A152" s="18"/>
      <c r="B152" s="18"/>
      <c r="C152" s="18"/>
      <c r="D152" s="18"/>
      <c r="E152" s="18"/>
      <c r="F152" s="18"/>
      <c r="G152" s="18"/>
      <c r="H152" s="18"/>
      <c r="I152" s="18"/>
      <c r="J152" s="18"/>
      <c r="K152" s="7" t="str">
        <f t="shared" si="3"/>
        <v>Dikey</v>
      </c>
      <c r="L152" s="7" t="str">
        <f>IF(K152="Dikey",IF(AND(F152&gt;='Çanta Gruplaması'!$C$10,F152&lt;='Çanta Gruplaması'!$D$10),'Çanta Gruplaması'!$B$10,IF(AND(F152&gt;='Çanta Gruplaması'!$C$11,F152&lt;='Çanta Gruplaması'!$D$11),'Çanta Gruplaması'!$B$11,IF(AND(F152&gt;='Çanta Gruplaması'!$C$12,F152&lt;='Çanta Gruplaması'!$D$12),'Çanta Gruplaması'!$B$12,"Belirtilen Aralıkta Değil"))),IF(K152="Yatay",IF(AND(D152&gt;='Çanta Gruplaması'!$C$3,D152&lt;='Çanta Gruplaması'!$D$3),'Çanta Gruplaması'!$B$3,IF(AND(D152&gt;='Çanta Gruplaması'!$C$4,D152&lt;='Çanta Gruplaması'!$D$4),'Çanta Gruplaması'!$B$4,IF(AND(D152&gt;='Çanta Gruplaması'!$C$5,D152&lt;='Çanta Gruplaması'!$D$5),'Çanta Gruplaması'!$B$5,"Belirtilen Aralıkta Değil"))),IF(K152="Küp",IF(AND(D152&gt;='Çanta Gruplaması'!$C$16,D152&lt;='Çanta Gruplaması'!$D$16),'Çanta Gruplaması'!$B$16,IF(AND(D152&gt;='Çanta Gruplaması'!$C$17,D152&lt;='Çanta Gruplaması'!$D$17),'Çanta Gruplaması'!$B$17,IF(AND(D152&gt;='Çanta Gruplaması'!$C$18,D152&lt;='Çanta Gruplaması'!$D$18),'Çanta Gruplaması'!$B$18,"Belirtilen Aralıkta Değil"))),"Değer Hatalı")))</f>
        <v>Belirtilen Aralıkta Değil</v>
      </c>
      <c r="M152" s="7" t="str">
        <f>IF(AND(D152&gt;='Çanta Gruplaması'!$H$3,D152&lt;='Çanta Gruplaması'!$I$3,F152&gt;='Çanta Gruplaması'!$J$3,F152&lt;='Çanta Gruplaması'!$K$3),'Çanta Gruplaması'!$G$3,IF(AND(D152&gt;='Çanta Gruplaması'!$H$4,D152&lt;='Çanta Gruplaması'!$I$4,F152&gt;='Çanta Gruplaması'!$J$4,F152&lt;='Çanta Gruplaması'!$K$4),'Çanta Gruplaması'!$G$4,IF(AND(D152&gt;='Çanta Gruplaması'!$H$5,D152&lt;='Çanta Gruplaması'!$I$5,F152&gt;='Çanta Gruplaması'!$J$5,F152&lt;='Çanta Gruplaması'!$K$5),'Çanta Gruplaması'!$G$5,"Gruplanabilen Aralıkta Değildir")))</f>
        <v>Gruplanabilen Aralıkta Değildir</v>
      </c>
      <c r="N152" s="18"/>
      <c r="O152" s="18"/>
      <c r="P152" s="18"/>
      <c r="Q152" s="18"/>
      <c r="R152" s="18"/>
      <c r="S152" s="18"/>
      <c r="T152" s="18"/>
      <c r="U152" s="18"/>
      <c r="V152" s="18"/>
      <c r="W152" s="18"/>
      <c r="X152" s="18"/>
    </row>
    <row r="153">
      <c r="A153" s="18"/>
      <c r="B153" s="18"/>
      <c r="C153" s="18"/>
      <c r="D153" s="18"/>
      <c r="E153" s="18"/>
      <c r="F153" s="18"/>
      <c r="G153" s="18"/>
      <c r="H153" s="18"/>
      <c r="I153" s="18"/>
      <c r="J153" s="18"/>
      <c r="K153" s="7" t="str">
        <f t="shared" si="3"/>
        <v>Dikey</v>
      </c>
      <c r="L153" s="7" t="str">
        <f>IF(K153="Dikey",IF(AND(F153&gt;='Çanta Gruplaması'!$C$10,F153&lt;='Çanta Gruplaması'!$D$10),'Çanta Gruplaması'!$B$10,IF(AND(F153&gt;='Çanta Gruplaması'!$C$11,F153&lt;='Çanta Gruplaması'!$D$11),'Çanta Gruplaması'!$B$11,IF(AND(F153&gt;='Çanta Gruplaması'!$C$12,F153&lt;='Çanta Gruplaması'!$D$12),'Çanta Gruplaması'!$B$12,"Belirtilen Aralıkta Değil"))),IF(K153="Yatay",IF(AND(D153&gt;='Çanta Gruplaması'!$C$3,D153&lt;='Çanta Gruplaması'!$D$3),'Çanta Gruplaması'!$B$3,IF(AND(D153&gt;='Çanta Gruplaması'!$C$4,D153&lt;='Çanta Gruplaması'!$D$4),'Çanta Gruplaması'!$B$4,IF(AND(D153&gt;='Çanta Gruplaması'!$C$5,D153&lt;='Çanta Gruplaması'!$D$5),'Çanta Gruplaması'!$B$5,"Belirtilen Aralıkta Değil"))),IF(K153="Küp",IF(AND(D153&gt;='Çanta Gruplaması'!$C$16,D153&lt;='Çanta Gruplaması'!$D$16),'Çanta Gruplaması'!$B$16,IF(AND(D153&gt;='Çanta Gruplaması'!$C$17,D153&lt;='Çanta Gruplaması'!$D$17),'Çanta Gruplaması'!$B$17,IF(AND(D153&gt;='Çanta Gruplaması'!$C$18,D153&lt;='Çanta Gruplaması'!$D$18),'Çanta Gruplaması'!$B$18,"Belirtilen Aralıkta Değil"))),"Değer Hatalı")))</f>
        <v>Belirtilen Aralıkta Değil</v>
      </c>
      <c r="M153" s="7" t="str">
        <f>IF(AND(D153&gt;='Çanta Gruplaması'!$H$3,D153&lt;='Çanta Gruplaması'!$I$3,F153&gt;='Çanta Gruplaması'!$J$3,F153&lt;='Çanta Gruplaması'!$K$3),'Çanta Gruplaması'!$G$3,IF(AND(D153&gt;='Çanta Gruplaması'!$H$4,D153&lt;='Çanta Gruplaması'!$I$4,F153&gt;='Çanta Gruplaması'!$J$4,F153&lt;='Çanta Gruplaması'!$K$4),'Çanta Gruplaması'!$G$4,IF(AND(D153&gt;='Çanta Gruplaması'!$H$5,D153&lt;='Çanta Gruplaması'!$I$5,F153&gt;='Çanta Gruplaması'!$J$5,F153&lt;='Çanta Gruplaması'!$K$5),'Çanta Gruplaması'!$G$5,"Gruplanabilen Aralıkta Değildir")))</f>
        <v>Gruplanabilen Aralıkta Değildir</v>
      </c>
      <c r="N153" s="18"/>
      <c r="O153" s="18"/>
      <c r="P153" s="18"/>
      <c r="Q153" s="18"/>
      <c r="R153" s="18"/>
      <c r="S153" s="18"/>
      <c r="T153" s="18"/>
      <c r="U153" s="18"/>
      <c r="V153" s="18"/>
      <c r="W153" s="18"/>
      <c r="X153" s="18"/>
    </row>
    <row r="154">
      <c r="A154" s="18"/>
      <c r="B154" s="18"/>
      <c r="C154" s="18"/>
      <c r="D154" s="18"/>
      <c r="E154" s="18"/>
      <c r="F154" s="18"/>
      <c r="G154" s="18"/>
      <c r="H154" s="18"/>
      <c r="I154" s="18"/>
      <c r="J154" s="18"/>
      <c r="K154" s="7" t="str">
        <f t="shared" si="3"/>
        <v>Dikey</v>
      </c>
      <c r="L154" s="7" t="str">
        <f>IF(K154="Dikey",IF(AND(F154&gt;='Çanta Gruplaması'!$C$10,F154&lt;='Çanta Gruplaması'!$D$10),'Çanta Gruplaması'!$B$10,IF(AND(F154&gt;='Çanta Gruplaması'!$C$11,F154&lt;='Çanta Gruplaması'!$D$11),'Çanta Gruplaması'!$B$11,IF(AND(F154&gt;='Çanta Gruplaması'!$C$12,F154&lt;='Çanta Gruplaması'!$D$12),'Çanta Gruplaması'!$B$12,"Belirtilen Aralıkta Değil"))),IF(K154="Yatay",IF(AND(D154&gt;='Çanta Gruplaması'!$C$3,D154&lt;='Çanta Gruplaması'!$D$3),'Çanta Gruplaması'!$B$3,IF(AND(D154&gt;='Çanta Gruplaması'!$C$4,D154&lt;='Çanta Gruplaması'!$D$4),'Çanta Gruplaması'!$B$4,IF(AND(D154&gt;='Çanta Gruplaması'!$C$5,D154&lt;='Çanta Gruplaması'!$D$5),'Çanta Gruplaması'!$B$5,"Belirtilen Aralıkta Değil"))),IF(K154="Küp",IF(AND(D154&gt;='Çanta Gruplaması'!$C$16,D154&lt;='Çanta Gruplaması'!$D$16),'Çanta Gruplaması'!$B$16,IF(AND(D154&gt;='Çanta Gruplaması'!$C$17,D154&lt;='Çanta Gruplaması'!$D$17),'Çanta Gruplaması'!$B$17,IF(AND(D154&gt;='Çanta Gruplaması'!$C$18,D154&lt;='Çanta Gruplaması'!$D$18),'Çanta Gruplaması'!$B$18,"Belirtilen Aralıkta Değil"))),"Değer Hatalı")))</f>
        <v>Belirtilen Aralıkta Değil</v>
      </c>
      <c r="M154" s="7" t="str">
        <f>IF(AND(D154&gt;='Çanta Gruplaması'!$H$3,D154&lt;='Çanta Gruplaması'!$I$3,F154&gt;='Çanta Gruplaması'!$J$3,F154&lt;='Çanta Gruplaması'!$K$3),'Çanta Gruplaması'!$G$3,IF(AND(D154&gt;='Çanta Gruplaması'!$H$4,D154&lt;='Çanta Gruplaması'!$I$4,F154&gt;='Çanta Gruplaması'!$J$4,F154&lt;='Çanta Gruplaması'!$K$4),'Çanta Gruplaması'!$G$4,IF(AND(D154&gt;='Çanta Gruplaması'!$H$5,D154&lt;='Çanta Gruplaması'!$I$5,F154&gt;='Çanta Gruplaması'!$J$5,F154&lt;='Çanta Gruplaması'!$K$5),'Çanta Gruplaması'!$G$5,"Gruplanabilen Aralıkta Değildir")))</f>
        <v>Gruplanabilen Aralıkta Değildir</v>
      </c>
      <c r="N154" s="18"/>
      <c r="O154" s="18"/>
      <c r="P154" s="18"/>
      <c r="Q154" s="18"/>
      <c r="R154" s="18"/>
      <c r="S154" s="18"/>
      <c r="T154" s="18"/>
      <c r="U154" s="18"/>
      <c r="V154" s="18"/>
      <c r="W154" s="18"/>
      <c r="X154" s="18"/>
    </row>
    <row r="155">
      <c r="A155" s="18"/>
      <c r="B155" s="18"/>
      <c r="C155" s="18"/>
      <c r="D155" s="18"/>
      <c r="E155" s="18"/>
      <c r="F155" s="18"/>
      <c r="G155" s="18"/>
      <c r="H155" s="18"/>
      <c r="I155" s="18"/>
      <c r="J155" s="18"/>
      <c r="K155" s="7" t="str">
        <f t="shared" si="3"/>
        <v>Dikey</v>
      </c>
      <c r="L155" s="7" t="str">
        <f>IF(K155="Dikey",IF(AND(F155&gt;='Çanta Gruplaması'!$C$10,F155&lt;='Çanta Gruplaması'!$D$10),'Çanta Gruplaması'!$B$10,IF(AND(F155&gt;='Çanta Gruplaması'!$C$11,F155&lt;='Çanta Gruplaması'!$D$11),'Çanta Gruplaması'!$B$11,IF(AND(F155&gt;='Çanta Gruplaması'!$C$12,F155&lt;='Çanta Gruplaması'!$D$12),'Çanta Gruplaması'!$B$12,"Belirtilen Aralıkta Değil"))),IF(K155="Yatay",IF(AND(D155&gt;='Çanta Gruplaması'!$C$3,D155&lt;='Çanta Gruplaması'!$D$3),'Çanta Gruplaması'!$B$3,IF(AND(D155&gt;='Çanta Gruplaması'!$C$4,D155&lt;='Çanta Gruplaması'!$D$4),'Çanta Gruplaması'!$B$4,IF(AND(D155&gt;='Çanta Gruplaması'!$C$5,D155&lt;='Çanta Gruplaması'!$D$5),'Çanta Gruplaması'!$B$5,"Belirtilen Aralıkta Değil"))),IF(K155="Küp",IF(AND(D155&gt;='Çanta Gruplaması'!$C$16,D155&lt;='Çanta Gruplaması'!$D$16),'Çanta Gruplaması'!$B$16,IF(AND(D155&gt;='Çanta Gruplaması'!$C$17,D155&lt;='Çanta Gruplaması'!$D$17),'Çanta Gruplaması'!$B$17,IF(AND(D155&gt;='Çanta Gruplaması'!$C$18,D155&lt;='Çanta Gruplaması'!$D$18),'Çanta Gruplaması'!$B$18,"Belirtilen Aralıkta Değil"))),"Değer Hatalı")))</f>
        <v>Belirtilen Aralıkta Değil</v>
      </c>
      <c r="M155" s="7" t="str">
        <f>IF(AND(D155&gt;='Çanta Gruplaması'!$H$3,D155&lt;='Çanta Gruplaması'!$I$3,F155&gt;='Çanta Gruplaması'!$J$3,F155&lt;='Çanta Gruplaması'!$K$3),'Çanta Gruplaması'!$G$3,IF(AND(D155&gt;='Çanta Gruplaması'!$H$4,D155&lt;='Çanta Gruplaması'!$I$4,F155&gt;='Çanta Gruplaması'!$J$4,F155&lt;='Çanta Gruplaması'!$K$4),'Çanta Gruplaması'!$G$4,IF(AND(D155&gt;='Çanta Gruplaması'!$H$5,D155&lt;='Çanta Gruplaması'!$I$5,F155&gt;='Çanta Gruplaması'!$J$5,F155&lt;='Çanta Gruplaması'!$K$5),'Çanta Gruplaması'!$G$5,"Gruplanabilen Aralıkta Değildir")))</f>
        <v>Gruplanabilen Aralıkta Değildir</v>
      </c>
      <c r="N155" s="18"/>
      <c r="O155" s="18"/>
      <c r="P155" s="18"/>
      <c r="Q155" s="18"/>
      <c r="R155" s="18"/>
      <c r="S155" s="18"/>
      <c r="T155" s="18"/>
      <c r="U155" s="18"/>
      <c r="V155" s="18"/>
      <c r="W155" s="18"/>
      <c r="X155" s="18"/>
    </row>
    <row r="156">
      <c r="A156" s="18"/>
      <c r="B156" s="18"/>
      <c r="C156" s="18"/>
      <c r="D156" s="18"/>
      <c r="E156" s="18"/>
      <c r="F156" s="18"/>
      <c r="G156" s="18"/>
      <c r="H156" s="18"/>
      <c r="I156" s="18"/>
      <c r="J156" s="18"/>
      <c r="K156" s="7" t="str">
        <f t="shared" si="3"/>
        <v>Dikey</v>
      </c>
      <c r="L156" s="7" t="str">
        <f>IF(K156="Dikey",IF(AND(F156&gt;='Çanta Gruplaması'!$C$10,F156&lt;='Çanta Gruplaması'!$D$10),'Çanta Gruplaması'!$B$10,IF(AND(F156&gt;='Çanta Gruplaması'!$C$11,F156&lt;='Çanta Gruplaması'!$D$11),'Çanta Gruplaması'!$B$11,IF(AND(F156&gt;='Çanta Gruplaması'!$C$12,F156&lt;='Çanta Gruplaması'!$D$12),'Çanta Gruplaması'!$B$12,"Belirtilen Aralıkta Değil"))),IF(K156="Yatay",IF(AND(D156&gt;='Çanta Gruplaması'!$C$3,D156&lt;='Çanta Gruplaması'!$D$3),'Çanta Gruplaması'!$B$3,IF(AND(D156&gt;='Çanta Gruplaması'!$C$4,D156&lt;='Çanta Gruplaması'!$D$4),'Çanta Gruplaması'!$B$4,IF(AND(D156&gt;='Çanta Gruplaması'!$C$5,D156&lt;='Çanta Gruplaması'!$D$5),'Çanta Gruplaması'!$B$5,"Belirtilen Aralıkta Değil"))),IF(K156="Küp",IF(AND(D156&gt;='Çanta Gruplaması'!$C$16,D156&lt;='Çanta Gruplaması'!$D$16),'Çanta Gruplaması'!$B$16,IF(AND(D156&gt;='Çanta Gruplaması'!$C$17,D156&lt;='Çanta Gruplaması'!$D$17),'Çanta Gruplaması'!$B$17,IF(AND(D156&gt;='Çanta Gruplaması'!$C$18,D156&lt;='Çanta Gruplaması'!$D$18),'Çanta Gruplaması'!$B$18,"Belirtilen Aralıkta Değil"))),"Değer Hatalı")))</f>
        <v>Belirtilen Aralıkta Değil</v>
      </c>
      <c r="M156" s="7" t="str">
        <f>IF(AND(D156&gt;='Çanta Gruplaması'!$H$3,D156&lt;='Çanta Gruplaması'!$I$3,F156&gt;='Çanta Gruplaması'!$J$3,F156&lt;='Çanta Gruplaması'!$K$3),'Çanta Gruplaması'!$G$3,IF(AND(D156&gt;='Çanta Gruplaması'!$H$4,D156&lt;='Çanta Gruplaması'!$I$4,F156&gt;='Çanta Gruplaması'!$J$4,F156&lt;='Çanta Gruplaması'!$K$4),'Çanta Gruplaması'!$G$4,IF(AND(D156&gt;='Çanta Gruplaması'!$H$5,D156&lt;='Çanta Gruplaması'!$I$5,F156&gt;='Çanta Gruplaması'!$J$5,F156&lt;='Çanta Gruplaması'!$K$5),'Çanta Gruplaması'!$G$5,"Gruplanabilen Aralıkta Değildir")))</f>
        <v>Gruplanabilen Aralıkta Değildir</v>
      </c>
      <c r="N156" s="18"/>
      <c r="O156" s="18"/>
      <c r="P156" s="18"/>
      <c r="Q156" s="18"/>
      <c r="R156" s="18"/>
      <c r="S156" s="18"/>
      <c r="T156" s="18"/>
      <c r="U156" s="18"/>
      <c r="V156" s="18"/>
      <c r="W156" s="18"/>
      <c r="X156" s="18"/>
    </row>
    <row r="157">
      <c r="A157" s="18"/>
      <c r="B157" s="18"/>
      <c r="C157" s="18"/>
      <c r="D157" s="18"/>
      <c r="E157" s="18"/>
      <c r="F157" s="18"/>
      <c r="G157" s="18"/>
      <c r="H157" s="18"/>
      <c r="I157" s="18"/>
      <c r="J157" s="18"/>
      <c r="K157" s="7" t="str">
        <f t="shared" si="3"/>
        <v>Dikey</v>
      </c>
      <c r="L157" s="7" t="str">
        <f>IF(K157="Dikey",IF(AND(F157&gt;='Çanta Gruplaması'!$C$10,F157&lt;='Çanta Gruplaması'!$D$10),'Çanta Gruplaması'!$B$10,IF(AND(F157&gt;='Çanta Gruplaması'!$C$11,F157&lt;='Çanta Gruplaması'!$D$11),'Çanta Gruplaması'!$B$11,IF(AND(F157&gt;='Çanta Gruplaması'!$C$12,F157&lt;='Çanta Gruplaması'!$D$12),'Çanta Gruplaması'!$B$12,"Belirtilen Aralıkta Değil"))),IF(K157="Yatay",IF(AND(D157&gt;='Çanta Gruplaması'!$C$3,D157&lt;='Çanta Gruplaması'!$D$3),'Çanta Gruplaması'!$B$3,IF(AND(D157&gt;='Çanta Gruplaması'!$C$4,D157&lt;='Çanta Gruplaması'!$D$4),'Çanta Gruplaması'!$B$4,IF(AND(D157&gt;='Çanta Gruplaması'!$C$5,D157&lt;='Çanta Gruplaması'!$D$5),'Çanta Gruplaması'!$B$5,"Belirtilen Aralıkta Değil"))),IF(K157="Küp",IF(AND(D157&gt;='Çanta Gruplaması'!$C$16,D157&lt;='Çanta Gruplaması'!$D$16),'Çanta Gruplaması'!$B$16,IF(AND(D157&gt;='Çanta Gruplaması'!$C$17,D157&lt;='Çanta Gruplaması'!$D$17),'Çanta Gruplaması'!$B$17,IF(AND(D157&gt;='Çanta Gruplaması'!$C$18,D157&lt;='Çanta Gruplaması'!$D$18),'Çanta Gruplaması'!$B$18,"Belirtilen Aralıkta Değil"))),"Değer Hatalı")))</f>
        <v>Belirtilen Aralıkta Değil</v>
      </c>
      <c r="M157" s="7" t="str">
        <f>IF(AND(D157&gt;='Çanta Gruplaması'!$H$3,D157&lt;='Çanta Gruplaması'!$I$3,F157&gt;='Çanta Gruplaması'!$J$3,F157&lt;='Çanta Gruplaması'!$K$3),'Çanta Gruplaması'!$G$3,IF(AND(D157&gt;='Çanta Gruplaması'!$H$4,D157&lt;='Çanta Gruplaması'!$I$4,F157&gt;='Çanta Gruplaması'!$J$4,F157&lt;='Çanta Gruplaması'!$K$4),'Çanta Gruplaması'!$G$4,IF(AND(D157&gt;='Çanta Gruplaması'!$H$5,D157&lt;='Çanta Gruplaması'!$I$5,F157&gt;='Çanta Gruplaması'!$J$5,F157&lt;='Çanta Gruplaması'!$K$5),'Çanta Gruplaması'!$G$5,"Gruplanabilen Aralıkta Değildir")))</f>
        <v>Gruplanabilen Aralıkta Değildir</v>
      </c>
      <c r="N157" s="18"/>
      <c r="O157" s="18"/>
      <c r="P157" s="18"/>
      <c r="Q157" s="18"/>
      <c r="R157" s="18"/>
      <c r="S157" s="18"/>
      <c r="T157" s="18"/>
      <c r="U157" s="18"/>
      <c r="V157" s="18"/>
      <c r="W157" s="18"/>
      <c r="X157" s="18"/>
    </row>
    <row r="158">
      <c r="A158" s="18"/>
      <c r="B158" s="18"/>
      <c r="C158" s="18"/>
      <c r="D158" s="18"/>
      <c r="E158" s="18"/>
      <c r="F158" s="18"/>
      <c r="G158" s="18"/>
      <c r="H158" s="18"/>
      <c r="I158" s="18"/>
      <c r="J158" s="18"/>
      <c r="K158" s="7" t="str">
        <f t="shared" si="3"/>
        <v>Dikey</v>
      </c>
      <c r="L158" s="7" t="str">
        <f>IF(K158="Dikey",IF(AND(F158&gt;='Çanta Gruplaması'!$C$10,F158&lt;='Çanta Gruplaması'!$D$10),'Çanta Gruplaması'!$B$10,IF(AND(F158&gt;='Çanta Gruplaması'!$C$11,F158&lt;='Çanta Gruplaması'!$D$11),'Çanta Gruplaması'!$B$11,IF(AND(F158&gt;='Çanta Gruplaması'!$C$12,F158&lt;='Çanta Gruplaması'!$D$12),'Çanta Gruplaması'!$B$12,"Belirtilen Aralıkta Değil"))),IF(K158="Yatay",IF(AND(D158&gt;='Çanta Gruplaması'!$C$3,D158&lt;='Çanta Gruplaması'!$D$3),'Çanta Gruplaması'!$B$3,IF(AND(D158&gt;='Çanta Gruplaması'!$C$4,D158&lt;='Çanta Gruplaması'!$D$4),'Çanta Gruplaması'!$B$4,IF(AND(D158&gt;='Çanta Gruplaması'!$C$5,D158&lt;='Çanta Gruplaması'!$D$5),'Çanta Gruplaması'!$B$5,"Belirtilen Aralıkta Değil"))),IF(K158="Küp",IF(AND(D158&gt;='Çanta Gruplaması'!$C$16,D158&lt;='Çanta Gruplaması'!$D$16),'Çanta Gruplaması'!$B$16,IF(AND(D158&gt;='Çanta Gruplaması'!$C$17,D158&lt;='Çanta Gruplaması'!$D$17),'Çanta Gruplaması'!$B$17,IF(AND(D158&gt;='Çanta Gruplaması'!$C$18,D158&lt;='Çanta Gruplaması'!$D$18),'Çanta Gruplaması'!$B$18,"Belirtilen Aralıkta Değil"))),"Değer Hatalı")))</f>
        <v>Belirtilen Aralıkta Değil</v>
      </c>
      <c r="M158" s="7" t="str">
        <f>IF(AND(D158&gt;='Çanta Gruplaması'!$H$3,D158&lt;='Çanta Gruplaması'!$I$3,F158&gt;='Çanta Gruplaması'!$J$3,F158&lt;='Çanta Gruplaması'!$K$3),'Çanta Gruplaması'!$G$3,IF(AND(D158&gt;='Çanta Gruplaması'!$H$4,D158&lt;='Çanta Gruplaması'!$I$4,F158&gt;='Çanta Gruplaması'!$J$4,F158&lt;='Çanta Gruplaması'!$K$4),'Çanta Gruplaması'!$G$4,IF(AND(D158&gt;='Çanta Gruplaması'!$H$5,D158&lt;='Çanta Gruplaması'!$I$5,F158&gt;='Çanta Gruplaması'!$J$5,F158&lt;='Çanta Gruplaması'!$K$5),'Çanta Gruplaması'!$G$5,"Gruplanabilen Aralıkta Değildir")))</f>
        <v>Gruplanabilen Aralıkta Değildir</v>
      </c>
      <c r="N158" s="18"/>
      <c r="O158" s="18"/>
      <c r="P158" s="18"/>
      <c r="Q158" s="18"/>
      <c r="R158" s="18"/>
      <c r="S158" s="18"/>
      <c r="T158" s="18"/>
      <c r="U158" s="18"/>
      <c r="V158" s="18"/>
      <c r="W158" s="18"/>
      <c r="X158" s="18"/>
    </row>
    <row r="159">
      <c r="A159" s="18"/>
      <c r="B159" s="18"/>
      <c r="C159" s="18"/>
      <c r="D159" s="18"/>
      <c r="E159" s="18"/>
      <c r="F159" s="18"/>
      <c r="G159" s="18"/>
      <c r="H159" s="18"/>
      <c r="I159" s="18"/>
      <c r="J159" s="18"/>
      <c r="K159" s="7" t="str">
        <f t="shared" si="3"/>
        <v>Dikey</v>
      </c>
      <c r="L159" s="7" t="str">
        <f>IF(K159="Dikey",IF(AND(F159&gt;='Çanta Gruplaması'!$C$10,F159&lt;='Çanta Gruplaması'!$D$10),'Çanta Gruplaması'!$B$10,IF(AND(F159&gt;='Çanta Gruplaması'!$C$11,F159&lt;='Çanta Gruplaması'!$D$11),'Çanta Gruplaması'!$B$11,IF(AND(F159&gt;='Çanta Gruplaması'!$C$12,F159&lt;='Çanta Gruplaması'!$D$12),'Çanta Gruplaması'!$B$12,"Belirtilen Aralıkta Değil"))),IF(K159="Yatay",IF(AND(D159&gt;='Çanta Gruplaması'!$C$3,D159&lt;='Çanta Gruplaması'!$D$3),'Çanta Gruplaması'!$B$3,IF(AND(D159&gt;='Çanta Gruplaması'!$C$4,D159&lt;='Çanta Gruplaması'!$D$4),'Çanta Gruplaması'!$B$4,IF(AND(D159&gt;='Çanta Gruplaması'!$C$5,D159&lt;='Çanta Gruplaması'!$D$5),'Çanta Gruplaması'!$B$5,"Belirtilen Aralıkta Değil"))),IF(K159="Küp",IF(AND(D159&gt;='Çanta Gruplaması'!$C$16,D159&lt;='Çanta Gruplaması'!$D$16),'Çanta Gruplaması'!$B$16,IF(AND(D159&gt;='Çanta Gruplaması'!$C$17,D159&lt;='Çanta Gruplaması'!$D$17),'Çanta Gruplaması'!$B$17,IF(AND(D159&gt;='Çanta Gruplaması'!$C$18,D159&lt;='Çanta Gruplaması'!$D$18),'Çanta Gruplaması'!$B$18,"Belirtilen Aralıkta Değil"))),"Değer Hatalı")))</f>
        <v>Belirtilen Aralıkta Değil</v>
      </c>
      <c r="M159" s="7" t="str">
        <f>IF(AND(D159&gt;='Çanta Gruplaması'!$H$3,D159&lt;='Çanta Gruplaması'!$I$3,F159&gt;='Çanta Gruplaması'!$J$3,F159&lt;='Çanta Gruplaması'!$K$3),'Çanta Gruplaması'!$G$3,IF(AND(D159&gt;='Çanta Gruplaması'!$H$4,D159&lt;='Çanta Gruplaması'!$I$4,F159&gt;='Çanta Gruplaması'!$J$4,F159&lt;='Çanta Gruplaması'!$K$4),'Çanta Gruplaması'!$G$4,IF(AND(D159&gt;='Çanta Gruplaması'!$H$5,D159&lt;='Çanta Gruplaması'!$I$5,F159&gt;='Çanta Gruplaması'!$J$5,F159&lt;='Çanta Gruplaması'!$K$5),'Çanta Gruplaması'!$G$5,"Gruplanabilen Aralıkta Değildir")))</f>
        <v>Gruplanabilen Aralıkta Değildir</v>
      </c>
      <c r="N159" s="18"/>
      <c r="O159" s="18"/>
      <c r="P159" s="18"/>
      <c r="Q159" s="18"/>
      <c r="R159" s="18"/>
      <c r="S159" s="18"/>
      <c r="T159" s="18"/>
      <c r="U159" s="18"/>
      <c r="V159" s="18"/>
      <c r="W159" s="18"/>
      <c r="X159" s="18"/>
    </row>
    <row r="160">
      <c r="A160" s="18"/>
      <c r="B160" s="18"/>
      <c r="C160" s="18"/>
      <c r="D160" s="18"/>
      <c r="E160" s="18"/>
      <c r="F160" s="18"/>
      <c r="G160" s="18"/>
      <c r="H160" s="18"/>
      <c r="I160" s="18"/>
      <c r="J160" s="18"/>
      <c r="K160" s="7" t="str">
        <f t="shared" si="3"/>
        <v>Dikey</v>
      </c>
      <c r="L160" s="7" t="str">
        <f>IF(K160="Dikey",IF(AND(F160&gt;='Çanta Gruplaması'!$C$10,F160&lt;='Çanta Gruplaması'!$D$10),'Çanta Gruplaması'!$B$10,IF(AND(F160&gt;='Çanta Gruplaması'!$C$11,F160&lt;='Çanta Gruplaması'!$D$11),'Çanta Gruplaması'!$B$11,IF(AND(F160&gt;='Çanta Gruplaması'!$C$12,F160&lt;='Çanta Gruplaması'!$D$12),'Çanta Gruplaması'!$B$12,"Belirtilen Aralıkta Değil"))),IF(K160="Yatay",IF(AND(D160&gt;='Çanta Gruplaması'!$C$3,D160&lt;='Çanta Gruplaması'!$D$3),'Çanta Gruplaması'!$B$3,IF(AND(D160&gt;='Çanta Gruplaması'!$C$4,D160&lt;='Çanta Gruplaması'!$D$4),'Çanta Gruplaması'!$B$4,IF(AND(D160&gt;='Çanta Gruplaması'!$C$5,D160&lt;='Çanta Gruplaması'!$D$5),'Çanta Gruplaması'!$B$5,"Belirtilen Aralıkta Değil"))),IF(K160="Küp",IF(AND(D160&gt;='Çanta Gruplaması'!$C$16,D160&lt;='Çanta Gruplaması'!$D$16),'Çanta Gruplaması'!$B$16,IF(AND(D160&gt;='Çanta Gruplaması'!$C$17,D160&lt;='Çanta Gruplaması'!$D$17),'Çanta Gruplaması'!$B$17,IF(AND(D160&gt;='Çanta Gruplaması'!$C$18,D160&lt;='Çanta Gruplaması'!$D$18),'Çanta Gruplaması'!$B$18,"Belirtilen Aralıkta Değil"))),"Değer Hatalı")))</f>
        <v>Belirtilen Aralıkta Değil</v>
      </c>
      <c r="M160" s="7" t="str">
        <f>IF(AND(D160&gt;='Çanta Gruplaması'!$H$3,D160&lt;='Çanta Gruplaması'!$I$3,F160&gt;='Çanta Gruplaması'!$J$3,F160&lt;='Çanta Gruplaması'!$K$3),'Çanta Gruplaması'!$G$3,IF(AND(D160&gt;='Çanta Gruplaması'!$H$4,D160&lt;='Çanta Gruplaması'!$I$4,F160&gt;='Çanta Gruplaması'!$J$4,F160&lt;='Çanta Gruplaması'!$K$4),'Çanta Gruplaması'!$G$4,IF(AND(D160&gt;='Çanta Gruplaması'!$H$5,D160&lt;='Çanta Gruplaması'!$I$5,F160&gt;='Çanta Gruplaması'!$J$5,F160&lt;='Çanta Gruplaması'!$K$5),'Çanta Gruplaması'!$G$5,"Gruplanabilen Aralıkta Değildir")))</f>
        <v>Gruplanabilen Aralıkta Değildir</v>
      </c>
      <c r="N160" s="18"/>
      <c r="O160" s="18"/>
      <c r="P160" s="18"/>
      <c r="Q160" s="18"/>
      <c r="R160" s="18"/>
      <c r="S160" s="18"/>
      <c r="T160" s="18"/>
      <c r="U160" s="18"/>
      <c r="V160" s="18"/>
      <c r="W160" s="18"/>
      <c r="X160" s="18"/>
    </row>
    <row r="161">
      <c r="A161" s="18"/>
      <c r="B161" s="18"/>
      <c r="C161" s="18"/>
      <c r="D161" s="18"/>
      <c r="E161" s="18"/>
      <c r="F161" s="18"/>
      <c r="G161" s="18"/>
      <c r="H161" s="18"/>
      <c r="I161" s="18"/>
      <c r="J161" s="18"/>
      <c r="K161" s="7" t="str">
        <f t="shared" si="3"/>
        <v>Dikey</v>
      </c>
      <c r="L161" s="7" t="str">
        <f>IF(K161="Dikey",IF(AND(F161&gt;='Çanta Gruplaması'!$C$10,F161&lt;='Çanta Gruplaması'!$D$10),'Çanta Gruplaması'!$B$10,IF(AND(F161&gt;='Çanta Gruplaması'!$C$11,F161&lt;='Çanta Gruplaması'!$D$11),'Çanta Gruplaması'!$B$11,IF(AND(F161&gt;='Çanta Gruplaması'!$C$12,F161&lt;='Çanta Gruplaması'!$D$12),'Çanta Gruplaması'!$B$12,"Belirtilen Aralıkta Değil"))),IF(K161="Yatay",IF(AND(D161&gt;='Çanta Gruplaması'!$C$3,D161&lt;='Çanta Gruplaması'!$D$3),'Çanta Gruplaması'!$B$3,IF(AND(D161&gt;='Çanta Gruplaması'!$C$4,D161&lt;='Çanta Gruplaması'!$D$4),'Çanta Gruplaması'!$B$4,IF(AND(D161&gt;='Çanta Gruplaması'!$C$5,D161&lt;='Çanta Gruplaması'!$D$5),'Çanta Gruplaması'!$B$5,"Belirtilen Aralıkta Değil"))),IF(K161="Küp",IF(AND(D161&gt;='Çanta Gruplaması'!$C$16,D161&lt;='Çanta Gruplaması'!$D$16),'Çanta Gruplaması'!$B$16,IF(AND(D161&gt;='Çanta Gruplaması'!$C$17,D161&lt;='Çanta Gruplaması'!$D$17),'Çanta Gruplaması'!$B$17,IF(AND(D161&gt;='Çanta Gruplaması'!$C$18,D161&lt;='Çanta Gruplaması'!$D$18),'Çanta Gruplaması'!$B$18,"Belirtilen Aralıkta Değil"))),"Değer Hatalı")))</f>
        <v>Belirtilen Aralıkta Değil</v>
      </c>
      <c r="M161" s="7" t="str">
        <f>IF(AND(D161&gt;='Çanta Gruplaması'!$H$3,D161&lt;='Çanta Gruplaması'!$I$3,F161&gt;='Çanta Gruplaması'!$J$3,F161&lt;='Çanta Gruplaması'!$K$3),'Çanta Gruplaması'!$G$3,IF(AND(D161&gt;='Çanta Gruplaması'!$H$4,D161&lt;='Çanta Gruplaması'!$I$4,F161&gt;='Çanta Gruplaması'!$J$4,F161&lt;='Çanta Gruplaması'!$K$4),'Çanta Gruplaması'!$G$4,IF(AND(D161&gt;='Çanta Gruplaması'!$H$5,D161&lt;='Çanta Gruplaması'!$I$5,F161&gt;='Çanta Gruplaması'!$J$5,F161&lt;='Çanta Gruplaması'!$K$5),'Çanta Gruplaması'!$G$5,"Gruplanabilen Aralıkta Değildir")))</f>
        <v>Gruplanabilen Aralıkta Değildir</v>
      </c>
      <c r="N161" s="18"/>
      <c r="O161" s="18"/>
      <c r="P161" s="18"/>
      <c r="Q161" s="18"/>
      <c r="R161" s="18"/>
      <c r="S161" s="18"/>
      <c r="T161" s="18"/>
      <c r="U161" s="18"/>
      <c r="V161" s="18"/>
      <c r="W161" s="18"/>
      <c r="X161" s="18"/>
    </row>
    <row r="162">
      <c r="A162" s="18"/>
      <c r="B162" s="18"/>
      <c r="C162" s="18"/>
      <c r="D162" s="18"/>
      <c r="E162" s="18"/>
      <c r="F162" s="18"/>
      <c r="G162" s="18"/>
      <c r="H162" s="18"/>
      <c r="I162" s="18"/>
      <c r="J162" s="18"/>
      <c r="K162" s="7" t="str">
        <f t="shared" si="3"/>
        <v>Dikey</v>
      </c>
      <c r="L162" s="7" t="str">
        <f>IF(K162="Dikey",IF(AND(F162&gt;='Çanta Gruplaması'!$C$10,F162&lt;='Çanta Gruplaması'!$D$10),'Çanta Gruplaması'!$B$10,IF(AND(F162&gt;='Çanta Gruplaması'!$C$11,F162&lt;='Çanta Gruplaması'!$D$11),'Çanta Gruplaması'!$B$11,IF(AND(F162&gt;='Çanta Gruplaması'!$C$12,F162&lt;='Çanta Gruplaması'!$D$12),'Çanta Gruplaması'!$B$12,"Belirtilen Aralıkta Değil"))),IF(K162="Yatay",IF(AND(D162&gt;='Çanta Gruplaması'!$C$3,D162&lt;='Çanta Gruplaması'!$D$3),'Çanta Gruplaması'!$B$3,IF(AND(D162&gt;='Çanta Gruplaması'!$C$4,D162&lt;='Çanta Gruplaması'!$D$4),'Çanta Gruplaması'!$B$4,IF(AND(D162&gt;='Çanta Gruplaması'!$C$5,D162&lt;='Çanta Gruplaması'!$D$5),'Çanta Gruplaması'!$B$5,"Belirtilen Aralıkta Değil"))),IF(K162="Küp",IF(AND(D162&gt;='Çanta Gruplaması'!$C$16,D162&lt;='Çanta Gruplaması'!$D$16),'Çanta Gruplaması'!$B$16,IF(AND(D162&gt;='Çanta Gruplaması'!$C$17,D162&lt;='Çanta Gruplaması'!$D$17),'Çanta Gruplaması'!$B$17,IF(AND(D162&gt;='Çanta Gruplaması'!$C$18,D162&lt;='Çanta Gruplaması'!$D$18),'Çanta Gruplaması'!$B$18,"Belirtilen Aralıkta Değil"))),"Değer Hatalı")))</f>
        <v>Belirtilen Aralıkta Değil</v>
      </c>
      <c r="M162" s="7" t="str">
        <f>IF(AND(D162&gt;='Çanta Gruplaması'!$H$3,D162&lt;='Çanta Gruplaması'!$I$3,F162&gt;='Çanta Gruplaması'!$J$3,F162&lt;='Çanta Gruplaması'!$K$3),'Çanta Gruplaması'!$G$3,IF(AND(D162&gt;='Çanta Gruplaması'!$H$4,D162&lt;='Çanta Gruplaması'!$I$4,F162&gt;='Çanta Gruplaması'!$J$4,F162&lt;='Çanta Gruplaması'!$K$4),'Çanta Gruplaması'!$G$4,IF(AND(D162&gt;='Çanta Gruplaması'!$H$5,D162&lt;='Çanta Gruplaması'!$I$5,F162&gt;='Çanta Gruplaması'!$J$5,F162&lt;='Çanta Gruplaması'!$K$5),'Çanta Gruplaması'!$G$5,"Gruplanabilen Aralıkta Değildir")))</f>
        <v>Gruplanabilen Aralıkta Değildir</v>
      </c>
      <c r="N162" s="18"/>
      <c r="O162" s="18"/>
      <c r="P162" s="18"/>
      <c r="Q162" s="18"/>
      <c r="R162" s="18"/>
      <c r="S162" s="18"/>
      <c r="T162" s="18"/>
      <c r="U162" s="18"/>
      <c r="V162" s="18"/>
      <c r="W162" s="18"/>
      <c r="X162" s="18"/>
    </row>
    <row r="163">
      <c r="A163" s="18"/>
      <c r="B163" s="18"/>
      <c r="C163" s="18"/>
      <c r="D163" s="18"/>
      <c r="E163" s="18"/>
      <c r="F163" s="18"/>
      <c r="G163" s="18"/>
      <c r="H163" s="18"/>
      <c r="I163" s="18"/>
      <c r="J163" s="18"/>
      <c r="K163" s="7" t="str">
        <f t="shared" si="3"/>
        <v>Dikey</v>
      </c>
      <c r="L163" s="7" t="str">
        <f>IF(K163="Dikey",IF(AND(F163&gt;='Çanta Gruplaması'!$C$10,F163&lt;='Çanta Gruplaması'!$D$10),'Çanta Gruplaması'!$B$10,IF(AND(F163&gt;='Çanta Gruplaması'!$C$11,F163&lt;='Çanta Gruplaması'!$D$11),'Çanta Gruplaması'!$B$11,IF(AND(F163&gt;='Çanta Gruplaması'!$C$12,F163&lt;='Çanta Gruplaması'!$D$12),'Çanta Gruplaması'!$B$12,"Belirtilen Aralıkta Değil"))),IF(K163="Yatay",IF(AND(D163&gt;='Çanta Gruplaması'!$C$3,D163&lt;='Çanta Gruplaması'!$D$3),'Çanta Gruplaması'!$B$3,IF(AND(D163&gt;='Çanta Gruplaması'!$C$4,D163&lt;='Çanta Gruplaması'!$D$4),'Çanta Gruplaması'!$B$4,IF(AND(D163&gt;='Çanta Gruplaması'!$C$5,D163&lt;='Çanta Gruplaması'!$D$5),'Çanta Gruplaması'!$B$5,"Belirtilen Aralıkta Değil"))),IF(K163="Küp",IF(AND(D163&gt;='Çanta Gruplaması'!$C$16,D163&lt;='Çanta Gruplaması'!$D$16),'Çanta Gruplaması'!$B$16,IF(AND(D163&gt;='Çanta Gruplaması'!$C$17,D163&lt;='Çanta Gruplaması'!$D$17),'Çanta Gruplaması'!$B$17,IF(AND(D163&gt;='Çanta Gruplaması'!$C$18,D163&lt;='Çanta Gruplaması'!$D$18),'Çanta Gruplaması'!$B$18,"Belirtilen Aralıkta Değil"))),"Değer Hatalı")))</f>
        <v>Belirtilen Aralıkta Değil</v>
      </c>
      <c r="M163" s="7" t="str">
        <f>IF(AND(D163&gt;='Çanta Gruplaması'!$H$3,D163&lt;='Çanta Gruplaması'!$I$3,F163&gt;='Çanta Gruplaması'!$J$3,F163&lt;='Çanta Gruplaması'!$K$3),'Çanta Gruplaması'!$G$3,IF(AND(D163&gt;='Çanta Gruplaması'!$H$4,D163&lt;='Çanta Gruplaması'!$I$4,F163&gt;='Çanta Gruplaması'!$J$4,F163&lt;='Çanta Gruplaması'!$K$4),'Çanta Gruplaması'!$G$4,IF(AND(D163&gt;='Çanta Gruplaması'!$H$5,D163&lt;='Çanta Gruplaması'!$I$5,F163&gt;='Çanta Gruplaması'!$J$5,F163&lt;='Çanta Gruplaması'!$K$5),'Çanta Gruplaması'!$G$5,"Gruplanabilen Aralıkta Değildir")))</f>
        <v>Gruplanabilen Aralıkta Değildir</v>
      </c>
      <c r="N163" s="18"/>
      <c r="O163" s="18"/>
      <c r="P163" s="18"/>
      <c r="Q163" s="18"/>
      <c r="R163" s="18"/>
      <c r="S163" s="18"/>
      <c r="T163" s="18"/>
      <c r="U163" s="18"/>
      <c r="V163" s="18"/>
      <c r="W163" s="18"/>
      <c r="X163" s="18"/>
    </row>
    <row r="164">
      <c r="A164" s="18"/>
      <c r="B164" s="18"/>
      <c r="C164" s="18"/>
      <c r="D164" s="18"/>
      <c r="E164" s="18"/>
      <c r="F164" s="18"/>
      <c r="G164" s="18"/>
      <c r="H164" s="18"/>
      <c r="I164" s="18"/>
      <c r="J164" s="18"/>
      <c r="K164" s="7" t="str">
        <f t="shared" si="3"/>
        <v>Dikey</v>
      </c>
      <c r="L164" s="7" t="str">
        <f>IF(K164="Dikey",IF(AND(F164&gt;='Çanta Gruplaması'!$C$10,F164&lt;='Çanta Gruplaması'!$D$10),'Çanta Gruplaması'!$B$10,IF(AND(F164&gt;='Çanta Gruplaması'!$C$11,F164&lt;='Çanta Gruplaması'!$D$11),'Çanta Gruplaması'!$B$11,IF(AND(F164&gt;='Çanta Gruplaması'!$C$12,F164&lt;='Çanta Gruplaması'!$D$12),'Çanta Gruplaması'!$B$12,"Belirtilen Aralıkta Değil"))),IF(K164="Yatay",IF(AND(D164&gt;='Çanta Gruplaması'!$C$3,D164&lt;='Çanta Gruplaması'!$D$3),'Çanta Gruplaması'!$B$3,IF(AND(D164&gt;='Çanta Gruplaması'!$C$4,D164&lt;='Çanta Gruplaması'!$D$4),'Çanta Gruplaması'!$B$4,IF(AND(D164&gt;='Çanta Gruplaması'!$C$5,D164&lt;='Çanta Gruplaması'!$D$5),'Çanta Gruplaması'!$B$5,"Belirtilen Aralıkta Değil"))),IF(K164="Küp",IF(AND(D164&gt;='Çanta Gruplaması'!$C$16,D164&lt;='Çanta Gruplaması'!$D$16),'Çanta Gruplaması'!$B$16,IF(AND(D164&gt;='Çanta Gruplaması'!$C$17,D164&lt;='Çanta Gruplaması'!$D$17),'Çanta Gruplaması'!$B$17,IF(AND(D164&gt;='Çanta Gruplaması'!$C$18,D164&lt;='Çanta Gruplaması'!$D$18),'Çanta Gruplaması'!$B$18,"Belirtilen Aralıkta Değil"))),"Değer Hatalı")))</f>
        <v>Belirtilen Aralıkta Değil</v>
      </c>
      <c r="M164" s="7" t="str">
        <f>IF(AND(D164&gt;='Çanta Gruplaması'!$H$3,D164&lt;='Çanta Gruplaması'!$I$3,F164&gt;='Çanta Gruplaması'!$J$3,F164&lt;='Çanta Gruplaması'!$K$3),'Çanta Gruplaması'!$G$3,IF(AND(D164&gt;='Çanta Gruplaması'!$H$4,D164&lt;='Çanta Gruplaması'!$I$4,F164&gt;='Çanta Gruplaması'!$J$4,F164&lt;='Çanta Gruplaması'!$K$4),'Çanta Gruplaması'!$G$4,IF(AND(D164&gt;='Çanta Gruplaması'!$H$5,D164&lt;='Çanta Gruplaması'!$I$5,F164&gt;='Çanta Gruplaması'!$J$5,F164&lt;='Çanta Gruplaması'!$K$5),'Çanta Gruplaması'!$G$5,"Gruplanabilen Aralıkta Değildir")))</f>
        <v>Gruplanabilen Aralıkta Değildir</v>
      </c>
      <c r="N164" s="18"/>
      <c r="O164" s="18"/>
      <c r="P164" s="18"/>
      <c r="Q164" s="18"/>
      <c r="R164" s="18"/>
      <c r="S164" s="18"/>
      <c r="T164" s="18"/>
      <c r="U164" s="18"/>
      <c r="V164" s="18"/>
      <c r="W164" s="18"/>
      <c r="X164" s="18"/>
    </row>
    <row r="165">
      <c r="A165" s="18"/>
      <c r="B165" s="18"/>
      <c r="C165" s="18"/>
      <c r="D165" s="18"/>
      <c r="E165" s="18"/>
      <c r="F165" s="18"/>
      <c r="G165" s="18"/>
      <c r="H165" s="18"/>
      <c r="I165" s="18"/>
      <c r="J165" s="18"/>
      <c r="K165" s="7" t="str">
        <f t="shared" si="3"/>
        <v>Dikey</v>
      </c>
      <c r="L165" s="7" t="str">
        <f>IF(K165="Dikey",IF(AND(F165&gt;='Çanta Gruplaması'!$C$10,F165&lt;='Çanta Gruplaması'!$D$10),'Çanta Gruplaması'!$B$10,IF(AND(F165&gt;='Çanta Gruplaması'!$C$11,F165&lt;='Çanta Gruplaması'!$D$11),'Çanta Gruplaması'!$B$11,IF(AND(F165&gt;='Çanta Gruplaması'!$C$12,F165&lt;='Çanta Gruplaması'!$D$12),'Çanta Gruplaması'!$B$12,"Belirtilen Aralıkta Değil"))),IF(K165="Yatay",IF(AND(D165&gt;='Çanta Gruplaması'!$C$3,D165&lt;='Çanta Gruplaması'!$D$3),'Çanta Gruplaması'!$B$3,IF(AND(D165&gt;='Çanta Gruplaması'!$C$4,D165&lt;='Çanta Gruplaması'!$D$4),'Çanta Gruplaması'!$B$4,IF(AND(D165&gt;='Çanta Gruplaması'!$C$5,D165&lt;='Çanta Gruplaması'!$D$5),'Çanta Gruplaması'!$B$5,"Belirtilen Aralıkta Değil"))),IF(K165="Küp",IF(AND(D165&gt;='Çanta Gruplaması'!$C$16,D165&lt;='Çanta Gruplaması'!$D$16),'Çanta Gruplaması'!$B$16,IF(AND(D165&gt;='Çanta Gruplaması'!$C$17,D165&lt;='Çanta Gruplaması'!$D$17),'Çanta Gruplaması'!$B$17,IF(AND(D165&gt;='Çanta Gruplaması'!$C$18,D165&lt;='Çanta Gruplaması'!$D$18),'Çanta Gruplaması'!$B$18,"Belirtilen Aralıkta Değil"))),"Değer Hatalı")))</f>
        <v>Belirtilen Aralıkta Değil</v>
      </c>
      <c r="M165" s="7" t="str">
        <f>IF(AND(D165&gt;='Çanta Gruplaması'!$H$3,D165&lt;='Çanta Gruplaması'!$I$3,F165&gt;='Çanta Gruplaması'!$J$3,F165&lt;='Çanta Gruplaması'!$K$3),'Çanta Gruplaması'!$G$3,IF(AND(D165&gt;='Çanta Gruplaması'!$H$4,D165&lt;='Çanta Gruplaması'!$I$4,F165&gt;='Çanta Gruplaması'!$J$4,F165&lt;='Çanta Gruplaması'!$K$4),'Çanta Gruplaması'!$G$4,IF(AND(D165&gt;='Çanta Gruplaması'!$H$5,D165&lt;='Çanta Gruplaması'!$I$5,F165&gt;='Çanta Gruplaması'!$J$5,F165&lt;='Çanta Gruplaması'!$K$5),'Çanta Gruplaması'!$G$5,"Gruplanabilen Aralıkta Değildir")))</f>
        <v>Gruplanabilen Aralıkta Değildir</v>
      </c>
      <c r="N165" s="18"/>
      <c r="O165" s="18"/>
      <c r="P165" s="18"/>
      <c r="Q165" s="18"/>
      <c r="R165" s="18"/>
      <c r="S165" s="18"/>
      <c r="T165" s="18"/>
      <c r="U165" s="18"/>
      <c r="V165" s="18"/>
      <c r="W165" s="18"/>
      <c r="X165" s="18"/>
    </row>
    <row r="166">
      <c r="A166" s="18"/>
      <c r="B166" s="18"/>
      <c r="C166" s="18"/>
      <c r="D166" s="18"/>
      <c r="E166" s="18"/>
      <c r="F166" s="18"/>
      <c r="G166" s="18"/>
      <c r="H166" s="18"/>
      <c r="I166" s="18"/>
      <c r="J166" s="18"/>
      <c r="K166" s="7" t="str">
        <f t="shared" si="3"/>
        <v>Dikey</v>
      </c>
      <c r="L166" s="7" t="str">
        <f>IF(K166="Dikey",IF(AND(F166&gt;='Çanta Gruplaması'!$C$10,F166&lt;='Çanta Gruplaması'!$D$10),'Çanta Gruplaması'!$B$10,IF(AND(F166&gt;='Çanta Gruplaması'!$C$11,F166&lt;='Çanta Gruplaması'!$D$11),'Çanta Gruplaması'!$B$11,IF(AND(F166&gt;='Çanta Gruplaması'!$C$12,F166&lt;='Çanta Gruplaması'!$D$12),'Çanta Gruplaması'!$B$12,"Belirtilen Aralıkta Değil"))),IF(K166="Yatay",IF(AND(D166&gt;='Çanta Gruplaması'!$C$3,D166&lt;='Çanta Gruplaması'!$D$3),'Çanta Gruplaması'!$B$3,IF(AND(D166&gt;='Çanta Gruplaması'!$C$4,D166&lt;='Çanta Gruplaması'!$D$4),'Çanta Gruplaması'!$B$4,IF(AND(D166&gt;='Çanta Gruplaması'!$C$5,D166&lt;='Çanta Gruplaması'!$D$5),'Çanta Gruplaması'!$B$5,"Belirtilen Aralıkta Değil"))),IF(K166="Küp",IF(AND(D166&gt;='Çanta Gruplaması'!$C$16,D166&lt;='Çanta Gruplaması'!$D$16),'Çanta Gruplaması'!$B$16,IF(AND(D166&gt;='Çanta Gruplaması'!$C$17,D166&lt;='Çanta Gruplaması'!$D$17),'Çanta Gruplaması'!$B$17,IF(AND(D166&gt;='Çanta Gruplaması'!$C$18,D166&lt;='Çanta Gruplaması'!$D$18),'Çanta Gruplaması'!$B$18,"Belirtilen Aralıkta Değil"))),"Değer Hatalı")))</f>
        <v>Belirtilen Aralıkta Değil</v>
      </c>
      <c r="M166" s="7" t="str">
        <f>IF(AND(D166&gt;='Çanta Gruplaması'!$H$3,D166&lt;='Çanta Gruplaması'!$I$3,F166&gt;='Çanta Gruplaması'!$J$3,F166&lt;='Çanta Gruplaması'!$K$3),'Çanta Gruplaması'!$G$3,IF(AND(D166&gt;='Çanta Gruplaması'!$H$4,D166&lt;='Çanta Gruplaması'!$I$4,F166&gt;='Çanta Gruplaması'!$J$4,F166&lt;='Çanta Gruplaması'!$K$4),'Çanta Gruplaması'!$G$4,IF(AND(D166&gt;='Çanta Gruplaması'!$H$5,D166&lt;='Çanta Gruplaması'!$I$5,F166&gt;='Çanta Gruplaması'!$J$5,F166&lt;='Çanta Gruplaması'!$K$5),'Çanta Gruplaması'!$G$5,"Gruplanabilen Aralıkta Değildir")))</f>
        <v>Gruplanabilen Aralıkta Değildir</v>
      </c>
      <c r="N166" s="18"/>
      <c r="O166" s="18"/>
      <c r="P166" s="18"/>
      <c r="Q166" s="18"/>
      <c r="R166" s="18"/>
      <c r="S166" s="18"/>
      <c r="T166" s="18"/>
      <c r="U166" s="18"/>
      <c r="V166" s="18"/>
      <c r="W166" s="18"/>
      <c r="X166" s="18"/>
    </row>
    <row r="167">
      <c r="A167" s="18"/>
      <c r="B167" s="18"/>
      <c r="C167" s="18"/>
      <c r="D167" s="18"/>
      <c r="E167" s="18"/>
      <c r="F167" s="18"/>
      <c r="G167" s="18"/>
      <c r="H167" s="18"/>
      <c r="I167" s="18"/>
      <c r="J167" s="18"/>
      <c r="K167" s="7" t="str">
        <f t="shared" si="3"/>
        <v>Dikey</v>
      </c>
      <c r="L167" s="7" t="str">
        <f>IF(K167="Dikey",IF(AND(F167&gt;='Çanta Gruplaması'!$C$10,F167&lt;='Çanta Gruplaması'!$D$10),'Çanta Gruplaması'!$B$10,IF(AND(F167&gt;='Çanta Gruplaması'!$C$11,F167&lt;='Çanta Gruplaması'!$D$11),'Çanta Gruplaması'!$B$11,IF(AND(F167&gt;='Çanta Gruplaması'!$C$12,F167&lt;='Çanta Gruplaması'!$D$12),'Çanta Gruplaması'!$B$12,"Belirtilen Aralıkta Değil"))),IF(K167="Yatay",IF(AND(D167&gt;='Çanta Gruplaması'!$C$3,D167&lt;='Çanta Gruplaması'!$D$3),'Çanta Gruplaması'!$B$3,IF(AND(D167&gt;='Çanta Gruplaması'!$C$4,D167&lt;='Çanta Gruplaması'!$D$4),'Çanta Gruplaması'!$B$4,IF(AND(D167&gt;='Çanta Gruplaması'!$C$5,D167&lt;='Çanta Gruplaması'!$D$5),'Çanta Gruplaması'!$B$5,"Belirtilen Aralıkta Değil"))),IF(K167="Küp",IF(AND(D167&gt;='Çanta Gruplaması'!$C$16,D167&lt;='Çanta Gruplaması'!$D$16),'Çanta Gruplaması'!$B$16,IF(AND(D167&gt;='Çanta Gruplaması'!$C$17,D167&lt;='Çanta Gruplaması'!$D$17),'Çanta Gruplaması'!$B$17,IF(AND(D167&gt;='Çanta Gruplaması'!$C$18,D167&lt;='Çanta Gruplaması'!$D$18),'Çanta Gruplaması'!$B$18,"Belirtilen Aralıkta Değil"))),"Değer Hatalı")))</f>
        <v>Belirtilen Aralıkta Değil</v>
      </c>
      <c r="M167" s="7" t="str">
        <f>IF(AND(D167&gt;='Çanta Gruplaması'!$H$3,D167&lt;='Çanta Gruplaması'!$I$3,F167&gt;='Çanta Gruplaması'!$J$3,F167&lt;='Çanta Gruplaması'!$K$3),'Çanta Gruplaması'!$G$3,IF(AND(D167&gt;='Çanta Gruplaması'!$H$4,D167&lt;='Çanta Gruplaması'!$I$4,F167&gt;='Çanta Gruplaması'!$J$4,F167&lt;='Çanta Gruplaması'!$K$4),'Çanta Gruplaması'!$G$4,IF(AND(D167&gt;='Çanta Gruplaması'!$H$5,D167&lt;='Çanta Gruplaması'!$I$5,F167&gt;='Çanta Gruplaması'!$J$5,F167&lt;='Çanta Gruplaması'!$K$5),'Çanta Gruplaması'!$G$5,"Gruplanabilen Aralıkta Değildir")))</f>
        <v>Gruplanabilen Aralıkta Değildir</v>
      </c>
      <c r="N167" s="18"/>
      <c r="O167" s="18"/>
      <c r="P167" s="18"/>
      <c r="Q167" s="18"/>
      <c r="R167" s="18"/>
      <c r="S167" s="18"/>
      <c r="T167" s="18"/>
      <c r="U167" s="18"/>
      <c r="V167" s="18"/>
      <c r="W167" s="18"/>
      <c r="X167" s="18"/>
    </row>
    <row r="168">
      <c r="A168" s="18"/>
      <c r="B168" s="18"/>
      <c r="C168" s="18"/>
      <c r="D168" s="18"/>
      <c r="E168" s="18"/>
      <c r="F168" s="18"/>
      <c r="G168" s="18"/>
      <c r="H168" s="18"/>
      <c r="I168" s="18"/>
      <c r="J168" s="18"/>
      <c r="K168" s="7" t="str">
        <f t="shared" si="3"/>
        <v>Dikey</v>
      </c>
      <c r="L168" s="7" t="str">
        <f>IF(K168="Dikey",IF(AND(F168&gt;='Çanta Gruplaması'!$C$10,F168&lt;='Çanta Gruplaması'!$D$10),'Çanta Gruplaması'!$B$10,IF(AND(F168&gt;='Çanta Gruplaması'!$C$11,F168&lt;='Çanta Gruplaması'!$D$11),'Çanta Gruplaması'!$B$11,IF(AND(F168&gt;='Çanta Gruplaması'!$C$12,F168&lt;='Çanta Gruplaması'!$D$12),'Çanta Gruplaması'!$B$12,"Belirtilen Aralıkta Değil"))),IF(K168="Yatay",IF(AND(D168&gt;='Çanta Gruplaması'!$C$3,D168&lt;='Çanta Gruplaması'!$D$3),'Çanta Gruplaması'!$B$3,IF(AND(D168&gt;='Çanta Gruplaması'!$C$4,D168&lt;='Çanta Gruplaması'!$D$4),'Çanta Gruplaması'!$B$4,IF(AND(D168&gt;='Çanta Gruplaması'!$C$5,D168&lt;='Çanta Gruplaması'!$D$5),'Çanta Gruplaması'!$B$5,"Belirtilen Aralıkta Değil"))),IF(K168="Küp",IF(AND(D168&gt;='Çanta Gruplaması'!$C$16,D168&lt;='Çanta Gruplaması'!$D$16),'Çanta Gruplaması'!$B$16,IF(AND(D168&gt;='Çanta Gruplaması'!$C$17,D168&lt;='Çanta Gruplaması'!$D$17),'Çanta Gruplaması'!$B$17,IF(AND(D168&gt;='Çanta Gruplaması'!$C$18,D168&lt;='Çanta Gruplaması'!$D$18),'Çanta Gruplaması'!$B$18,"Belirtilen Aralıkta Değil"))),"Değer Hatalı")))</f>
        <v>Belirtilen Aralıkta Değil</v>
      </c>
      <c r="M168" s="7" t="str">
        <f>IF(AND(D168&gt;='Çanta Gruplaması'!$H$3,D168&lt;='Çanta Gruplaması'!$I$3,F168&gt;='Çanta Gruplaması'!$J$3,F168&lt;='Çanta Gruplaması'!$K$3),'Çanta Gruplaması'!$G$3,IF(AND(D168&gt;='Çanta Gruplaması'!$H$4,D168&lt;='Çanta Gruplaması'!$I$4,F168&gt;='Çanta Gruplaması'!$J$4,F168&lt;='Çanta Gruplaması'!$K$4),'Çanta Gruplaması'!$G$4,IF(AND(D168&gt;='Çanta Gruplaması'!$H$5,D168&lt;='Çanta Gruplaması'!$I$5,F168&gt;='Çanta Gruplaması'!$J$5,F168&lt;='Çanta Gruplaması'!$K$5),'Çanta Gruplaması'!$G$5,"Gruplanabilen Aralıkta Değildir")))</f>
        <v>Gruplanabilen Aralıkta Değildir</v>
      </c>
      <c r="N168" s="18"/>
      <c r="O168" s="18"/>
      <c r="P168" s="18"/>
      <c r="Q168" s="18"/>
      <c r="R168" s="18"/>
      <c r="S168" s="18"/>
      <c r="T168" s="18"/>
      <c r="U168" s="18"/>
      <c r="V168" s="18"/>
      <c r="W168" s="18"/>
      <c r="X168" s="18"/>
    </row>
    <row r="169">
      <c r="A169" s="18"/>
      <c r="B169" s="18"/>
      <c r="C169" s="18"/>
      <c r="D169" s="18"/>
      <c r="E169" s="18"/>
      <c r="F169" s="18"/>
      <c r="G169" s="18"/>
      <c r="H169" s="18"/>
      <c r="I169" s="18"/>
      <c r="J169" s="18"/>
      <c r="K169" s="7" t="str">
        <f t="shared" si="3"/>
        <v>Dikey</v>
      </c>
      <c r="L169" s="7" t="str">
        <f>IF(K169="Dikey",IF(AND(F169&gt;='Çanta Gruplaması'!$C$10,F169&lt;='Çanta Gruplaması'!$D$10),'Çanta Gruplaması'!$B$10,IF(AND(F169&gt;='Çanta Gruplaması'!$C$11,F169&lt;='Çanta Gruplaması'!$D$11),'Çanta Gruplaması'!$B$11,IF(AND(F169&gt;='Çanta Gruplaması'!$C$12,F169&lt;='Çanta Gruplaması'!$D$12),'Çanta Gruplaması'!$B$12,"Belirtilen Aralıkta Değil"))),IF(K169="Yatay",IF(AND(D169&gt;='Çanta Gruplaması'!$C$3,D169&lt;='Çanta Gruplaması'!$D$3),'Çanta Gruplaması'!$B$3,IF(AND(D169&gt;='Çanta Gruplaması'!$C$4,D169&lt;='Çanta Gruplaması'!$D$4),'Çanta Gruplaması'!$B$4,IF(AND(D169&gt;='Çanta Gruplaması'!$C$5,D169&lt;='Çanta Gruplaması'!$D$5),'Çanta Gruplaması'!$B$5,"Belirtilen Aralıkta Değil"))),IF(K169="Küp",IF(AND(D169&gt;='Çanta Gruplaması'!$C$16,D169&lt;='Çanta Gruplaması'!$D$16),'Çanta Gruplaması'!$B$16,IF(AND(D169&gt;='Çanta Gruplaması'!$C$17,D169&lt;='Çanta Gruplaması'!$D$17),'Çanta Gruplaması'!$B$17,IF(AND(D169&gt;='Çanta Gruplaması'!$C$18,D169&lt;='Çanta Gruplaması'!$D$18),'Çanta Gruplaması'!$B$18,"Belirtilen Aralıkta Değil"))),"Değer Hatalı")))</f>
        <v>Belirtilen Aralıkta Değil</v>
      </c>
      <c r="M169" s="7" t="str">
        <f>IF(AND(D169&gt;='Çanta Gruplaması'!$H$3,D169&lt;='Çanta Gruplaması'!$I$3,F169&gt;='Çanta Gruplaması'!$J$3,F169&lt;='Çanta Gruplaması'!$K$3),'Çanta Gruplaması'!$G$3,IF(AND(D169&gt;='Çanta Gruplaması'!$H$4,D169&lt;='Çanta Gruplaması'!$I$4,F169&gt;='Çanta Gruplaması'!$J$4,F169&lt;='Çanta Gruplaması'!$K$4),'Çanta Gruplaması'!$G$4,IF(AND(D169&gt;='Çanta Gruplaması'!$H$5,D169&lt;='Çanta Gruplaması'!$I$5,F169&gt;='Çanta Gruplaması'!$J$5,F169&lt;='Çanta Gruplaması'!$K$5),'Çanta Gruplaması'!$G$5,"Gruplanabilen Aralıkta Değildir")))</f>
        <v>Gruplanabilen Aralıkta Değildir</v>
      </c>
      <c r="N169" s="18"/>
      <c r="O169" s="18"/>
      <c r="P169" s="18"/>
      <c r="Q169" s="18"/>
      <c r="R169" s="18"/>
      <c r="S169" s="18"/>
      <c r="T169" s="18"/>
      <c r="U169" s="18"/>
      <c r="V169" s="18"/>
      <c r="W169" s="18"/>
      <c r="X169" s="18"/>
    </row>
    <row r="170">
      <c r="A170" s="18"/>
      <c r="B170" s="18"/>
      <c r="C170" s="18"/>
      <c r="D170" s="18"/>
      <c r="E170" s="18"/>
      <c r="F170" s="18"/>
      <c r="G170" s="18"/>
      <c r="H170" s="18"/>
      <c r="I170" s="18"/>
      <c r="J170" s="18"/>
      <c r="K170" s="7" t="str">
        <f t="shared" si="3"/>
        <v>Dikey</v>
      </c>
      <c r="L170" s="7" t="str">
        <f>IF(K170="Dikey",IF(AND(F170&gt;='Çanta Gruplaması'!$C$10,F170&lt;='Çanta Gruplaması'!$D$10),'Çanta Gruplaması'!$B$10,IF(AND(F170&gt;='Çanta Gruplaması'!$C$11,F170&lt;='Çanta Gruplaması'!$D$11),'Çanta Gruplaması'!$B$11,IF(AND(F170&gt;='Çanta Gruplaması'!$C$12,F170&lt;='Çanta Gruplaması'!$D$12),'Çanta Gruplaması'!$B$12,"Belirtilen Aralıkta Değil"))),IF(K170="Yatay",IF(AND(D170&gt;='Çanta Gruplaması'!$C$3,D170&lt;='Çanta Gruplaması'!$D$3),'Çanta Gruplaması'!$B$3,IF(AND(D170&gt;='Çanta Gruplaması'!$C$4,D170&lt;='Çanta Gruplaması'!$D$4),'Çanta Gruplaması'!$B$4,IF(AND(D170&gt;='Çanta Gruplaması'!$C$5,D170&lt;='Çanta Gruplaması'!$D$5),'Çanta Gruplaması'!$B$5,"Belirtilen Aralıkta Değil"))),IF(K170="Küp",IF(AND(D170&gt;='Çanta Gruplaması'!$C$16,D170&lt;='Çanta Gruplaması'!$D$16),'Çanta Gruplaması'!$B$16,IF(AND(D170&gt;='Çanta Gruplaması'!$C$17,D170&lt;='Çanta Gruplaması'!$D$17),'Çanta Gruplaması'!$B$17,IF(AND(D170&gt;='Çanta Gruplaması'!$C$18,D170&lt;='Çanta Gruplaması'!$D$18),'Çanta Gruplaması'!$B$18,"Belirtilen Aralıkta Değil"))),"Değer Hatalı")))</f>
        <v>Belirtilen Aralıkta Değil</v>
      </c>
      <c r="M170" s="7" t="str">
        <f>IF(AND(D170&gt;='Çanta Gruplaması'!$H$3,D170&lt;='Çanta Gruplaması'!$I$3,F170&gt;='Çanta Gruplaması'!$J$3,F170&lt;='Çanta Gruplaması'!$K$3),'Çanta Gruplaması'!$G$3,IF(AND(D170&gt;='Çanta Gruplaması'!$H$4,D170&lt;='Çanta Gruplaması'!$I$4,F170&gt;='Çanta Gruplaması'!$J$4,F170&lt;='Çanta Gruplaması'!$K$4),'Çanta Gruplaması'!$G$4,IF(AND(D170&gt;='Çanta Gruplaması'!$H$5,D170&lt;='Çanta Gruplaması'!$I$5,F170&gt;='Çanta Gruplaması'!$J$5,F170&lt;='Çanta Gruplaması'!$K$5),'Çanta Gruplaması'!$G$5,"Gruplanabilen Aralıkta Değildir")))</f>
        <v>Gruplanabilen Aralıkta Değildir</v>
      </c>
      <c r="N170" s="18"/>
      <c r="O170" s="18"/>
      <c r="P170" s="18"/>
      <c r="Q170" s="18"/>
      <c r="R170" s="18"/>
      <c r="S170" s="18"/>
      <c r="T170" s="18"/>
      <c r="U170" s="18"/>
      <c r="V170" s="18"/>
      <c r="W170" s="18"/>
      <c r="X170" s="18"/>
    </row>
    <row r="171">
      <c r="A171" s="18"/>
      <c r="B171" s="18"/>
      <c r="C171" s="18"/>
      <c r="D171" s="18"/>
      <c r="E171" s="18"/>
      <c r="F171" s="18"/>
      <c r="G171" s="18"/>
      <c r="H171" s="18"/>
      <c r="I171" s="18"/>
      <c r="J171" s="18"/>
      <c r="K171" s="7" t="str">
        <f t="shared" si="3"/>
        <v>Dikey</v>
      </c>
      <c r="L171" s="7" t="str">
        <f>IF(K171="Dikey",IF(AND(F171&gt;='Çanta Gruplaması'!$C$10,F171&lt;='Çanta Gruplaması'!$D$10),'Çanta Gruplaması'!$B$10,IF(AND(F171&gt;='Çanta Gruplaması'!$C$11,F171&lt;='Çanta Gruplaması'!$D$11),'Çanta Gruplaması'!$B$11,IF(AND(F171&gt;='Çanta Gruplaması'!$C$12,F171&lt;='Çanta Gruplaması'!$D$12),'Çanta Gruplaması'!$B$12,"Belirtilen Aralıkta Değil"))),IF(K171="Yatay",IF(AND(D171&gt;='Çanta Gruplaması'!$C$3,D171&lt;='Çanta Gruplaması'!$D$3),'Çanta Gruplaması'!$B$3,IF(AND(D171&gt;='Çanta Gruplaması'!$C$4,D171&lt;='Çanta Gruplaması'!$D$4),'Çanta Gruplaması'!$B$4,IF(AND(D171&gt;='Çanta Gruplaması'!$C$5,D171&lt;='Çanta Gruplaması'!$D$5),'Çanta Gruplaması'!$B$5,"Belirtilen Aralıkta Değil"))),IF(K171="Küp",IF(AND(D171&gt;='Çanta Gruplaması'!$C$16,D171&lt;='Çanta Gruplaması'!$D$16),'Çanta Gruplaması'!$B$16,IF(AND(D171&gt;='Çanta Gruplaması'!$C$17,D171&lt;='Çanta Gruplaması'!$D$17),'Çanta Gruplaması'!$B$17,IF(AND(D171&gt;='Çanta Gruplaması'!$C$18,D171&lt;='Çanta Gruplaması'!$D$18),'Çanta Gruplaması'!$B$18,"Belirtilen Aralıkta Değil"))),"Değer Hatalı")))</f>
        <v>Belirtilen Aralıkta Değil</v>
      </c>
      <c r="M171" s="7" t="str">
        <f>IF(AND(D171&gt;='Çanta Gruplaması'!$H$3,D171&lt;='Çanta Gruplaması'!$I$3,F171&gt;='Çanta Gruplaması'!$J$3,F171&lt;='Çanta Gruplaması'!$K$3),'Çanta Gruplaması'!$G$3,IF(AND(D171&gt;='Çanta Gruplaması'!$H$4,D171&lt;='Çanta Gruplaması'!$I$4,F171&gt;='Çanta Gruplaması'!$J$4,F171&lt;='Çanta Gruplaması'!$K$4),'Çanta Gruplaması'!$G$4,IF(AND(D171&gt;='Çanta Gruplaması'!$H$5,D171&lt;='Çanta Gruplaması'!$I$5,F171&gt;='Çanta Gruplaması'!$J$5,F171&lt;='Çanta Gruplaması'!$K$5),'Çanta Gruplaması'!$G$5,"Gruplanabilen Aralıkta Değildir")))</f>
        <v>Gruplanabilen Aralıkta Değildir</v>
      </c>
      <c r="N171" s="18"/>
      <c r="O171" s="18"/>
      <c r="P171" s="18"/>
      <c r="Q171" s="18"/>
      <c r="R171" s="18"/>
      <c r="S171" s="18"/>
      <c r="T171" s="18"/>
      <c r="U171" s="18"/>
      <c r="V171" s="18"/>
      <c r="W171" s="18"/>
      <c r="X171" s="18"/>
    </row>
    <row r="172">
      <c r="A172" s="18"/>
      <c r="B172" s="18"/>
      <c r="C172" s="18"/>
      <c r="D172" s="18"/>
      <c r="E172" s="18"/>
      <c r="F172" s="18"/>
      <c r="G172" s="18"/>
      <c r="H172" s="18"/>
      <c r="I172" s="18"/>
      <c r="J172" s="18"/>
      <c r="K172" s="7" t="str">
        <f t="shared" si="3"/>
        <v>Dikey</v>
      </c>
      <c r="L172" s="7" t="str">
        <f>IF(K172="Dikey",IF(AND(F172&gt;='Çanta Gruplaması'!$C$10,F172&lt;='Çanta Gruplaması'!$D$10),'Çanta Gruplaması'!$B$10,IF(AND(F172&gt;='Çanta Gruplaması'!$C$11,F172&lt;='Çanta Gruplaması'!$D$11),'Çanta Gruplaması'!$B$11,IF(AND(F172&gt;='Çanta Gruplaması'!$C$12,F172&lt;='Çanta Gruplaması'!$D$12),'Çanta Gruplaması'!$B$12,"Belirtilen Aralıkta Değil"))),IF(K172="Yatay",IF(AND(D172&gt;='Çanta Gruplaması'!$C$3,D172&lt;='Çanta Gruplaması'!$D$3),'Çanta Gruplaması'!$B$3,IF(AND(D172&gt;='Çanta Gruplaması'!$C$4,D172&lt;='Çanta Gruplaması'!$D$4),'Çanta Gruplaması'!$B$4,IF(AND(D172&gt;='Çanta Gruplaması'!$C$5,D172&lt;='Çanta Gruplaması'!$D$5),'Çanta Gruplaması'!$B$5,"Belirtilen Aralıkta Değil"))),IF(K172="Küp",IF(AND(D172&gt;='Çanta Gruplaması'!$C$16,D172&lt;='Çanta Gruplaması'!$D$16),'Çanta Gruplaması'!$B$16,IF(AND(D172&gt;='Çanta Gruplaması'!$C$17,D172&lt;='Çanta Gruplaması'!$D$17),'Çanta Gruplaması'!$B$17,IF(AND(D172&gt;='Çanta Gruplaması'!$C$18,D172&lt;='Çanta Gruplaması'!$D$18),'Çanta Gruplaması'!$B$18,"Belirtilen Aralıkta Değil"))),"Değer Hatalı")))</f>
        <v>Belirtilen Aralıkta Değil</v>
      </c>
      <c r="M172" s="7" t="str">
        <f>IF(AND(D172&gt;='Çanta Gruplaması'!$H$3,D172&lt;='Çanta Gruplaması'!$I$3,F172&gt;='Çanta Gruplaması'!$J$3,F172&lt;='Çanta Gruplaması'!$K$3),'Çanta Gruplaması'!$G$3,IF(AND(D172&gt;='Çanta Gruplaması'!$H$4,D172&lt;='Çanta Gruplaması'!$I$4,F172&gt;='Çanta Gruplaması'!$J$4,F172&lt;='Çanta Gruplaması'!$K$4),'Çanta Gruplaması'!$G$4,IF(AND(D172&gt;='Çanta Gruplaması'!$H$5,D172&lt;='Çanta Gruplaması'!$I$5,F172&gt;='Çanta Gruplaması'!$J$5,F172&lt;='Çanta Gruplaması'!$K$5),'Çanta Gruplaması'!$G$5,"Gruplanabilen Aralıkta Değildir")))</f>
        <v>Gruplanabilen Aralıkta Değildir</v>
      </c>
      <c r="N172" s="18"/>
      <c r="O172" s="18"/>
      <c r="P172" s="18"/>
      <c r="Q172" s="18"/>
      <c r="R172" s="18"/>
      <c r="S172" s="18"/>
      <c r="T172" s="18"/>
      <c r="U172" s="18"/>
      <c r="V172" s="18"/>
      <c r="W172" s="18"/>
      <c r="X172" s="18"/>
    </row>
    <row r="173">
      <c r="A173" s="18"/>
      <c r="B173" s="18"/>
      <c r="C173" s="18"/>
      <c r="D173" s="18"/>
      <c r="E173" s="18"/>
      <c r="F173" s="18"/>
      <c r="G173" s="18"/>
      <c r="H173" s="18"/>
      <c r="I173" s="18"/>
      <c r="J173" s="18"/>
      <c r="K173" s="7" t="str">
        <f t="shared" si="3"/>
        <v>Dikey</v>
      </c>
      <c r="L173" s="7" t="str">
        <f>IF(K173="Dikey",IF(AND(F173&gt;='Çanta Gruplaması'!$C$10,F173&lt;='Çanta Gruplaması'!$D$10),'Çanta Gruplaması'!$B$10,IF(AND(F173&gt;='Çanta Gruplaması'!$C$11,F173&lt;='Çanta Gruplaması'!$D$11),'Çanta Gruplaması'!$B$11,IF(AND(F173&gt;='Çanta Gruplaması'!$C$12,F173&lt;='Çanta Gruplaması'!$D$12),'Çanta Gruplaması'!$B$12,"Belirtilen Aralıkta Değil"))),IF(K173="Yatay",IF(AND(D173&gt;='Çanta Gruplaması'!$C$3,D173&lt;='Çanta Gruplaması'!$D$3),'Çanta Gruplaması'!$B$3,IF(AND(D173&gt;='Çanta Gruplaması'!$C$4,D173&lt;='Çanta Gruplaması'!$D$4),'Çanta Gruplaması'!$B$4,IF(AND(D173&gt;='Çanta Gruplaması'!$C$5,D173&lt;='Çanta Gruplaması'!$D$5),'Çanta Gruplaması'!$B$5,"Belirtilen Aralıkta Değil"))),IF(K173="Küp",IF(AND(D173&gt;='Çanta Gruplaması'!$C$16,D173&lt;='Çanta Gruplaması'!$D$16),'Çanta Gruplaması'!$B$16,IF(AND(D173&gt;='Çanta Gruplaması'!$C$17,D173&lt;='Çanta Gruplaması'!$D$17),'Çanta Gruplaması'!$B$17,IF(AND(D173&gt;='Çanta Gruplaması'!$C$18,D173&lt;='Çanta Gruplaması'!$D$18),'Çanta Gruplaması'!$B$18,"Belirtilen Aralıkta Değil"))),"Değer Hatalı")))</f>
        <v>Belirtilen Aralıkta Değil</v>
      </c>
      <c r="M173" s="7" t="str">
        <f>IF(AND(D173&gt;='Çanta Gruplaması'!$H$3,D173&lt;='Çanta Gruplaması'!$I$3,F173&gt;='Çanta Gruplaması'!$J$3,F173&lt;='Çanta Gruplaması'!$K$3),'Çanta Gruplaması'!$G$3,IF(AND(D173&gt;='Çanta Gruplaması'!$H$4,D173&lt;='Çanta Gruplaması'!$I$4,F173&gt;='Çanta Gruplaması'!$J$4,F173&lt;='Çanta Gruplaması'!$K$4),'Çanta Gruplaması'!$G$4,IF(AND(D173&gt;='Çanta Gruplaması'!$H$5,D173&lt;='Çanta Gruplaması'!$I$5,F173&gt;='Çanta Gruplaması'!$J$5,F173&lt;='Çanta Gruplaması'!$K$5),'Çanta Gruplaması'!$G$5,"Gruplanabilen Aralıkta Değildir")))</f>
        <v>Gruplanabilen Aralıkta Değildir</v>
      </c>
      <c r="N173" s="18"/>
      <c r="O173" s="18"/>
      <c r="P173" s="18"/>
      <c r="Q173" s="18"/>
      <c r="R173" s="18"/>
      <c r="S173" s="18"/>
      <c r="T173" s="18"/>
      <c r="U173" s="18"/>
      <c r="V173" s="18"/>
      <c r="W173" s="18"/>
      <c r="X173" s="18"/>
    </row>
    <row r="174">
      <c r="A174" s="18"/>
      <c r="B174" s="18"/>
      <c r="C174" s="18"/>
      <c r="D174" s="18"/>
      <c r="E174" s="18"/>
      <c r="F174" s="18"/>
      <c r="G174" s="18"/>
      <c r="H174" s="18"/>
      <c r="I174" s="18"/>
      <c r="J174" s="18"/>
      <c r="K174" s="7" t="str">
        <f t="shared" si="3"/>
        <v>Dikey</v>
      </c>
      <c r="L174" s="7" t="str">
        <f>IF(K174="Dikey",IF(AND(F174&gt;='Çanta Gruplaması'!$C$10,F174&lt;='Çanta Gruplaması'!$D$10),'Çanta Gruplaması'!$B$10,IF(AND(F174&gt;='Çanta Gruplaması'!$C$11,F174&lt;='Çanta Gruplaması'!$D$11),'Çanta Gruplaması'!$B$11,IF(AND(F174&gt;='Çanta Gruplaması'!$C$12,F174&lt;='Çanta Gruplaması'!$D$12),'Çanta Gruplaması'!$B$12,"Belirtilen Aralıkta Değil"))),IF(K174="Yatay",IF(AND(D174&gt;='Çanta Gruplaması'!$C$3,D174&lt;='Çanta Gruplaması'!$D$3),'Çanta Gruplaması'!$B$3,IF(AND(D174&gt;='Çanta Gruplaması'!$C$4,D174&lt;='Çanta Gruplaması'!$D$4),'Çanta Gruplaması'!$B$4,IF(AND(D174&gt;='Çanta Gruplaması'!$C$5,D174&lt;='Çanta Gruplaması'!$D$5),'Çanta Gruplaması'!$B$5,"Belirtilen Aralıkta Değil"))),IF(K174="Küp",IF(AND(D174&gt;='Çanta Gruplaması'!$C$16,D174&lt;='Çanta Gruplaması'!$D$16),'Çanta Gruplaması'!$B$16,IF(AND(D174&gt;='Çanta Gruplaması'!$C$17,D174&lt;='Çanta Gruplaması'!$D$17),'Çanta Gruplaması'!$B$17,IF(AND(D174&gt;='Çanta Gruplaması'!$C$18,D174&lt;='Çanta Gruplaması'!$D$18),'Çanta Gruplaması'!$B$18,"Belirtilen Aralıkta Değil"))),"Değer Hatalı")))</f>
        <v>Belirtilen Aralıkta Değil</v>
      </c>
      <c r="M174" s="7" t="str">
        <f>IF(AND(D174&gt;='Çanta Gruplaması'!$H$3,D174&lt;='Çanta Gruplaması'!$I$3,F174&gt;='Çanta Gruplaması'!$J$3,F174&lt;='Çanta Gruplaması'!$K$3),'Çanta Gruplaması'!$G$3,IF(AND(D174&gt;='Çanta Gruplaması'!$H$4,D174&lt;='Çanta Gruplaması'!$I$4,F174&gt;='Çanta Gruplaması'!$J$4,F174&lt;='Çanta Gruplaması'!$K$4),'Çanta Gruplaması'!$G$4,IF(AND(D174&gt;='Çanta Gruplaması'!$H$5,D174&lt;='Çanta Gruplaması'!$I$5,F174&gt;='Çanta Gruplaması'!$J$5,F174&lt;='Çanta Gruplaması'!$K$5),'Çanta Gruplaması'!$G$5,"Gruplanabilen Aralıkta Değildir")))</f>
        <v>Gruplanabilen Aralıkta Değildir</v>
      </c>
      <c r="N174" s="18"/>
      <c r="O174" s="18"/>
      <c r="P174" s="18"/>
      <c r="Q174" s="18"/>
      <c r="R174" s="18"/>
      <c r="S174" s="18"/>
      <c r="T174" s="18"/>
      <c r="U174" s="18"/>
      <c r="V174" s="18"/>
      <c r="W174" s="18"/>
      <c r="X174" s="18"/>
    </row>
    <row r="175">
      <c r="A175" s="18"/>
      <c r="B175" s="18"/>
      <c r="C175" s="18"/>
      <c r="D175" s="18"/>
      <c r="E175" s="18"/>
      <c r="F175" s="18"/>
      <c r="G175" s="18"/>
      <c r="H175" s="18"/>
      <c r="I175" s="18"/>
      <c r="J175" s="18"/>
      <c r="K175" s="7" t="str">
        <f t="shared" si="3"/>
        <v>Dikey</v>
      </c>
      <c r="L175" s="7" t="str">
        <f>IF(K175="Dikey",IF(AND(F175&gt;='Çanta Gruplaması'!$C$10,F175&lt;='Çanta Gruplaması'!$D$10),'Çanta Gruplaması'!$B$10,IF(AND(F175&gt;='Çanta Gruplaması'!$C$11,F175&lt;='Çanta Gruplaması'!$D$11),'Çanta Gruplaması'!$B$11,IF(AND(F175&gt;='Çanta Gruplaması'!$C$12,F175&lt;='Çanta Gruplaması'!$D$12),'Çanta Gruplaması'!$B$12,"Belirtilen Aralıkta Değil"))),IF(K175="Yatay",IF(AND(D175&gt;='Çanta Gruplaması'!$C$3,D175&lt;='Çanta Gruplaması'!$D$3),'Çanta Gruplaması'!$B$3,IF(AND(D175&gt;='Çanta Gruplaması'!$C$4,D175&lt;='Çanta Gruplaması'!$D$4),'Çanta Gruplaması'!$B$4,IF(AND(D175&gt;='Çanta Gruplaması'!$C$5,D175&lt;='Çanta Gruplaması'!$D$5),'Çanta Gruplaması'!$B$5,"Belirtilen Aralıkta Değil"))),IF(K175="Küp",IF(AND(D175&gt;='Çanta Gruplaması'!$C$16,D175&lt;='Çanta Gruplaması'!$D$16),'Çanta Gruplaması'!$B$16,IF(AND(D175&gt;='Çanta Gruplaması'!$C$17,D175&lt;='Çanta Gruplaması'!$D$17),'Çanta Gruplaması'!$B$17,IF(AND(D175&gt;='Çanta Gruplaması'!$C$18,D175&lt;='Çanta Gruplaması'!$D$18),'Çanta Gruplaması'!$B$18,"Belirtilen Aralıkta Değil"))),"Değer Hatalı")))</f>
        <v>Belirtilen Aralıkta Değil</v>
      </c>
      <c r="M175" s="7" t="str">
        <f>IF(AND(D175&gt;='Çanta Gruplaması'!$H$3,D175&lt;='Çanta Gruplaması'!$I$3,F175&gt;='Çanta Gruplaması'!$J$3,F175&lt;='Çanta Gruplaması'!$K$3),'Çanta Gruplaması'!$G$3,IF(AND(D175&gt;='Çanta Gruplaması'!$H$4,D175&lt;='Çanta Gruplaması'!$I$4,F175&gt;='Çanta Gruplaması'!$J$4,F175&lt;='Çanta Gruplaması'!$K$4),'Çanta Gruplaması'!$G$4,IF(AND(D175&gt;='Çanta Gruplaması'!$H$5,D175&lt;='Çanta Gruplaması'!$I$5,F175&gt;='Çanta Gruplaması'!$J$5,F175&lt;='Çanta Gruplaması'!$K$5),'Çanta Gruplaması'!$G$5,"Gruplanabilen Aralıkta Değildir")))</f>
        <v>Gruplanabilen Aralıkta Değildir</v>
      </c>
      <c r="N175" s="18"/>
      <c r="O175" s="18"/>
      <c r="P175" s="18"/>
      <c r="Q175" s="18"/>
      <c r="R175" s="18"/>
      <c r="S175" s="18"/>
      <c r="T175" s="18"/>
      <c r="U175" s="18"/>
      <c r="V175" s="18"/>
      <c r="W175" s="18"/>
      <c r="X175" s="18"/>
    </row>
    <row r="176">
      <c r="A176" s="18"/>
      <c r="B176" s="18"/>
      <c r="C176" s="18"/>
      <c r="D176" s="18"/>
      <c r="E176" s="18"/>
      <c r="F176" s="18"/>
      <c r="G176" s="18"/>
      <c r="H176" s="18"/>
      <c r="I176" s="18"/>
      <c r="J176" s="18"/>
      <c r="K176" s="7" t="str">
        <f t="shared" si="3"/>
        <v>Dikey</v>
      </c>
      <c r="L176" s="7" t="str">
        <f>IF(K176="Dikey",IF(AND(F176&gt;='Çanta Gruplaması'!$C$10,F176&lt;='Çanta Gruplaması'!$D$10),'Çanta Gruplaması'!$B$10,IF(AND(F176&gt;='Çanta Gruplaması'!$C$11,F176&lt;='Çanta Gruplaması'!$D$11),'Çanta Gruplaması'!$B$11,IF(AND(F176&gt;='Çanta Gruplaması'!$C$12,F176&lt;='Çanta Gruplaması'!$D$12),'Çanta Gruplaması'!$B$12,"Belirtilen Aralıkta Değil"))),IF(K176="Yatay",IF(AND(D176&gt;='Çanta Gruplaması'!$C$3,D176&lt;='Çanta Gruplaması'!$D$3),'Çanta Gruplaması'!$B$3,IF(AND(D176&gt;='Çanta Gruplaması'!$C$4,D176&lt;='Çanta Gruplaması'!$D$4),'Çanta Gruplaması'!$B$4,IF(AND(D176&gt;='Çanta Gruplaması'!$C$5,D176&lt;='Çanta Gruplaması'!$D$5),'Çanta Gruplaması'!$B$5,"Belirtilen Aralıkta Değil"))),IF(K176="Küp",IF(AND(D176&gt;='Çanta Gruplaması'!$C$16,D176&lt;='Çanta Gruplaması'!$D$16),'Çanta Gruplaması'!$B$16,IF(AND(D176&gt;='Çanta Gruplaması'!$C$17,D176&lt;='Çanta Gruplaması'!$D$17),'Çanta Gruplaması'!$B$17,IF(AND(D176&gt;='Çanta Gruplaması'!$C$18,D176&lt;='Çanta Gruplaması'!$D$18),'Çanta Gruplaması'!$B$18,"Belirtilen Aralıkta Değil"))),"Değer Hatalı")))</f>
        <v>Belirtilen Aralıkta Değil</v>
      </c>
      <c r="M176" s="7" t="str">
        <f>IF(AND(D176&gt;='Çanta Gruplaması'!$H$3,D176&lt;='Çanta Gruplaması'!$I$3,F176&gt;='Çanta Gruplaması'!$J$3,F176&lt;='Çanta Gruplaması'!$K$3),'Çanta Gruplaması'!$G$3,IF(AND(D176&gt;='Çanta Gruplaması'!$H$4,D176&lt;='Çanta Gruplaması'!$I$4,F176&gt;='Çanta Gruplaması'!$J$4,F176&lt;='Çanta Gruplaması'!$K$4),'Çanta Gruplaması'!$G$4,IF(AND(D176&gt;='Çanta Gruplaması'!$H$5,D176&lt;='Çanta Gruplaması'!$I$5,F176&gt;='Çanta Gruplaması'!$J$5,F176&lt;='Çanta Gruplaması'!$K$5),'Çanta Gruplaması'!$G$5,"Gruplanabilen Aralıkta Değildir")))</f>
        <v>Gruplanabilen Aralıkta Değildir</v>
      </c>
      <c r="N176" s="18"/>
      <c r="O176" s="18"/>
      <c r="P176" s="18"/>
      <c r="Q176" s="18"/>
      <c r="R176" s="18"/>
      <c r="S176" s="18"/>
      <c r="T176" s="18"/>
      <c r="U176" s="18"/>
      <c r="V176" s="18"/>
      <c r="W176" s="18"/>
      <c r="X176" s="18"/>
    </row>
    <row r="177">
      <c r="A177" s="18"/>
      <c r="B177" s="18"/>
      <c r="C177" s="18"/>
      <c r="D177" s="18"/>
      <c r="E177" s="18"/>
      <c r="F177" s="18"/>
      <c r="G177" s="18"/>
      <c r="H177" s="18"/>
      <c r="I177" s="18"/>
      <c r="J177" s="18"/>
      <c r="K177" s="7" t="str">
        <f t="shared" si="3"/>
        <v>Dikey</v>
      </c>
      <c r="L177" s="7" t="str">
        <f>IF(K177="Dikey",IF(AND(F177&gt;='Çanta Gruplaması'!$C$10,F177&lt;='Çanta Gruplaması'!$D$10),'Çanta Gruplaması'!$B$10,IF(AND(F177&gt;='Çanta Gruplaması'!$C$11,F177&lt;='Çanta Gruplaması'!$D$11),'Çanta Gruplaması'!$B$11,IF(AND(F177&gt;='Çanta Gruplaması'!$C$12,F177&lt;='Çanta Gruplaması'!$D$12),'Çanta Gruplaması'!$B$12,"Belirtilen Aralıkta Değil"))),IF(K177="Yatay",IF(AND(D177&gt;='Çanta Gruplaması'!$C$3,D177&lt;='Çanta Gruplaması'!$D$3),'Çanta Gruplaması'!$B$3,IF(AND(D177&gt;='Çanta Gruplaması'!$C$4,D177&lt;='Çanta Gruplaması'!$D$4),'Çanta Gruplaması'!$B$4,IF(AND(D177&gt;='Çanta Gruplaması'!$C$5,D177&lt;='Çanta Gruplaması'!$D$5),'Çanta Gruplaması'!$B$5,"Belirtilen Aralıkta Değil"))),IF(K177="Küp",IF(AND(D177&gt;='Çanta Gruplaması'!$C$16,D177&lt;='Çanta Gruplaması'!$D$16),'Çanta Gruplaması'!$B$16,IF(AND(D177&gt;='Çanta Gruplaması'!$C$17,D177&lt;='Çanta Gruplaması'!$D$17),'Çanta Gruplaması'!$B$17,IF(AND(D177&gt;='Çanta Gruplaması'!$C$18,D177&lt;='Çanta Gruplaması'!$D$18),'Çanta Gruplaması'!$B$18,"Belirtilen Aralıkta Değil"))),"Değer Hatalı")))</f>
        <v>Belirtilen Aralıkta Değil</v>
      </c>
      <c r="M177" s="7" t="str">
        <f>IF(AND(D177&gt;='Çanta Gruplaması'!$H$3,D177&lt;='Çanta Gruplaması'!$I$3,F177&gt;='Çanta Gruplaması'!$J$3,F177&lt;='Çanta Gruplaması'!$K$3),'Çanta Gruplaması'!$G$3,IF(AND(D177&gt;='Çanta Gruplaması'!$H$4,D177&lt;='Çanta Gruplaması'!$I$4,F177&gt;='Çanta Gruplaması'!$J$4,F177&lt;='Çanta Gruplaması'!$K$4),'Çanta Gruplaması'!$G$4,IF(AND(D177&gt;='Çanta Gruplaması'!$H$5,D177&lt;='Çanta Gruplaması'!$I$5,F177&gt;='Çanta Gruplaması'!$J$5,F177&lt;='Çanta Gruplaması'!$K$5),'Çanta Gruplaması'!$G$5,"Gruplanabilen Aralıkta Değildir")))</f>
        <v>Gruplanabilen Aralıkta Değildir</v>
      </c>
      <c r="N177" s="18"/>
      <c r="O177" s="18"/>
      <c r="P177" s="18"/>
      <c r="Q177" s="18"/>
      <c r="R177" s="18"/>
      <c r="S177" s="18"/>
      <c r="T177" s="18"/>
      <c r="U177" s="18"/>
      <c r="V177" s="18"/>
      <c r="W177" s="18"/>
      <c r="X177" s="18"/>
    </row>
    <row r="178">
      <c r="A178" s="18"/>
      <c r="B178" s="18"/>
      <c r="C178" s="18"/>
      <c r="D178" s="18"/>
      <c r="E178" s="18"/>
      <c r="F178" s="18"/>
      <c r="G178" s="18"/>
      <c r="H178" s="18"/>
      <c r="I178" s="18"/>
      <c r="J178" s="18"/>
      <c r="K178" s="7" t="str">
        <f t="shared" si="3"/>
        <v>Dikey</v>
      </c>
      <c r="L178" s="7" t="str">
        <f>IF(K178="Dikey",IF(AND(F178&gt;='Çanta Gruplaması'!$C$10,F178&lt;='Çanta Gruplaması'!$D$10),'Çanta Gruplaması'!$B$10,IF(AND(F178&gt;='Çanta Gruplaması'!$C$11,F178&lt;='Çanta Gruplaması'!$D$11),'Çanta Gruplaması'!$B$11,IF(AND(F178&gt;='Çanta Gruplaması'!$C$12,F178&lt;='Çanta Gruplaması'!$D$12),'Çanta Gruplaması'!$B$12,"Belirtilen Aralıkta Değil"))),IF(K178="Yatay",IF(AND(D178&gt;='Çanta Gruplaması'!$C$3,D178&lt;='Çanta Gruplaması'!$D$3),'Çanta Gruplaması'!$B$3,IF(AND(D178&gt;='Çanta Gruplaması'!$C$4,D178&lt;='Çanta Gruplaması'!$D$4),'Çanta Gruplaması'!$B$4,IF(AND(D178&gt;='Çanta Gruplaması'!$C$5,D178&lt;='Çanta Gruplaması'!$D$5),'Çanta Gruplaması'!$B$5,"Belirtilen Aralıkta Değil"))),IF(K178="Küp",IF(AND(D178&gt;='Çanta Gruplaması'!$C$16,D178&lt;='Çanta Gruplaması'!$D$16),'Çanta Gruplaması'!$B$16,IF(AND(D178&gt;='Çanta Gruplaması'!$C$17,D178&lt;='Çanta Gruplaması'!$D$17),'Çanta Gruplaması'!$B$17,IF(AND(D178&gt;='Çanta Gruplaması'!$C$18,D178&lt;='Çanta Gruplaması'!$D$18),'Çanta Gruplaması'!$B$18,"Belirtilen Aralıkta Değil"))),"Değer Hatalı")))</f>
        <v>Belirtilen Aralıkta Değil</v>
      </c>
      <c r="M178" s="7" t="str">
        <f>IF(AND(D178&gt;='Çanta Gruplaması'!$H$3,D178&lt;='Çanta Gruplaması'!$I$3,F178&gt;='Çanta Gruplaması'!$J$3,F178&lt;='Çanta Gruplaması'!$K$3),'Çanta Gruplaması'!$G$3,IF(AND(D178&gt;='Çanta Gruplaması'!$H$4,D178&lt;='Çanta Gruplaması'!$I$4,F178&gt;='Çanta Gruplaması'!$J$4,F178&lt;='Çanta Gruplaması'!$K$4),'Çanta Gruplaması'!$G$4,IF(AND(D178&gt;='Çanta Gruplaması'!$H$5,D178&lt;='Çanta Gruplaması'!$I$5,F178&gt;='Çanta Gruplaması'!$J$5,F178&lt;='Çanta Gruplaması'!$K$5),'Çanta Gruplaması'!$G$5,"Gruplanabilen Aralıkta Değildir")))</f>
        <v>Gruplanabilen Aralıkta Değildir</v>
      </c>
      <c r="N178" s="18"/>
      <c r="O178" s="18"/>
      <c r="P178" s="18"/>
      <c r="Q178" s="18"/>
      <c r="R178" s="18"/>
      <c r="S178" s="18"/>
      <c r="T178" s="18"/>
      <c r="U178" s="18"/>
      <c r="V178" s="18"/>
      <c r="W178" s="18"/>
      <c r="X178" s="18"/>
    </row>
    <row r="179">
      <c r="A179" s="18"/>
      <c r="B179" s="18"/>
      <c r="C179" s="18"/>
      <c r="D179" s="18"/>
      <c r="E179" s="18"/>
      <c r="F179" s="18"/>
      <c r="G179" s="18"/>
      <c r="H179" s="18"/>
      <c r="I179" s="18"/>
      <c r="J179" s="18"/>
      <c r="K179" s="7" t="str">
        <f t="shared" si="3"/>
        <v>Dikey</v>
      </c>
      <c r="L179" s="7" t="str">
        <f>IF(K179="Dikey",IF(AND(F179&gt;='Çanta Gruplaması'!$C$10,F179&lt;='Çanta Gruplaması'!$D$10),'Çanta Gruplaması'!$B$10,IF(AND(F179&gt;='Çanta Gruplaması'!$C$11,F179&lt;='Çanta Gruplaması'!$D$11),'Çanta Gruplaması'!$B$11,IF(AND(F179&gt;='Çanta Gruplaması'!$C$12,F179&lt;='Çanta Gruplaması'!$D$12),'Çanta Gruplaması'!$B$12,"Belirtilen Aralıkta Değil"))),IF(K179="Yatay",IF(AND(D179&gt;='Çanta Gruplaması'!$C$3,D179&lt;='Çanta Gruplaması'!$D$3),'Çanta Gruplaması'!$B$3,IF(AND(D179&gt;='Çanta Gruplaması'!$C$4,D179&lt;='Çanta Gruplaması'!$D$4),'Çanta Gruplaması'!$B$4,IF(AND(D179&gt;='Çanta Gruplaması'!$C$5,D179&lt;='Çanta Gruplaması'!$D$5),'Çanta Gruplaması'!$B$5,"Belirtilen Aralıkta Değil"))),IF(K179="Küp",IF(AND(D179&gt;='Çanta Gruplaması'!$C$16,D179&lt;='Çanta Gruplaması'!$D$16),'Çanta Gruplaması'!$B$16,IF(AND(D179&gt;='Çanta Gruplaması'!$C$17,D179&lt;='Çanta Gruplaması'!$D$17),'Çanta Gruplaması'!$B$17,IF(AND(D179&gt;='Çanta Gruplaması'!$C$18,D179&lt;='Çanta Gruplaması'!$D$18),'Çanta Gruplaması'!$B$18,"Belirtilen Aralıkta Değil"))),"Değer Hatalı")))</f>
        <v>Belirtilen Aralıkta Değil</v>
      </c>
      <c r="M179" s="7" t="str">
        <f>IF(AND(D179&gt;='Çanta Gruplaması'!$H$3,D179&lt;='Çanta Gruplaması'!$I$3,F179&gt;='Çanta Gruplaması'!$J$3,F179&lt;='Çanta Gruplaması'!$K$3),'Çanta Gruplaması'!$G$3,IF(AND(D179&gt;='Çanta Gruplaması'!$H$4,D179&lt;='Çanta Gruplaması'!$I$4,F179&gt;='Çanta Gruplaması'!$J$4,F179&lt;='Çanta Gruplaması'!$K$4),'Çanta Gruplaması'!$G$4,IF(AND(D179&gt;='Çanta Gruplaması'!$H$5,D179&lt;='Çanta Gruplaması'!$I$5,F179&gt;='Çanta Gruplaması'!$J$5,F179&lt;='Çanta Gruplaması'!$K$5),'Çanta Gruplaması'!$G$5,"Gruplanabilen Aralıkta Değildir")))</f>
        <v>Gruplanabilen Aralıkta Değildir</v>
      </c>
      <c r="N179" s="18"/>
      <c r="O179" s="18"/>
      <c r="P179" s="18"/>
      <c r="Q179" s="18"/>
      <c r="R179" s="18"/>
      <c r="S179" s="18"/>
      <c r="T179" s="18"/>
      <c r="U179" s="18"/>
      <c r="V179" s="18"/>
      <c r="W179" s="18"/>
      <c r="X179" s="18"/>
    </row>
    <row r="180">
      <c r="A180" s="18"/>
      <c r="B180" s="18"/>
      <c r="C180" s="18"/>
      <c r="D180" s="18"/>
      <c r="E180" s="18"/>
      <c r="F180" s="18"/>
      <c r="G180" s="18"/>
      <c r="H180" s="18"/>
      <c r="I180" s="18"/>
      <c r="J180" s="18"/>
      <c r="K180" s="7" t="str">
        <f t="shared" si="3"/>
        <v>Dikey</v>
      </c>
      <c r="L180" s="7" t="str">
        <f>IF(K180="Dikey",IF(AND(F180&gt;='Çanta Gruplaması'!$C$10,F180&lt;='Çanta Gruplaması'!$D$10),'Çanta Gruplaması'!$B$10,IF(AND(F180&gt;='Çanta Gruplaması'!$C$11,F180&lt;='Çanta Gruplaması'!$D$11),'Çanta Gruplaması'!$B$11,IF(AND(F180&gt;='Çanta Gruplaması'!$C$12,F180&lt;='Çanta Gruplaması'!$D$12),'Çanta Gruplaması'!$B$12,"Belirtilen Aralıkta Değil"))),IF(K180="Yatay",IF(AND(D180&gt;='Çanta Gruplaması'!$C$3,D180&lt;='Çanta Gruplaması'!$D$3),'Çanta Gruplaması'!$B$3,IF(AND(D180&gt;='Çanta Gruplaması'!$C$4,D180&lt;='Çanta Gruplaması'!$D$4),'Çanta Gruplaması'!$B$4,IF(AND(D180&gt;='Çanta Gruplaması'!$C$5,D180&lt;='Çanta Gruplaması'!$D$5),'Çanta Gruplaması'!$B$5,"Belirtilen Aralıkta Değil"))),IF(K180="Küp",IF(AND(D180&gt;='Çanta Gruplaması'!$C$16,D180&lt;='Çanta Gruplaması'!$D$16),'Çanta Gruplaması'!$B$16,IF(AND(D180&gt;='Çanta Gruplaması'!$C$17,D180&lt;='Çanta Gruplaması'!$D$17),'Çanta Gruplaması'!$B$17,IF(AND(D180&gt;='Çanta Gruplaması'!$C$18,D180&lt;='Çanta Gruplaması'!$D$18),'Çanta Gruplaması'!$B$18,"Belirtilen Aralıkta Değil"))),"Değer Hatalı")))</f>
        <v>Belirtilen Aralıkta Değil</v>
      </c>
      <c r="M180" s="7" t="str">
        <f>IF(AND(D180&gt;='Çanta Gruplaması'!$H$3,D180&lt;='Çanta Gruplaması'!$I$3,F180&gt;='Çanta Gruplaması'!$J$3,F180&lt;='Çanta Gruplaması'!$K$3),'Çanta Gruplaması'!$G$3,IF(AND(D180&gt;='Çanta Gruplaması'!$H$4,D180&lt;='Çanta Gruplaması'!$I$4,F180&gt;='Çanta Gruplaması'!$J$4,F180&lt;='Çanta Gruplaması'!$K$4),'Çanta Gruplaması'!$G$4,IF(AND(D180&gt;='Çanta Gruplaması'!$H$5,D180&lt;='Çanta Gruplaması'!$I$5,F180&gt;='Çanta Gruplaması'!$J$5,F180&lt;='Çanta Gruplaması'!$K$5),'Çanta Gruplaması'!$G$5,"Gruplanabilen Aralıkta Değildir")))</f>
        <v>Gruplanabilen Aralıkta Değildir</v>
      </c>
      <c r="N180" s="18"/>
      <c r="O180" s="18"/>
      <c r="P180" s="18"/>
      <c r="Q180" s="18"/>
      <c r="R180" s="18"/>
      <c r="S180" s="18"/>
      <c r="T180" s="18"/>
      <c r="U180" s="18"/>
      <c r="V180" s="18"/>
      <c r="W180" s="18"/>
      <c r="X180" s="18"/>
    </row>
    <row r="181">
      <c r="A181" s="18"/>
      <c r="B181" s="18"/>
      <c r="C181" s="18"/>
      <c r="D181" s="18"/>
      <c r="E181" s="18"/>
      <c r="F181" s="18"/>
      <c r="G181" s="18"/>
      <c r="H181" s="18"/>
      <c r="I181" s="18"/>
      <c r="J181" s="18"/>
      <c r="K181" s="7" t="str">
        <f t="shared" si="3"/>
        <v>Dikey</v>
      </c>
      <c r="L181" s="7" t="str">
        <f>IF(K181="Dikey",IF(AND(F181&gt;='Çanta Gruplaması'!$C$10,F181&lt;='Çanta Gruplaması'!$D$10),'Çanta Gruplaması'!$B$10,IF(AND(F181&gt;='Çanta Gruplaması'!$C$11,F181&lt;='Çanta Gruplaması'!$D$11),'Çanta Gruplaması'!$B$11,IF(AND(F181&gt;='Çanta Gruplaması'!$C$12,F181&lt;='Çanta Gruplaması'!$D$12),'Çanta Gruplaması'!$B$12,"Belirtilen Aralıkta Değil"))),IF(K181="Yatay",IF(AND(D181&gt;='Çanta Gruplaması'!$C$3,D181&lt;='Çanta Gruplaması'!$D$3),'Çanta Gruplaması'!$B$3,IF(AND(D181&gt;='Çanta Gruplaması'!$C$4,D181&lt;='Çanta Gruplaması'!$D$4),'Çanta Gruplaması'!$B$4,IF(AND(D181&gt;='Çanta Gruplaması'!$C$5,D181&lt;='Çanta Gruplaması'!$D$5),'Çanta Gruplaması'!$B$5,"Belirtilen Aralıkta Değil"))),IF(K181="Küp",IF(AND(D181&gt;='Çanta Gruplaması'!$C$16,D181&lt;='Çanta Gruplaması'!$D$16),'Çanta Gruplaması'!$B$16,IF(AND(D181&gt;='Çanta Gruplaması'!$C$17,D181&lt;='Çanta Gruplaması'!$D$17),'Çanta Gruplaması'!$B$17,IF(AND(D181&gt;='Çanta Gruplaması'!$C$18,D181&lt;='Çanta Gruplaması'!$D$18),'Çanta Gruplaması'!$B$18,"Belirtilen Aralıkta Değil"))),"Değer Hatalı")))</f>
        <v>Belirtilen Aralıkta Değil</v>
      </c>
      <c r="M181" s="7" t="str">
        <f>IF(AND(D181&gt;='Çanta Gruplaması'!$H$3,D181&lt;='Çanta Gruplaması'!$I$3,F181&gt;='Çanta Gruplaması'!$J$3,F181&lt;='Çanta Gruplaması'!$K$3),'Çanta Gruplaması'!$G$3,IF(AND(D181&gt;='Çanta Gruplaması'!$H$4,D181&lt;='Çanta Gruplaması'!$I$4,F181&gt;='Çanta Gruplaması'!$J$4,F181&lt;='Çanta Gruplaması'!$K$4),'Çanta Gruplaması'!$G$4,IF(AND(D181&gt;='Çanta Gruplaması'!$H$5,D181&lt;='Çanta Gruplaması'!$I$5,F181&gt;='Çanta Gruplaması'!$J$5,F181&lt;='Çanta Gruplaması'!$K$5),'Çanta Gruplaması'!$G$5,"Gruplanabilen Aralıkta Değildir")))</f>
        <v>Gruplanabilen Aralıkta Değildir</v>
      </c>
      <c r="N181" s="18"/>
      <c r="O181" s="18"/>
      <c r="P181" s="18"/>
      <c r="Q181" s="18"/>
      <c r="R181" s="18"/>
      <c r="S181" s="18"/>
      <c r="T181" s="18"/>
      <c r="U181" s="18"/>
      <c r="V181" s="18"/>
      <c r="W181" s="18"/>
      <c r="X181" s="18"/>
    </row>
    <row r="182">
      <c r="A182" s="18"/>
      <c r="B182" s="18"/>
      <c r="C182" s="18"/>
      <c r="D182" s="18"/>
      <c r="E182" s="18"/>
      <c r="F182" s="18"/>
      <c r="G182" s="18"/>
      <c r="H182" s="18"/>
      <c r="I182" s="18"/>
      <c r="J182" s="18"/>
      <c r="K182" s="7" t="str">
        <f t="shared" si="3"/>
        <v>Dikey</v>
      </c>
      <c r="L182" s="7" t="str">
        <f>IF(K182="Dikey",IF(AND(F182&gt;='Çanta Gruplaması'!$C$10,F182&lt;='Çanta Gruplaması'!$D$10),'Çanta Gruplaması'!$B$10,IF(AND(F182&gt;='Çanta Gruplaması'!$C$11,F182&lt;='Çanta Gruplaması'!$D$11),'Çanta Gruplaması'!$B$11,IF(AND(F182&gt;='Çanta Gruplaması'!$C$12,F182&lt;='Çanta Gruplaması'!$D$12),'Çanta Gruplaması'!$B$12,"Belirtilen Aralıkta Değil"))),IF(K182="Yatay",IF(AND(D182&gt;='Çanta Gruplaması'!$C$3,D182&lt;='Çanta Gruplaması'!$D$3),'Çanta Gruplaması'!$B$3,IF(AND(D182&gt;='Çanta Gruplaması'!$C$4,D182&lt;='Çanta Gruplaması'!$D$4),'Çanta Gruplaması'!$B$4,IF(AND(D182&gt;='Çanta Gruplaması'!$C$5,D182&lt;='Çanta Gruplaması'!$D$5),'Çanta Gruplaması'!$B$5,"Belirtilen Aralıkta Değil"))),IF(K182="Küp",IF(AND(D182&gt;='Çanta Gruplaması'!$C$16,D182&lt;='Çanta Gruplaması'!$D$16),'Çanta Gruplaması'!$B$16,IF(AND(D182&gt;='Çanta Gruplaması'!$C$17,D182&lt;='Çanta Gruplaması'!$D$17),'Çanta Gruplaması'!$B$17,IF(AND(D182&gt;='Çanta Gruplaması'!$C$18,D182&lt;='Çanta Gruplaması'!$D$18),'Çanta Gruplaması'!$B$18,"Belirtilen Aralıkta Değil"))),"Değer Hatalı")))</f>
        <v>Belirtilen Aralıkta Değil</v>
      </c>
      <c r="M182" s="7" t="str">
        <f>IF(AND(D182&gt;='Çanta Gruplaması'!$H$3,D182&lt;='Çanta Gruplaması'!$I$3,F182&gt;='Çanta Gruplaması'!$J$3,F182&lt;='Çanta Gruplaması'!$K$3),'Çanta Gruplaması'!$G$3,IF(AND(D182&gt;='Çanta Gruplaması'!$H$4,D182&lt;='Çanta Gruplaması'!$I$4,F182&gt;='Çanta Gruplaması'!$J$4,F182&lt;='Çanta Gruplaması'!$K$4),'Çanta Gruplaması'!$G$4,IF(AND(D182&gt;='Çanta Gruplaması'!$H$5,D182&lt;='Çanta Gruplaması'!$I$5,F182&gt;='Çanta Gruplaması'!$J$5,F182&lt;='Çanta Gruplaması'!$K$5),'Çanta Gruplaması'!$G$5,"Gruplanabilen Aralıkta Değildir")))</f>
        <v>Gruplanabilen Aralıkta Değildir</v>
      </c>
      <c r="N182" s="18"/>
      <c r="O182" s="18"/>
      <c r="P182" s="18"/>
      <c r="Q182" s="18"/>
      <c r="R182" s="18"/>
      <c r="S182" s="18"/>
      <c r="T182" s="18"/>
      <c r="U182" s="18"/>
      <c r="V182" s="18"/>
      <c r="W182" s="18"/>
      <c r="X182" s="18"/>
    </row>
    <row r="183">
      <c r="A183" s="18"/>
      <c r="B183" s="18"/>
      <c r="C183" s="18"/>
      <c r="D183" s="18"/>
      <c r="E183" s="18"/>
      <c r="F183" s="18"/>
      <c r="G183" s="18"/>
      <c r="H183" s="18"/>
      <c r="I183" s="18"/>
      <c r="J183" s="18"/>
      <c r="K183" s="7" t="str">
        <f t="shared" si="3"/>
        <v>Dikey</v>
      </c>
      <c r="L183" s="7" t="str">
        <f>IF(K183="Dikey",IF(AND(F183&gt;='Çanta Gruplaması'!$C$10,F183&lt;='Çanta Gruplaması'!$D$10),'Çanta Gruplaması'!$B$10,IF(AND(F183&gt;='Çanta Gruplaması'!$C$11,F183&lt;='Çanta Gruplaması'!$D$11),'Çanta Gruplaması'!$B$11,IF(AND(F183&gt;='Çanta Gruplaması'!$C$12,F183&lt;='Çanta Gruplaması'!$D$12),'Çanta Gruplaması'!$B$12,"Belirtilen Aralıkta Değil"))),IF(K183="Yatay",IF(AND(D183&gt;='Çanta Gruplaması'!$C$3,D183&lt;='Çanta Gruplaması'!$D$3),'Çanta Gruplaması'!$B$3,IF(AND(D183&gt;='Çanta Gruplaması'!$C$4,D183&lt;='Çanta Gruplaması'!$D$4),'Çanta Gruplaması'!$B$4,IF(AND(D183&gt;='Çanta Gruplaması'!$C$5,D183&lt;='Çanta Gruplaması'!$D$5),'Çanta Gruplaması'!$B$5,"Belirtilen Aralıkta Değil"))),IF(K183="Küp",IF(AND(D183&gt;='Çanta Gruplaması'!$C$16,D183&lt;='Çanta Gruplaması'!$D$16),'Çanta Gruplaması'!$B$16,IF(AND(D183&gt;='Çanta Gruplaması'!$C$17,D183&lt;='Çanta Gruplaması'!$D$17),'Çanta Gruplaması'!$B$17,IF(AND(D183&gt;='Çanta Gruplaması'!$C$18,D183&lt;='Çanta Gruplaması'!$D$18),'Çanta Gruplaması'!$B$18,"Belirtilen Aralıkta Değil"))),"Değer Hatalı")))</f>
        <v>Belirtilen Aralıkta Değil</v>
      </c>
      <c r="M183" s="7" t="str">
        <f>IF(AND(D183&gt;='Çanta Gruplaması'!$H$3,D183&lt;='Çanta Gruplaması'!$I$3,F183&gt;='Çanta Gruplaması'!$J$3,F183&lt;='Çanta Gruplaması'!$K$3),'Çanta Gruplaması'!$G$3,IF(AND(D183&gt;='Çanta Gruplaması'!$H$4,D183&lt;='Çanta Gruplaması'!$I$4,F183&gt;='Çanta Gruplaması'!$J$4,F183&lt;='Çanta Gruplaması'!$K$4),'Çanta Gruplaması'!$G$4,IF(AND(D183&gt;='Çanta Gruplaması'!$H$5,D183&lt;='Çanta Gruplaması'!$I$5,F183&gt;='Çanta Gruplaması'!$J$5,F183&lt;='Çanta Gruplaması'!$K$5),'Çanta Gruplaması'!$G$5,"Gruplanabilen Aralıkta Değildir")))</f>
        <v>Gruplanabilen Aralıkta Değildir</v>
      </c>
      <c r="N183" s="18"/>
      <c r="O183" s="18"/>
      <c r="P183" s="18"/>
      <c r="Q183" s="18"/>
      <c r="R183" s="18"/>
      <c r="S183" s="18"/>
      <c r="T183" s="18"/>
      <c r="U183" s="18"/>
      <c r="V183" s="18"/>
      <c r="W183" s="18"/>
      <c r="X183" s="18"/>
    </row>
    <row r="184">
      <c r="A184" s="18"/>
      <c r="B184" s="18"/>
      <c r="C184" s="18"/>
      <c r="D184" s="18"/>
      <c r="E184" s="18"/>
      <c r="F184" s="18"/>
      <c r="G184" s="18"/>
      <c r="H184" s="18"/>
      <c r="I184" s="18"/>
      <c r="J184" s="18"/>
      <c r="K184" s="7" t="str">
        <f t="shared" si="3"/>
        <v>Dikey</v>
      </c>
      <c r="L184" s="7" t="str">
        <f>IF(K184="Dikey",IF(AND(F184&gt;='Çanta Gruplaması'!$C$10,F184&lt;='Çanta Gruplaması'!$D$10),'Çanta Gruplaması'!$B$10,IF(AND(F184&gt;='Çanta Gruplaması'!$C$11,F184&lt;='Çanta Gruplaması'!$D$11),'Çanta Gruplaması'!$B$11,IF(AND(F184&gt;='Çanta Gruplaması'!$C$12,F184&lt;='Çanta Gruplaması'!$D$12),'Çanta Gruplaması'!$B$12,"Belirtilen Aralıkta Değil"))),IF(K184="Yatay",IF(AND(D184&gt;='Çanta Gruplaması'!$C$3,D184&lt;='Çanta Gruplaması'!$D$3),'Çanta Gruplaması'!$B$3,IF(AND(D184&gt;='Çanta Gruplaması'!$C$4,D184&lt;='Çanta Gruplaması'!$D$4),'Çanta Gruplaması'!$B$4,IF(AND(D184&gt;='Çanta Gruplaması'!$C$5,D184&lt;='Çanta Gruplaması'!$D$5),'Çanta Gruplaması'!$B$5,"Belirtilen Aralıkta Değil"))),IF(K184="Küp",IF(AND(D184&gt;='Çanta Gruplaması'!$C$16,D184&lt;='Çanta Gruplaması'!$D$16),'Çanta Gruplaması'!$B$16,IF(AND(D184&gt;='Çanta Gruplaması'!$C$17,D184&lt;='Çanta Gruplaması'!$D$17),'Çanta Gruplaması'!$B$17,IF(AND(D184&gt;='Çanta Gruplaması'!$C$18,D184&lt;='Çanta Gruplaması'!$D$18),'Çanta Gruplaması'!$B$18,"Belirtilen Aralıkta Değil"))),"Değer Hatalı")))</f>
        <v>Belirtilen Aralıkta Değil</v>
      </c>
      <c r="M184" s="7" t="str">
        <f>IF(AND(D184&gt;='Çanta Gruplaması'!$H$3,D184&lt;='Çanta Gruplaması'!$I$3,F184&gt;='Çanta Gruplaması'!$J$3,F184&lt;='Çanta Gruplaması'!$K$3),'Çanta Gruplaması'!$G$3,IF(AND(D184&gt;='Çanta Gruplaması'!$H$4,D184&lt;='Çanta Gruplaması'!$I$4,F184&gt;='Çanta Gruplaması'!$J$4,F184&lt;='Çanta Gruplaması'!$K$4),'Çanta Gruplaması'!$G$4,IF(AND(D184&gt;='Çanta Gruplaması'!$H$5,D184&lt;='Çanta Gruplaması'!$I$5,F184&gt;='Çanta Gruplaması'!$J$5,F184&lt;='Çanta Gruplaması'!$K$5),'Çanta Gruplaması'!$G$5,"Gruplanabilen Aralıkta Değildir")))</f>
        <v>Gruplanabilen Aralıkta Değildir</v>
      </c>
      <c r="N184" s="18"/>
      <c r="O184" s="18"/>
      <c r="P184" s="18"/>
      <c r="Q184" s="18"/>
      <c r="R184" s="18"/>
      <c r="S184" s="18"/>
      <c r="T184" s="18"/>
      <c r="U184" s="18"/>
      <c r="V184" s="18"/>
      <c r="W184" s="18"/>
      <c r="X184" s="18"/>
    </row>
    <row r="185">
      <c r="A185" s="18"/>
      <c r="B185" s="18"/>
      <c r="C185" s="18"/>
      <c r="D185" s="18"/>
      <c r="E185" s="18"/>
      <c r="F185" s="18"/>
      <c r="G185" s="18"/>
      <c r="H185" s="18"/>
      <c r="I185" s="18"/>
      <c r="J185" s="18"/>
      <c r="K185" s="7" t="str">
        <f t="shared" si="3"/>
        <v>Dikey</v>
      </c>
      <c r="L185" s="7" t="str">
        <f>IF(K185="Dikey",IF(AND(F185&gt;='Çanta Gruplaması'!$C$10,F185&lt;='Çanta Gruplaması'!$D$10),'Çanta Gruplaması'!$B$10,IF(AND(F185&gt;='Çanta Gruplaması'!$C$11,F185&lt;='Çanta Gruplaması'!$D$11),'Çanta Gruplaması'!$B$11,IF(AND(F185&gt;='Çanta Gruplaması'!$C$12,F185&lt;='Çanta Gruplaması'!$D$12),'Çanta Gruplaması'!$B$12,"Belirtilen Aralıkta Değil"))),IF(K185="Yatay",IF(AND(D185&gt;='Çanta Gruplaması'!$C$3,D185&lt;='Çanta Gruplaması'!$D$3),'Çanta Gruplaması'!$B$3,IF(AND(D185&gt;='Çanta Gruplaması'!$C$4,D185&lt;='Çanta Gruplaması'!$D$4),'Çanta Gruplaması'!$B$4,IF(AND(D185&gt;='Çanta Gruplaması'!$C$5,D185&lt;='Çanta Gruplaması'!$D$5),'Çanta Gruplaması'!$B$5,"Belirtilen Aralıkta Değil"))),IF(K185="Küp",IF(AND(D185&gt;='Çanta Gruplaması'!$C$16,D185&lt;='Çanta Gruplaması'!$D$16),'Çanta Gruplaması'!$B$16,IF(AND(D185&gt;='Çanta Gruplaması'!$C$17,D185&lt;='Çanta Gruplaması'!$D$17),'Çanta Gruplaması'!$B$17,IF(AND(D185&gt;='Çanta Gruplaması'!$C$18,D185&lt;='Çanta Gruplaması'!$D$18),'Çanta Gruplaması'!$B$18,"Belirtilen Aralıkta Değil"))),"Değer Hatalı")))</f>
        <v>Belirtilen Aralıkta Değil</v>
      </c>
      <c r="M185" s="7" t="str">
        <f>IF(AND(D185&gt;='Çanta Gruplaması'!$H$3,D185&lt;='Çanta Gruplaması'!$I$3,F185&gt;='Çanta Gruplaması'!$J$3,F185&lt;='Çanta Gruplaması'!$K$3),'Çanta Gruplaması'!$G$3,IF(AND(D185&gt;='Çanta Gruplaması'!$H$4,D185&lt;='Çanta Gruplaması'!$I$4,F185&gt;='Çanta Gruplaması'!$J$4,F185&lt;='Çanta Gruplaması'!$K$4),'Çanta Gruplaması'!$G$4,IF(AND(D185&gt;='Çanta Gruplaması'!$H$5,D185&lt;='Çanta Gruplaması'!$I$5,F185&gt;='Çanta Gruplaması'!$J$5,F185&lt;='Çanta Gruplaması'!$K$5),'Çanta Gruplaması'!$G$5,"Gruplanabilen Aralıkta Değildir")))</f>
        <v>Gruplanabilen Aralıkta Değildir</v>
      </c>
      <c r="N185" s="18"/>
      <c r="O185" s="18"/>
      <c r="P185" s="18"/>
      <c r="Q185" s="18"/>
      <c r="R185" s="18"/>
      <c r="S185" s="18"/>
      <c r="T185" s="18"/>
      <c r="U185" s="18"/>
      <c r="V185" s="18"/>
      <c r="W185" s="18"/>
      <c r="X185" s="18"/>
    </row>
    <row r="186">
      <c r="A186" s="18"/>
      <c r="B186" s="18"/>
      <c r="C186" s="18"/>
      <c r="D186" s="18"/>
      <c r="E186" s="18"/>
      <c r="F186" s="18"/>
      <c r="G186" s="18"/>
      <c r="H186" s="18"/>
      <c r="I186" s="18"/>
      <c r="J186" s="18"/>
      <c r="K186" s="7" t="str">
        <f t="shared" si="3"/>
        <v>Dikey</v>
      </c>
      <c r="L186" s="7" t="str">
        <f>IF(K186="Dikey",IF(AND(F186&gt;='Çanta Gruplaması'!$C$10,F186&lt;='Çanta Gruplaması'!$D$10),'Çanta Gruplaması'!$B$10,IF(AND(F186&gt;='Çanta Gruplaması'!$C$11,F186&lt;='Çanta Gruplaması'!$D$11),'Çanta Gruplaması'!$B$11,IF(AND(F186&gt;='Çanta Gruplaması'!$C$12,F186&lt;='Çanta Gruplaması'!$D$12),'Çanta Gruplaması'!$B$12,"Belirtilen Aralıkta Değil"))),IF(K186="Yatay",IF(AND(D186&gt;='Çanta Gruplaması'!$C$3,D186&lt;='Çanta Gruplaması'!$D$3),'Çanta Gruplaması'!$B$3,IF(AND(D186&gt;='Çanta Gruplaması'!$C$4,D186&lt;='Çanta Gruplaması'!$D$4),'Çanta Gruplaması'!$B$4,IF(AND(D186&gt;='Çanta Gruplaması'!$C$5,D186&lt;='Çanta Gruplaması'!$D$5),'Çanta Gruplaması'!$B$5,"Belirtilen Aralıkta Değil"))),IF(K186="Küp",IF(AND(D186&gt;='Çanta Gruplaması'!$C$16,D186&lt;='Çanta Gruplaması'!$D$16),'Çanta Gruplaması'!$B$16,IF(AND(D186&gt;='Çanta Gruplaması'!$C$17,D186&lt;='Çanta Gruplaması'!$D$17),'Çanta Gruplaması'!$B$17,IF(AND(D186&gt;='Çanta Gruplaması'!$C$18,D186&lt;='Çanta Gruplaması'!$D$18),'Çanta Gruplaması'!$B$18,"Belirtilen Aralıkta Değil"))),"Değer Hatalı")))</f>
        <v>Belirtilen Aralıkta Değil</v>
      </c>
      <c r="M186" s="7" t="str">
        <f>IF(AND(D186&gt;='Çanta Gruplaması'!$H$3,D186&lt;='Çanta Gruplaması'!$I$3,F186&gt;='Çanta Gruplaması'!$J$3,F186&lt;='Çanta Gruplaması'!$K$3),'Çanta Gruplaması'!$G$3,IF(AND(D186&gt;='Çanta Gruplaması'!$H$4,D186&lt;='Çanta Gruplaması'!$I$4,F186&gt;='Çanta Gruplaması'!$J$4,F186&lt;='Çanta Gruplaması'!$K$4),'Çanta Gruplaması'!$G$4,IF(AND(D186&gt;='Çanta Gruplaması'!$H$5,D186&lt;='Çanta Gruplaması'!$I$5,F186&gt;='Çanta Gruplaması'!$J$5,F186&lt;='Çanta Gruplaması'!$K$5),'Çanta Gruplaması'!$G$5,"Gruplanabilen Aralıkta Değildir")))</f>
        <v>Gruplanabilen Aralıkta Değildir</v>
      </c>
      <c r="N186" s="18"/>
      <c r="O186" s="18"/>
      <c r="P186" s="18"/>
      <c r="Q186" s="18"/>
      <c r="R186" s="18"/>
      <c r="S186" s="18"/>
      <c r="T186" s="18"/>
      <c r="U186" s="18"/>
      <c r="V186" s="18"/>
      <c r="W186" s="18"/>
      <c r="X186" s="18"/>
    </row>
    <row r="187">
      <c r="A187" s="18"/>
      <c r="B187" s="18"/>
      <c r="C187" s="18"/>
      <c r="D187" s="18"/>
      <c r="E187" s="18"/>
      <c r="F187" s="18"/>
      <c r="G187" s="18"/>
      <c r="H187" s="18"/>
      <c r="I187" s="18"/>
      <c r="J187" s="18"/>
      <c r="K187" s="7" t="str">
        <f t="shared" si="3"/>
        <v>Dikey</v>
      </c>
      <c r="L187" s="7" t="str">
        <f>IF(K187="Dikey",IF(AND(F187&gt;='Çanta Gruplaması'!$C$10,F187&lt;='Çanta Gruplaması'!$D$10),'Çanta Gruplaması'!$B$10,IF(AND(F187&gt;='Çanta Gruplaması'!$C$11,F187&lt;='Çanta Gruplaması'!$D$11),'Çanta Gruplaması'!$B$11,IF(AND(F187&gt;='Çanta Gruplaması'!$C$12,F187&lt;='Çanta Gruplaması'!$D$12),'Çanta Gruplaması'!$B$12,"Belirtilen Aralıkta Değil"))),IF(K187="Yatay",IF(AND(D187&gt;='Çanta Gruplaması'!$C$3,D187&lt;='Çanta Gruplaması'!$D$3),'Çanta Gruplaması'!$B$3,IF(AND(D187&gt;='Çanta Gruplaması'!$C$4,D187&lt;='Çanta Gruplaması'!$D$4),'Çanta Gruplaması'!$B$4,IF(AND(D187&gt;='Çanta Gruplaması'!$C$5,D187&lt;='Çanta Gruplaması'!$D$5),'Çanta Gruplaması'!$B$5,"Belirtilen Aralıkta Değil"))),IF(K187="Küp",IF(AND(D187&gt;='Çanta Gruplaması'!$C$16,D187&lt;='Çanta Gruplaması'!$D$16),'Çanta Gruplaması'!$B$16,IF(AND(D187&gt;='Çanta Gruplaması'!$C$17,D187&lt;='Çanta Gruplaması'!$D$17),'Çanta Gruplaması'!$B$17,IF(AND(D187&gt;='Çanta Gruplaması'!$C$18,D187&lt;='Çanta Gruplaması'!$D$18),'Çanta Gruplaması'!$B$18,"Belirtilen Aralıkta Değil"))),"Değer Hatalı")))</f>
        <v>Belirtilen Aralıkta Değil</v>
      </c>
      <c r="M187" s="7" t="str">
        <f>IF(AND(D187&gt;='Çanta Gruplaması'!$H$3,D187&lt;='Çanta Gruplaması'!$I$3,F187&gt;='Çanta Gruplaması'!$J$3,F187&lt;='Çanta Gruplaması'!$K$3),'Çanta Gruplaması'!$G$3,IF(AND(D187&gt;='Çanta Gruplaması'!$H$4,D187&lt;='Çanta Gruplaması'!$I$4,F187&gt;='Çanta Gruplaması'!$J$4,F187&lt;='Çanta Gruplaması'!$K$4),'Çanta Gruplaması'!$G$4,IF(AND(D187&gt;='Çanta Gruplaması'!$H$5,D187&lt;='Çanta Gruplaması'!$I$5,F187&gt;='Çanta Gruplaması'!$J$5,F187&lt;='Çanta Gruplaması'!$K$5),'Çanta Gruplaması'!$G$5,"Gruplanabilen Aralıkta Değildir")))</f>
        <v>Gruplanabilen Aralıkta Değildir</v>
      </c>
      <c r="N187" s="18"/>
      <c r="O187" s="18"/>
      <c r="P187" s="18"/>
      <c r="Q187" s="18"/>
      <c r="R187" s="18"/>
      <c r="S187" s="18"/>
      <c r="T187" s="18"/>
      <c r="U187" s="18"/>
      <c r="V187" s="18"/>
      <c r="W187" s="18"/>
      <c r="X187" s="18"/>
    </row>
    <row r="188">
      <c r="A188" s="18"/>
      <c r="B188" s="18"/>
      <c r="C188" s="18"/>
      <c r="D188" s="18"/>
      <c r="E188" s="18"/>
      <c r="F188" s="18"/>
      <c r="G188" s="18"/>
      <c r="H188" s="18"/>
      <c r="I188" s="18"/>
      <c r="J188" s="18"/>
      <c r="K188" s="7" t="str">
        <f t="shared" si="3"/>
        <v>Dikey</v>
      </c>
      <c r="L188" s="7" t="str">
        <f>IF(K188="Dikey",IF(AND(F188&gt;='Çanta Gruplaması'!$C$10,F188&lt;='Çanta Gruplaması'!$D$10),'Çanta Gruplaması'!$B$10,IF(AND(F188&gt;='Çanta Gruplaması'!$C$11,F188&lt;='Çanta Gruplaması'!$D$11),'Çanta Gruplaması'!$B$11,IF(AND(F188&gt;='Çanta Gruplaması'!$C$12,F188&lt;='Çanta Gruplaması'!$D$12),'Çanta Gruplaması'!$B$12,"Belirtilen Aralıkta Değil"))),IF(K188="Yatay",IF(AND(D188&gt;='Çanta Gruplaması'!$C$3,D188&lt;='Çanta Gruplaması'!$D$3),'Çanta Gruplaması'!$B$3,IF(AND(D188&gt;='Çanta Gruplaması'!$C$4,D188&lt;='Çanta Gruplaması'!$D$4),'Çanta Gruplaması'!$B$4,IF(AND(D188&gt;='Çanta Gruplaması'!$C$5,D188&lt;='Çanta Gruplaması'!$D$5),'Çanta Gruplaması'!$B$5,"Belirtilen Aralıkta Değil"))),IF(K188="Küp",IF(AND(D188&gt;='Çanta Gruplaması'!$C$16,D188&lt;='Çanta Gruplaması'!$D$16),'Çanta Gruplaması'!$B$16,IF(AND(D188&gt;='Çanta Gruplaması'!$C$17,D188&lt;='Çanta Gruplaması'!$D$17),'Çanta Gruplaması'!$B$17,IF(AND(D188&gt;='Çanta Gruplaması'!$C$18,D188&lt;='Çanta Gruplaması'!$D$18),'Çanta Gruplaması'!$B$18,"Belirtilen Aralıkta Değil"))),"Değer Hatalı")))</f>
        <v>Belirtilen Aralıkta Değil</v>
      </c>
      <c r="M188" s="7" t="str">
        <f>IF(AND(D188&gt;='Çanta Gruplaması'!$H$3,D188&lt;='Çanta Gruplaması'!$I$3,F188&gt;='Çanta Gruplaması'!$J$3,F188&lt;='Çanta Gruplaması'!$K$3),'Çanta Gruplaması'!$G$3,IF(AND(D188&gt;='Çanta Gruplaması'!$H$4,D188&lt;='Çanta Gruplaması'!$I$4,F188&gt;='Çanta Gruplaması'!$J$4,F188&lt;='Çanta Gruplaması'!$K$4),'Çanta Gruplaması'!$G$4,IF(AND(D188&gt;='Çanta Gruplaması'!$H$5,D188&lt;='Çanta Gruplaması'!$I$5,F188&gt;='Çanta Gruplaması'!$J$5,F188&lt;='Çanta Gruplaması'!$K$5),'Çanta Gruplaması'!$G$5,"Gruplanabilen Aralıkta Değildir")))</f>
        <v>Gruplanabilen Aralıkta Değildir</v>
      </c>
      <c r="N188" s="18"/>
      <c r="O188" s="18"/>
      <c r="P188" s="18"/>
      <c r="Q188" s="18"/>
      <c r="R188" s="18"/>
      <c r="S188" s="18"/>
      <c r="T188" s="18"/>
      <c r="U188" s="18"/>
      <c r="V188" s="18"/>
      <c r="W188" s="18"/>
      <c r="X188" s="18"/>
    </row>
    <row r="189">
      <c r="A189" s="18"/>
      <c r="B189" s="18"/>
      <c r="C189" s="18"/>
      <c r="D189" s="18"/>
      <c r="E189" s="18"/>
      <c r="F189" s="18"/>
      <c r="G189" s="18"/>
      <c r="H189" s="18"/>
      <c r="I189" s="18"/>
      <c r="J189" s="18"/>
      <c r="K189" s="7" t="str">
        <f t="shared" si="3"/>
        <v>Dikey</v>
      </c>
      <c r="L189" s="7" t="str">
        <f>IF(K189="Dikey",IF(AND(F189&gt;='Çanta Gruplaması'!$C$10,F189&lt;='Çanta Gruplaması'!$D$10),'Çanta Gruplaması'!$B$10,IF(AND(F189&gt;='Çanta Gruplaması'!$C$11,F189&lt;='Çanta Gruplaması'!$D$11),'Çanta Gruplaması'!$B$11,IF(AND(F189&gt;='Çanta Gruplaması'!$C$12,F189&lt;='Çanta Gruplaması'!$D$12),'Çanta Gruplaması'!$B$12,"Belirtilen Aralıkta Değil"))),IF(K189="Yatay",IF(AND(D189&gt;='Çanta Gruplaması'!$C$3,D189&lt;='Çanta Gruplaması'!$D$3),'Çanta Gruplaması'!$B$3,IF(AND(D189&gt;='Çanta Gruplaması'!$C$4,D189&lt;='Çanta Gruplaması'!$D$4),'Çanta Gruplaması'!$B$4,IF(AND(D189&gt;='Çanta Gruplaması'!$C$5,D189&lt;='Çanta Gruplaması'!$D$5),'Çanta Gruplaması'!$B$5,"Belirtilen Aralıkta Değil"))),IF(K189="Küp",IF(AND(D189&gt;='Çanta Gruplaması'!$C$16,D189&lt;='Çanta Gruplaması'!$D$16),'Çanta Gruplaması'!$B$16,IF(AND(D189&gt;='Çanta Gruplaması'!$C$17,D189&lt;='Çanta Gruplaması'!$D$17),'Çanta Gruplaması'!$B$17,IF(AND(D189&gt;='Çanta Gruplaması'!$C$18,D189&lt;='Çanta Gruplaması'!$D$18),'Çanta Gruplaması'!$B$18,"Belirtilen Aralıkta Değil"))),"Değer Hatalı")))</f>
        <v>Belirtilen Aralıkta Değil</v>
      </c>
      <c r="M189" s="7" t="str">
        <f>IF(AND(D189&gt;='Çanta Gruplaması'!$H$3,D189&lt;='Çanta Gruplaması'!$I$3,F189&gt;='Çanta Gruplaması'!$J$3,F189&lt;='Çanta Gruplaması'!$K$3),'Çanta Gruplaması'!$G$3,IF(AND(D189&gt;='Çanta Gruplaması'!$H$4,D189&lt;='Çanta Gruplaması'!$I$4,F189&gt;='Çanta Gruplaması'!$J$4,F189&lt;='Çanta Gruplaması'!$K$4),'Çanta Gruplaması'!$G$4,IF(AND(D189&gt;='Çanta Gruplaması'!$H$5,D189&lt;='Çanta Gruplaması'!$I$5,F189&gt;='Çanta Gruplaması'!$J$5,F189&lt;='Çanta Gruplaması'!$K$5),'Çanta Gruplaması'!$G$5,"Gruplanabilen Aralıkta Değildir")))</f>
        <v>Gruplanabilen Aralıkta Değildir</v>
      </c>
      <c r="N189" s="18"/>
      <c r="O189" s="18"/>
      <c r="P189" s="18"/>
      <c r="Q189" s="18"/>
      <c r="R189" s="18"/>
      <c r="S189" s="18"/>
      <c r="T189" s="18"/>
      <c r="U189" s="18"/>
      <c r="V189" s="18"/>
      <c r="W189" s="18"/>
      <c r="X189" s="18"/>
    </row>
    <row r="190">
      <c r="A190" s="18"/>
      <c r="B190" s="18"/>
      <c r="C190" s="18"/>
      <c r="D190" s="18"/>
      <c r="E190" s="18"/>
      <c r="F190" s="18"/>
      <c r="G190" s="18"/>
      <c r="H190" s="18"/>
      <c r="I190" s="18"/>
      <c r="J190" s="18"/>
      <c r="K190" s="7" t="str">
        <f t="shared" si="3"/>
        <v>Dikey</v>
      </c>
      <c r="L190" s="7" t="str">
        <f>IF(K190="Dikey",IF(AND(F190&gt;='Çanta Gruplaması'!$C$10,F190&lt;='Çanta Gruplaması'!$D$10),'Çanta Gruplaması'!$B$10,IF(AND(F190&gt;='Çanta Gruplaması'!$C$11,F190&lt;='Çanta Gruplaması'!$D$11),'Çanta Gruplaması'!$B$11,IF(AND(F190&gt;='Çanta Gruplaması'!$C$12,F190&lt;='Çanta Gruplaması'!$D$12),'Çanta Gruplaması'!$B$12,"Belirtilen Aralıkta Değil"))),IF(K190="Yatay",IF(AND(D190&gt;='Çanta Gruplaması'!$C$3,D190&lt;='Çanta Gruplaması'!$D$3),'Çanta Gruplaması'!$B$3,IF(AND(D190&gt;='Çanta Gruplaması'!$C$4,D190&lt;='Çanta Gruplaması'!$D$4),'Çanta Gruplaması'!$B$4,IF(AND(D190&gt;='Çanta Gruplaması'!$C$5,D190&lt;='Çanta Gruplaması'!$D$5),'Çanta Gruplaması'!$B$5,"Belirtilen Aralıkta Değil"))),IF(K190="Küp",IF(AND(D190&gt;='Çanta Gruplaması'!$C$16,D190&lt;='Çanta Gruplaması'!$D$16),'Çanta Gruplaması'!$B$16,IF(AND(D190&gt;='Çanta Gruplaması'!$C$17,D190&lt;='Çanta Gruplaması'!$D$17),'Çanta Gruplaması'!$B$17,IF(AND(D190&gt;='Çanta Gruplaması'!$C$18,D190&lt;='Çanta Gruplaması'!$D$18),'Çanta Gruplaması'!$B$18,"Belirtilen Aralıkta Değil"))),"Değer Hatalı")))</f>
        <v>Belirtilen Aralıkta Değil</v>
      </c>
      <c r="M190" s="7" t="str">
        <f>IF(AND(D190&gt;='Çanta Gruplaması'!$H$3,D190&lt;='Çanta Gruplaması'!$I$3,F190&gt;='Çanta Gruplaması'!$J$3,F190&lt;='Çanta Gruplaması'!$K$3),'Çanta Gruplaması'!$G$3,IF(AND(D190&gt;='Çanta Gruplaması'!$H$4,D190&lt;='Çanta Gruplaması'!$I$4,F190&gt;='Çanta Gruplaması'!$J$4,F190&lt;='Çanta Gruplaması'!$K$4),'Çanta Gruplaması'!$G$4,IF(AND(D190&gt;='Çanta Gruplaması'!$H$5,D190&lt;='Çanta Gruplaması'!$I$5,F190&gt;='Çanta Gruplaması'!$J$5,F190&lt;='Çanta Gruplaması'!$K$5),'Çanta Gruplaması'!$G$5,"Gruplanabilen Aralıkta Değildir")))</f>
        <v>Gruplanabilen Aralıkta Değildir</v>
      </c>
      <c r="N190" s="18"/>
      <c r="O190" s="18"/>
      <c r="P190" s="18"/>
      <c r="Q190" s="18"/>
      <c r="R190" s="18"/>
      <c r="S190" s="18"/>
      <c r="T190" s="18"/>
      <c r="U190" s="18"/>
      <c r="V190" s="18"/>
      <c r="W190" s="18"/>
      <c r="X190" s="18"/>
    </row>
    <row r="191">
      <c r="A191" s="18"/>
      <c r="B191" s="18"/>
      <c r="C191" s="18"/>
      <c r="D191" s="18"/>
      <c r="E191" s="18"/>
      <c r="F191" s="18"/>
      <c r="G191" s="18"/>
      <c r="H191" s="18"/>
      <c r="I191" s="18"/>
      <c r="J191" s="18"/>
      <c r="K191" s="7" t="str">
        <f t="shared" si="3"/>
        <v>Dikey</v>
      </c>
      <c r="L191" s="7" t="str">
        <f>IF(K191="Dikey",IF(AND(F191&gt;='Çanta Gruplaması'!$C$10,F191&lt;='Çanta Gruplaması'!$D$10),'Çanta Gruplaması'!$B$10,IF(AND(F191&gt;='Çanta Gruplaması'!$C$11,F191&lt;='Çanta Gruplaması'!$D$11),'Çanta Gruplaması'!$B$11,IF(AND(F191&gt;='Çanta Gruplaması'!$C$12,F191&lt;='Çanta Gruplaması'!$D$12),'Çanta Gruplaması'!$B$12,"Belirtilen Aralıkta Değil"))),IF(K191="Yatay",IF(AND(D191&gt;='Çanta Gruplaması'!$C$3,D191&lt;='Çanta Gruplaması'!$D$3),'Çanta Gruplaması'!$B$3,IF(AND(D191&gt;='Çanta Gruplaması'!$C$4,D191&lt;='Çanta Gruplaması'!$D$4),'Çanta Gruplaması'!$B$4,IF(AND(D191&gt;='Çanta Gruplaması'!$C$5,D191&lt;='Çanta Gruplaması'!$D$5),'Çanta Gruplaması'!$B$5,"Belirtilen Aralıkta Değil"))),IF(K191="Küp",IF(AND(D191&gt;='Çanta Gruplaması'!$C$16,D191&lt;='Çanta Gruplaması'!$D$16),'Çanta Gruplaması'!$B$16,IF(AND(D191&gt;='Çanta Gruplaması'!$C$17,D191&lt;='Çanta Gruplaması'!$D$17),'Çanta Gruplaması'!$B$17,IF(AND(D191&gt;='Çanta Gruplaması'!$C$18,D191&lt;='Çanta Gruplaması'!$D$18),'Çanta Gruplaması'!$B$18,"Belirtilen Aralıkta Değil"))),"Değer Hatalı")))</f>
        <v>Belirtilen Aralıkta Değil</v>
      </c>
      <c r="M191" s="7" t="str">
        <f>IF(AND(D191&gt;='Çanta Gruplaması'!$H$3,D191&lt;='Çanta Gruplaması'!$I$3,F191&gt;='Çanta Gruplaması'!$J$3,F191&lt;='Çanta Gruplaması'!$K$3),'Çanta Gruplaması'!$G$3,IF(AND(D191&gt;='Çanta Gruplaması'!$H$4,D191&lt;='Çanta Gruplaması'!$I$4,F191&gt;='Çanta Gruplaması'!$J$4,F191&lt;='Çanta Gruplaması'!$K$4),'Çanta Gruplaması'!$G$4,IF(AND(D191&gt;='Çanta Gruplaması'!$H$5,D191&lt;='Çanta Gruplaması'!$I$5,F191&gt;='Çanta Gruplaması'!$J$5,F191&lt;='Çanta Gruplaması'!$K$5),'Çanta Gruplaması'!$G$5,"Gruplanabilen Aralıkta Değildir")))</f>
        <v>Gruplanabilen Aralıkta Değildir</v>
      </c>
      <c r="N191" s="18"/>
      <c r="O191" s="18"/>
      <c r="P191" s="18"/>
      <c r="Q191" s="18"/>
      <c r="R191" s="18"/>
      <c r="S191" s="18"/>
      <c r="T191" s="18"/>
      <c r="U191" s="18"/>
      <c r="V191" s="18"/>
      <c r="W191" s="18"/>
      <c r="X191" s="18"/>
    </row>
    <row r="192">
      <c r="A192" s="18"/>
      <c r="B192" s="18"/>
      <c r="C192" s="18"/>
      <c r="D192" s="18"/>
      <c r="E192" s="18"/>
      <c r="F192" s="18"/>
      <c r="G192" s="18"/>
      <c r="H192" s="18"/>
      <c r="I192" s="18"/>
      <c r="J192" s="18"/>
      <c r="K192" s="7" t="str">
        <f t="shared" si="3"/>
        <v>Dikey</v>
      </c>
      <c r="L192" s="7" t="str">
        <f>IF(K192="Dikey",IF(AND(F192&gt;='Çanta Gruplaması'!$C$10,F192&lt;='Çanta Gruplaması'!$D$10),'Çanta Gruplaması'!$B$10,IF(AND(F192&gt;='Çanta Gruplaması'!$C$11,F192&lt;='Çanta Gruplaması'!$D$11),'Çanta Gruplaması'!$B$11,IF(AND(F192&gt;='Çanta Gruplaması'!$C$12,F192&lt;='Çanta Gruplaması'!$D$12),'Çanta Gruplaması'!$B$12,"Belirtilen Aralıkta Değil"))),IF(K192="Yatay",IF(AND(D192&gt;='Çanta Gruplaması'!$C$3,D192&lt;='Çanta Gruplaması'!$D$3),'Çanta Gruplaması'!$B$3,IF(AND(D192&gt;='Çanta Gruplaması'!$C$4,D192&lt;='Çanta Gruplaması'!$D$4),'Çanta Gruplaması'!$B$4,IF(AND(D192&gt;='Çanta Gruplaması'!$C$5,D192&lt;='Çanta Gruplaması'!$D$5),'Çanta Gruplaması'!$B$5,"Belirtilen Aralıkta Değil"))),IF(K192="Küp",IF(AND(D192&gt;='Çanta Gruplaması'!$C$16,D192&lt;='Çanta Gruplaması'!$D$16),'Çanta Gruplaması'!$B$16,IF(AND(D192&gt;='Çanta Gruplaması'!$C$17,D192&lt;='Çanta Gruplaması'!$D$17),'Çanta Gruplaması'!$B$17,IF(AND(D192&gt;='Çanta Gruplaması'!$C$18,D192&lt;='Çanta Gruplaması'!$D$18),'Çanta Gruplaması'!$B$18,"Belirtilen Aralıkta Değil"))),"Değer Hatalı")))</f>
        <v>Belirtilen Aralıkta Değil</v>
      </c>
      <c r="M192" s="7" t="str">
        <f>IF(AND(D192&gt;='Çanta Gruplaması'!$H$3,D192&lt;='Çanta Gruplaması'!$I$3,F192&gt;='Çanta Gruplaması'!$J$3,F192&lt;='Çanta Gruplaması'!$K$3),'Çanta Gruplaması'!$G$3,IF(AND(D192&gt;='Çanta Gruplaması'!$H$4,D192&lt;='Çanta Gruplaması'!$I$4,F192&gt;='Çanta Gruplaması'!$J$4,F192&lt;='Çanta Gruplaması'!$K$4),'Çanta Gruplaması'!$G$4,IF(AND(D192&gt;='Çanta Gruplaması'!$H$5,D192&lt;='Çanta Gruplaması'!$I$5,F192&gt;='Çanta Gruplaması'!$J$5,F192&lt;='Çanta Gruplaması'!$K$5),'Çanta Gruplaması'!$G$5,"Gruplanabilen Aralıkta Değildir")))</f>
        <v>Gruplanabilen Aralıkta Değildir</v>
      </c>
      <c r="N192" s="18"/>
      <c r="O192" s="18"/>
      <c r="P192" s="18"/>
      <c r="Q192" s="18"/>
      <c r="R192" s="18"/>
      <c r="S192" s="18"/>
      <c r="T192" s="18"/>
      <c r="U192" s="18"/>
      <c r="V192" s="18"/>
      <c r="W192" s="18"/>
      <c r="X192" s="18"/>
    </row>
    <row r="193">
      <c r="A193" s="18"/>
      <c r="B193" s="18"/>
      <c r="C193" s="18"/>
      <c r="D193" s="18"/>
      <c r="E193" s="18"/>
      <c r="F193" s="18"/>
      <c r="G193" s="18"/>
      <c r="H193" s="18"/>
      <c r="I193" s="18"/>
      <c r="J193" s="18"/>
      <c r="K193" s="7" t="str">
        <f t="shared" si="3"/>
        <v>Dikey</v>
      </c>
      <c r="L193" s="7" t="str">
        <f>IF(K193="Dikey",IF(AND(F193&gt;='Çanta Gruplaması'!$C$10,F193&lt;='Çanta Gruplaması'!$D$10),'Çanta Gruplaması'!$B$10,IF(AND(F193&gt;='Çanta Gruplaması'!$C$11,F193&lt;='Çanta Gruplaması'!$D$11),'Çanta Gruplaması'!$B$11,IF(AND(F193&gt;='Çanta Gruplaması'!$C$12,F193&lt;='Çanta Gruplaması'!$D$12),'Çanta Gruplaması'!$B$12,"Belirtilen Aralıkta Değil"))),IF(K193="Yatay",IF(AND(D193&gt;='Çanta Gruplaması'!$C$3,D193&lt;='Çanta Gruplaması'!$D$3),'Çanta Gruplaması'!$B$3,IF(AND(D193&gt;='Çanta Gruplaması'!$C$4,D193&lt;='Çanta Gruplaması'!$D$4),'Çanta Gruplaması'!$B$4,IF(AND(D193&gt;='Çanta Gruplaması'!$C$5,D193&lt;='Çanta Gruplaması'!$D$5),'Çanta Gruplaması'!$B$5,"Belirtilen Aralıkta Değil"))),IF(K193="Küp",IF(AND(D193&gt;='Çanta Gruplaması'!$C$16,D193&lt;='Çanta Gruplaması'!$D$16),'Çanta Gruplaması'!$B$16,IF(AND(D193&gt;='Çanta Gruplaması'!$C$17,D193&lt;='Çanta Gruplaması'!$D$17),'Çanta Gruplaması'!$B$17,IF(AND(D193&gt;='Çanta Gruplaması'!$C$18,D193&lt;='Çanta Gruplaması'!$D$18),'Çanta Gruplaması'!$B$18,"Belirtilen Aralıkta Değil"))),"Değer Hatalı")))</f>
        <v>Belirtilen Aralıkta Değil</v>
      </c>
      <c r="M193" s="7" t="str">
        <f>IF(AND(D193&gt;='Çanta Gruplaması'!$H$3,D193&lt;='Çanta Gruplaması'!$I$3,F193&gt;='Çanta Gruplaması'!$J$3,F193&lt;='Çanta Gruplaması'!$K$3),'Çanta Gruplaması'!$G$3,IF(AND(D193&gt;='Çanta Gruplaması'!$H$4,D193&lt;='Çanta Gruplaması'!$I$4,F193&gt;='Çanta Gruplaması'!$J$4,F193&lt;='Çanta Gruplaması'!$K$4),'Çanta Gruplaması'!$G$4,IF(AND(D193&gt;='Çanta Gruplaması'!$H$5,D193&lt;='Çanta Gruplaması'!$I$5,F193&gt;='Çanta Gruplaması'!$J$5,F193&lt;='Çanta Gruplaması'!$K$5),'Çanta Gruplaması'!$G$5,"Gruplanabilen Aralıkta Değildir")))</f>
        <v>Gruplanabilen Aralıkta Değildir</v>
      </c>
      <c r="N193" s="18"/>
      <c r="O193" s="18"/>
      <c r="P193" s="18"/>
      <c r="Q193" s="18"/>
      <c r="R193" s="18"/>
      <c r="S193" s="18"/>
      <c r="T193" s="18"/>
      <c r="U193" s="18"/>
      <c r="V193" s="18"/>
      <c r="W193" s="18"/>
      <c r="X193" s="18"/>
    </row>
    <row r="194">
      <c r="A194" s="18"/>
      <c r="B194" s="18"/>
      <c r="C194" s="18"/>
      <c r="D194" s="18"/>
      <c r="E194" s="18"/>
      <c r="F194" s="18"/>
      <c r="G194" s="18"/>
      <c r="H194" s="18"/>
      <c r="I194" s="18"/>
      <c r="J194" s="18"/>
      <c r="K194" s="7" t="str">
        <f t="shared" si="3"/>
        <v>Dikey</v>
      </c>
      <c r="L194" s="7" t="str">
        <f>IF(K194="Dikey",IF(AND(F194&gt;='Çanta Gruplaması'!$C$10,F194&lt;='Çanta Gruplaması'!$D$10),'Çanta Gruplaması'!$B$10,IF(AND(F194&gt;='Çanta Gruplaması'!$C$11,F194&lt;='Çanta Gruplaması'!$D$11),'Çanta Gruplaması'!$B$11,IF(AND(F194&gt;='Çanta Gruplaması'!$C$12,F194&lt;='Çanta Gruplaması'!$D$12),'Çanta Gruplaması'!$B$12,"Belirtilen Aralıkta Değil"))),IF(K194="Yatay",IF(AND(D194&gt;='Çanta Gruplaması'!$C$3,D194&lt;='Çanta Gruplaması'!$D$3),'Çanta Gruplaması'!$B$3,IF(AND(D194&gt;='Çanta Gruplaması'!$C$4,D194&lt;='Çanta Gruplaması'!$D$4),'Çanta Gruplaması'!$B$4,IF(AND(D194&gt;='Çanta Gruplaması'!$C$5,D194&lt;='Çanta Gruplaması'!$D$5),'Çanta Gruplaması'!$B$5,"Belirtilen Aralıkta Değil"))),IF(K194="Küp",IF(AND(D194&gt;='Çanta Gruplaması'!$C$16,D194&lt;='Çanta Gruplaması'!$D$16),'Çanta Gruplaması'!$B$16,IF(AND(D194&gt;='Çanta Gruplaması'!$C$17,D194&lt;='Çanta Gruplaması'!$D$17),'Çanta Gruplaması'!$B$17,IF(AND(D194&gt;='Çanta Gruplaması'!$C$18,D194&lt;='Çanta Gruplaması'!$D$18),'Çanta Gruplaması'!$B$18,"Belirtilen Aralıkta Değil"))),"Değer Hatalı")))</f>
        <v>Belirtilen Aralıkta Değil</v>
      </c>
      <c r="M194" s="7" t="str">
        <f>IF(AND(D194&gt;='Çanta Gruplaması'!$H$3,D194&lt;='Çanta Gruplaması'!$I$3,F194&gt;='Çanta Gruplaması'!$J$3,F194&lt;='Çanta Gruplaması'!$K$3),'Çanta Gruplaması'!$G$3,IF(AND(D194&gt;='Çanta Gruplaması'!$H$4,D194&lt;='Çanta Gruplaması'!$I$4,F194&gt;='Çanta Gruplaması'!$J$4,F194&lt;='Çanta Gruplaması'!$K$4),'Çanta Gruplaması'!$G$4,IF(AND(D194&gt;='Çanta Gruplaması'!$H$5,D194&lt;='Çanta Gruplaması'!$I$5,F194&gt;='Çanta Gruplaması'!$J$5,F194&lt;='Çanta Gruplaması'!$K$5),'Çanta Gruplaması'!$G$5,"Gruplanabilen Aralıkta Değildir")))</f>
        <v>Gruplanabilen Aralıkta Değildir</v>
      </c>
      <c r="N194" s="18"/>
      <c r="O194" s="18"/>
      <c r="P194" s="18"/>
      <c r="Q194" s="18"/>
      <c r="R194" s="18"/>
      <c r="S194" s="18"/>
      <c r="T194" s="18"/>
      <c r="U194" s="18"/>
      <c r="V194" s="18"/>
      <c r="W194" s="18"/>
      <c r="X194" s="18"/>
    </row>
    <row r="195">
      <c r="A195" s="18"/>
      <c r="B195" s="18"/>
      <c r="C195" s="18"/>
      <c r="D195" s="18"/>
      <c r="E195" s="18"/>
      <c r="F195" s="18"/>
      <c r="G195" s="18"/>
      <c r="H195" s="18"/>
      <c r="I195" s="18"/>
      <c r="J195" s="18"/>
      <c r="K195" s="7" t="str">
        <f t="shared" si="3"/>
        <v>Dikey</v>
      </c>
      <c r="L195" s="7" t="str">
        <f>IF(K195="Dikey",IF(AND(F195&gt;='Çanta Gruplaması'!$C$10,F195&lt;='Çanta Gruplaması'!$D$10),'Çanta Gruplaması'!$B$10,IF(AND(F195&gt;='Çanta Gruplaması'!$C$11,F195&lt;='Çanta Gruplaması'!$D$11),'Çanta Gruplaması'!$B$11,IF(AND(F195&gt;='Çanta Gruplaması'!$C$12,F195&lt;='Çanta Gruplaması'!$D$12),'Çanta Gruplaması'!$B$12,"Belirtilen Aralıkta Değil"))),IF(K195="Yatay",IF(AND(D195&gt;='Çanta Gruplaması'!$C$3,D195&lt;='Çanta Gruplaması'!$D$3),'Çanta Gruplaması'!$B$3,IF(AND(D195&gt;='Çanta Gruplaması'!$C$4,D195&lt;='Çanta Gruplaması'!$D$4),'Çanta Gruplaması'!$B$4,IF(AND(D195&gt;='Çanta Gruplaması'!$C$5,D195&lt;='Çanta Gruplaması'!$D$5),'Çanta Gruplaması'!$B$5,"Belirtilen Aralıkta Değil"))),IF(K195="Küp",IF(AND(D195&gt;='Çanta Gruplaması'!$C$16,D195&lt;='Çanta Gruplaması'!$D$16),'Çanta Gruplaması'!$B$16,IF(AND(D195&gt;='Çanta Gruplaması'!$C$17,D195&lt;='Çanta Gruplaması'!$D$17),'Çanta Gruplaması'!$B$17,IF(AND(D195&gt;='Çanta Gruplaması'!$C$18,D195&lt;='Çanta Gruplaması'!$D$18),'Çanta Gruplaması'!$B$18,"Belirtilen Aralıkta Değil"))),"Değer Hatalı")))</f>
        <v>Belirtilen Aralıkta Değil</v>
      </c>
      <c r="M195" s="7" t="str">
        <f>IF(AND(D195&gt;='Çanta Gruplaması'!$H$3,D195&lt;='Çanta Gruplaması'!$I$3,F195&gt;='Çanta Gruplaması'!$J$3,F195&lt;='Çanta Gruplaması'!$K$3),'Çanta Gruplaması'!$G$3,IF(AND(D195&gt;='Çanta Gruplaması'!$H$4,D195&lt;='Çanta Gruplaması'!$I$4,F195&gt;='Çanta Gruplaması'!$J$4,F195&lt;='Çanta Gruplaması'!$K$4),'Çanta Gruplaması'!$G$4,IF(AND(D195&gt;='Çanta Gruplaması'!$H$5,D195&lt;='Çanta Gruplaması'!$I$5,F195&gt;='Çanta Gruplaması'!$J$5,F195&lt;='Çanta Gruplaması'!$K$5),'Çanta Gruplaması'!$G$5,"Gruplanabilen Aralıkta Değildir")))</f>
        <v>Gruplanabilen Aralıkta Değildir</v>
      </c>
      <c r="N195" s="18"/>
      <c r="O195" s="18"/>
      <c r="P195" s="18"/>
      <c r="Q195" s="18"/>
      <c r="R195" s="18"/>
      <c r="S195" s="18"/>
      <c r="T195" s="18"/>
      <c r="U195" s="18"/>
      <c r="V195" s="18"/>
      <c r="W195" s="18"/>
      <c r="X195" s="18"/>
    </row>
    <row r="196">
      <c r="A196" s="18"/>
      <c r="B196" s="18"/>
      <c r="C196" s="18"/>
      <c r="D196" s="18"/>
      <c r="E196" s="18"/>
      <c r="F196" s="18"/>
      <c r="G196" s="18"/>
      <c r="H196" s="18"/>
      <c r="I196" s="18"/>
      <c r="J196" s="18"/>
      <c r="K196" s="7" t="str">
        <f t="shared" si="3"/>
        <v>Dikey</v>
      </c>
      <c r="L196" s="7" t="str">
        <f>IF(K196="Dikey",IF(AND(F196&gt;='Çanta Gruplaması'!$C$10,F196&lt;='Çanta Gruplaması'!$D$10),'Çanta Gruplaması'!$B$10,IF(AND(F196&gt;='Çanta Gruplaması'!$C$11,F196&lt;='Çanta Gruplaması'!$D$11),'Çanta Gruplaması'!$B$11,IF(AND(F196&gt;='Çanta Gruplaması'!$C$12,F196&lt;='Çanta Gruplaması'!$D$12),'Çanta Gruplaması'!$B$12,"Belirtilen Aralıkta Değil"))),IF(K196="Yatay",IF(AND(D196&gt;='Çanta Gruplaması'!$C$3,D196&lt;='Çanta Gruplaması'!$D$3),'Çanta Gruplaması'!$B$3,IF(AND(D196&gt;='Çanta Gruplaması'!$C$4,D196&lt;='Çanta Gruplaması'!$D$4),'Çanta Gruplaması'!$B$4,IF(AND(D196&gt;='Çanta Gruplaması'!$C$5,D196&lt;='Çanta Gruplaması'!$D$5),'Çanta Gruplaması'!$B$5,"Belirtilen Aralıkta Değil"))),IF(K196="Küp",IF(AND(D196&gt;='Çanta Gruplaması'!$C$16,D196&lt;='Çanta Gruplaması'!$D$16),'Çanta Gruplaması'!$B$16,IF(AND(D196&gt;='Çanta Gruplaması'!$C$17,D196&lt;='Çanta Gruplaması'!$D$17),'Çanta Gruplaması'!$B$17,IF(AND(D196&gt;='Çanta Gruplaması'!$C$18,D196&lt;='Çanta Gruplaması'!$D$18),'Çanta Gruplaması'!$B$18,"Belirtilen Aralıkta Değil"))),"Değer Hatalı")))</f>
        <v>Belirtilen Aralıkta Değil</v>
      </c>
      <c r="M196" s="7" t="str">
        <f>IF(AND(D196&gt;='Çanta Gruplaması'!$H$3,D196&lt;='Çanta Gruplaması'!$I$3,F196&gt;='Çanta Gruplaması'!$J$3,F196&lt;='Çanta Gruplaması'!$K$3),'Çanta Gruplaması'!$G$3,IF(AND(D196&gt;='Çanta Gruplaması'!$H$4,D196&lt;='Çanta Gruplaması'!$I$4,F196&gt;='Çanta Gruplaması'!$J$4,F196&lt;='Çanta Gruplaması'!$K$4),'Çanta Gruplaması'!$G$4,IF(AND(D196&gt;='Çanta Gruplaması'!$H$5,D196&lt;='Çanta Gruplaması'!$I$5,F196&gt;='Çanta Gruplaması'!$J$5,F196&lt;='Çanta Gruplaması'!$K$5),'Çanta Gruplaması'!$G$5,"Gruplanabilen Aralıkta Değildir")))</f>
        <v>Gruplanabilen Aralıkta Değildir</v>
      </c>
      <c r="N196" s="18"/>
      <c r="O196" s="18"/>
      <c r="P196" s="18"/>
      <c r="Q196" s="18"/>
      <c r="R196" s="18"/>
      <c r="S196" s="18"/>
      <c r="T196" s="18"/>
      <c r="U196" s="18"/>
      <c r="V196" s="18"/>
      <c r="W196" s="18"/>
      <c r="X196" s="18"/>
    </row>
    <row r="197">
      <c r="A197" s="18"/>
      <c r="B197" s="18"/>
      <c r="C197" s="18"/>
      <c r="D197" s="18"/>
      <c r="E197" s="18"/>
      <c r="F197" s="18"/>
      <c r="G197" s="18"/>
      <c r="H197" s="18"/>
      <c r="I197" s="18"/>
      <c r="J197" s="18"/>
      <c r="K197" s="7" t="str">
        <f t="shared" si="3"/>
        <v>Dikey</v>
      </c>
      <c r="L197" s="7" t="str">
        <f>IF(K197="Dikey",IF(AND(F197&gt;='Çanta Gruplaması'!$C$10,F197&lt;='Çanta Gruplaması'!$D$10),'Çanta Gruplaması'!$B$10,IF(AND(F197&gt;='Çanta Gruplaması'!$C$11,F197&lt;='Çanta Gruplaması'!$D$11),'Çanta Gruplaması'!$B$11,IF(AND(F197&gt;='Çanta Gruplaması'!$C$12,F197&lt;='Çanta Gruplaması'!$D$12),'Çanta Gruplaması'!$B$12,"Belirtilen Aralıkta Değil"))),IF(K197="Yatay",IF(AND(D197&gt;='Çanta Gruplaması'!$C$3,D197&lt;='Çanta Gruplaması'!$D$3),'Çanta Gruplaması'!$B$3,IF(AND(D197&gt;='Çanta Gruplaması'!$C$4,D197&lt;='Çanta Gruplaması'!$D$4),'Çanta Gruplaması'!$B$4,IF(AND(D197&gt;='Çanta Gruplaması'!$C$5,D197&lt;='Çanta Gruplaması'!$D$5),'Çanta Gruplaması'!$B$5,"Belirtilen Aralıkta Değil"))),IF(K197="Küp",IF(AND(D197&gt;='Çanta Gruplaması'!$C$16,D197&lt;='Çanta Gruplaması'!$D$16),'Çanta Gruplaması'!$B$16,IF(AND(D197&gt;='Çanta Gruplaması'!$C$17,D197&lt;='Çanta Gruplaması'!$D$17),'Çanta Gruplaması'!$B$17,IF(AND(D197&gt;='Çanta Gruplaması'!$C$18,D197&lt;='Çanta Gruplaması'!$D$18),'Çanta Gruplaması'!$B$18,"Belirtilen Aralıkta Değil"))),"Değer Hatalı")))</f>
        <v>Belirtilen Aralıkta Değil</v>
      </c>
      <c r="M197" s="7" t="str">
        <f>IF(AND(D197&gt;='Çanta Gruplaması'!$H$3,D197&lt;='Çanta Gruplaması'!$I$3,F197&gt;='Çanta Gruplaması'!$J$3,F197&lt;='Çanta Gruplaması'!$K$3),'Çanta Gruplaması'!$G$3,IF(AND(D197&gt;='Çanta Gruplaması'!$H$4,D197&lt;='Çanta Gruplaması'!$I$4,F197&gt;='Çanta Gruplaması'!$J$4,F197&lt;='Çanta Gruplaması'!$K$4),'Çanta Gruplaması'!$G$4,IF(AND(D197&gt;='Çanta Gruplaması'!$H$5,D197&lt;='Çanta Gruplaması'!$I$5,F197&gt;='Çanta Gruplaması'!$J$5,F197&lt;='Çanta Gruplaması'!$K$5),'Çanta Gruplaması'!$G$5,"Gruplanabilen Aralıkta Değildir")))</f>
        <v>Gruplanabilen Aralıkta Değildir</v>
      </c>
      <c r="N197" s="18"/>
      <c r="O197" s="18"/>
      <c r="P197" s="18"/>
      <c r="Q197" s="18"/>
      <c r="R197" s="18"/>
      <c r="S197" s="18"/>
      <c r="T197" s="18"/>
      <c r="U197" s="18"/>
      <c r="V197" s="18"/>
      <c r="W197" s="18"/>
      <c r="X197" s="18"/>
    </row>
    <row r="198">
      <c r="A198" s="18"/>
      <c r="B198" s="18"/>
      <c r="C198" s="18"/>
      <c r="D198" s="18"/>
      <c r="E198" s="18"/>
      <c r="F198" s="18"/>
      <c r="G198" s="18"/>
      <c r="H198" s="18"/>
      <c r="I198" s="18"/>
      <c r="J198" s="18"/>
      <c r="K198" s="7" t="str">
        <f t="shared" si="3"/>
        <v>Dikey</v>
      </c>
      <c r="L198" s="7" t="str">
        <f>IF(K198="Dikey",IF(AND(F198&gt;='Çanta Gruplaması'!$C$10,F198&lt;='Çanta Gruplaması'!$D$10),'Çanta Gruplaması'!$B$10,IF(AND(F198&gt;='Çanta Gruplaması'!$C$11,F198&lt;='Çanta Gruplaması'!$D$11),'Çanta Gruplaması'!$B$11,IF(AND(F198&gt;='Çanta Gruplaması'!$C$12,F198&lt;='Çanta Gruplaması'!$D$12),'Çanta Gruplaması'!$B$12,"Belirtilen Aralıkta Değil"))),IF(K198="Yatay",IF(AND(D198&gt;='Çanta Gruplaması'!$C$3,D198&lt;='Çanta Gruplaması'!$D$3),'Çanta Gruplaması'!$B$3,IF(AND(D198&gt;='Çanta Gruplaması'!$C$4,D198&lt;='Çanta Gruplaması'!$D$4),'Çanta Gruplaması'!$B$4,IF(AND(D198&gt;='Çanta Gruplaması'!$C$5,D198&lt;='Çanta Gruplaması'!$D$5),'Çanta Gruplaması'!$B$5,"Belirtilen Aralıkta Değil"))),IF(K198="Küp",IF(AND(D198&gt;='Çanta Gruplaması'!$C$16,D198&lt;='Çanta Gruplaması'!$D$16),'Çanta Gruplaması'!$B$16,IF(AND(D198&gt;='Çanta Gruplaması'!$C$17,D198&lt;='Çanta Gruplaması'!$D$17),'Çanta Gruplaması'!$B$17,IF(AND(D198&gt;='Çanta Gruplaması'!$C$18,D198&lt;='Çanta Gruplaması'!$D$18),'Çanta Gruplaması'!$B$18,"Belirtilen Aralıkta Değil"))),"Değer Hatalı")))</f>
        <v>Belirtilen Aralıkta Değil</v>
      </c>
      <c r="M198" s="7" t="str">
        <f>IF(AND(D198&gt;='Çanta Gruplaması'!$H$3,D198&lt;='Çanta Gruplaması'!$I$3,F198&gt;='Çanta Gruplaması'!$J$3,F198&lt;='Çanta Gruplaması'!$K$3),'Çanta Gruplaması'!$G$3,IF(AND(D198&gt;='Çanta Gruplaması'!$H$4,D198&lt;='Çanta Gruplaması'!$I$4,F198&gt;='Çanta Gruplaması'!$J$4,F198&lt;='Çanta Gruplaması'!$K$4),'Çanta Gruplaması'!$G$4,IF(AND(D198&gt;='Çanta Gruplaması'!$H$5,D198&lt;='Çanta Gruplaması'!$I$5,F198&gt;='Çanta Gruplaması'!$J$5,F198&lt;='Çanta Gruplaması'!$K$5),'Çanta Gruplaması'!$G$5,"Gruplanabilen Aralıkta Değildir")))</f>
        <v>Gruplanabilen Aralıkta Değildir</v>
      </c>
      <c r="N198" s="18"/>
      <c r="O198" s="18"/>
      <c r="P198" s="18"/>
      <c r="Q198" s="18"/>
      <c r="R198" s="18"/>
      <c r="S198" s="18"/>
      <c r="T198" s="18"/>
      <c r="U198" s="18"/>
      <c r="V198" s="18"/>
      <c r="W198" s="18"/>
      <c r="X198" s="18"/>
    </row>
    <row r="199">
      <c r="A199" s="18"/>
      <c r="B199" s="18"/>
      <c r="C199" s="18"/>
      <c r="D199" s="18"/>
      <c r="E199" s="18"/>
      <c r="F199" s="18"/>
      <c r="G199" s="18"/>
      <c r="H199" s="18"/>
      <c r="I199" s="18"/>
      <c r="J199" s="18"/>
      <c r="K199" s="7" t="str">
        <f t="shared" si="3"/>
        <v>Dikey</v>
      </c>
      <c r="L199" s="7" t="str">
        <f>IF(K199="Dikey",IF(AND(F199&gt;='Çanta Gruplaması'!$C$10,F199&lt;='Çanta Gruplaması'!$D$10),'Çanta Gruplaması'!$B$10,IF(AND(F199&gt;='Çanta Gruplaması'!$C$11,F199&lt;='Çanta Gruplaması'!$D$11),'Çanta Gruplaması'!$B$11,IF(AND(F199&gt;='Çanta Gruplaması'!$C$12,F199&lt;='Çanta Gruplaması'!$D$12),'Çanta Gruplaması'!$B$12,"Belirtilen Aralıkta Değil"))),IF(K199="Yatay",IF(AND(D199&gt;='Çanta Gruplaması'!$C$3,D199&lt;='Çanta Gruplaması'!$D$3),'Çanta Gruplaması'!$B$3,IF(AND(D199&gt;='Çanta Gruplaması'!$C$4,D199&lt;='Çanta Gruplaması'!$D$4),'Çanta Gruplaması'!$B$4,IF(AND(D199&gt;='Çanta Gruplaması'!$C$5,D199&lt;='Çanta Gruplaması'!$D$5),'Çanta Gruplaması'!$B$5,"Belirtilen Aralıkta Değil"))),IF(K199="Küp",IF(AND(D199&gt;='Çanta Gruplaması'!$C$16,D199&lt;='Çanta Gruplaması'!$D$16),'Çanta Gruplaması'!$B$16,IF(AND(D199&gt;='Çanta Gruplaması'!$C$17,D199&lt;='Çanta Gruplaması'!$D$17),'Çanta Gruplaması'!$B$17,IF(AND(D199&gt;='Çanta Gruplaması'!$C$18,D199&lt;='Çanta Gruplaması'!$D$18),'Çanta Gruplaması'!$B$18,"Belirtilen Aralıkta Değil"))),"Değer Hatalı")))</f>
        <v>Belirtilen Aralıkta Değil</v>
      </c>
      <c r="M199" s="7" t="str">
        <f>IF(AND(D199&gt;='Çanta Gruplaması'!$H$3,D199&lt;='Çanta Gruplaması'!$I$3,F199&gt;='Çanta Gruplaması'!$J$3,F199&lt;='Çanta Gruplaması'!$K$3),'Çanta Gruplaması'!$G$3,IF(AND(D199&gt;='Çanta Gruplaması'!$H$4,D199&lt;='Çanta Gruplaması'!$I$4,F199&gt;='Çanta Gruplaması'!$J$4,F199&lt;='Çanta Gruplaması'!$K$4),'Çanta Gruplaması'!$G$4,IF(AND(D199&gt;='Çanta Gruplaması'!$H$5,D199&lt;='Çanta Gruplaması'!$I$5,F199&gt;='Çanta Gruplaması'!$J$5,F199&lt;='Çanta Gruplaması'!$K$5),'Çanta Gruplaması'!$G$5,"Gruplanabilen Aralıkta Değildir")))</f>
        <v>Gruplanabilen Aralıkta Değildir</v>
      </c>
      <c r="N199" s="18"/>
      <c r="O199" s="18"/>
      <c r="P199" s="18"/>
      <c r="Q199" s="18"/>
      <c r="R199" s="18"/>
      <c r="S199" s="18"/>
      <c r="T199" s="18"/>
      <c r="U199" s="18"/>
      <c r="V199" s="18"/>
      <c r="W199" s="18"/>
      <c r="X199" s="18"/>
    </row>
    <row r="200">
      <c r="A200" s="18"/>
      <c r="B200" s="18"/>
      <c r="C200" s="18"/>
      <c r="D200" s="18"/>
      <c r="E200" s="18"/>
      <c r="F200" s="18"/>
      <c r="G200" s="18"/>
      <c r="H200" s="18"/>
      <c r="I200" s="18"/>
      <c r="J200" s="18"/>
      <c r="K200" s="7" t="str">
        <f t="shared" si="3"/>
        <v>Dikey</v>
      </c>
      <c r="L200" s="7" t="str">
        <f>IF(K200="Dikey",IF(AND(F200&gt;='Çanta Gruplaması'!$C$10,F200&lt;='Çanta Gruplaması'!$D$10),'Çanta Gruplaması'!$B$10,IF(AND(F200&gt;='Çanta Gruplaması'!$C$11,F200&lt;='Çanta Gruplaması'!$D$11),'Çanta Gruplaması'!$B$11,IF(AND(F200&gt;='Çanta Gruplaması'!$C$12,F200&lt;='Çanta Gruplaması'!$D$12),'Çanta Gruplaması'!$B$12,"Belirtilen Aralıkta Değil"))),IF(K200="Yatay",IF(AND(D200&gt;='Çanta Gruplaması'!$C$3,D200&lt;='Çanta Gruplaması'!$D$3),'Çanta Gruplaması'!$B$3,IF(AND(D200&gt;='Çanta Gruplaması'!$C$4,D200&lt;='Çanta Gruplaması'!$D$4),'Çanta Gruplaması'!$B$4,IF(AND(D200&gt;='Çanta Gruplaması'!$C$5,D200&lt;='Çanta Gruplaması'!$D$5),'Çanta Gruplaması'!$B$5,"Belirtilen Aralıkta Değil"))),IF(K200="Küp",IF(AND(D200&gt;='Çanta Gruplaması'!$C$16,D200&lt;='Çanta Gruplaması'!$D$16),'Çanta Gruplaması'!$B$16,IF(AND(D200&gt;='Çanta Gruplaması'!$C$17,D200&lt;='Çanta Gruplaması'!$D$17),'Çanta Gruplaması'!$B$17,IF(AND(D200&gt;='Çanta Gruplaması'!$C$18,D200&lt;='Çanta Gruplaması'!$D$18),'Çanta Gruplaması'!$B$18,"Belirtilen Aralıkta Değil"))),"Değer Hatalı")))</f>
        <v>Belirtilen Aralıkta Değil</v>
      </c>
      <c r="M200" s="7" t="str">
        <f>IF(AND(D200&gt;='Çanta Gruplaması'!$H$3,D200&lt;='Çanta Gruplaması'!$I$3,F200&gt;='Çanta Gruplaması'!$J$3,F200&lt;='Çanta Gruplaması'!$K$3),'Çanta Gruplaması'!$G$3,IF(AND(D200&gt;='Çanta Gruplaması'!$H$4,D200&lt;='Çanta Gruplaması'!$I$4,F200&gt;='Çanta Gruplaması'!$J$4,F200&lt;='Çanta Gruplaması'!$K$4),'Çanta Gruplaması'!$G$4,IF(AND(D200&gt;='Çanta Gruplaması'!$H$5,D200&lt;='Çanta Gruplaması'!$I$5,F200&gt;='Çanta Gruplaması'!$J$5,F200&lt;='Çanta Gruplaması'!$K$5),'Çanta Gruplaması'!$G$5,"Gruplanabilen Aralıkta Değildir")))</f>
        <v>Gruplanabilen Aralıkta Değildir</v>
      </c>
      <c r="N200" s="18"/>
      <c r="O200" s="18"/>
      <c r="P200" s="18"/>
      <c r="Q200" s="18"/>
      <c r="R200" s="18"/>
      <c r="S200" s="18"/>
      <c r="T200" s="18"/>
      <c r="U200" s="18"/>
      <c r="V200" s="18"/>
      <c r="W200" s="18"/>
      <c r="X200" s="18"/>
    </row>
    <row r="201">
      <c r="A201" s="18"/>
      <c r="B201" s="18"/>
      <c r="C201" s="18"/>
      <c r="D201" s="18"/>
      <c r="E201" s="18"/>
      <c r="F201" s="18"/>
      <c r="G201" s="18"/>
      <c r="H201" s="18"/>
      <c r="I201" s="18"/>
      <c r="J201" s="18"/>
      <c r="K201" s="7" t="str">
        <f t="shared" si="3"/>
        <v>Dikey</v>
      </c>
      <c r="L201" s="7" t="str">
        <f>IF(K201="Dikey",IF(AND(F201&gt;='Çanta Gruplaması'!$C$10,F201&lt;='Çanta Gruplaması'!$D$10),'Çanta Gruplaması'!$B$10,IF(AND(F201&gt;='Çanta Gruplaması'!$C$11,F201&lt;='Çanta Gruplaması'!$D$11),'Çanta Gruplaması'!$B$11,IF(AND(F201&gt;='Çanta Gruplaması'!$C$12,F201&lt;='Çanta Gruplaması'!$D$12),'Çanta Gruplaması'!$B$12,"Belirtilen Aralıkta Değil"))),IF(K201="Yatay",IF(AND(D201&gt;='Çanta Gruplaması'!$C$3,D201&lt;='Çanta Gruplaması'!$D$3),'Çanta Gruplaması'!$B$3,IF(AND(D201&gt;='Çanta Gruplaması'!$C$4,D201&lt;='Çanta Gruplaması'!$D$4),'Çanta Gruplaması'!$B$4,IF(AND(D201&gt;='Çanta Gruplaması'!$C$5,D201&lt;='Çanta Gruplaması'!$D$5),'Çanta Gruplaması'!$B$5,"Belirtilen Aralıkta Değil"))),IF(K201="Küp",IF(AND(D201&gt;='Çanta Gruplaması'!$C$16,D201&lt;='Çanta Gruplaması'!$D$16),'Çanta Gruplaması'!$B$16,IF(AND(D201&gt;='Çanta Gruplaması'!$C$17,D201&lt;='Çanta Gruplaması'!$D$17),'Çanta Gruplaması'!$B$17,IF(AND(D201&gt;='Çanta Gruplaması'!$C$18,D201&lt;='Çanta Gruplaması'!$D$18),'Çanta Gruplaması'!$B$18,"Belirtilen Aralıkta Değil"))),"Değer Hatalı")))</f>
        <v>Belirtilen Aralıkta Değil</v>
      </c>
      <c r="M201" s="7" t="str">
        <f>IF(AND(D201&gt;='Çanta Gruplaması'!$H$3,D201&lt;='Çanta Gruplaması'!$I$3,F201&gt;='Çanta Gruplaması'!$J$3,F201&lt;='Çanta Gruplaması'!$K$3),'Çanta Gruplaması'!$G$3,IF(AND(D201&gt;='Çanta Gruplaması'!$H$4,D201&lt;='Çanta Gruplaması'!$I$4,F201&gt;='Çanta Gruplaması'!$J$4,F201&lt;='Çanta Gruplaması'!$K$4),'Çanta Gruplaması'!$G$4,IF(AND(D201&gt;='Çanta Gruplaması'!$H$5,D201&lt;='Çanta Gruplaması'!$I$5,F201&gt;='Çanta Gruplaması'!$J$5,F201&lt;='Çanta Gruplaması'!$K$5),'Çanta Gruplaması'!$G$5,"Gruplanabilen Aralıkta Değildir")))</f>
        <v>Gruplanabilen Aralıkta Değildir</v>
      </c>
      <c r="N201" s="18"/>
      <c r="O201" s="18"/>
      <c r="P201" s="18"/>
      <c r="Q201" s="18"/>
      <c r="R201" s="18"/>
      <c r="S201" s="18"/>
      <c r="T201" s="18"/>
      <c r="U201" s="18"/>
      <c r="V201" s="18"/>
      <c r="W201" s="18"/>
      <c r="X201" s="18"/>
    </row>
    <row r="202">
      <c r="A202" s="18"/>
      <c r="B202" s="18"/>
      <c r="C202" s="18"/>
      <c r="D202" s="18"/>
      <c r="E202" s="18"/>
      <c r="F202" s="18"/>
      <c r="G202" s="18"/>
      <c r="H202" s="18"/>
      <c r="I202" s="18"/>
      <c r="J202" s="18"/>
      <c r="K202" s="7" t="str">
        <f t="shared" si="3"/>
        <v>Dikey</v>
      </c>
      <c r="L202" s="7" t="str">
        <f>IF(K202="Dikey",IF(AND(F202&gt;='Çanta Gruplaması'!$C$10,F202&lt;='Çanta Gruplaması'!$D$10),'Çanta Gruplaması'!$B$10,IF(AND(F202&gt;='Çanta Gruplaması'!$C$11,F202&lt;='Çanta Gruplaması'!$D$11),'Çanta Gruplaması'!$B$11,IF(AND(F202&gt;='Çanta Gruplaması'!$C$12,F202&lt;='Çanta Gruplaması'!$D$12),'Çanta Gruplaması'!$B$12,"Belirtilen Aralıkta Değil"))),IF(K202="Yatay",IF(AND(D202&gt;='Çanta Gruplaması'!$C$3,D202&lt;='Çanta Gruplaması'!$D$3),'Çanta Gruplaması'!$B$3,IF(AND(D202&gt;='Çanta Gruplaması'!$C$4,D202&lt;='Çanta Gruplaması'!$D$4),'Çanta Gruplaması'!$B$4,IF(AND(D202&gt;='Çanta Gruplaması'!$C$5,D202&lt;='Çanta Gruplaması'!$D$5),'Çanta Gruplaması'!$B$5,"Belirtilen Aralıkta Değil"))),IF(K202="Küp",IF(AND(D202&gt;='Çanta Gruplaması'!$C$16,D202&lt;='Çanta Gruplaması'!$D$16),'Çanta Gruplaması'!$B$16,IF(AND(D202&gt;='Çanta Gruplaması'!$C$17,D202&lt;='Çanta Gruplaması'!$D$17),'Çanta Gruplaması'!$B$17,IF(AND(D202&gt;='Çanta Gruplaması'!$C$18,D202&lt;='Çanta Gruplaması'!$D$18),'Çanta Gruplaması'!$B$18,"Belirtilen Aralıkta Değil"))),"Değer Hatalı")))</f>
        <v>Belirtilen Aralıkta Değil</v>
      </c>
      <c r="M202" s="7" t="str">
        <f>IF(AND(D202&gt;='Çanta Gruplaması'!$H$3,D202&lt;='Çanta Gruplaması'!$I$3,F202&gt;='Çanta Gruplaması'!$J$3,F202&lt;='Çanta Gruplaması'!$K$3),'Çanta Gruplaması'!$G$3,IF(AND(D202&gt;='Çanta Gruplaması'!$H$4,D202&lt;='Çanta Gruplaması'!$I$4,F202&gt;='Çanta Gruplaması'!$J$4,F202&lt;='Çanta Gruplaması'!$K$4),'Çanta Gruplaması'!$G$4,IF(AND(D202&gt;='Çanta Gruplaması'!$H$5,D202&lt;='Çanta Gruplaması'!$I$5,F202&gt;='Çanta Gruplaması'!$J$5,F202&lt;='Çanta Gruplaması'!$K$5),'Çanta Gruplaması'!$G$5,"Gruplanabilen Aralıkta Değildir")))</f>
        <v>Gruplanabilen Aralıkta Değildir</v>
      </c>
      <c r="N202" s="18"/>
      <c r="O202" s="18"/>
      <c r="P202" s="18"/>
      <c r="Q202" s="18"/>
      <c r="R202" s="18"/>
      <c r="S202" s="18"/>
      <c r="T202" s="18"/>
      <c r="U202" s="18"/>
      <c r="V202" s="18"/>
      <c r="W202" s="18"/>
      <c r="X202" s="18"/>
    </row>
    <row r="203">
      <c r="A203" s="18"/>
      <c r="B203" s="18"/>
      <c r="C203" s="18"/>
      <c r="D203" s="18"/>
      <c r="E203" s="18"/>
      <c r="F203" s="18"/>
      <c r="G203" s="18"/>
      <c r="H203" s="18"/>
      <c r="I203" s="18"/>
      <c r="J203" s="18"/>
      <c r="K203" s="7" t="str">
        <f t="shared" si="3"/>
        <v>Dikey</v>
      </c>
      <c r="L203" s="7" t="str">
        <f>IF(K203="Dikey",IF(AND(F203&gt;='Çanta Gruplaması'!$C$10,F203&lt;='Çanta Gruplaması'!$D$10),'Çanta Gruplaması'!$B$10,IF(AND(F203&gt;='Çanta Gruplaması'!$C$11,F203&lt;='Çanta Gruplaması'!$D$11),'Çanta Gruplaması'!$B$11,IF(AND(F203&gt;='Çanta Gruplaması'!$C$12,F203&lt;='Çanta Gruplaması'!$D$12),'Çanta Gruplaması'!$B$12,"Belirtilen Aralıkta Değil"))),IF(K203="Yatay",IF(AND(D203&gt;='Çanta Gruplaması'!$C$3,D203&lt;='Çanta Gruplaması'!$D$3),'Çanta Gruplaması'!$B$3,IF(AND(D203&gt;='Çanta Gruplaması'!$C$4,D203&lt;='Çanta Gruplaması'!$D$4),'Çanta Gruplaması'!$B$4,IF(AND(D203&gt;='Çanta Gruplaması'!$C$5,D203&lt;='Çanta Gruplaması'!$D$5),'Çanta Gruplaması'!$B$5,"Belirtilen Aralıkta Değil"))),IF(K203="Küp",IF(AND(D203&gt;='Çanta Gruplaması'!$C$16,D203&lt;='Çanta Gruplaması'!$D$16),'Çanta Gruplaması'!$B$16,IF(AND(D203&gt;='Çanta Gruplaması'!$C$17,D203&lt;='Çanta Gruplaması'!$D$17),'Çanta Gruplaması'!$B$17,IF(AND(D203&gt;='Çanta Gruplaması'!$C$18,D203&lt;='Çanta Gruplaması'!$D$18),'Çanta Gruplaması'!$B$18,"Belirtilen Aralıkta Değil"))),"Değer Hatalı")))</f>
        <v>Belirtilen Aralıkta Değil</v>
      </c>
      <c r="M203" s="7" t="str">
        <f>IF(AND(D203&gt;='Çanta Gruplaması'!$H$3,D203&lt;='Çanta Gruplaması'!$I$3,F203&gt;='Çanta Gruplaması'!$J$3,F203&lt;='Çanta Gruplaması'!$K$3),'Çanta Gruplaması'!$G$3,IF(AND(D203&gt;='Çanta Gruplaması'!$H$4,D203&lt;='Çanta Gruplaması'!$I$4,F203&gt;='Çanta Gruplaması'!$J$4,F203&lt;='Çanta Gruplaması'!$K$4),'Çanta Gruplaması'!$G$4,IF(AND(D203&gt;='Çanta Gruplaması'!$H$5,D203&lt;='Çanta Gruplaması'!$I$5,F203&gt;='Çanta Gruplaması'!$J$5,F203&lt;='Çanta Gruplaması'!$K$5),'Çanta Gruplaması'!$G$5,"Gruplanabilen Aralıkta Değildir")))</f>
        <v>Gruplanabilen Aralıkta Değildir</v>
      </c>
      <c r="N203" s="18"/>
      <c r="O203" s="18"/>
      <c r="P203" s="18"/>
      <c r="Q203" s="18"/>
      <c r="R203" s="18"/>
      <c r="S203" s="18"/>
      <c r="T203" s="18"/>
      <c r="U203" s="18"/>
      <c r="V203" s="18"/>
      <c r="W203" s="18"/>
      <c r="X203" s="18"/>
    </row>
    <row r="204">
      <c r="A204" s="18"/>
      <c r="B204" s="18"/>
      <c r="C204" s="18"/>
      <c r="D204" s="18"/>
      <c r="E204" s="18"/>
      <c r="F204" s="18"/>
      <c r="G204" s="18"/>
      <c r="H204" s="18"/>
      <c r="I204" s="18"/>
      <c r="J204" s="18"/>
      <c r="K204" s="7" t="str">
        <f t="shared" si="3"/>
        <v>Dikey</v>
      </c>
      <c r="L204" s="7" t="str">
        <f>IF(K204="Dikey",IF(AND(F204&gt;='Çanta Gruplaması'!$C$10,F204&lt;='Çanta Gruplaması'!$D$10),'Çanta Gruplaması'!$B$10,IF(AND(F204&gt;='Çanta Gruplaması'!$C$11,F204&lt;='Çanta Gruplaması'!$D$11),'Çanta Gruplaması'!$B$11,IF(AND(F204&gt;='Çanta Gruplaması'!$C$12,F204&lt;='Çanta Gruplaması'!$D$12),'Çanta Gruplaması'!$B$12,"Belirtilen Aralıkta Değil"))),IF(K204="Yatay",IF(AND(D204&gt;='Çanta Gruplaması'!$C$3,D204&lt;='Çanta Gruplaması'!$D$3),'Çanta Gruplaması'!$B$3,IF(AND(D204&gt;='Çanta Gruplaması'!$C$4,D204&lt;='Çanta Gruplaması'!$D$4),'Çanta Gruplaması'!$B$4,IF(AND(D204&gt;='Çanta Gruplaması'!$C$5,D204&lt;='Çanta Gruplaması'!$D$5),'Çanta Gruplaması'!$B$5,"Belirtilen Aralıkta Değil"))),IF(K204="Küp",IF(AND(D204&gt;='Çanta Gruplaması'!$C$16,D204&lt;='Çanta Gruplaması'!$D$16),'Çanta Gruplaması'!$B$16,IF(AND(D204&gt;='Çanta Gruplaması'!$C$17,D204&lt;='Çanta Gruplaması'!$D$17),'Çanta Gruplaması'!$B$17,IF(AND(D204&gt;='Çanta Gruplaması'!$C$18,D204&lt;='Çanta Gruplaması'!$D$18),'Çanta Gruplaması'!$B$18,"Belirtilen Aralıkta Değil"))),"Değer Hatalı")))</f>
        <v>Belirtilen Aralıkta Değil</v>
      </c>
      <c r="M204" s="7" t="str">
        <f>IF(AND(D204&gt;='Çanta Gruplaması'!$H$3,D204&lt;='Çanta Gruplaması'!$I$3,F204&gt;='Çanta Gruplaması'!$J$3,F204&lt;='Çanta Gruplaması'!$K$3),'Çanta Gruplaması'!$G$3,IF(AND(D204&gt;='Çanta Gruplaması'!$H$4,D204&lt;='Çanta Gruplaması'!$I$4,F204&gt;='Çanta Gruplaması'!$J$4,F204&lt;='Çanta Gruplaması'!$K$4),'Çanta Gruplaması'!$G$4,IF(AND(D204&gt;='Çanta Gruplaması'!$H$5,D204&lt;='Çanta Gruplaması'!$I$5,F204&gt;='Çanta Gruplaması'!$J$5,F204&lt;='Çanta Gruplaması'!$K$5),'Çanta Gruplaması'!$G$5,"Gruplanabilen Aralıkta Değildir")))</f>
        <v>Gruplanabilen Aralıkta Değildir</v>
      </c>
      <c r="N204" s="18"/>
      <c r="O204" s="18"/>
      <c r="P204" s="18"/>
      <c r="Q204" s="18"/>
      <c r="R204" s="18"/>
      <c r="S204" s="18"/>
      <c r="T204" s="18"/>
      <c r="U204" s="18"/>
      <c r="V204" s="18"/>
      <c r="W204" s="18"/>
      <c r="X204" s="18"/>
    </row>
    <row r="205">
      <c r="A205" s="18"/>
      <c r="B205" s="18"/>
      <c r="C205" s="18"/>
      <c r="D205" s="18"/>
      <c r="E205" s="18"/>
      <c r="F205" s="18"/>
      <c r="G205" s="18"/>
      <c r="H205" s="18"/>
      <c r="I205" s="18"/>
      <c r="J205" s="18"/>
      <c r="K205" s="7" t="str">
        <f t="shared" si="3"/>
        <v>Dikey</v>
      </c>
      <c r="L205" s="7" t="str">
        <f>IF(K205="Dikey",IF(AND(F205&gt;='Çanta Gruplaması'!$C$10,F205&lt;='Çanta Gruplaması'!$D$10),'Çanta Gruplaması'!$B$10,IF(AND(F205&gt;='Çanta Gruplaması'!$C$11,F205&lt;='Çanta Gruplaması'!$D$11),'Çanta Gruplaması'!$B$11,IF(AND(F205&gt;='Çanta Gruplaması'!$C$12,F205&lt;='Çanta Gruplaması'!$D$12),'Çanta Gruplaması'!$B$12,"Belirtilen Aralıkta Değil"))),IF(K205="Yatay",IF(AND(D205&gt;='Çanta Gruplaması'!$C$3,D205&lt;='Çanta Gruplaması'!$D$3),'Çanta Gruplaması'!$B$3,IF(AND(D205&gt;='Çanta Gruplaması'!$C$4,D205&lt;='Çanta Gruplaması'!$D$4),'Çanta Gruplaması'!$B$4,IF(AND(D205&gt;='Çanta Gruplaması'!$C$5,D205&lt;='Çanta Gruplaması'!$D$5),'Çanta Gruplaması'!$B$5,"Belirtilen Aralıkta Değil"))),IF(K205="Küp",IF(AND(D205&gt;='Çanta Gruplaması'!$C$16,D205&lt;='Çanta Gruplaması'!$D$16),'Çanta Gruplaması'!$B$16,IF(AND(D205&gt;='Çanta Gruplaması'!$C$17,D205&lt;='Çanta Gruplaması'!$D$17),'Çanta Gruplaması'!$B$17,IF(AND(D205&gt;='Çanta Gruplaması'!$C$18,D205&lt;='Çanta Gruplaması'!$D$18),'Çanta Gruplaması'!$B$18,"Belirtilen Aralıkta Değil"))),"Değer Hatalı")))</f>
        <v>Belirtilen Aralıkta Değil</v>
      </c>
      <c r="M205" s="7" t="str">
        <f>IF(AND(D205&gt;='Çanta Gruplaması'!$H$3,D205&lt;='Çanta Gruplaması'!$I$3,F205&gt;='Çanta Gruplaması'!$J$3,F205&lt;='Çanta Gruplaması'!$K$3),'Çanta Gruplaması'!$G$3,IF(AND(D205&gt;='Çanta Gruplaması'!$H$4,D205&lt;='Çanta Gruplaması'!$I$4,F205&gt;='Çanta Gruplaması'!$J$4,F205&lt;='Çanta Gruplaması'!$K$4),'Çanta Gruplaması'!$G$4,IF(AND(D205&gt;='Çanta Gruplaması'!$H$5,D205&lt;='Çanta Gruplaması'!$I$5,F205&gt;='Çanta Gruplaması'!$J$5,F205&lt;='Çanta Gruplaması'!$K$5),'Çanta Gruplaması'!$G$5,"Gruplanabilen Aralıkta Değildir")))</f>
        <v>Gruplanabilen Aralıkta Değildir</v>
      </c>
      <c r="N205" s="18"/>
      <c r="O205" s="18"/>
      <c r="P205" s="18"/>
      <c r="Q205" s="18"/>
      <c r="R205" s="18"/>
      <c r="S205" s="18"/>
      <c r="T205" s="18"/>
      <c r="U205" s="18"/>
      <c r="V205" s="18"/>
      <c r="W205" s="18"/>
      <c r="X205" s="18"/>
    </row>
    <row r="206">
      <c r="A206" s="18"/>
      <c r="B206" s="18"/>
      <c r="C206" s="18"/>
      <c r="D206" s="18"/>
      <c r="E206" s="18"/>
      <c r="F206" s="18"/>
      <c r="G206" s="18"/>
      <c r="H206" s="18"/>
      <c r="I206" s="18"/>
      <c r="J206" s="18"/>
      <c r="K206" s="7" t="str">
        <f t="shared" si="3"/>
        <v>Dikey</v>
      </c>
      <c r="L206" s="7" t="str">
        <f>IF(K206="Dikey",IF(AND(F206&gt;='Çanta Gruplaması'!$C$10,F206&lt;='Çanta Gruplaması'!$D$10),'Çanta Gruplaması'!$B$10,IF(AND(F206&gt;='Çanta Gruplaması'!$C$11,F206&lt;='Çanta Gruplaması'!$D$11),'Çanta Gruplaması'!$B$11,IF(AND(F206&gt;='Çanta Gruplaması'!$C$12,F206&lt;='Çanta Gruplaması'!$D$12),'Çanta Gruplaması'!$B$12,"Belirtilen Aralıkta Değil"))),IF(K206="Yatay",IF(AND(D206&gt;='Çanta Gruplaması'!$C$3,D206&lt;='Çanta Gruplaması'!$D$3),'Çanta Gruplaması'!$B$3,IF(AND(D206&gt;='Çanta Gruplaması'!$C$4,D206&lt;='Çanta Gruplaması'!$D$4),'Çanta Gruplaması'!$B$4,IF(AND(D206&gt;='Çanta Gruplaması'!$C$5,D206&lt;='Çanta Gruplaması'!$D$5),'Çanta Gruplaması'!$B$5,"Belirtilen Aralıkta Değil"))),IF(K206="Küp",IF(AND(D206&gt;='Çanta Gruplaması'!$C$16,D206&lt;='Çanta Gruplaması'!$D$16),'Çanta Gruplaması'!$B$16,IF(AND(D206&gt;='Çanta Gruplaması'!$C$17,D206&lt;='Çanta Gruplaması'!$D$17),'Çanta Gruplaması'!$B$17,IF(AND(D206&gt;='Çanta Gruplaması'!$C$18,D206&lt;='Çanta Gruplaması'!$D$18),'Çanta Gruplaması'!$B$18,"Belirtilen Aralıkta Değil"))),"Değer Hatalı")))</f>
        <v>Belirtilen Aralıkta Değil</v>
      </c>
      <c r="M206" s="7" t="str">
        <f>IF(AND(D206&gt;='Çanta Gruplaması'!$H$3,D206&lt;='Çanta Gruplaması'!$I$3,F206&gt;='Çanta Gruplaması'!$J$3,F206&lt;='Çanta Gruplaması'!$K$3),'Çanta Gruplaması'!$G$3,IF(AND(D206&gt;='Çanta Gruplaması'!$H$4,D206&lt;='Çanta Gruplaması'!$I$4,F206&gt;='Çanta Gruplaması'!$J$4,F206&lt;='Çanta Gruplaması'!$K$4),'Çanta Gruplaması'!$G$4,IF(AND(D206&gt;='Çanta Gruplaması'!$H$5,D206&lt;='Çanta Gruplaması'!$I$5,F206&gt;='Çanta Gruplaması'!$J$5,F206&lt;='Çanta Gruplaması'!$K$5),'Çanta Gruplaması'!$G$5,"Gruplanabilen Aralıkta Değildir")))</f>
        <v>Gruplanabilen Aralıkta Değildir</v>
      </c>
      <c r="N206" s="18"/>
      <c r="O206" s="18"/>
      <c r="P206" s="18"/>
      <c r="Q206" s="18"/>
      <c r="R206" s="18"/>
      <c r="S206" s="18"/>
      <c r="T206" s="18"/>
      <c r="U206" s="18"/>
      <c r="V206" s="18"/>
      <c r="W206" s="18"/>
      <c r="X206" s="18"/>
    </row>
    <row r="207">
      <c r="A207" s="18"/>
      <c r="B207" s="18"/>
      <c r="C207" s="18"/>
      <c r="D207" s="18"/>
      <c r="E207" s="18"/>
      <c r="F207" s="18"/>
      <c r="G207" s="18"/>
      <c r="H207" s="18"/>
      <c r="I207" s="18"/>
      <c r="J207" s="18"/>
      <c r="K207" s="7" t="str">
        <f t="shared" si="3"/>
        <v>Dikey</v>
      </c>
      <c r="L207" s="7" t="str">
        <f>IF(K207="Dikey",IF(AND(F207&gt;='Çanta Gruplaması'!$C$10,F207&lt;='Çanta Gruplaması'!$D$10),'Çanta Gruplaması'!$B$10,IF(AND(F207&gt;='Çanta Gruplaması'!$C$11,F207&lt;='Çanta Gruplaması'!$D$11),'Çanta Gruplaması'!$B$11,IF(AND(F207&gt;='Çanta Gruplaması'!$C$12,F207&lt;='Çanta Gruplaması'!$D$12),'Çanta Gruplaması'!$B$12,"Belirtilen Aralıkta Değil"))),IF(K207="Yatay",IF(AND(D207&gt;='Çanta Gruplaması'!$C$3,D207&lt;='Çanta Gruplaması'!$D$3),'Çanta Gruplaması'!$B$3,IF(AND(D207&gt;='Çanta Gruplaması'!$C$4,D207&lt;='Çanta Gruplaması'!$D$4),'Çanta Gruplaması'!$B$4,IF(AND(D207&gt;='Çanta Gruplaması'!$C$5,D207&lt;='Çanta Gruplaması'!$D$5),'Çanta Gruplaması'!$B$5,"Belirtilen Aralıkta Değil"))),IF(K207="Küp",IF(AND(D207&gt;='Çanta Gruplaması'!$C$16,D207&lt;='Çanta Gruplaması'!$D$16),'Çanta Gruplaması'!$B$16,IF(AND(D207&gt;='Çanta Gruplaması'!$C$17,D207&lt;='Çanta Gruplaması'!$D$17),'Çanta Gruplaması'!$B$17,IF(AND(D207&gt;='Çanta Gruplaması'!$C$18,D207&lt;='Çanta Gruplaması'!$D$18),'Çanta Gruplaması'!$B$18,"Belirtilen Aralıkta Değil"))),"Değer Hatalı")))</f>
        <v>Belirtilen Aralıkta Değil</v>
      </c>
      <c r="M207" s="7" t="str">
        <f>IF(AND(D207&gt;='Çanta Gruplaması'!$H$3,D207&lt;='Çanta Gruplaması'!$I$3,F207&gt;='Çanta Gruplaması'!$J$3,F207&lt;='Çanta Gruplaması'!$K$3),'Çanta Gruplaması'!$G$3,IF(AND(D207&gt;='Çanta Gruplaması'!$H$4,D207&lt;='Çanta Gruplaması'!$I$4,F207&gt;='Çanta Gruplaması'!$J$4,F207&lt;='Çanta Gruplaması'!$K$4),'Çanta Gruplaması'!$G$4,IF(AND(D207&gt;='Çanta Gruplaması'!$H$5,D207&lt;='Çanta Gruplaması'!$I$5,F207&gt;='Çanta Gruplaması'!$J$5,F207&lt;='Çanta Gruplaması'!$K$5),'Çanta Gruplaması'!$G$5,"Gruplanabilen Aralıkta Değildir")))</f>
        <v>Gruplanabilen Aralıkta Değildir</v>
      </c>
      <c r="N207" s="18"/>
      <c r="O207" s="18"/>
      <c r="P207" s="18"/>
      <c r="Q207" s="18"/>
      <c r="R207" s="18"/>
      <c r="S207" s="18"/>
      <c r="T207" s="18"/>
      <c r="U207" s="18"/>
      <c r="V207" s="18"/>
      <c r="W207" s="18"/>
      <c r="X207" s="18"/>
    </row>
    <row r="208">
      <c r="A208" s="18"/>
      <c r="B208" s="18"/>
      <c r="C208" s="18"/>
      <c r="D208" s="18"/>
      <c r="E208" s="18"/>
      <c r="F208" s="18"/>
      <c r="G208" s="18"/>
      <c r="H208" s="18"/>
      <c r="I208" s="18"/>
      <c r="J208" s="18"/>
      <c r="K208" s="7" t="str">
        <f t="shared" si="3"/>
        <v>Dikey</v>
      </c>
      <c r="L208" s="7" t="str">
        <f>IF(K208="Dikey",IF(AND(F208&gt;='Çanta Gruplaması'!$C$10,F208&lt;='Çanta Gruplaması'!$D$10),'Çanta Gruplaması'!$B$10,IF(AND(F208&gt;='Çanta Gruplaması'!$C$11,F208&lt;='Çanta Gruplaması'!$D$11),'Çanta Gruplaması'!$B$11,IF(AND(F208&gt;='Çanta Gruplaması'!$C$12,F208&lt;='Çanta Gruplaması'!$D$12),'Çanta Gruplaması'!$B$12,"Belirtilen Aralıkta Değil"))),IF(K208="Yatay",IF(AND(D208&gt;='Çanta Gruplaması'!$C$3,D208&lt;='Çanta Gruplaması'!$D$3),'Çanta Gruplaması'!$B$3,IF(AND(D208&gt;='Çanta Gruplaması'!$C$4,D208&lt;='Çanta Gruplaması'!$D$4),'Çanta Gruplaması'!$B$4,IF(AND(D208&gt;='Çanta Gruplaması'!$C$5,D208&lt;='Çanta Gruplaması'!$D$5),'Çanta Gruplaması'!$B$5,"Belirtilen Aralıkta Değil"))),IF(K208="Küp",IF(AND(D208&gt;='Çanta Gruplaması'!$C$16,D208&lt;='Çanta Gruplaması'!$D$16),'Çanta Gruplaması'!$B$16,IF(AND(D208&gt;='Çanta Gruplaması'!$C$17,D208&lt;='Çanta Gruplaması'!$D$17),'Çanta Gruplaması'!$B$17,IF(AND(D208&gt;='Çanta Gruplaması'!$C$18,D208&lt;='Çanta Gruplaması'!$D$18),'Çanta Gruplaması'!$B$18,"Belirtilen Aralıkta Değil"))),"Değer Hatalı")))</f>
        <v>Belirtilen Aralıkta Değil</v>
      </c>
      <c r="M208" s="7" t="str">
        <f>IF(AND(D208&gt;='Çanta Gruplaması'!$H$3,D208&lt;='Çanta Gruplaması'!$I$3,F208&gt;='Çanta Gruplaması'!$J$3,F208&lt;='Çanta Gruplaması'!$K$3),'Çanta Gruplaması'!$G$3,IF(AND(D208&gt;='Çanta Gruplaması'!$H$4,D208&lt;='Çanta Gruplaması'!$I$4,F208&gt;='Çanta Gruplaması'!$J$4,F208&lt;='Çanta Gruplaması'!$K$4),'Çanta Gruplaması'!$G$4,IF(AND(D208&gt;='Çanta Gruplaması'!$H$5,D208&lt;='Çanta Gruplaması'!$I$5,F208&gt;='Çanta Gruplaması'!$J$5,F208&lt;='Çanta Gruplaması'!$K$5),'Çanta Gruplaması'!$G$5,"Gruplanabilen Aralıkta Değildir")))</f>
        <v>Gruplanabilen Aralıkta Değildir</v>
      </c>
      <c r="N208" s="18"/>
      <c r="O208" s="18"/>
      <c r="P208" s="18"/>
      <c r="Q208" s="18"/>
      <c r="R208" s="18"/>
      <c r="S208" s="18"/>
      <c r="T208" s="18"/>
      <c r="U208" s="18"/>
      <c r="V208" s="18"/>
      <c r="W208" s="18"/>
      <c r="X208" s="18"/>
    </row>
    <row r="209">
      <c r="A209" s="18"/>
      <c r="B209" s="18"/>
      <c r="C209" s="18"/>
      <c r="D209" s="18"/>
      <c r="E209" s="18"/>
      <c r="F209" s="18"/>
      <c r="G209" s="18"/>
      <c r="H209" s="18"/>
      <c r="I209" s="18"/>
      <c r="J209" s="18"/>
      <c r="K209" s="7" t="str">
        <f t="shared" si="3"/>
        <v>Dikey</v>
      </c>
      <c r="L209" s="7" t="str">
        <f>IF(K209="Dikey",IF(AND(F209&gt;='Çanta Gruplaması'!$C$10,F209&lt;='Çanta Gruplaması'!$D$10),'Çanta Gruplaması'!$B$10,IF(AND(F209&gt;='Çanta Gruplaması'!$C$11,F209&lt;='Çanta Gruplaması'!$D$11),'Çanta Gruplaması'!$B$11,IF(AND(F209&gt;='Çanta Gruplaması'!$C$12,F209&lt;='Çanta Gruplaması'!$D$12),'Çanta Gruplaması'!$B$12,"Belirtilen Aralıkta Değil"))),IF(K209="Yatay",IF(AND(D209&gt;='Çanta Gruplaması'!$C$3,D209&lt;='Çanta Gruplaması'!$D$3),'Çanta Gruplaması'!$B$3,IF(AND(D209&gt;='Çanta Gruplaması'!$C$4,D209&lt;='Çanta Gruplaması'!$D$4),'Çanta Gruplaması'!$B$4,IF(AND(D209&gt;='Çanta Gruplaması'!$C$5,D209&lt;='Çanta Gruplaması'!$D$5),'Çanta Gruplaması'!$B$5,"Belirtilen Aralıkta Değil"))),IF(K209="Küp",IF(AND(D209&gt;='Çanta Gruplaması'!$C$16,D209&lt;='Çanta Gruplaması'!$D$16),'Çanta Gruplaması'!$B$16,IF(AND(D209&gt;='Çanta Gruplaması'!$C$17,D209&lt;='Çanta Gruplaması'!$D$17),'Çanta Gruplaması'!$B$17,IF(AND(D209&gt;='Çanta Gruplaması'!$C$18,D209&lt;='Çanta Gruplaması'!$D$18),'Çanta Gruplaması'!$B$18,"Belirtilen Aralıkta Değil"))),"Değer Hatalı")))</f>
        <v>Belirtilen Aralıkta Değil</v>
      </c>
      <c r="M209" s="7" t="str">
        <f>IF(AND(D209&gt;='Çanta Gruplaması'!$H$3,D209&lt;='Çanta Gruplaması'!$I$3,F209&gt;='Çanta Gruplaması'!$J$3,F209&lt;='Çanta Gruplaması'!$K$3),'Çanta Gruplaması'!$G$3,IF(AND(D209&gt;='Çanta Gruplaması'!$H$4,D209&lt;='Çanta Gruplaması'!$I$4,F209&gt;='Çanta Gruplaması'!$J$4,F209&lt;='Çanta Gruplaması'!$K$4),'Çanta Gruplaması'!$G$4,IF(AND(D209&gt;='Çanta Gruplaması'!$H$5,D209&lt;='Çanta Gruplaması'!$I$5,F209&gt;='Çanta Gruplaması'!$J$5,F209&lt;='Çanta Gruplaması'!$K$5),'Çanta Gruplaması'!$G$5,"Gruplanabilen Aralıkta Değildir")))</f>
        <v>Gruplanabilen Aralıkta Değildir</v>
      </c>
      <c r="N209" s="18"/>
      <c r="O209" s="18"/>
      <c r="P209" s="18"/>
      <c r="Q209" s="18"/>
      <c r="R209" s="18"/>
      <c r="S209" s="18"/>
      <c r="T209" s="18"/>
      <c r="U209" s="18"/>
      <c r="V209" s="18"/>
      <c r="W209" s="18"/>
      <c r="X209" s="18"/>
    </row>
    <row r="210">
      <c r="A210" s="18"/>
      <c r="B210" s="18"/>
      <c r="C210" s="18"/>
      <c r="D210" s="18"/>
      <c r="E210" s="18"/>
      <c r="F210" s="18"/>
      <c r="G210" s="18"/>
      <c r="H210" s="18"/>
      <c r="I210" s="18"/>
      <c r="J210" s="18"/>
      <c r="K210" s="7" t="str">
        <f t="shared" si="3"/>
        <v>Dikey</v>
      </c>
      <c r="L210" s="7" t="str">
        <f>IF(K210="Dikey",IF(AND(F210&gt;='Çanta Gruplaması'!$C$10,F210&lt;='Çanta Gruplaması'!$D$10),'Çanta Gruplaması'!$B$10,IF(AND(F210&gt;='Çanta Gruplaması'!$C$11,F210&lt;='Çanta Gruplaması'!$D$11),'Çanta Gruplaması'!$B$11,IF(AND(F210&gt;='Çanta Gruplaması'!$C$12,F210&lt;='Çanta Gruplaması'!$D$12),'Çanta Gruplaması'!$B$12,"Belirtilen Aralıkta Değil"))),IF(K210="Yatay",IF(AND(D210&gt;='Çanta Gruplaması'!$C$3,D210&lt;='Çanta Gruplaması'!$D$3),'Çanta Gruplaması'!$B$3,IF(AND(D210&gt;='Çanta Gruplaması'!$C$4,D210&lt;='Çanta Gruplaması'!$D$4),'Çanta Gruplaması'!$B$4,IF(AND(D210&gt;='Çanta Gruplaması'!$C$5,D210&lt;='Çanta Gruplaması'!$D$5),'Çanta Gruplaması'!$B$5,"Belirtilen Aralıkta Değil"))),IF(K210="Küp",IF(AND(D210&gt;='Çanta Gruplaması'!$C$16,D210&lt;='Çanta Gruplaması'!$D$16),'Çanta Gruplaması'!$B$16,IF(AND(D210&gt;='Çanta Gruplaması'!$C$17,D210&lt;='Çanta Gruplaması'!$D$17),'Çanta Gruplaması'!$B$17,IF(AND(D210&gt;='Çanta Gruplaması'!$C$18,D210&lt;='Çanta Gruplaması'!$D$18),'Çanta Gruplaması'!$B$18,"Belirtilen Aralıkta Değil"))),"Değer Hatalı")))</f>
        <v>Belirtilen Aralıkta Değil</v>
      </c>
      <c r="M210" s="7" t="str">
        <f>IF(AND(D210&gt;='Çanta Gruplaması'!$H$3,D210&lt;='Çanta Gruplaması'!$I$3,F210&gt;='Çanta Gruplaması'!$J$3,F210&lt;='Çanta Gruplaması'!$K$3),'Çanta Gruplaması'!$G$3,IF(AND(D210&gt;='Çanta Gruplaması'!$H$4,D210&lt;='Çanta Gruplaması'!$I$4,F210&gt;='Çanta Gruplaması'!$J$4,F210&lt;='Çanta Gruplaması'!$K$4),'Çanta Gruplaması'!$G$4,IF(AND(D210&gt;='Çanta Gruplaması'!$H$5,D210&lt;='Çanta Gruplaması'!$I$5,F210&gt;='Çanta Gruplaması'!$J$5,F210&lt;='Çanta Gruplaması'!$K$5),'Çanta Gruplaması'!$G$5,"Gruplanabilen Aralıkta Değildir")))</f>
        <v>Gruplanabilen Aralıkta Değildir</v>
      </c>
      <c r="N210" s="18"/>
      <c r="O210" s="18"/>
      <c r="P210" s="18"/>
      <c r="Q210" s="18"/>
      <c r="R210" s="18"/>
      <c r="S210" s="18"/>
      <c r="T210" s="18"/>
      <c r="U210" s="18"/>
      <c r="V210" s="18"/>
      <c r="W210" s="18"/>
      <c r="X210" s="18"/>
    </row>
    <row r="211">
      <c r="A211" s="18"/>
      <c r="B211" s="18"/>
      <c r="C211" s="18"/>
      <c r="D211" s="18"/>
      <c r="E211" s="18"/>
      <c r="F211" s="18"/>
      <c r="G211" s="18"/>
      <c r="H211" s="18"/>
      <c r="I211" s="18"/>
      <c r="J211" s="18"/>
      <c r="K211" s="7" t="str">
        <f t="shared" si="3"/>
        <v>Dikey</v>
      </c>
      <c r="L211" s="7" t="str">
        <f>IF(K211="Dikey",IF(AND(F211&gt;='Çanta Gruplaması'!$C$10,F211&lt;='Çanta Gruplaması'!$D$10),'Çanta Gruplaması'!$B$10,IF(AND(F211&gt;='Çanta Gruplaması'!$C$11,F211&lt;='Çanta Gruplaması'!$D$11),'Çanta Gruplaması'!$B$11,IF(AND(F211&gt;='Çanta Gruplaması'!$C$12,F211&lt;='Çanta Gruplaması'!$D$12),'Çanta Gruplaması'!$B$12,"Belirtilen Aralıkta Değil"))),IF(K211="Yatay",IF(AND(D211&gt;='Çanta Gruplaması'!$C$3,D211&lt;='Çanta Gruplaması'!$D$3),'Çanta Gruplaması'!$B$3,IF(AND(D211&gt;='Çanta Gruplaması'!$C$4,D211&lt;='Çanta Gruplaması'!$D$4),'Çanta Gruplaması'!$B$4,IF(AND(D211&gt;='Çanta Gruplaması'!$C$5,D211&lt;='Çanta Gruplaması'!$D$5),'Çanta Gruplaması'!$B$5,"Belirtilen Aralıkta Değil"))),IF(K211="Küp",IF(AND(D211&gt;='Çanta Gruplaması'!$C$16,D211&lt;='Çanta Gruplaması'!$D$16),'Çanta Gruplaması'!$B$16,IF(AND(D211&gt;='Çanta Gruplaması'!$C$17,D211&lt;='Çanta Gruplaması'!$D$17),'Çanta Gruplaması'!$B$17,IF(AND(D211&gt;='Çanta Gruplaması'!$C$18,D211&lt;='Çanta Gruplaması'!$D$18),'Çanta Gruplaması'!$B$18,"Belirtilen Aralıkta Değil"))),"Değer Hatalı")))</f>
        <v>Belirtilen Aralıkta Değil</v>
      </c>
      <c r="M211" s="7" t="str">
        <f>IF(AND(D211&gt;='Çanta Gruplaması'!$H$3,D211&lt;='Çanta Gruplaması'!$I$3,F211&gt;='Çanta Gruplaması'!$J$3,F211&lt;='Çanta Gruplaması'!$K$3),'Çanta Gruplaması'!$G$3,IF(AND(D211&gt;='Çanta Gruplaması'!$H$4,D211&lt;='Çanta Gruplaması'!$I$4,F211&gt;='Çanta Gruplaması'!$J$4,F211&lt;='Çanta Gruplaması'!$K$4),'Çanta Gruplaması'!$G$4,IF(AND(D211&gt;='Çanta Gruplaması'!$H$5,D211&lt;='Çanta Gruplaması'!$I$5,F211&gt;='Çanta Gruplaması'!$J$5,F211&lt;='Çanta Gruplaması'!$K$5),'Çanta Gruplaması'!$G$5,"Gruplanabilen Aralıkta Değildir")))</f>
        <v>Gruplanabilen Aralıkta Değildir</v>
      </c>
      <c r="N211" s="18"/>
      <c r="O211" s="18"/>
      <c r="P211" s="18"/>
      <c r="Q211" s="18"/>
      <c r="R211" s="18"/>
      <c r="S211" s="18"/>
      <c r="T211" s="18"/>
      <c r="U211" s="18"/>
      <c r="V211" s="18"/>
      <c r="W211" s="18"/>
      <c r="X211" s="18"/>
    </row>
    <row r="212">
      <c r="A212" s="18"/>
      <c r="B212" s="18"/>
      <c r="C212" s="18"/>
      <c r="D212" s="18"/>
      <c r="E212" s="18"/>
      <c r="F212" s="18"/>
      <c r="G212" s="18"/>
      <c r="H212" s="18"/>
      <c r="I212" s="18"/>
      <c r="J212" s="18"/>
      <c r="K212" s="7" t="str">
        <f t="shared" si="3"/>
        <v>Dikey</v>
      </c>
      <c r="L212" s="7" t="str">
        <f>IF(K212="Dikey",IF(AND(F212&gt;='Çanta Gruplaması'!$C$10,F212&lt;='Çanta Gruplaması'!$D$10),'Çanta Gruplaması'!$B$10,IF(AND(F212&gt;='Çanta Gruplaması'!$C$11,F212&lt;='Çanta Gruplaması'!$D$11),'Çanta Gruplaması'!$B$11,IF(AND(F212&gt;='Çanta Gruplaması'!$C$12,F212&lt;='Çanta Gruplaması'!$D$12),'Çanta Gruplaması'!$B$12,"Belirtilen Aralıkta Değil"))),IF(K212="Yatay",IF(AND(D212&gt;='Çanta Gruplaması'!$C$3,D212&lt;='Çanta Gruplaması'!$D$3),'Çanta Gruplaması'!$B$3,IF(AND(D212&gt;='Çanta Gruplaması'!$C$4,D212&lt;='Çanta Gruplaması'!$D$4),'Çanta Gruplaması'!$B$4,IF(AND(D212&gt;='Çanta Gruplaması'!$C$5,D212&lt;='Çanta Gruplaması'!$D$5),'Çanta Gruplaması'!$B$5,"Belirtilen Aralıkta Değil"))),IF(K212="Küp",IF(AND(D212&gt;='Çanta Gruplaması'!$C$16,D212&lt;='Çanta Gruplaması'!$D$16),'Çanta Gruplaması'!$B$16,IF(AND(D212&gt;='Çanta Gruplaması'!$C$17,D212&lt;='Çanta Gruplaması'!$D$17),'Çanta Gruplaması'!$B$17,IF(AND(D212&gt;='Çanta Gruplaması'!$C$18,D212&lt;='Çanta Gruplaması'!$D$18),'Çanta Gruplaması'!$B$18,"Belirtilen Aralıkta Değil"))),"Değer Hatalı")))</f>
        <v>Belirtilen Aralıkta Değil</v>
      </c>
      <c r="M212" s="7" t="str">
        <f>IF(AND(D212&gt;='Çanta Gruplaması'!$H$3,D212&lt;='Çanta Gruplaması'!$I$3,F212&gt;='Çanta Gruplaması'!$J$3,F212&lt;='Çanta Gruplaması'!$K$3),'Çanta Gruplaması'!$G$3,IF(AND(D212&gt;='Çanta Gruplaması'!$H$4,D212&lt;='Çanta Gruplaması'!$I$4,F212&gt;='Çanta Gruplaması'!$J$4,F212&lt;='Çanta Gruplaması'!$K$4),'Çanta Gruplaması'!$G$4,IF(AND(D212&gt;='Çanta Gruplaması'!$H$5,D212&lt;='Çanta Gruplaması'!$I$5,F212&gt;='Çanta Gruplaması'!$J$5,F212&lt;='Çanta Gruplaması'!$K$5),'Çanta Gruplaması'!$G$5,"Gruplanabilen Aralıkta Değildir")))</f>
        <v>Gruplanabilen Aralıkta Değildir</v>
      </c>
      <c r="N212" s="18"/>
      <c r="O212" s="18"/>
      <c r="P212" s="18"/>
      <c r="Q212" s="18"/>
      <c r="R212" s="18"/>
      <c r="S212" s="18"/>
      <c r="T212" s="18"/>
      <c r="U212" s="18"/>
      <c r="V212" s="18"/>
      <c r="W212" s="18"/>
      <c r="X212" s="18"/>
    </row>
    <row r="213">
      <c r="A213" s="18"/>
      <c r="B213" s="18"/>
      <c r="C213" s="18"/>
      <c r="D213" s="18"/>
      <c r="E213" s="18"/>
      <c r="F213" s="18"/>
      <c r="G213" s="18"/>
      <c r="H213" s="18"/>
      <c r="I213" s="18"/>
      <c r="J213" s="18"/>
      <c r="K213" s="7" t="str">
        <f t="shared" si="3"/>
        <v>Dikey</v>
      </c>
      <c r="L213" s="7" t="str">
        <f>IF(K213="Dikey",IF(AND(F213&gt;='Çanta Gruplaması'!$C$10,F213&lt;='Çanta Gruplaması'!$D$10),'Çanta Gruplaması'!$B$10,IF(AND(F213&gt;='Çanta Gruplaması'!$C$11,F213&lt;='Çanta Gruplaması'!$D$11),'Çanta Gruplaması'!$B$11,IF(AND(F213&gt;='Çanta Gruplaması'!$C$12,F213&lt;='Çanta Gruplaması'!$D$12),'Çanta Gruplaması'!$B$12,"Belirtilen Aralıkta Değil"))),IF(K213="Yatay",IF(AND(D213&gt;='Çanta Gruplaması'!$C$3,D213&lt;='Çanta Gruplaması'!$D$3),'Çanta Gruplaması'!$B$3,IF(AND(D213&gt;='Çanta Gruplaması'!$C$4,D213&lt;='Çanta Gruplaması'!$D$4),'Çanta Gruplaması'!$B$4,IF(AND(D213&gt;='Çanta Gruplaması'!$C$5,D213&lt;='Çanta Gruplaması'!$D$5),'Çanta Gruplaması'!$B$5,"Belirtilen Aralıkta Değil"))),IF(K213="Küp",IF(AND(D213&gt;='Çanta Gruplaması'!$C$16,D213&lt;='Çanta Gruplaması'!$D$16),'Çanta Gruplaması'!$B$16,IF(AND(D213&gt;='Çanta Gruplaması'!$C$17,D213&lt;='Çanta Gruplaması'!$D$17),'Çanta Gruplaması'!$B$17,IF(AND(D213&gt;='Çanta Gruplaması'!$C$18,D213&lt;='Çanta Gruplaması'!$D$18),'Çanta Gruplaması'!$B$18,"Belirtilen Aralıkta Değil"))),"Değer Hatalı")))</f>
        <v>Belirtilen Aralıkta Değil</v>
      </c>
      <c r="M213" s="7" t="str">
        <f>IF(AND(D213&gt;='Çanta Gruplaması'!$H$3,D213&lt;='Çanta Gruplaması'!$I$3,F213&gt;='Çanta Gruplaması'!$J$3,F213&lt;='Çanta Gruplaması'!$K$3),'Çanta Gruplaması'!$G$3,IF(AND(D213&gt;='Çanta Gruplaması'!$H$4,D213&lt;='Çanta Gruplaması'!$I$4,F213&gt;='Çanta Gruplaması'!$J$4,F213&lt;='Çanta Gruplaması'!$K$4),'Çanta Gruplaması'!$G$4,IF(AND(D213&gt;='Çanta Gruplaması'!$H$5,D213&lt;='Çanta Gruplaması'!$I$5,F213&gt;='Çanta Gruplaması'!$J$5,F213&lt;='Çanta Gruplaması'!$K$5),'Çanta Gruplaması'!$G$5,"Gruplanabilen Aralıkta Değildir")))</f>
        <v>Gruplanabilen Aralıkta Değildir</v>
      </c>
      <c r="N213" s="18"/>
      <c r="O213" s="18"/>
      <c r="P213" s="18"/>
      <c r="Q213" s="18"/>
      <c r="R213" s="18"/>
      <c r="S213" s="18"/>
      <c r="T213" s="18"/>
      <c r="U213" s="18"/>
      <c r="V213" s="18"/>
      <c r="W213" s="18"/>
      <c r="X213" s="18"/>
    </row>
    <row r="214">
      <c r="A214" s="18"/>
      <c r="B214" s="18"/>
      <c r="C214" s="18"/>
      <c r="D214" s="18"/>
      <c r="E214" s="18"/>
      <c r="F214" s="18"/>
      <c r="G214" s="18"/>
      <c r="H214" s="18"/>
      <c r="I214" s="18"/>
      <c r="J214" s="18"/>
      <c r="K214" s="7" t="str">
        <f t="shared" si="3"/>
        <v>Dikey</v>
      </c>
      <c r="L214" s="7" t="str">
        <f>IF(K214="Dikey",IF(AND(F214&gt;='Çanta Gruplaması'!$C$10,F214&lt;='Çanta Gruplaması'!$D$10),'Çanta Gruplaması'!$B$10,IF(AND(F214&gt;='Çanta Gruplaması'!$C$11,F214&lt;='Çanta Gruplaması'!$D$11),'Çanta Gruplaması'!$B$11,IF(AND(F214&gt;='Çanta Gruplaması'!$C$12,F214&lt;='Çanta Gruplaması'!$D$12),'Çanta Gruplaması'!$B$12,"Belirtilen Aralıkta Değil"))),IF(K214="Yatay",IF(AND(D214&gt;='Çanta Gruplaması'!$C$3,D214&lt;='Çanta Gruplaması'!$D$3),'Çanta Gruplaması'!$B$3,IF(AND(D214&gt;='Çanta Gruplaması'!$C$4,D214&lt;='Çanta Gruplaması'!$D$4),'Çanta Gruplaması'!$B$4,IF(AND(D214&gt;='Çanta Gruplaması'!$C$5,D214&lt;='Çanta Gruplaması'!$D$5),'Çanta Gruplaması'!$B$5,"Belirtilen Aralıkta Değil"))),IF(K214="Küp",IF(AND(D214&gt;='Çanta Gruplaması'!$C$16,D214&lt;='Çanta Gruplaması'!$D$16),'Çanta Gruplaması'!$B$16,IF(AND(D214&gt;='Çanta Gruplaması'!$C$17,D214&lt;='Çanta Gruplaması'!$D$17),'Çanta Gruplaması'!$B$17,IF(AND(D214&gt;='Çanta Gruplaması'!$C$18,D214&lt;='Çanta Gruplaması'!$D$18),'Çanta Gruplaması'!$B$18,"Belirtilen Aralıkta Değil"))),"Değer Hatalı")))</f>
        <v>Belirtilen Aralıkta Değil</v>
      </c>
      <c r="M214" s="7" t="str">
        <f>IF(AND(D214&gt;='Çanta Gruplaması'!$H$3,D214&lt;='Çanta Gruplaması'!$I$3,F214&gt;='Çanta Gruplaması'!$J$3,F214&lt;='Çanta Gruplaması'!$K$3),'Çanta Gruplaması'!$G$3,IF(AND(D214&gt;='Çanta Gruplaması'!$H$4,D214&lt;='Çanta Gruplaması'!$I$4,F214&gt;='Çanta Gruplaması'!$J$4,F214&lt;='Çanta Gruplaması'!$K$4),'Çanta Gruplaması'!$G$4,IF(AND(D214&gt;='Çanta Gruplaması'!$H$5,D214&lt;='Çanta Gruplaması'!$I$5,F214&gt;='Çanta Gruplaması'!$J$5,F214&lt;='Çanta Gruplaması'!$K$5),'Çanta Gruplaması'!$G$5,"Gruplanabilen Aralıkta Değildir")))</f>
        <v>Gruplanabilen Aralıkta Değildir</v>
      </c>
      <c r="N214" s="18"/>
      <c r="O214" s="18"/>
      <c r="P214" s="18"/>
      <c r="Q214" s="18"/>
      <c r="R214" s="18"/>
      <c r="S214" s="18"/>
      <c r="T214" s="18"/>
      <c r="U214" s="18"/>
      <c r="V214" s="18"/>
      <c r="W214" s="18"/>
      <c r="X214" s="18"/>
    </row>
    <row r="215">
      <c r="A215" s="18"/>
      <c r="B215" s="18"/>
      <c r="C215" s="18"/>
      <c r="D215" s="18"/>
      <c r="E215" s="18"/>
      <c r="F215" s="18"/>
      <c r="G215" s="18"/>
      <c r="H215" s="18"/>
      <c r="I215" s="18"/>
      <c r="J215" s="18"/>
      <c r="K215" s="7" t="str">
        <f t="shared" si="3"/>
        <v>Dikey</v>
      </c>
      <c r="L215" s="7" t="str">
        <f>IF(K215="Dikey",IF(AND(F215&gt;='Çanta Gruplaması'!$C$10,F215&lt;='Çanta Gruplaması'!$D$10),'Çanta Gruplaması'!$B$10,IF(AND(F215&gt;='Çanta Gruplaması'!$C$11,F215&lt;='Çanta Gruplaması'!$D$11),'Çanta Gruplaması'!$B$11,IF(AND(F215&gt;='Çanta Gruplaması'!$C$12,F215&lt;='Çanta Gruplaması'!$D$12),'Çanta Gruplaması'!$B$12,"Belirtilen Aralıkta Değil"))),IF(K215="Yatay",IF(AND(D215&gt;='Çanta Gruplaması'!$C$3,D215&lt;='Çanta Gruplaması'!$D$3),'Çanta Gruplaması'!$B$3,IF(AND(D215&gt;='Çanta Gruplaması'!$C$4,D215&lt;='Çanta Gruplaması'!$D$4),'Çanta Gruplaması'!$B$4,IF(AND(D215&gt;='Çanta Gruplaması'!$C$5,D215&lt;='Çanta Gruplaması'!$D$5),'Çanta Gruplaması'!$B$5,"Belirtilen Aralıkta Değil"))),IF(K215="Küp",IF(AND(D215&gt;='Çanta Gruplaması'!$C$16,D215&lt;='Çanta Gruplaması'!$D$16),'Çanta Gruplaması'!$B$16,IF(AND(D215&gt;='Çanta Gruplaması'!$C$17,D215&lt;='Çanta Gruplaması'!$D$17),'Çanta Gruplaması'!$B$17,IF(AND(D215&gt;='Çanta Gruplaması'!$C$18,D215&lt;='Çanta Gruplaması'!$D$18),'Çanta Gruplaması'!$B$18,"Belirtilen Aralıkta Değil"))),"Değer Hatalı")))</f>
        <v>Belirtilen Aralıkta Değil</v>
      </c>
      <c r="M215" s="7" t="str">
        <f>IF(AND(D215&gt;='Çanta Gruplaması'!$H$3,D215&lt;='Çanta Gruplaması'!$I$3,F215&gt;='Çanta Gruplaması'!$J$3,F215&lt;='Çanta Gruplaması'!$K$3),'Çanta Gruplaması'!$G$3,IF(AND(D215&gt;='Çanta Gruplaması'!$H$4,D215&lt;='Çanta Gruplaması'!$I$4,F215&gt;='Çanta Gruplaması'!$J$4,F215&lt;='Çanta Gruplaması'!$K$4),'Çanta Gruplaması'!$G$4,IF(AND(D215&gt;='Çanta Gruplaması'!$H$5,D215&lt;='Çanta Gruplaması'!$I$5,F215&gt;='Çanta Gruplaması'!$J$5,F215&lt;='Çanta Gruplaması'!$K$5),'Çanta Gruplaması'!$G$5,"Gruplanabilen Aralıkta Değildir")))</f>
        <v>Gruplanabilen Aralıkta Değildir</v>
      </c>
      <c r="N215" s="18"/>
      <c r="O215" s="18"/>
      <c r="P215" s="18"/>
      <c r="Q215" s="18"/>
      <c r="R215" s="18"/>
      <c r="S215" s="18"/>
      <c r="T215" s="18"/>
      <c r="U215" s="18"/>
      <c r="V215" s="18"/>
      <c r="W215" s="18"/>
      <c r="X215" s="18"/>
    </row>
    <row r="216">
      <c r="A216" s="18"/>
      <c r="B216" s="18"/>
      <c r="C216" s="18"/>
      <c r="D216" s="18"/>
      <c r="E216" s="18"/>
      <c r="F216" s="18"/>
      <c r="G216" s="18"/>
      <c r="H216" s="18"/>
      <c r="I216" s="18"/>
      <c r="J216" s="18"/>
      <c r="K216" s="7" t="str">
        <f t="shared" si="3"/>
        <v>Dikey</v>
      </c>
      <c r="L216" s="7" t="str">
        <f>IF(K216="Dikey",IF(AND(F216&gt;='Çanta Gruplaması'!$C$10,F216&lt;='Çanta Gruplaması'!$D$10),'Çanta Gruplaması'!$B$10,IF(AND(F216&gt;='Çanta Gruplaması'!$C$11,F216&lt;='Çanta Gruplaması'!$D$11),'Çanta Gruplaması'!$B$11,IF(AND(F216&gt;='Çanta Gruplaması'!$C$12,F216&lt;='Çanta Gruplaması'!$D$12),'Çanta Gruplaması'!$B$12,"Belirtilen Aralıkta Değil"))),IF(K216="Yatay",IF(AND(D216&gt;='Çanta Gruplaması'!$C$3,D216&lt;='Çanta Gruplaması'!$D$3),'Çanta Gruplaması'!$B$3,IF(AND(D216&gt;='Çanta Gruplaması'!$C$4,D216&lt;='Çanta Gruplaması'!$D$4),'Çanta Gruplaması'!$B$4,IF(AND(D216&gt;='Çanta Gruplaması'!$C$5,D216&lt;='Çanta Gruplaması'!$D$5),'Çanta Gruplaması'!$B$5,"Belirtilen Aralıkta Değil"))),IF(K216="Küp",IF(AND(D216&gt;='Çanta Gruplaması'!$C$16,D216&lt;='Çanta Gruplaması'!$D$16),'Çanta Gruplaması'!$B$16,IF(AND(D216&gt;='Çanta Gruplaması'!$C$17,D216&lt;='Çanta Gruplaması'!$D$17),'Çanta Gruplaması'!$B$17,IF(AND(D216&gt;='Çanta Gruplaması'!$C$18,D216&lt;='Çanta Gruplaması'!$D$18),'Çanta Gruplaması'!$B$18,"Belirtilen Aralıkta Değil"))),"Değer Hatalı")))</f>
        <v>Belirtilen Aralıkta Değil</v>
      </c>
      <c r="M216" s="7" t="str">
        <f>IF(AND(D216&gt;='Çanta Gruplaması'!$H$3,D216&lt;='Çanta Gruplaması'!$I$3,F216&gt;='Çanta Gruplaması'!$J$3,F216&lt;='Çanta Gruplaması'!$K$3),'Çanta Gruplaması'!$G$3,IF(AND(D216&gt;='Çanta Gruplaması'!$H$4,D216&lt;='Çanta Gruplaması'!$I$4,F216&gt;='Çanta Gruplaması'!$J$4,F216&lt;='Çanta Gruplaması'!$K$4),'Çanta Gruplaması'!$G$4,IF(AND(D216&gt;='Çanta Gruplaması'!$H$5,D216&lt;='Çanta Gruplaması'!$I$5,F216&gt;='Çanta Gruplaması'!$J$5,F216&lt;='Çanta Gruplaması'!$K$5),'Çanta Gruplaması'!$G$5,"Gruplanabilen Aralıkta Değildir")))</f>
        <v>Gruplanabilen Aralıkta Değildir</v>
      </c>
      <c r="N216" s="18"/>
      <c r="O216" s="18"/>
      <c r="P216" s="18"/>
      <c r="Q216" s="18"/>
      <c r="R216" s="18"/>
      <c r="S216" s="18"/>
      <c r="T216" s="18"/>
      <c r="U216" s="18"/>
      <c r="V216" s="18"/>
      <c r="W216" s="18"/>
      <c r="X216" s="18"/>
    </row>
    <row r="217">
      <c r="A217" s="18"/>
      <c r="B217" s="18"/>
      <c r="C217" s="18"/>
      <c r="D217" s="18"/>
      <c r="E217" s="18"/>
      <c r="F217" s="18"/>
      <c r="G217" s="18"/>
      <c r="H217" s="18"/>
      <c r="I217" s="18"/>
      <c r="J217" s="18"/>
      <c r="K217" s="7" t="str">
        <f t="shared" si="3"/>
        <v>Dikey</v>
      </c>
      <c r="L217" s="7" t="str">
        <f>IF(K217="Dikey",IF(AND(F217&gt;='Çanta Gruplaması'!$C$10,F217&lt;='Çanta Gruplaması'!$D$10),'Çanta Gruplaması'!$B$10,IF(AND(F217&gt;='Çanta Gruplaması'!$C$11,F217&lt;='Çanta Gruplaması'!$D$11),'Çanta Gruplaması'!$B$11,IF(AND(F217&gt;='Çanta Gruplaması'!$C$12,F217&lt;='Çanta Gruplaması'!$D$12),'Çanta Gruplaması'!$B$12,"Belirtilen Aralıkta Değil"))),IF(K217="Yatay",IF(AND(D217&gt;='Çanta Gruplaması'!$C$3,D217&lt;='Çanta Gruplaması'!$D$3),'Çanta Gruplaması'!$B$3,IF(AND(D217&gt;='Çanta Gruplaması'!$C$4,D217&lt;='Çanta Gruplaması'!$D$4),'Çanta Gruplaması'!$B$4,IF(AND(D217&gt;='Çanta Gruplaması'!$C$5,D217&lt;='Çanta Gruplaması'!$D$5),'Çanta Gruplaması'!$B$5,"Belirtilen Aralıkta Değil"))),IF(K217="Küp",IF(AND(D217&gt;='Çanta Gruplaması'!$C$16,D217&lt;='Çanta Gruplaması'!$D$16),'Çanta Gruplaması'!$B$16,IF(AND(D217&gt;='Çanta Gruplaması'!$C$17,D217&lt;='Çanta Gruplaması'!$D$17),'Çanta Gruplaması'!$B$17,IF(AND(D217&gt;='Çanta Gruplaması'!$C$18,D217&lt;='Çanta Gruplaması'!$D$18),'Çanta Gruplaması'!$B$18,"Belirtilen Aralıkta Değil"))),"Değer Hatalı")))</f>
        <v>Belirtilen Aralıkta Değil</v>
      </c>
      <c r="M217" s="7" t="str">
        <f>IF(AND(D217&gt;='Çanta Gruplaması'!$H$3,D217&lt;='Çanta Gruplaması'!$I$3,F217&gt;='Çanta Gruplaması'!$J$3,F217&lt;='Çanta Gruplaması'!$K$3),'Çanta Gruplaması'!$G$3,IF(AND(D217&gt;='Çanta Gruplaması'!$H$4,D217&lt;='Çanta Gruplaması'!$I$4,F217&gt;='Çanta Gruplaması'!$J$4,F217&lt;='Çanta Gruplaması'!$K$4),'Çanta Gruplaması'!$G$4,IF(AND(D217&gt;='Çanta Gruplaması'!$H$5,D217&lt;='Çanta Gruplaması'!$I$5,F217&gt;='Çanta Gruplaması'!$J$5,F217&lt;='Çanta Gruplaması'!$K$5),'Çanta Gruplaması'!$G$5,"Gruplanabilen Aralıkta Değildir")))</f>
        <v>Gruplanabilen Aralıkta Değildir</v>
      </c>
      <c r="N217" s="18"/>
      <c r="O217" s="18"/>
      <c r="P217" s="18"/>
      <c r="Q217" s="18"/>
      <c r="R217" s="18"/>
      <c r="S217" s="18"/>
      <c r="T217" s="18"/>
      <c r="U217" s="18"/>
      <c r="V217" s="18"/>
      <c r="W217" s="18"/>
      <c r="X217" s="18"/>
    </row>
    <row r="218">
      <c r="A218" s="18"/>
      <c r="B218" s="18"/>
      <c r="C218" s="18"/>
      <c r="D218" s="18"/>
      <c r="E218" s="18"/>
      <c r="F218" s="18"/>
      <c r="G218" s="18"/>
      <c r="H218" s="18"/>
      <c r="I218" s="18"/>
      <c r="J218" s="18"/>
      <c r="K218" s="7" t="str">
        <f t="shared" si="3"/>
        <v>Dikey</v>
      </c>
      <c r="L218" s="7" t="str">
        <f>IF(K218="Dikey",IF(AND(F218&gt;='Çanta Gruplaması'!$C$10,F218&lt;='Çanta Gruplaması'!$D$10),'Çanta Gruplaması'!$B$10,IF(AND(F218&gt;='Çanta Gruplaması'!$C$11,F218&lt;='Çanta Gruplaması'!$D$11),'Çanta Gruplaması'!$B$11,IF(AND(F218&gt;='Çanta Gruplaması'!$C$12,F218&lt;='Çanta Gruplaması'!$D$12),'Çanta Gruplaması'!$B$12,"Belirtilen Aralıkta Değil"))),IF(K218="Yatay",IF(AND(D218&gt;='Çanta Gruplaması'!$C$3,D218&lt;='Çanta Gruplaması'!$D$3),'Çanta Gruplaması'!$B$3,IF(AND(D218&gt;='Çanta Gruplaması'!$C$4,D218&lt;='Çanta Gruplaması'!$D$4),'Çanta Gruplaması'!$B$4,IF(AND(D218&gt;='Çanta Gruplaması'!$C$5,D218&lt;='Çanta Gruplaması'!$D$5),'Çanta Gruplaması'!$B$5,"Belirtilen Aralıkta Değil"))),IF(K218="Küp",IF(AND(D218&gt;='Çanta Gruplaması'!$C$16,D218&lt;='Çanta Gruplaması'!$D$16),'Çanta Gruplaması'!$B$16,IF(AND(D218&gt;='Çanta Gruplaması'!$C$17,D218&lt;='Çanta Gruplaması'!$D$17),'Çanta Gruplaması'!$B$17,IF(AND(D218&gt;='Çanta Gruplaması'!$C$18,D218&lt;='Çanta Gruplaması'!$D$18),'Çanta Gruplaması'!$B$18,"Belirtilen Aralıkta Değil"))),"Değer Hatalı")))</f>
        <v>Belirtilen Aralıkta Değil</v>
      </c>
      <c r="M218" s="7" t="str">
        <f>IF(AND(D218&gt;='Çanta Gruplaması'!$H$3,D218&lt;='Çanta Gruplaması'!$I$3,F218&gt;='Çanta Gruplaması'!$J$3,F218&lt;='Çanta Gruplaması'!$K$3),'Çanta Gruplaması'!$G$3,IF(AND(D218&gt;='Çanta Gruplaması'!$H$4,D218&lt;='Çanta Gruplaması'!$I$4,F218&gt;='Çanta Gruplaması'!$J$4,F218&lt;='Çanta Gruplaması'!$K$4),'Çanta Gruplaması'!$G$4,IF(AND(D218&gt;='Çanta Gruplaması'!$H$5,D218&lt;='Çanta Gruplaması'!$I$5,F218&gt;='Çanta Gruplaması'!$J$5,F218&lt;='Çanta Gruplaması'!$K$5),'Çanta Gruplaması'!$G$5,"Gruplanabilen Aralıkta Değildir")))</f>
        <v>Gruplanabilen Aralıkta Değildir</v>
      </c>
      <c r="N218" s="18"/>
      <c r="O218" s="18"/>
      <c r="P218" s="18"/>
      <c r="Q218" s="18"/>
      <c r="R218" s="18"/>
      <c r="S218" s="18"/>
      <c r="T218" s="18"/>
      <c r="U218" s="18"/>
      <c r="V218" s="18"/>
      <c r="W218" s="18"/>
      <c r="X218" s="18"/>
    </row>
    <row r="219">
      <c r="A219" s="18"/>
      <c r="B219" s="18"/>
      <c r="C219" s="18"/>
      <c r="D219" s="18"/>
      <c r="E219" s="18"/>
      <c r="F219" s="18"/>
      <c r="G219" s="18"/>
      <c r="H219" s="18"/>
      <c r="I219" s="18"/>
      <c r="J219" s="18"/>
      <c r="K219" s="7" t="str">
        <f t="shared" si="3"/>
        <v>Dikey</v>
      </c>
      <c r="L219" s="7" t="str">
        <f>IF(K219="Dikey",IF(AND(F219&gt;='Çanta Gruplaması'!$C$10,F219&lt;='Çanta Gruplaması'!$D$10),'Çanta Gruplaması'!$B$10,IF(AND(F219&gt;='Çanta Gruplaması'!$C$11,F219&lt;='Çanta Gruplaması'!$D$11),'Çanta Gruplaması'!$B$11,IF(AND(F219&gt;='Çanta Gruplaması'!$C$12,F219&lt;='Çanta Gruplaması'!$D$12),'Çanta Gruplaması'!$B$12,"Belirtilen Aralıkta Değil"))),IF(K219="Yatay",IF(AND(D219&gt;='Çanta Gruplaması'!$C$3,D219&lt;='Çanta Gruplaması'!$D$3),'Çanta Gruplaması'!$B$3,IF(AND(D219&gt;='Çanta Gruplaması'!$C$4,D219&lt;='Çanta Gruplaması'!$D$4),'Çanta Gruplaması'!$B$4,IF(AND(D219&gt;='Çanta Gruplaması'!$C$5,D219&lt;='Çanta Gruplaması'!$D$5),'Çanta Gruplaması'!$B$5,"Belirtilen Aralıkta Değil"))),IF(K219="Küp",IF(AND(D219&gt;='Çanta Gruplaması'!$C$16,D219&lt;='Çanta Gruplaması'!$D$16),'Çanta Gruplaması'!$B$16,IF(AND(D219&gt;='Çanta Gruplaması'!$C$17,D219&lt;='Çanta Gruplaması'!$D$17),'Çanta Gruplaması'!$B$17,IF(AND(D219&gt;='Çanta Gruplaması'!$C$18,D219&lt;='Çanta Gruplaması'!$D$18),'Çanta Gruplaması'!$B$18,"Belirtilen Aralıkta Değil"))),"Değer Hatalı")))</f>
        <v>Belirtilen Aralıkta Değil</v>
      </c>
      <c r="M219" s="7" t="str">
        <f>IF(AND(D219&gt;='Çanta Gruplaması'!$H$3,D219&lt;='Çanta Gruplaması'!$I$3,F219&gt;='Çanta Gruplaması'!$J$3,F219&lt;='Çanta Gruplaması'!$K$3),'Çanta Gruplaması'!$G$3,IF(AND(D219&gt;='Çanta Gruplaması'!$H$4,D219&lt;='Çanta Gruplaması'!$I$4,F219&gt;='Çanta Gruplaması'!$J$4,F219&lt;='Çanta Gruplaması'!$K$4),'Çanta Gruplaması'!$G$4,IF(AND(D219&gt;='Çanta Gruplaması'!$H$5,D219&lt;='Çanta Gruplaması'!$I$5,F219&gt;='Çanta Gruplaması'!$J$5,F219&lt;='Çanta Gruplaması'!$K$5),'Çanta Gruplaması'!$G$5,"Gruplanabilen Aralıkta Değildir")))</f>
        <v>Gruplanabilen Aralıkta Değildir</v>
      </c>
      <c r="N219" s="18"/>
      <c r="O219" s="18"/>
      <c r="P219" s="18"/>
      <c r="Q219" s="18"/>
      <c r="R219" s="18"/>
      <c r="S219" s="18"/>
      <c r="T219" s="18"/>
      <c r="U219" s="18"/>
      <c r="V219" s="18"/>
      <c r="W219" s="18"/>
      <c r="X219" s="18"/>
    </row>
    <row r="220">
      <c r="A220" s="18"/>
      <c r="B220" s="18"/>
      <c r="C220" s="18"/>
      <c r="D220" s="18"/>
      <c r="E220" s="18"/>
      <c r="F220" s="18"/>
      <c r="G220" s="18"/>
      <c r="H220" s="18"/>
      <c r="I220" s="18"/>
      <c r="J220" s="18"/>
      <c r="K220" s="7" t="str">
        <f t="shared" si="3"/>
        <v>Dikey</v>
      </c>
      <c r="L220" s="7" t="str">
        <f>IF(K220="Dikey",IF(AND(F220&gt;='Çanta Gruplaması'!$C$10,F220&lt;='Çanta Gruplaması'!$D$10),'Çanta Gruplaması'!$B$10,IF(AND(F220&gt;='Çanta Gruplaması'!$C$11,F220&lt;='Çanta Gruplaması'!$D$11),'Çanta Gruplaması'!$B$11,IF(AND(F220&gt;='Çanta Gruplaması'!$C$12,F220&lt;='Çanta Gruplaması'!$D$12),'Çanta Gruplaması'!$B$12,"Belirtilen Aralıkta Değil"))),IF(K220="Yatay",IF(AND(D220&gt;='Çanta Gruplaması'!$C$3,D220&lt;='Çanta Gruplaması'!$D$3),'Çanta Gruplaması'!$B$3,IF(AND(D220&gt;='Çanta Gruplaması'!$C$4,D220&lt;='Çanta Gruplaması'!$D$4),'Çanta Gruplaması'!$B$4,IF(AND(D220&gt;='Çanta Gruplaması'!$C$5,D220&lt;='Çanta Gruplaması'!$D$5),'Çanta Gruplaması'!$B$5,"Belirtilen Aralıkta Değil"))),IF(K220="Küp",IF(AND(D220&gt;='Çanta Gruplaması'!$C$16,D220&lt;='Çanta Gruplaması'!$D$16),'Çanta Gruplaması'!$B$16,IF(AND(D220&gt;='Çanta Gruplaması'!$C$17,D220&lt;='Çanta Gruplaması'!$D$17),'Çanta Gruplaması'!$B$17,IF(AND(D220&gt;='Çanta Gruplaması'!$C$18,D220&lt;='Çanta Gruplaması'!$D$18),'Çanta Gruplaması'!$B$18,"Belirtilen Aralıkta Değil"))),"Değer Hatalı")))</f>
        <v>Belirtilen Aralıkta Değil</v>
      </c>
      <c r="M220" s="7" t="str">
        <f>IF(AND(D220&gt;='Çanta Gruplaması'!$H$3,D220&lt;='Çanta Gruplaması'!$I$3,F220&gt;='Çanta Gruplaması'!$J$3,F220&lt;='Çanta Gruplaması'!$K$3),'Çanta Gruplaması'!$G$3,IF(AND(D220&gt;='Çanta Gruplaması'!$H$4,D220&lt;='Çanta Gruplaması'!$I$4,F220&gt;='Çanta Gruplaması'!$J$4,F220&lt;='Çanta Gruplaması'!$K$4),'Çanta Gruplaması'!$G$4,IF(AND(D220&gt;='Çanta Gruplaması'!$H$5,D220&lt;='Çanta Gruplaması'!$I$5,F220&gt;='Çanta Gruplaması'!$J$5,F220&lt;='Çanta Gruplaması'!$K$5),'Çanta Gruplaması'!$G$5,"Gruplanabilen Aralıkta Değildir")))</f>
        <v>Gruplanabilen Aralıkta Değildir</v>
      </c>
      <c r="N220" s="18"/>
      <c r="O220" s="18"/>
      <c r="P220" s="18"/>
      <c r="Q220" s="18"/>
      <c r="R220" s="18"/>
      <c r="S220" s="18"/>
      <c r="T220" s="18"/>
      <c r="U220" s="18"/>
      <c r="V220" s="18"/>
      <c r="W220" s="18"/>
      <c r="X220" s="18"/>
    </row>
    <row r="221">
      <c r="A221" s="18"/>
      <c r="B221" s="18"/>
      <c r="C221" s="18"/>
      <c r="D221" s="18"/>
      <c r="E221" s="18"/>
      <c r="F221" s="18"/>
      <c r="G221" s="18"/>
      <c r="H221" s="18"/>
      <c r="I221" s="18"/>
      <c r="J221" s="18"/>
      <c r="K221" s="7" t="str">
        <f t="shared" si="3"/>
        <v>Dikey</v>
      </c>
      <c r="L221" s="7" t="str">
        <f>IF(K221="Dikey",IF(AND(F221&gt;='Çanta Gruplaması'!$C$10,F221&lt;='Çanta Gruplaması'!$D$10),'Çanta Gruplaması'!$B$10,IF(AND(F221&gt;='Çanta Gruplaması'!$C$11,F221&lt;='Çanta Gruplaması'!$D$11),'Çanta Gruplaması'!$B$11,IF(AND(F221&gt;='Çanta Gruplaması'!$C$12,F221&lt;='Çanta Gruplaması'!$D$12),'Çanta Gruplaması'!$B$12,"Belirtilen Aralıkta Değil"))),IF(K221="Yatay",IF(AND(D221&gt;='Çanta Gruplaması'!$C$3,D221&lt;='Çanta Gruplaması'!$D$3),'Çanta Gruplaması'!$B$3,IF(AND(D221&gt;='Çanta Gruplaması'!$C$4,D221&lt;='Çanta Gruplaması'!$D$4),'Çanta Gruplaması'!$B$4,IF(AND(D221&gt;='Çanta Gruplaması'!$C$5,D221&lt;='Çanta Gruplaması'!$D$5),'Çanta Gruplaması'!$B$5,"Belirtilen Aralıkta Değil"))),IF(K221="Küp",IF(AND(D221&gt;='Çanta Gruplaması'!$C$16,D221&lt;='Çanta Gruplaması'!$D$16),'Çanta Gruplaması'!$B$16,IF(AND(D221&gt;='Çanta Gruplaması'!$C$17,D221&lt;='Çanta Gruplaması'!$D$17),'Çanta Gruplaması'!$B$17,IF(AND(D221&gt;='Çanta Gruplaması'!$C$18,D221&lt;='Çanta Gruplaması'!$D$18),'Çanta Gruplaması'!$B$18,"Belirtilen Aralıkta Değil"))),"Değer Hatalı")))</f>
        <v>Belirtilen Aralıkta Değil</v>
      </c>
      <c r="M221" s="7" t="str">
        <f>IF(AND(D221&gt;='Çanta Gruplaması'!$H$3,D221&lt;='Çanta Gruplaması'!$I$3,F221&gt;='Çanta Gruplaması'!$J$3,F221&lt;='Çanta Gruplaması'!$K$3),'Çanta Gruplaması'!$G$3,IF(AND(D221&gt;='Çanta Gruplaması'!$H$4,D221&lt;='Çanta Gruplaması'!$I$4,F221&gt;='Çanta Gruplaması'!$J$4,F221&lt;='Çanta Gruplaması'!$K$4),'Çanta Gruplaması'!$G$4,IF(AND(D221&gt;='Çanta Gruplaması'!$H$5,D221&lt;='Çanta Gruplaması'!$I$5,F221&gt;='Çanta Gruplaması'!$J$5,F221&lt;='Çanta Gruplaması'!$K$5),'Çanta Gruplaması'!$G$5,"Gruplanabilen Aralıkta Değildir")))</f>
        <v>Gruplanabilen Aralıkta Değildir</v>
      </c>
      <c r="N221" s="18"/>
      <c r="O221" s="18"/>
      <c r="P221" s="18"/>
      <c r="Q221" s="18"/>
      <c r="R221" s="18"/>
      <c r="S221" s="18"/>
      <c r="T221" s="18"/>
      <c r="U221" s="18"/>
      <c r="V221" s="18"/>
      <c r="W221" s="18"/>
      <c r="X221" s="18"/>
    </row>
    <row r="222">
      <c r="A222" s="18"/>
      <c r="B222" s="18"/>
      <c r="C222" s="18"/>
      <c r="D222" s="18"/>
      <c r="E222" s="18"/>
      <c r="F222" s="18"/>
      <c r="G222" s="18"/>
      <c r="H222" s="18"/>
      <c r="I222" s="18"/>
      <c r="J222" s="18"/>
      <c r="K222" s="7" t="str">
        <f t="shared" si="3"/>
        <v>Dikey</v>
      </c>
      <c r="L222" s="7" t="str">
        <f>IF(K222="Dikey",IF(AND(F222&gt;='Çanta Gruplaması'!$C$10,F222&lt;='Çanta Gruplaması'!$D$10),'Çanta Gruplaması'!$B$10,IF(AND(F222&gt;='Çanta Gruplaması'!$C$11,F222&lt;='Çanta Gruplaması'!$D$11),'Çanta Gruplaması'!$B$11,IF(AND(F222&gt;='Çanta Gruplaması'!$C$12,F222&lt;='Çanta Gruplaması'!$D$12),'Çanta Gruplaması'!$B$12,"Belirtilen Aralıkta Değil"))),IF(K222="Yatay",IF(AND(D222&gt;='Çanta Gruplaması'!$C$3,D222&lt;='Çanta Gruplaması'!$D$3),'Çanta Gruplaması'!$B$3,IF(AND(D222&gt;='Çanta Gruplaması'!$C$4,D222&lt;='Çanta Gruplaması'!$D$4),'Çanta Gruplaması'!$B$4,IF(AND(D222&gt;='Çanta Gruplaması'!$C$5,D222&lt;='Çanta Gruplaması'!$D$5),'Çanta Gruplaması'!$B$5,"Belirtilen Aralıkta Değil"))),IF(K222="Küp",IF(AND(D222&gt;='Çanta Gruplaması'!$C$16,D222&lt;='Çanta Gruplaması'!$D$16),'Çanta Gruplaması'!$B$16,IF(AND(D222&gt;='Çanta Gruplaması'!$C$17,D222&lt;='Çanta Gruplaması'!$D$17),'Çanta Gruplaması'!$B$17,IF(AND(D222&gt;='Çanta Gruplaması'!$C$18,D222&lt;='Çanta Gruplaması'!$D$18),'Çanta Gruplaması'!$B$18,"Belirtilen Aralıkta Değil"))),"Değer Hatalı")))</f>
        <v>Belirtilen Aralıkta Değil</v>
      </c>
      <c r="M222" s="7" t="str">
        <f>IF(AND(D222&gt;='Çanta Gruplaması'!$H$3,D222&lt;='Çanta Gruplaması'!$I$3,F222&gt;='Çanta Gruplaması'!$J$3,F222&lt;='Çanta Gruplaması'!$K$3),'Çanta Gruplaması'!$G$3,IF(AND(D222&gt;='Çanta Gruplaması'!$H$4,D222&lt;='Çanta Gruplaması'!$I$4,F222&gt;='Çanta Gruplaması'!$J$4,F222&lt;='Çanta Gruplaması'!$K$4),'Çanta Gruplaması'!$G$4,IF(AND(D222&gt;='Çanta Gruplaması'!$H$5,D222&lt;='Çanta Gruplaması'!$I$5,F222&gt;='Çanta Gruplaması'!$J$5,F222&lt;='Çanta Gruplaması'!$K$5),'Çanta Gruplaması'!$G$5,"Gruplanabilen Aralıkta Değildir")))</f>
        <v>Gruplanabilen Aralıkta Değildir</v>
      </c>
      <c r="N222" s="18"/>
      <c r="O222" s="18"/>
      <c r="P222" s="18"/>
      <c r="Q222" s="18"/>
      <c r="R222" s="18"/>
      <c r="S222" s="18"/>
      <c r="T222" s="18"/>
      <c r="U222" s="18"/>
      <c r="V222" s="18"/>
      <c r="W222" s="18"/>
      <c r="X222" s="18"/>
    </row>
    <row r="223">
      <c r="A223" s="18"/>
      <c r="B223" s="18"/>
      <c r="C223" s="18"/>
      <c r="D223" s="18"/>
      <c r="E223" s="18"/>
      <c r="F223" s="18"/>
      <c r="G223" s="18"/>
      <c r="H223" s="18"/>
      <c r="I223" s="18"/>
      <c r="J223" s="18"/>
      <c r="K223" s="7" t="str">
        <f t="shared" si="3"/>
        <v>Dikey</v>
      </c>
      <c r="L223" s="7" t="str">
        <f>IF(K223="Dikey",IF(AND(F223&gt;='Çanta Gruplaması'!$C$10,F223&lt;='Çanta Gruplaması'!$D$10),'Çanta Gruplaması'!$B$10,IF(AND(F223&gt;='Çanta Gruplaması'!$C$11,F223&lt;='Çanta Gruplaması'!$D$11),'Çanta Gruplaması'!$B$11,IF(AND(F223&gt;='Çanta Gruplaması'!$C$12,F223&lt;='Çanta Gruplaması'!$D$12),'Çanta Gruplaması'!$B$12,"Belirtilen Aralıkta Değil"))),IF(K223="Yatay",IF(AND(D223&gt;='Çanta Gruplaması'!$C$3,D223&lt;='Çanta Gruplaması'!$D$3),'Çanta Gruplaması'!$B$3,IF(AND(D223&gt;='Çanta Gruplaması'!$C$4,D223&lt;='Çanta Gruplaması'!$D$4),'Çanta Gruplaması'!$B$4,IF(AND(D223&gt;='Çanta Gruplaması'!$C$5,D223&lt;='Çanta Gruplaması'!$D$5),'Çanta Gruplaması'!$B$5,"Belirtilen Aralıkta Değil"))),IF(K223="Küp",IF(AND(D223&gt;='Çanta Gruplaması'!$C$16,D223&lt;='Çanta Gruplaması'!$D$16),'Çanta Gruplaması'!$B$16,IF(AND(D223&gt;='Çanta Gruplaması'!$C$17,D223&lt;='Çanta Gruplaması'!$D$17),'Çanta Gruplaması'!$B$17,IF(AND(D223&gt;='Çanta Gruplaması'!$C$18,D223&lt;='Çanta Gruplaması'!$D$18),'Çanta Gruplaması'!$B$18,"Belirtilen Aralıkta Değil"))),"Değer Hatalı")))</f>
        <v>Belirtilen Aralıkta Değil</v>
      </c>
      <c r="M223" s="7" t="str">
        <f>IF(AND(D223&gt;='Çanta Gruplaması'!$H$3,D223&lt;='Çanta Gruplaması'!$I$3,F223&gt;='Çanta Gruplaması'!$J$3,F223&lt;='Çanta Gruplaması'!$K$3),'Çanta Gruplaması'!$G$3,IF(AND(D223&gt;='Çanta Gruplaması'!$H$4,D223&lt;='Çanta Gruplaması'!$I$4,F223&gt;='Çanta Gruplaması'!$J$4,F223&lt;='Çanta Gruplaması'!$K$4),'Çanta Gruplaması'!$G$4,IF(AND(D223&gt;='Çanta Gruplaması'!$H$5,D223&lt;='Çanta Gruplaması'!$I$5,F223&gt;='Çanta Gruplaması'!$J$5,F223&lt;='Çanta Gruplaması'!$K$5),'Çanta Gruplaması'!$G$5,"Gruplanabilen Aralıkta Değildir")))</f>
        <v>Gruplanabilen Aralıkta Değildir</v>
      </c>
      <c r="N223" s="18"/>
      <c r="O223" s="18"/>
      <c r="P223" s="18"/>
      <c r="Q223" s="18"/>
      <c r="R223" s="18"/>
      <c r="S223" s="18"/>
      <c r="T223" s="18"/>
      <c r="U223" s="18"/>
      <c r="V223" s="18"/>
      <c r="W223" s="18"/>
      <c r="X223" s="18"/>
    </row>
    <row r="224">
      <c r="A224" s="18"/>
      <c r="B224" s="18"/>
      <c r="C224" s="18"/>
      <c r="D224" s="18"/>
      <c r="E224" s="18"/>
      <c r="F224" s="18"/>
      <c r="G224" s="18"/>
      <c r="H224" s="18"/>
      <c r="I224" s="18"/>
      <c r="J224" s="18"/>
      <c r="K224" s="7" t="str">
        <f t="shared" si="3"/>
        <v>Dikey</v>
      </c>
      <c r="L224" s="7" t="str">
        <f>IF(K224="Dikey",IF(AND(F224&gt;='Çanta Gruplaması'!$C$10,F224&lt;='Çanta Gruplaması'!$D$10),'Çanta Gruplaması'!$B$10,IF(AND(F224&gt;='Çanta Gruplaması'!$C$11,F224&lt;='Çanta Gruplaması'!$D$11),'Çanta Gruplaması'!$B$11,IF(AND(F224&gt;='Çanta Gruplaması'!$C$12,F224&lt;='Çanta Gruplaması'!$D$12),'Çanta Gruplaması'!$B$12,"Belirtilen Aralıkta Değil"))),IF(K224="Yatay",IF(AND(D224&gt;='Çanta Gruplaması'!$C$3,D224&lt;='Çanta Gruplaması'!$D$3),'Çanta Gruplaması'!$B$3,IF(AND(D224&gt;='Çanta Gruplaması'!$C$4,D224&lt;='Çanta Gruplaması'!$D$4),'Çanta Gruplaması'!$B$4,IF(AND(D224&gt;='Çanta Gruplaması'!$C$5,D224&lt;='Çanta Gruplaması'!$D$5),'Çanta Gruplaması'!$B$5,"Belirtilen Aralıkta Değil"))),IF(K224="Küp",IF(AND(D224&gt;='Çanta Gruplaması'!$C$16,D224&lt;='Çanta Gruplaması'!$D$16),'Çanta Gruplaması'!$B$16,IF(AND(D224&gt;='Çanta Gruplaması'!$C$17,D224&lt;='Çanta Gruplaması'!$D$17),'Çanta Gruplaması'!$B$17,IF(AND(D224&gt;='Çanta Gruplaması'!$C$18,D224&lt;='Çanta Gruplaması'!$D$18),'Çanta Gruplaması'!$B$18,"Belirtilen Aralıkta Değil"))),"Değer Hatalı")))</f>
        <v>Belirtilen Aralıkta Değil</v>
      </c>
      <c r="M224" s="7" t="str">
        <f>IF(AND(D224&gt;='Çanta Gruplaması'!$H$3,D224&lt;='Çanta Gruplaması'!$I$3,F224&gt;='Çanta Gruplaması'!$J$3,F224&lt;='Çanta Gruplaması'!$K$3),'Çanta Gruplaması'!$G$3,IF(AND(D224&gt;='Çanta Gruplaması'!$H$4,D224&lt;='Çanta Gruplaması'!$I$4,F224&gt;='Çanta Gruplaması'!$J$4,F224&lt;='Çanta Gruplaması'!$K$4),'Çanta Gruplaması'!$G$4,IF(AND(D224&gt;='Çanta Gruplaması'!$H$5,D224&lt;='Çanta Gruplaması'!$I$5,F224&gt;='Çanta Gruplaması'!$J$5,F224&lt;='Çanta Gruplaması'!$K$5),'Çanta Gruplaması'!$G$5,"Gruplanabilen Aralıkta Değildir")))</f>
        <v>Gruplanabilen Aralıkta Değildir</v>
      </c>
      <c r="N224" s="18"/>
      <c r="O224" s="18"/>
      <c r="P224" s="18"/>
      <c r="Q224" s="18"/>
      <c r="R224" s="18"/>
      <c r="S224" s="18"/>
      <c r="T224" s="18"/>
      <c r="U224" s="18"/>
      <c r="V224" s="18"/>
      <c r="W224" s="18"/>
      <c r="X224" s="18"/>
    </row>
    <row r="225">
      <c r="A225" s="18"/>
      <c r="B225" s="18"/>
      <c r="C225" s="18"/>
      <c r="D225" s="18"/>
      <c r="E225" s="18"/>
      <c r="F225" s="18"/>
      <c r="G225" s="18"/>
      <c r="H225" s="18"/>
      <c r="I225" s="18"/>
      <c r="J225" s="18"/>
      <c r="K225" s="7" t="str">
        <f t="shared" si="3"/>
        <v>Dikey</v>
      </c>
      <c r="L225" s="7" t="str">
        <f>IF(K225="Dikey",IF(AND(F225&gt;='Çanta Gruplaması'!$C$10,F225&lt;='Çanta Gruplaması'!$D$10),'Çanta Gruplaması'!$B$10,IF(AND(F225&gt;='Çanta Gruplaması'!$C$11,F225&lt;='Çanta Gruplaması'!$D$11),'Çanta Gruplaması'!$B$11,IF(AND(F225&gt;='Çanta Gruplaması'!$C$12,F225&lt;='Çanta Gruplaması'!$D$12),'Çanta Gruplaması'!$B$12,"Belirtilen Aralıkta Değil"))),IF(K225="Yatay",IF(AND(D225&gt;='Çanta Gruplaması'!$C$3,D225&lt;='Çanta Gruplaması'!$D$3),'Çanta Gruplaması'!$B$3,IF(AND(D225&gt;='Çanta Gruplaması'!$C$4,D225&lt;='Çanta Gruplaması'!$D$4),'Çanta Gruplaması'!$B$4,IF(AND(D225&gt;='Çanta Gruplaması'!$C$5,D225&lt;='Çanta Gruplaması'!$D$5),'Çanta Gruplaması'!$B$5,"Belirtilen Aralıkta Değil"))),IF(K225="Küp",IF(AND(D225&gt;='Çanta Gruplaması'!$C$16,D225&lt;='Çanta Gruplaması'!$D$16),'Çanta Gruplaması'!$B$16,IF(AND(D225&gt;='Çanta Gruplaması'!$C$17,D225&lt;='Çanta Gruplaması'!$D$17),'Çanta Gruplaması'!$B$17,IF(AND(D225&gt;='Çanta Gruplaması'!$C$18,D225&lt;='Çanta Gruplaması'!$D$18),'Çanta Gruplaması'!$B$18,"Belirtilen Aralıkta Değil"))),"Değer Hatalı")))</f>
        <v>Belirtilen Aralıkta Değil</v>
      </c>
      <c r="M225" s="7" t="str">
        <f>IF(AND(D225&gt;='Çanta Gruplaması'!$H$3,D225&lt;='Çanta Gruplaması'!$I$3,F225&gt;='Çanta Gruplaması'!$J$3,F225&lt;='Çanta Gruplaması'!$K$3),'Çanta Gruplaması'!$G$3,IF(AND(D225&gt;='Çanta Gruplaması'!$H$4,D225&lt;='Çanta Gruplaması'!$I$4,F225&gt;='Çanta Gruplaması'!$J$4,F225&lt;='Çanta Gruplaması'!$K$4),'Çanta Gruplaması'!$G$4,IF(AND(D225&gt;='Çanta Gruplaması'!$H$5,D225&lt;='Çanta Gruplaması'!$I$5,F225&gt;='Çanta Gruplaması'!$J$5,F225&lt;='Çanta Gruplaması'!$K$5),'Çanta Gruplaması'!$G$5,"Gruplanabilen Aralıkta Değildir")))</f>
        <v>Gruplanabilen Aralıkta Değildir</v>
      </c>
      <c r="N225" s="18"/>
      <c r="O225" s="18"/>
      <c r="P225" s="18"/>
      <c r="Q225" s="18"/>
      <c r="R225" s="18"/>
      <c r="S225" s="18"/>
      <c r="T225" s="18"/>
      <c r="U225" s="18"/>
      <c r="V225" s="18"/>
      <c r="W225" s="18"/>
      <c r="X225" s="18"/>
    </row>
    <row r="226">
      <c r="A226" s="18"/>
      <c r="B226" s="18"/>
      <c r="C226" s="18"/>
      <c r="D226" s="18"/>
      <c r="E226" s="18"/>
      <c r="F226" s="18"/>
      <c r="G226" s="18"/>
      <c r="H226" s="18"/>
      <c r="I226" s="18"/>
      <c r="J226" s="18"/>
      <c r="K226" s="7" t="str">
        <f t="shared" si="3"/>
        <v>Dikey</v>
      </c>
      <c r="L226" s="7" t="str">
        <f>IF(K226="Dikey",IF(AND(F226&gt;='Çanta Gruplaması'!$C$10,F226&lt;='Çanta Gruplaması'!$D$10),'Çanta Gruplaması'!$B$10,IF(AND(F226&gt;='Çanta Gruplaması'!$C$11,F226&lt;='Çanta Gruplaması'!$D$11),'Çanta Gruplaması'!$B$11,IF(AND(F226&gt;='Çanta Gruplaması'!$C$12,F226&lt;='Çanta Gruplaması'!$D$12),'Çanta Gruplaması'!$B$12,"Belirtilen Aralıkta Değil"))),IF(K226="Yatay",IF(AND(D226&gt;='Çanta Gruplaması'!$C$3,D226&lt;='Çanta Gruplaması'!$D$3),'Çanta Gruplaması'!$B$3,IF(AND(D226&gt;='Çanta Gruplaması'!$C$4,D226&lt;='Çanta Gruplaması'!$D$4),'Çanta Gruplaması'!$B$4,IF(AND(D226&gt;='Çanta Gruplaması'!$C$5,D226&lt;='Çanta Gruplaması'!$D$5),'Çanta Gruplaması'!$B$5,"Belirtilen Aralıkta Değil"))),IF(K226="Küp",IF(AND(D226&gt;='Çanta Gruplaması'!$C$16,D226&lt;='Çanta Gruplaması'!$D$16),'Çanta Gruplaması'!$B$16,IF(AND(D226&gt;='Çanta Gruplaması'!$C$17,D226&lt;='Çanta Gruplaması'!$D$17),'Çanta Gruplaması'!$B$17,IF(AND(D226&gt;='Çanta Gruplaması'!$C$18,D226&lt;='Çanta Gruplaması'!$D$18),'Çanta Gruplaması'!$B$18,"Belirtilen Aralıkta Değil"))),"Değer Hatalı")))</f>
        <v>Belirtilen Aralıkta Değil</v>
      </c>
      <c r="M226" s="7" t="str">
        <f>IF(AND(D226&gt;='Çanta Gruplaması'!$H$3,D226&lt;='Çanta Gruplaması'!$I$3,F226&gt;='Çanta Gruplaması'!$J$3,F226&lt;='Çanta Gruplaması'!$K$3),'Çanta Gruplaması'!$G$3,IF(AND(D226&gt;='Çanta Gruplaması'!$H$4,D226&lt;='Çanta Gruplaması'!$I$4,F226&gt;='Çanta Gruplaması'!$J$4,F226&lt;='Çanta Gruplaması'!$K$4),'Çanta Gruplaması'!$G$4,IF(AND(D226&gt;='Çanta Gruplaması'!$H$5,D226&lt;='Çanta Gruplaması'!$I$5,F226&gt;='Çanta Gruplaması'!$J$5,F226&lt;='Çanta Gruplaması'!$K$5),'Çanta Gruplaması'!$G$5,"Gruplanabilen Aralıkta Değildir")))</f>
        <v>Gruplanabilen Aralıkta Değildir</v>
      </c>
      <c r="N226" s="18"/>
      <c r="O226" s="18"/>
      <c r="P226" s="18"/>
      <c r="Q226" s="18"/>
      <c r="R226" s="18"/>
      <c r="S226" s="18"/>
      <c r="T226" s="18"/>
      <c r="U226" s="18"/>
      <c r="V226" s="18"/>
      <c r="W226" s="18"/>
      <c r="X226" s="18"/>
    </row>
    <row r="227">
      <c r="A227" s="18"/>
      <c r="B227" s="18"/>
      <c r="C227" s="18"/>
      <c r="D227" s="18"/>
      <c r="E227" s="18"/>
      <c r="F227" s="18"/>
      <c r="G227" s="18"/>
      <c r="H227" s="18"/>
      <c r="I227" s="18"/>
      <c r="J227" s="18"/>
      <c r="K227" s="7" t="str">
        <f t="shared" si="3"/>
        <v>Dikey</v>
      </c>
      <c r="L227" s="7" t="str">
        <f>IF(K227="Dikey",IF(AND(F227&gt;='Çanta Gruplaması'!$C$10,F227&lt;='Çanta Gruplaması'!$D$10),'Çanta Gruplaması'!$B$10,IF(AND(F227&gt;='Çanta Gruplaması'!$C$11,F227&lt;='Çanta Gruplaması'!$D$11),'Çanta Gruplaması'!$B$11,IF(AND(F227&gt;='Çanta Gruplaması'!$C$12,F227&lt;='Çanta Gruplaması'!$D$12),'Çanta Gruplaması'!$B$12,"Belirtilen Aralıkta Değil"))),IF(K227="Yatay",IF(AND(D227&gt;='Çanta Gruplaması'!$C$3,D227&lt;='Çanta Gruplaması'!$D$3),'Çanta Gruplaması'!$B$3,IF(AND(D227&gt;='Çanta Gruplaması'!$C$4,D227&lt;='Çanta Gruplaması'!$D$4),'Çanta Gruplaması'!$B$4,IF(AND(D227&gt;='Çanta Gruplaması'!$C$5,D227&lt;='Çanta Gruplaması'!$D$5),'Çanta Gruplaması'!$B$5,"Belirtilen Aralıkta Değil"))),IF(K227="Küp",IF(AND(D227&gt;='Çanta Gruplaması'!$C$16,D227&lt;='Çanta Gruplaması'!$D$16),'Çanta Gruplaması'!$B$16,IF(AND(D227&gt;='Çanta Gruplaması'!$C$17,D227&lt;='Çanta Gruplaması'!$D$17),'Çanta Gruplaması'!$B$17,IF(AND(D227&gt;='Çanta Gruplaması'!$C$18,D227&lt;='Çanta Gruplaması'!$D$18),'Çanta Gruplaması'!$B$18,"Belirtilen Aralıkta Değil"))),"Değer Hatalı")))</f>
        <v>Belirtilen Aralıkta Değil</v>
      </c>
      <c r="M227" s="7" t="str">
        <f>IF(AND(D227&gt;='Çanta Gruplaması'!$H$3,D227&lt;='Çanta Gruplaması'!$I$3,F227&gt;='Çanta Gruplaması'!$J$3,F227&lt;='Çanta Gruplaması'!$K$3),'Çanta Gruplaması'!$G$3,IF(AND(D227&gt;='Çanta Gruplaması'!$H$4,D227&lt;='Çanta Gruplaması'!$I$4,F227&gt;='Çanta Gruplaması'!$J$4,F227&lt;='Çanta Gruplaması'!$K$4),'Çanta Gruplaması'!$G$4,IF(AND(D227&gt;='Çanta Gruplaması'!$H$5,D227&lt;='Çanta Gruplaması'!$I$5,F227&gt;='Çanta Gruplaması'!$J$5,F227&lt;='Çanta Gruplaması'!$K$5),'Çanta Gruplaması'!$G$5,"Gruplanabilen Aralıkta Değildir")))</f>
        <v>Gruplanabilen Aralıkta Değildir</v>
      </c>
      <c r="N227" s="18"/>
      <c r="O227" s="18"/>
      <c r="P227" s="18"/>
      <c r="Q227" s="18"/>
      <c r="R227" s="18"/>
      <c r="S227" s="18"/>
      <c r="T227" s="18"/>
      <c r="U227" s="18"/>
      <c r="V227" s="18"/>
      <c r="W227" s="18"/>
      <c r="X227" s="18"/>
    </row>
    <row r="228">
      <c r="A228" s="18"/>
      <c r="B228" s="18"/>
      <c r="C228" s="18"/>
      <c r="D228" s="18"/>
      <c r="E228" s="18"/>
      <c r="F228" s="18"/>
      <c r="G228" s="18"/>
      <c r="H228" s="18"/>
      <c r="I228" s="18"/>
      <c r="J228" s="18"/>
      <c r="K228" s="7" t="str">
        <f t="shared" si="3"/>
        <v>Dikey</v>
      </c>
      <c r="L228" s="7" t="str">
        <f>IF(K228="Dikey",IF(AND(F228&gt;='Çanta Gruplaması'!$C$10,F228&lt;='Çanta Gruplaması'!$D$10),'Çanta Gruplaması'!$B$10,IF(AND(F228&gt;='Çanta Gruplaması'!$C$11,F228&lt;='Çanta Gruplaması'!$D$11),'Çanta Gruplaması'!$B$11,IF(AND(F228&gt;='Çanta Gruplaması'!$C$12,F228&lt;='Çanta Gruplaması'!$D$12),'Çanta Gruplaması'!$B$12,"Belirtilen Aralıkta Değil"))),IF(K228="Yatay",IF(AND(D228&gt;='Çanta Gruplaması'!$C$3,D228&lt;='Çanta Gruplaması'!$D$3),'Çanta Gruplaması'!$B$3,IF(AND(D228&gt;='Çanta Gruplaması'!$C$4,D228&lt;='Çanta Gruplaması'!$D$4),'Çanta Gruplaması'!$B$4,IF(AND(D228&gt;='Çanta Gruplaması'!$C$5,D228&lt;='Çanta Gruplaması'!$D$5),'Çanta Gruplaması'!$B$5,"Belirtilen Aralıkta Değil"))),IF(K228="Küp",IF(AND(D228&gt;='Çanta Gruplaması'!$C$16,D228&lt;='Çanta Gruplaması'!$D$16),'Çanta Gruplaması'!$B$16,IF(AND(D228&gt;='Çanta Gruplaması'!$C$17,D228&lt;='Çanta Gruplaması'!$D$17),'Çanta Gruplaması'!$B$17,IF(AND(D228&gt;='Çanta Gruplaması'!$C$18,D228&lt;='Çanta Gruplaması'!$D$18),'Çanta Gruplaması'!$B$18,"Belirtilen Aralıkta Değil"))),"Değer Hatalı")))</f>
        <v>Belirtilen Aralıkta Değil</v>
      </c>
      <c r="M228" s="7" t="str">
        <f>IF(AND(D228&gt;='Çanta Gruplaması'!$H$3,D228&lt;='Çanta Gruplaması'!$I$3,F228&gt;='Çanta Gruplaması'!$J$3,F228&lt;='Çanta Gruplaması'!$K$3),'Çanta Gruplaması'!$G$3,IF(AND(D228&gt;='Çanta Gruplaması'!$H$4,D228&lt;='Çanta Gruplaması'!$I$4,F228&gt;='Çanta Gruplaması'!$J$4,F228&lt;='Çanta Gruplaması'!$K$4),'Çanta Gruplaması'!$G$4,IF(AND(D228&gt;='Çanta Gruplaması'!$H$5,D228&lt;='Çanta Gruplaması'!$I$5,F228&gt;='Çanta Gruplaması'!$J$5,F228&lt;='Çanta Gruplaması'!$K$5),'Çanta Gruplaması'!$G$5,"Gruplanabilen Aralıkta Değildir")))</f>
        <v>Gruplanabilen Aralıkta Değildir</v>
      </c>
      <c r="N228" s="18"/>
      <c r="O228" s="18"/>
      <c r="P228" s="18"/>
      <c r="Q228" s="18"/>
      <c r="R228" s="18"/>
      <c r="S228" s="18"/>
      <c r="T228" s="18"/>
      <c r="U228" s="18"/>
      <c r="V228" s="18"/>
      <c r="W228" s="18"/>
      <c r="X228" s="18"/>
    </row>
    <row r="229">
      <c r="A229" s="18"/>
      <c r="B229" s="18"/>
      <c r="C229" s="18"/>
      <c r="D229" s="18"/>
      <c r="E229" s="18"/>
      <c r="F229" s="18"/>
      <c r="G229" s="18"/>
      <c r="H229" s="18"/>
      <c r="I229" s="18"/>
      <c r="J229" s="18"/>
      <c r="K229" s="7" t="str">
        <f t="shared" si="3"/>
        <v>Dikey</v>
      </c>
      <c r="L229" s="7" t="str">
        <f>IF(K229="Dikey",IF(AND(F229&gt;='Çanta Gruplaması'!$C$10,F229&lt;='Çanta Gruplaması'!$D$10),'Çanta Gruplaması'!$B$10,IF(AND(F229&gt;='Çanta Gruplaması'!$C$11,F229&lt;='Çanta Gruplaması'!$D$11),'Çanta Gruplaması'!$B$11,IF(AND(F229&gt;='Çanta Gruplaması'!$C$12,F229&lt;='Çanta Gruplaması'!$D$12),'Çanta Gruplaması'!$B$12,"Belirtilen Aralıkta Değil"))),IF(K229="Yatay",IF(AND(D229&gt;='Çanta Gruplaması'!$C$3,D229&lt;='Çanta Gruplaması'!$D$3),'Çanta Gruplaması'!$B$3,IF(AND(D229&gt;='Çanta Gruplaması'!$C$4,D229&lt;='Çanta Gruplaması'!$D$4),'Çanta Gruplaması'!$B$4,IF(AND(D229&gt;='Çanta Gruplaması'!$C$5,D229&lt;='Çanta Gruplaması'!$D$5),'Çanta Gruplaması'!$B$5,"Belirtilen Aralıkta Değil"))),IF(K229="Küp",IF(AND(D229&gt;='Çanta Gruplaması'!$C$16,D229&lt;='Çanta Gruplaması'!$D$16),'Çanta Gruplaması'!$B$16,IF(AND(D229&gt;='Çanta Gruplaması'!$C$17,D229&lt;='Çanta Gruplaması'!$D$17),'Çanta Gruplaması'!$B$17,IF(AND(D229&gt;='Çanta Gruplaması'!$C$18,D229&lt;='Çanta Gruplaması'!$D$18),'Çanta Gruplaması'!$B$18,"Belirtilen Aralıkta Değil"))),"Değer Hatalı")))</f>
        <v>Belirtilen Aralıkta Değil</v>
      </c>
      <c r="M229" s="7" t="str">
        <f>IF(AND(D229&gt;='Çanta Gruplaması'!$H$3,D229&lt;='Çanta Gruplaması'!$I$3,F229&gt;='Çanta Gruplaması'!$J$3,F229&lt;='Çanta Gruplaması'!$K$3),'Çanta Gruplaması'!$G$3,IF(AND(D229&gt;='Çanta Gruplaması'!$H$4,D229&lt;='Çanta Gruplaması'!$I$4,F229&gt;='Çanta Gruplaması'!$J$4,F229&lt;='Çanta Gruplaması'!$K$4),'Çanta Gruplaması'!$G$4,IF(AND(D229&gt;='Çanta Gruplaması'!$H$5,D229&lt;='Çanta Gruplaması'!$I$5,F229&gt;='Çanta Gruplaması'!$J$5,F229&lt;='Çanta Gruplaması'!$K$5),'Çanta Gruplaması'!$G$5,"Gruplanabilen Aralıkta Değildir")))</f>
        <v>Gruplanabilen Aralıkta Değildir</v>
      </c>
      <c r="N229" s="18"/>
      <c r="O229" s="18"/>
      <c r="P229" s="18"/>
      <c r="Q229" s="18"/>
      <c r="R229" s="18"/>
      <c r="S229" s="18"/>
      <c r="T229" s="18"/>
      <c r="U229" s="18"/>
      <c r="V229" s="18"/>
      <c r="W229" s="18"/>
      <c r="X229" s="18"/>
    </row>
    <row r="230">
      <c r="A230" s="18"/>
      <c r="B230" s="18"/>
      <c r="C230" s="18"/>
      <c r="D230" s="18"/>
      <c r="E230" s="18"/>
      <c r="F230" s="18"/>
      <c r="G230" s="18"/>
      <c r="H230" s="18"/>
      <c r="I230" s="18"/>
      <c r="J230" s="18"/>
      <c r="K230" s="7" t="str">
        <f t="shared" si="3"/>
        <v>Dikey</v>
      </c>
      <c r="L230" s="7" t="str">
        <f>IF(K230="Dikey",IF(AND(F230&gt;='Çanta Gruplaması'!$C$10,F230&lt;='Çanta Gruplaması'!$D$10),'Çanta Gruplaması'!$B$10,IF(AND(F230&gt;='Çanta Gruplaması'!$C$11,F230&lt;='Çanta Gruplaması'!$D$11),'Çanta Gruplaması'!$B$11,IF(AND(F230&gt;='Çanta Gruplaması'!$C$12,F230&lt;='Çanta Gruplaması'!$D$12),'Çanta Gruplaması'!$B$12,"Belirtilen Aralıkta Değil"))),IF(K230="Yatay",IF(AND(D230&gt;='Çanta Gruplaması'!$C$3,D230&lt;='Çanta Gruplaması'!$D$3),'Çanta Gruplaması'!$B$3,IF(AND(D230&gt;='Çanta Gruplaması'!$C$4,D230&lt;='Çanta Gruplaması'!$D$4),'Çanta Gruplaması'!$B$4,IF(AND(D230&gt;='Çanta Gruplaması'!$C$5,D230&lt;='Çanta Gruplaması'!$D$5),'Çanta Gruplaması'!$B$5,"Belirtilen Aralıkta Değil"))),IF(K230="Küp",IF(AND(D230&gt;='Çanta Gruplaması'!$C$16,D230&lt;='Çanta Gruplaması'!$D$16),'Çanta Gruplaması'!$B$16,IF(AND(D230&gt;='Çanta Gruplaması'!$C$17,D230&lt;='Çanta Gruplaması'!$D$17),'Çanta Gruplaması'!$B$17,IF(AND(D230&gt;='Çanta Gruplaması'!$C$18,D230&lt;='Çanta Gruplaması'!$D$18),'Çanta Gruplaması'!$B$18,"Belirtilen Aralıkta Değil"))),"Değer Hatalı")))</f>
        <v>Belirtilen Aralıkta Değil</v>
      </c>
      <c r="M230" s="7" t="str">
        <f>IF(AND(D230&gt;='Çanta Gruplaması'!$H$3,D230&lt;='Çanta Gruplaması'!$I$3,F230&gt;='Çanta Gruplaması'!$J$3,F230&lt;='Çanta Gruplaması'!$K$3),'Çanta Gruplaması'!$G$3,IF(AND(D230&gt;='Çanta Gruplaması'!$H$4,D230&lt;='Çanta Gruplaması'!$I$4,F230&gt;='Çanta Gruplaması'!$J$4,F230&lt;='Çanta Gruplaması'!$K$4),'Çanta Gruplaması'!$G$4,IF(AND(D230&gt;='Çanta Gruplaması'!$H$5,D230&lt;='Çanta Gruplaması'!$I$5,F230&gt;='Çanta Gruplaması'!$J$5,F230&lt;='Çanta Gruplaması'!$K$5),'Çanta Gruplaması'!$G$5,"Gruplanabilen Aralıkta Değildir")))</f>
        <v>Gruplanabilen Aralıkta Değildir</v>
      </c>
      <c r="N230" s="18"/>
      <c r="O230" s="18"/>
      <c r="P230" s="18"/>
      <c r="Q230" s="18"/>
      <c r="R230" s="18"/>
      <c r="S230" s="18"/>
      <c r="T230" s="18"/>
      <c r="U230" s="18"/>
      <c r="V230" s="18"/>
      <c r="W230" s="18"/>
      <c r="X230" s="18"/>
    </row>
    <row r="231">
      <c r="A231" s="18"/>
      <c r="B231" s="18"/>
      <c r="C231" s="18"/>
      <c r="D231" s="18"/>
      <c r="E231" s="18"/>
      <c r="F231" s="18"/>
      <c r="G231" s="18"/>
      <c r="H231" s="18"/>
      <c r="I231" s="18"/>
      <c r="J231" s="18"/>
      <c r="K231" s="7" t="str">
        <f t="shared" si="3"/>
        <v>Dikey</v>
      </c>
      <c r="L231" s="7" t="str">
        <f>IF(K231="Dikey",IF(AND(F231&gt;='Çanta Gruplaması'!$C$10,F231&lt;='Çanta Gruplaması'!$D$10),'Çanta Gruplaması'!$B$10,IF(AND(F231&gt;='Çanta Gruplaması'!$C$11,F231&lt;='Çanta Gruplaması'!$D$11),'Çanta Gruplaması'!$B$11,IF(AND(F231&gt;='Çanta Gruplaması'!$C$12,F231&lt;='Çanta Gruplaması'!$D$12),'Çanta Gruplaması'!$B$12,"Belirtilen Aralıkta Değil"))),IF(K231="Yatay",IF(AND(D231&gt;='Çanta Gruplaması'!$C$3,D231&lt;='Çanta Gruplaması'!$D$3),'Çanta Gruplaması'!$B$3,IF(AND(D231&gt;='Çanta Gruplaması'!$C$4,D231&lt;='Çanta Gruplaması'!$D$4),'Çanta Gruplaması'!$B$4,IF(AND(D231&gt;='Çanta Gruplaması'!$C$5,D231&lt;='Çanta Gruplaması'!$D$5),'Çanta Gruplaması'!$B$5,"Belirtilen Aralıkta Değil"))),IF(K231="Küp",IF(AND(D231&gt;='Çanta Gruplaması'!$C$16,D231&lt;='Çanta Gruplaması'!$D$16),'Çanta Gruplaması'!$B$16,IF(AND(D231&gt;='Çanta Gruplaması'!$C$17,D231&lt;='Çanta Gruplaması'!$D$17),'Çanta Gruplaması'!$B$17,IF(AND(D231&gt;='Çanta Gruplaması'!$C$18,D231&lt;='Çanta Gruplaması'!$D$18),'Çanta Gruplaması'!$B$18,"Belirtilen Aralıkta Değil"))),"Değer Hatalı")))</f>
        <v>Belirtilen Aralıkta Değil</v>
      </c>
      <c r="M231" s="7" t="str">
        <f>IF(AND(D231&gt;='Çanta Gruplaması'!$H$3,D231&lt;='Çanta Gruplaması'!$I$3,F231&gt;='Çanta Gruplaması'!$J$3,F231&lt;='Çanta Gruplaması'!$K$3),'Çanta Gruplaması'!$G$3,IF(AND(D231&gt;='Çanta Gruplaması'!$H$4,D231&lt;='Çanta Gruplaması'!$I$4,F231&gt;='Çanta Gruplaması'!$J$4,F231&lt;='Çanta Gruplaması'!$K$4),'Çanta Gruplaması'!$G$4,IF(AND(D231&gt;='Çanta Gruplaması'!$H$5,D231&lt;='Çanta Gruplaması'!$I$5,F231&gt;='Çanta Gruplaması'!$J$5,F231&lt;='Çanta Gruplaması'!$K$5),'Çanta Gruplaması'!$G$5,"Gruplanabilen Aralıkta Değildir")))</f>
        <v>Gruplanabilen Aralıkta Değildir</v>
      </c>
      <c r="N231" s="18"/>
      <c r="O231" s="18"/>
      <c r="P231" s="18"/>
      <c r="Q231" s="18"/>
      <c r="R231" s="18"/>
      <c r="S231" s="18"/>
      <c r="T231" s="18"/>
      <c r="U231" s="18"/>
      <c r="V231" s="18"/>
      <c r="W231" s="18"/>
      <c r="X231" s="18"/>
    </row>
    <row r="232">
      <c r="A232" s="18"/>
      <c r="B232" s="18"/>
      <c r="C232" s="18"/>
      <c r="D232" s="18"/>
      <c r="E232" s="18"/>
      <c r="F232" s="18"/>
      <c r="G232" s="18"/>
      <c r="H232" s="18"/>
      <c r="I232" s="18"/>
      <c r="J232" s="18"/>
      <c r="K232" s="7" t="str">
        <f t="shared" si="3"/>
        <v>Dikey</v>
      </c>
      <c r="L232" s="7" t="str">
        <f>IF(K232="Dikey",IF(AND(F232&gt;='Çanta Gruplaması'!$C$10,F232&lt;='Çanta Gruplaması'!$D$10),'Çanta Gruplaması'!$B$10,IF(AND(F232&gt;='Çanta Gruplaması'!$C$11,F232&lt;='Çanta Gruplaması'!$D$11),'Çanta Gruplaması'!$B$11,IF(AND(F232&gt;='Çanta Gruplaması'!$C$12,F232&lt;='Çanta Gruplaması'!$D$12),'Çanta Gruplaması'!$B$12,"Belirtilen Aralıkta Değil"))),IF(K232="Yatay",IF(AND(D232&gt;='Çanta Gruplaması'!$C$3,D232&lt;='Çanta Gruplaması'!$D$3),'Çanta Gruplaması'!$B$3,IF(AND(D232&gt;='Çanta Gruplaması'!$C$4,D232&lt;='Çanta Gruplaması'!$D$4),'Çanta Gruplaması'!$B$4,IF(AND(D232&gt;='Çanta Gruplaması'!$C$5,D232&lt;='Çanta Gruplaması'!$D$5),'Çanta Gruplaması'!$B$5,"Belirtilen Aralıkta Değil"))),IF(K232="Küp",IF(AND(D232&gt;='Çanta Gruplaması'!$C$16,D232&lt;='Çanta Gruplaması'!$D$16),'Çanta Gruplaması'!$B$16,IF(AND(D232&gt;='Çanta Gruplaması'!$C$17,D232&lt;='Çanta Gruplaması'!$D$17),'Çanta Gruplaması'!$B$17,IF(AND(D232&gt;='Çanta Gruplaması'!$C$18,D232&lt;='Çanta Gruplaması'!$D$18),'Çanta Gruplaması'!$B$18,"Belirtilen Aralıkta Değil"))),"Değer Hatalı")))</f>
        <v>Belirtilen Aralıkta Değil</v>
      </c>
      <c r="M232" s="7" t="str">
        <f>IF(AND(D232&gt;='Çanta Gruplaması'!$H$3,D232&lt;='Çanta Gruplaması'!$I$3,F232&gt;='Çanta Gruplaması'!$J$3,F232&lt;='Çanta Gruplaması'!$K$3),'Çanta Gruplaması'!$G$3,IF(AND(D232&gt;='Çanta Gruplaması'!$H$4,D232&lt;='Çanta Gruplaması'!$I$4,F232&gt;='Çanta Gruplaması'!$J$4,F232&lt;='Çanta Gruplaması'!$K$4),'Çanta Gruplaması'!$G$4,IF(AND(D232&gt;='Çanta Gruplaması'!$H$5,D232&lt;='Çanta Gruplaması'!$I$5,F232&gt;='Çanta Gruplaması'!$J$5,F232&lt;='Çanta Gruplaması'!$K$5),'Çanta Gruplaması'!$G$5,"Gruplanabilen Aralıkta Değildir")))</f>
        <v>Gruplanabilen Aralıkta Değildir</v>
      </c>
      <c r="N232" s="18"/>
      <c r="O232" s="18"/>
      <c r="P232" s="18"/>
      <c r="Q232" s="18"/>
      <c r="R232" s="18"/>
      <c r="S232" s="18"/>
      <c r="T232" s="18"/>
      <c r="U232" s="18"/>
      <c r="V232" s="18"/>
      <c r="W232" s="18"/>
      <c r="X232" s="18"/>
    </row>
    <row r="233">
      <c r="A233" s="18"/>
      <c r="B233" s="18"/>
      <c r="C233" s="18"/>
      <c r="D233" s="18"/>
      <c r="E233" s="18"/>
      <c r="F233" s="18"/>
      <c r="G233" s="18"/>
      <c r="H233" s="18"/>
      <c r="I233" s="18"/>
      <c r="J233" s="18"/>
      <c r="K233" s="7" t="str">
        <f t="shared" si="3"/>
        <v>Dikey</v>
      </c>
      <c r="L233" s="7" t="str">
        <f>IF(K233="Dikey",IF(AND(F233&gt;='Çanta Gruplaması'!$C$10,F233&lt;='Çanta Gruplaması'!$D$10),'Çanta Gruplaması'!$B$10,IF(AND(F233&gt;='Çanta Gruplaması'!$C$11,F233&lt;='Çanta Gruplaması'!$D$11),'Çanta Gruplaması'!$B$11,IF(AND(F233&gt;='Çanta Gruplaması'!$C$12,F233&lt;='Çanta Gruplaması'!$D$12),'Çanta Gruplaması'!$B$12,"Belirtilen Aralıkta Değil"))),IF(K233="Yatay",IF(AND(D233&gt;='Çanta Gruplaması'!$C$3,D233&lt;='Çanta Gruplaması'!$D$3),'Çanta Gruplaması'!$B$3,IF(AND(D233&gt;='Çanta Gruplaması'!$C$4,D233&lt;='Çanta Gruplaması'!$D$4),'Çanta Gruplaması'!$B$4,IF(AND(D233&gt;='Çanta Gruplaması'!$C$5,D233&lt;='Çanta Gruplaması'!$D$5),'Çanta Gruplaması'!$B$5,"Belirtilen Aralıkta Değil"))),IF(K233="Küp",IF(AND(D233&gt;='Çanta Gruplaması'!$C$16,D233&lt;='Çanta Gruplaması'!$D$16),'Çanta Gruplaması'!$B$16,IF(AND(D233&gt;='Çanta Gruplaması'!$C$17,D233&lt;='Çanta Gruplaması'!$D$17),'Çanta Gruplaması'!$B$17,IF(AND(D233&gt;='Çanta Gruplaması'!$C$18,D233&lt;='Çanta Gruplaması'!$D$18),'Çanta Gruplaması'!$B$18,"Belirtilen Aralıkta Değil"))),"Değer Hatalı")))</f>
        <v>Belirtilen Aralıkta Değil</v>
      </c>
      <c r="M233" s="7" t="str">
        <f>IF(AND(D233&gt;='Çanta Gruplaması'!$H$3,D233&lt;='Çanta Gruplaması'!$I$3,F233&gt;='Çanta Gruplaması'!$J$3,F233&lt;='Çanta Gruplaması'!$K$3),'Çanta Gruplaması'!$G$3,IF(AND(D233&gt;='Çanta Gruplaması'!$H$4,D233&lt;='Çanta Gruplaması'!$I$4,F233&gt;='Çanta Gruplaması'!$J$4,F233&lt;='Çanta Gruplaması'!$K$4),'Çanta Gruplaması'!$G$4,IF(AND(D233&gt;='Çanta Gruplaması'!$H$5,D233&lt;='Çanta Gruplaması'!$I$5,F233&gt;='Çanta Gruplaması'!$J$5,F233&lt;='Çanta Gruplaması'!$K$5),'Çanta Gruplaması'!$G$5,"Gruplanabilen Aralıkta Değildir")))</f>
        <v>Gruplanabilen Aralıkta Değildir</v>
      </c>
      <c r="N233" s="18"/>
      <c r="O233" s="18"/>
      <c r="P233" s="18"/>
      <c r="Q233" s="18"/>
      <c r="R233" s="18"/>
      <c r="S233" s="18"/>
      <c r="T233" s="18"/>
      <c r="U233" s="18"/>
      <c r="V233" s="18"/>
      <c r="W233" s="18"/>
      <c r="X233" s="18"/>
    </row>
    <row r="234">
      <c r="A234" s="18"/>
      <c r="B234" s="18"/>
      <c r="C234" s="18"/>
      <c r="D234" s="18"/>
      <c r="E234" s="18"/>
      <c r="F234" s="18"/>
      <c r="G234" s="18"/>
      <c r="H234" s="18"/>
      <c r="I234" s="18"/>
      <c r="J234" s="18"/>
      <c r="K234" s="7" t="str">
        <f t="shared" si="3"/>
        <v>Dikey</v>
      </c>
      <c r="L234" s="7" t="str">
        <f>IF(K234="Dikey",IF(AND(F234&gt;='Çanta Gruplaması'!$C$10,F234&lt;='Çanta Gruplaması'!$D$10),'Çanta Gruplaması'!$B$10,IF(AND(F234&gt;='Çanta Gruplaması'!$C$11,F234&lt;='Çanta Gruplaması'!$D$11),'Çanta Gruplaması'!$B$11,IF(AND(F234&gt;='Çanta Gruplaması'!$C$12,F234&lt;='Çanta Gruplaması'!$D$12),'Çanta Gruplaması'!$B$12,"Belirtilen Aralıkta Değil"))),IF(K234="Yatay",IF(AND(D234&gt;='Çanta Gruplaması'!$C$3,D234&lt;='Çanta Gruplaması'!$D$3),'Çanta Gruplaması'!$B$3,IF(AND(D234&gt;='Çanta Gruplaması'!$C$4,D234&lt;='Çanta Gruplaması'!$D$4),'Çanta Gruplaması'!$B$4,IF(AND(D234&gt;='Çanta Gruplaması'!$C$5,D234&lt;='Çanta Gruplaması'!$D$5),'Çanta Gruplaması'!$B$5,"Belirtilen Aralıkta Değil"))),IF(K234="Küp",IF(AND(D234&gt;='Çanta Gruplaması'!$C$16,D234&lt;='Çanta Gruplaması'!$D$16),'Çanta Gruplaması'!$B$16,IF(AND(D234&gt;='Çanta Gruplaması'!$C$17,D234&lt;='Çanta Gruplaması'!$D$17),'Çanta Gruplaması'!$B$17,IF(AND(D234&gt;='Çanta Gruplaması'!$C$18,D234&lt;='Çanta Gruplaması'!$D$18),'Çanta Gruplaması'!$B$18,"Belirtilen Aralıkta Değil"))),"Değer Hatalı")))</f>
        <v>Belirtilen Aralıkta Değil</v>
      </c>
      <c r="M234" s="7" t="str">
        <f>IF(AND(D234&gt;='Çanta Gruplaması'!$H$3,D234&lt;='Çanta Gruplaması'!$I$3,F234&gt;='Çanta Gruplaması'!$J$3,F234&lt;='Çanta Gruplaması'!$K$3),'Çanta Gruplaması'!$G$3,IF(AND(D234&gt;='Çanta Gruplaması'!$H$4,D234&lt;='Çanta Gruplaması'!$I$4,F234&gt;='Çanta Gruplaması'!$J$4,F234&lt;='Çanta Gruplaması'!$K$4),'Çanta Gruplaması'!$G$4,IF(AND(D234&gt;='Çanta Gruplaması'!$H$5,D234&lt;='Çanta Gruplaması'!$I$5,F234&gt;='Çanta Gruplaması'!$J$5,F234&lt;='Çanta Gruplaması'!$K$5),'Çanta Gruplaması'!$G$5,"Gruplanabilen Aralıkta Değildir")))</f>
        <v>Gruplanabilen Aralıkta Değildir</v>
      </c>
      <c r="N234" s="18"/>
      <c r="O234" s="18"/>
      <c r="P234" s="18"/>
      <c r="Q234" s="18"/>
      <c r="R234" s="18"/>
      <c r="S234" s="18"/>
      <c r="T234" s="18"/>
      <c r="U234" s="18"/>
      <c r="V234" s="18"/>
      <c r="W234" s="18"/>
      <c r="X234" s="18"/>
    </row>
    <row r="235">
      <c r="A235" s="18"/>
      <c r="B235" s="18"/>
      <c r="C235" s="18"/>
      <c r="D235" s="18"/>
      <c r="E235" s="18"/>
      <c r="F235" s="18"/>
      <c r="G235" s="18"/>
      <c r="H235" s="18"/>
      <c r="I235" s="18"/>
      <c r="J235" s="18"/>
      <c r="K235" s="7" t="str">
        <f t="shared" si="3"/>
        <v>Dikey</v>
      </c>
      <c r="L235" s="7" t="str">
        <f>IF(K235="Dikey",IF(AND(F235&gt;='Çanta Gruplaması'!$C$10,F235&lt;='Çanta Gruplaması'!$D$10),'Çanta Gruplaması'!$B$10,IF(AND(F235&gt;='Çanta Gruplaması'!$C$11,F235&lt;='Çanta Gruplaması'!$D$11),'Çanta Gruplaması'!$B$11,IF(AND(F235&gt;='Çanta Gruplaması'!$C$12,F235&lt;='Çanta Gruplaması'!$D$12),'Çanta Gruplaması'!$B$12,"Belirtilen Aralıkta Değil"))),IF(K235="Yatay",IF(AND(D235&gt;='Çanta Gruplaması'!$C$3,D235&lt;='Çanta Gruplaması'!$D$3),'Çanta Gruplaması'!$B$3,IF(AND(D235&gt;='Çanta Gruplaması'!$C$4,D235&lt;='Çanta Gruplaması'!$D$4),'Çanta Gruplaması'!$B$4,IF(AND(D235&gt;='Çanta Gruplaması'!$C$5,D235&lt;='Çanta Gruplaması'!$D$5),'Çanta Gruplaması'!$B$5,"Belirtilen Aralıkta Değil"))),IF(K235="Küp",IF(AND(D235&gt;='Çanta Gruplaması'!$C$16,D235&lt;='Çanta Gruplaması'!$D$16),'Çanta Gruplaması'!$B$16,IF(AND(D235&gt;='Çanta Gruplaması'!$C$17,D235&lt;='Çanta Gruplaması'!$D$17),'Çanta Gruplaması'!$B$17,IF(AND(D235&gt;='Çanta Gruplaması'!$C$18,D235&lt;='Çanta Gruplaması'!$D$18),'Çanta Gruplaması'!$B$18,"Belirtilen Aralıkta Değil"))),"Değer Hatalı")))</f>
        <v>Belirtilen Aralıkta Değil</v>
      </c>
      <c r="M235" s="7" t="str">
        <f>IF(AND(D235&gt;='Çanta Gruplaması'!$H$3,D235&lt;='Çanta Gruplaması'!$I$3,F235&gt;='Çanta Gruplaması'!$J$3,F235&lt;='Çanta Gruplaması'!$K$3),'Çanta Gruplaması'!$G$3,IF(AND(D235&gt;='Çanta Gruplaması'!$H$4,D235&lt;='Çanta Gruplaması'!$I$4,F235&gt;='Çanta Gruplaması'!$J$4,F235&lt;='Çanta Gruplaması'!$K$4),'Çanta Gruplaması'!$G$4,IF(AND(D235&gt;='Çanta Gruplaması'!$H$5,D235&lt;='Çanta Gruplaması'!$I$5,F235&gt;='Çanta Gruplaması'!$J$5,F235&lt;='Çanta Gruplaması'!$K$5),'Çanta Gruplaması'!$G$5,"Gruplanabilen Aralıkta Değildir")))</f>
        <v>Gruplanabilen Aralıkta Değildir</v>
      </c>
      <c r="N235" s="18"/>
      <c r="O235" s="18"/>
      <c r="P235" s="18"/>
      <c r="Q235" s="18"/>
      <c r="R235" s="18"/>
      <c r="S235" s="18"/>
      <c r="T235" s="18"/>
      <c r="U235" s="18"/>
      <c r="V235" s="18"/>
      <c r="W235" s="18"/>
      <c r="X235" s="18"/>
    </row>
    <row r="236">
      <c r="A236" s="18"/>
      <c r="B236" s="18"/>
      <c r="C236" s="18"/>
      <c r="D236" s="18"/>
      <c r="E236" s="18"/>
      <c r="F236" s="18"/>
      <c r="G236" s="18"/>
      <c r="H236" s="18"/>
      <c r="I236" s="18"/>
      <c r="J236" s="18"/>
      <c r="K236" s="7" t="str">
        <f t="shared" si="3"/>
        <v>Dikey</v>
      </c>
      <c r="L236" s="7" t="str">
        <f>IF(K236="Dikey",IF(AND(F236&gt;='Çanta Gruplaması'!$C$10,F236&lt;='Çanta Gruplaması'!$D$10),'Çanta Gruplaması'!$B$10,IF(AND(F236&gt;='Çanta Gruplaması'!$C$11,F236&lt;='Çanta Gruplaması'!$D$11),'Çanta Gruplaması'!$B$11,IF(AND(F236&gt;='Çanta Gruplaması'!$C$12,F236&lt;='Çanta Gruplaması'!$D$12),'Çanta Gruplaması'!$B$12,"Belirtilen Aralıkta Değil"))),IF(K236="Yatay",IF(AND(D236&gt;='Çanta Gruplaması'!$C$3,D236&lt;='Çanta Gruplaması'!$D$3),'Çanta Gruplaması'!$B$3,IF(AND(D236&gt;='Çanta Gruplaması'!$C$4,D236&lt;='Çanta Gruplaması'!$D$4),'Çanta Gruplaması'!$B$4,IF(AND(D236&gt;='Çanta Gruplaması'!$C$5,D236&lt;='Çanta Gruplaması'!$D$5),'Çanta Gruplaması'!$B$5,"Belirtilen Aralıkta Değil"))),IF(K236="Küp",IF(AND(D236&gt;='Çanta Gruplaması'!$C$16,D236&lt;='Çanta Gruplaması'!$D$16),'Çanta Gruplaması'!$B$16,IF(AND(D236&gt;='Çanta Gruplaması'!$C$17,D236&lt;='Çanta Gruplaması'!$D$17),'Çanta Gruplaması'!$B$17,IF(AND(D236&gt;='Çanta Gruplaması'!$C$18,D236&lt;='Çanta Gruplaması'!$D$18),'Çanta Gruplaması'!$B$18,"Belirtilen Aralıkta Değil"))),"Değer Hatalı")))</f>
        <v>Belirtilen Aralıkta Değil</v>
      </c>
      <c r="M236" s="7" t="str">
        <f>IF(AND(D236&gt;='Çanta Gruplaması'!$H$3,D236&lt;='Çanta Gruplaması'!$I$3,F236&gt;='Çanta Gruplaması'!$J$3,F236&lt;='Çanta Gruplaması'!$K$3),'Çanta Gruplaması'!$G$3,IF(AND(D236&gt;='Çanta Gruplaması'!$H$4,D236&lt;='Çanta Gruplaması'!$I$4,F236&gt;='Çanta Gruplaması'!$J$4,F236&lt;='Çanta Gruplaması'!$K$4),'Çanta Gruplaması'!$G$4,IF(AND(D236&gt;='Çanta Gruplaması'!$H$5,D236&lt;='Çanta Gruplaması'!$I$5,F236&gt;='Çanta Gruplaması'!$J$5,F236&lt;='Çanta Gruplaması'!$K$5),'Çanta Gruplaması'!$G$5,"Gruplanabilen Aralıkta Değildir")))</f>
        <v>Gruplanabilen Aralıkta Değildir</v>
      </c>
      <c r="N236" s="18"/>
      <c r="O236" s="18"/>
      <c r="P236" s="18"/>
      <c r="Q236" s="18"/>
      <c r="R236" s="18"/>
      <c r="S236" s="18"/>
      <c r="T236" s="18"/>
      <c r="U236" s="18"/>
      <c r="V236" s="18"/>
      <c r="W236" s="18"/>
      <c r="X236" s="18"/>
    </row>
    <row r="237">
      <c r="A237" s="18"/>
      <c r="B237" s="18"/>
      <c r="C237" s="18"/>
      <c r="D237" s="18"/>
      <c r="E237" s="18"/>
      <c r="F237" s="18"/>
      <c r="G237" s="18"/>
      <c r="H237" s="18"/>
      <c r="I237" s="18"/>
      <c r="J237" s="18"/>
      <c r="K237" s="7" t="str">
        <f t="shared" si="3"/>
        <v>Dikey</v>
      </c>
      <c r="L237" s="7" t="str">
        <f>IF(K237="Dikey",IF(AND(F237&gt;='Çanta Gruplaması'!$C$10,F237&lt;='Çanta Gruplaması'!$D$10),'Çanta Gruplaması'!$B$10,IF(AND(F237&gt;='Çanta Gruplaması'!$C$11,F237&lt;='Çanta Gruplaması'!$D$11),'Çanta Gruplaması'!$B$11,IF(AND(F237&gt;='Çanta Gruplaması'!$C$12,F237&lt;='Çanta Gruplaması'!$D$12),'Çanta Gruplaması'!$B$12,"Belirtilen Aralıkta Değil"))),IF(K237="Yatay",IF(AND(D237&gt;='Çanta Gruplaması'!$C$3,D237&lt;='Çanta Gruplaması'!$D$3),'Çanta Gruplaması'!$B$3,IF(AND(D237&gt;='Çanta Gruplaması'!$C$4,D237&lt;='Çanta Gruplaması'!$D$4),'Çanta Gruplaması'!$B$4,IF(AND(D237&gt;='Çanta Gruplaması'!$C$5,D237&lt;='Çanta Gruplaması'!$D$5),'Çanta Gruplaması'!$B$5,"Belirtilen Aralıkta Değil"))),IF(K237="Küp",IF(AND(D237&gt;='Çanta Gruplaması'!$C$16,D237&lt;='Çanta Gruplaması'!$D$16),'Çanta Gruplaması'!$B$16,IF(AND(D237&gt;='Çanta Gruplaması'!$C$17,D237&lt;='Çanta Gruplaması'!$D$17),'Çanta Gruplaması'!$B$17,IF(AND(D237&gt;='Çanta Gruplaması'!$C$18,D237&lt;='Çanta Gruplaması'!$D$18),'Çanta Gruplaması'!$B$18,"Belirtilen Aralıkta Değil"))),"Değer Hatalı")))</f>
        <v>Belirtilen Aralıkta Değil</v>
      </c>
      <c r="M237" s="7" t="str">
        <f>IF(AND(D237&gt;='Çanta Gruplaması'!$H$3,D237&lt;='Çanta Gruplaması'!$I$3,F237&gt;='Çanta Gruplaması'!$J$3,F237&lt;='Çanta Gruplaması'!$K$3),'Çanta Gruplaması'!$G$3,IF(AND(D237&gt;='Çanta Gruplaması'!$H$4,D237&lt;='Çanta Gruplaması'!$I$4,F237&gt;='Çanta Gruplaması'!$J$4,F237&lt;='Çanta Gruplaması'!$K$4),'Çanta Gruplaması'!$G$4,IF(AND(D237&gt;='Çanta Gruplaması'!$H$5,D237&lt;='Çanta Gruplaması'!$I$5,F237&gt;='Çanta Gruplaması'!$J$5,F237&lt;='Çanta Gruplaması'!$K$5),'Çanta Gruplaması'!$G$5,"Gruplanabilen Aralıkta Değildir")))</f>
        <v>Gruplanabilen Aralıkta Değildir</v>
      </c>
      <c r="N237" s="18"/>
      <c r="O237" s="18"/>
      <c r="P237" s="18"/>
      <c r="Q237" s="18"/>
      <c r="R237" s="18"/>
      <c r="S237" s="18"/>
      <c r="T237" s="18"/>
      <c r="U237" s="18"/>
      <c r="V237" s="18"/>
      <c r="W237" s="18"/>
      <c r="X237" s="18"/>
    </row>
    <row r="238">
      <c r="A238" s="18"/>
      <c r="B238" s="18"/>
      <c r="C238" s="18"/>
      <c r="D238" s="18"/>
      <c r="E238" s="18"/>
      <c r="F238" s="18"/>
      <c r="G238" s="18"/>
      <c r="H238" s="18"/>
      <c r="I238" s="18"/>
      <c r="J238" s="18"/>
      <c r="K238" s="7" t="str">
        <f t="shared" si="3"/>
        <v>Dikey</v>
      </c>
      <c r="L238" s="7" t="str">
        <f>IF(K238="Dikey",IF(AND(F238&gt;='Çanta Gruplaması'!$C$10,F238&lt;='Çanta Gruplaması'!$D$10),'Çanta Gruplaması'!$B$10,IF(AND(F238&gt;='Çanta Gruplaması'!$C$11,F238&lt;='Çanta Gruplaması'!$D$11),'Çanta Gruplaması'!$B$11,IF(AND(F238&gt;='Çanta Gruplaması'!$C$12,F238&lt;='Çanta Gruplaması'!$D$12),'Çanta Gruplaması'!$B$12,"Belirtilen Aralıkta Değil"))),IF(K238="Yatay",IF(AND(D238&gt;='Çanta Gruplaması'!$C$3,D238&lt;='Çanta Gruplaması'!$D$3),'Çanta Gruplaması'!$B$3,IF(AND(D238&gt;='Çanta Gruplaması'!$C$4,D238&lt;='Çanta Gruplaması'!$D$4),'Çanta Gruplaması'!$B$4,IF(AND(D238&gt;='Çanta Gruplaması'!$C$5,D238&lt;='Çanta Gruplaması'!$D$5),'Çanta Gruplaması'!$B$5,"Belirtilen Aralıkta Değil"))),IF(K238="Küp",IF(AND(D238&gt;='Çanta Gruplaması'!$C$16,D238&lt;='Çanta Gruplaması'!$D$16),'Çanta Gruplaması'!$B$16,IF(AND(D238&gt;='Çanta Gruplaması'!$C$17,D238&lt;='Çanta Gruplaması'!$D$17),'Çanta Gruplaması'!$B$17,IF(AND(D238&gt;='Çanta Gruplaması'!$C$18,D238&lt;='Çanta Gruplaması'!$D$18),'Çanta Gruplaması'!$B$18,"Belirtilen Aralıkta Değil"))),"Değer Hatalı")))</f>
        <v>Belirtilen Aralıkta Değil</v>
      </c>
      <c r="M238" s="7" t="str">
        <f>IF(AND(D238&gt;='Çanta Gruplaması'!$H$3,D238&lt;='Çanta Gruplaması'!$I$3,F238&gt;='Çanta Gruplaması'!$J$3,F238&lt;='Çanta Gruplaması'!$K$3),'Çanta Gruplaması'!$G$3,IF(AND(D238&gt;='Çanta Gruplaması'!$H$4,D238&lt;='Çanta Gruplaması'!$I$4,F238&gt;='Çanta Gruplaması'!$J$4,F238&lt;='Çanta Gruplaması'!$K$4),'Çanta Gruplaması'!$G$4,IF(AND(D238&gt;='Çanta Gruplaması'!$H$5,D238&lt;='Çanta Gruplaması'!$I$5,F238&gt;='Çanta Gruplaması'!$J$5,F238&lt;='Çanta Gruplaması'!$K$5),'Çanta Gruplaması'!$G$5,"Gruplanabilen Aralıkta Değildir")))</f>
        <v>Gruplanabilen Aralıkta Değildir</v>
      </c>
      <c r="N238" s="18"/>
      <c r="O238" s="18"/>
      <c r="P238" s="18"/>
      <c r="Q238" s="18"/>
      <c r="R238" s="18"/>
      <c r="S238" s="18"/>
      <c r="T238" s="18"/>
      <c r="U238" s="18"/>
      <c r="V238" s="18"/>
      <c r="W238" s="18"/>
      <c r="X238" s="18"/>
    </row>
    <row r="239">
      <c r="A239" s="18"/>
      <c r="B239" s="18"/>
      <c r="C239" s="18"/>
      <c r="D239" s="18"/>
      <c r="E239" s="18"/>
      <c r="F239" s="18"/>
      <c r="G239" s="18"/>
      <c r="H239" s="18"/>
      <c r="I239" s="18"/>
      <c r="J239" s="18"/>
      <c r="K239" s="7" t="str">
        <f t="shared" si="3"/>
        <v>Dikey</v>
      </c>
      <c r="L239" s="7" t="str">
        <f>IF(K239="Dikey",IF(AND(F239&gt;='Çanta Gruplaması'!$C$10,F239&lt;='Çanta Gruplaması'!$D$10),'Çanta Gruplaması'!$B$10,IF(AND(F239&gt;='Çanta Gruplaması'!$C$11,F239&lt;='Çanta Gruplaması'!$D$11),'Çanta Gruplaması'!$B$11,IF(AND(F239&gt;='Çanta Gruplaması'!$C$12,F239&lt;='Çanta Gruplaması'!$D$12),'Çanta Gruplaması'!$B$12,"Belirtilen Aralıkta Değil"))),IF(K239="Yatay",IF(AND(D239&gt;='Çanta Gruplaması'!$C$3,D239&lt;='Çanta Gruplaması'!$D$3),'Çanta Gruplaması'!$B$3,IF(AND(D239&gt;='Çanta Gruplaması'!$C$4,D239&lt;='Çanta Gruplaması'!$D$4),'Çanta Gruplaması'!$B$4,IF(AND(D239&gt;='Çanta Gruplaması'!$C$5,D239&lt;='Çanta Gruplaması'!$D$5),'Çanta Gruplaması'!$B$5,"Belirtilen Aralıkta Değil"))),IF(K239="Küp",IF(AND(D239&gt;='Çanta Gruplaması'!$C$16,D239&lt;='Çanta Gruplaması'!$D$16),'Çanta Gruplaması'!$B$16,IF(AND(D239&gt;='Çanta Gruplaması'!$C$17,D239&lt;='Çanta Gruplaması'!$D$17),'Çanta Gruplaması'!$B$17,IF(AND(D239&gt;='Çanta Gruplaması'!$C$18,D239&lt;='Çanta Gruplaması'!$D$18),'Çanta Gruplaması'!$B$18,"Belirtilen Aralıkta Değil"))),"Değer Hatalı")))</f>
        <v>Belirtilen Aralıkta Değil</v>
      </c>
      <c r="M239" s="7" t="str">
        <f>IF(AND(D239&gt;='Çanta Gruplaması'!$H$3,D239&lt;='Çanta Gruplaması'!$I$3,F239&gt;='Çanta Gruplaması'!$J$3,F239&lt;='Çanta Gruplaması'!$K$3),'Çanta Gruplaması'!$G$3,IF(AND(D239&gt;='Çanta Gruplaması'!$H$4,D239&lt;='Çanta Gruplaması'!$I$4,F239&gt;='Çanta Gruplaması'!$J$4,F239&lt;='Çanta Gruplaması'!$K$4),'Çanta Gruplaması'!$G$4,IF(AND(D239&gt;='Çanta Gruplaması'!$H$5,D239&lt;='Çanta Gruplaması'!$I$5,F239&gt;='Çanta Gruplaması'!$J$5,F239&lt;='Çanta Gruplaması'!$K$5),'Çanta Gruplaması'!$G$5,"Gruplanabilen Aralıkta Değildir")))</f>
        <v>Gruplanabilen Aralıkta Değildir</v>
      </c>
      <c r="N239" s="18"/>
      <c r="O239" s="18"/>
      <c r="P239" s="18"/>
      <c r="Q239" s="18"/>
      <c r="R239" s="18"/>
      <c r="S239" s="18"/>
      <c r="T239" s="18"/>
      <c r="U239" s="18"/>
      <c r="V239" s="18"/>
      <c r="W239" s="18"/>
      <c r="X239" s="18"/>
    </row>
    <row r="240">
      <c r="A240" s="18"/>
      <c r="B240" s="18"/>
      <c r="C240" s="18"/>
      <c r="D240" s="18"/>
      <c r="E240" s="18"/>
      <c r="F240" s="18"/>
      <c r="G240" s="18"/>
      <c r="H240" s="18"/>
      <c r="I240" s="18"/>
      <c r="J240" s="18"/>
      <c r="K240" s="7" t="str">
        <f t="shared" si="3"/>
        <v>Dikey</v>
      </c>
      <c r="L240" s="7" t="str">
        <f>IF(K240="Dikey",IF(AND(F240&gt;='Çanta Gruplaması'!$C$10,F240&lt;='Çanta Gruplaması'!$D$10),'Çanta Gruplaması'!$B$10,IF(AND(F240&gt;='Çanta Gruplaması'!$C$11,F240&lt;='Çanta Gruplaması'!$D$11),'Çanta Gruplaması'!$B$11,IF(AND(F240&gt;='Çanta Gruplaması'!$C$12,F240&lt;='Çanta Gruplaması'!$D$12),'Çanta Gruplaması'!$B$12,"Belirtilen Aralıkta Değil"))),IF(K240="Yatay",IF(AND(D240&gt;='Çanta Gruplaması'!$C$3,D240&lt;='Çanta Gruplaması'!$D$3),'Çanta Gruplaması'!$B$3,IF(AND(D240&gt;='Çanta Gruplaması'!$C$4,D240&lt;='Çanta Gruplaması'!$D$4),'Çanta Gruplaması'!$B$4,IF(AND(D240&gt;='Çanta Gruplaması'!$C$5,D240&lt;='Çanta Gruplaması'!$D$5),'Çanta Gruplaması'!$B$5,"Belirtilen Aralıkta Değil"))),IF(K240="Küp",IF(AND(D240&gt;='Çanta Gruplaması'!$C$16,D240&lt;='Çanta Gruplaması'!$D$16),'Çanta Gruplaması'!$B$16,IF(AND(D240&gt;='Çanta Gruplaması'!$C$17,D240&lt;='Çanta Gruplaması'!$D$17),'Çanta Gruplaması'!$B$17,IF(AND(D240&gt;='Çanta Gruplaması'!$C$18,D240&lt;='Çanta Gruplaması'!$D$18),'Çanta Gruplaması'!$B$18,"Belirtilen Aralıkta Değil"))),"Değer Hatalı")))</f>
        <v>Belirtilen Aralıkta Değil</v>
      </c>
      <c r="M240" s="7" t="str">
        <f>IF(AND(D240&gt;='Çanta Gruplaması'!$H$3,D240&lt;='Çanta Gruplaması'!$I$3,F240&gt;='Çanta Gruplaması'!$J$3,F240&lt;='Çanta Gruplaması'!$K$3),'Çanta Gruplaması'!$G$3,IF(AND(D240&gt;='Çanta Gruplaması'!$H$4,D240&lt;='Çanta Gruplaması'!$I$4,F240&gt;='Çanta Gruplaması'!$J$4,F240&lt;='Çanta Gruplaması'!$K$4),'Çanta Gruplaması'!$G$4,IF(AND(D240&gt;='Çanta Gruplaması'!$H$5,D240&lt;='Çanta Gruplaması'!$I$5,F240&gt;='Çanta Gruplaması'!$J$5,F240&lt;='Çanta Gruplaması'!$K$5),'Çanta Gruplaması'!$G$5,"Gruplanabilen Aralıkta Değildir")))</f>
        <v>Gruplanabilen Aralıkta Değildir</v>
      </c>
      <c r="N240" s="18"/>
      <c r="O240" s="18"/>
      <c r="P240" s="18"/>
      <c r="Q240" s="18"/>
      <c r="R240" s="18"/>
      <c r="S240" s="18"/>
      <c r="T240" s="18"/>
      <c r="U240" s="18"/>
      <c r="V240" s="18"/>
      <c r="W240" s="18"/>
      <c r="X240" s="18"/>
    </row>
    <row r="241">
      <c r="A241" s="18"/>
      <c r="B241" s="18"/>
      <c r="C241" s="18"/>
      <c r="D241" s="18"/>
      <c r="E241" s="18"/>
      <c r="F241" s="18"/>
      <c r="G241" s="18"/>
      <c r="H241" s="18"/>
      <c r="I241" s="18"/>
      <c r="J241" s="18"/>
      <c r="K241" s="7" t="str">
        <f t="shared" si="3"/>
        <v>Dikey</v>
      </c>
      <c r="L241" s="7" t="str">
        <f>IF(K241="Dikey",IF(AND(F241&gt;='Çanta Gruplaması'!$C$10,F241&lt;='Çanta Gruplaması'!$D$10),'Çanta Gruplaması'!$B$10,IF(AND(F241&gt;='Çanta Gruplaması'!$C$11,F241&lt;='Çanta Gruplaması'!$D$11),'Çanta Gruplaması'!$B$11,IF(AND(F241&gt;='Çanta Gruplaması'!$C$12,F241&lt;='Çanta Gruplaması'!$D$12),'Çanta Gruplaması'!$B$12,"Belirtilen Aralıkta Değil"))),IF(K241="Yatay",IF(AND(D241&gt;='Çanta Gruplaması'!$C$3,D241&lt;='Çanta Gruplaması'!$D$3),'Çanta Gruplaması'!$B$3,IF(AND(D241&gt;='Çanta Gruplaması'!$C$4,D241&lt;='Çanta Gruplaması'!$D$4),'Çanta Gruplaması'!$B$4,IF(AND(D241&gt;='Çanta Gruplaması'!$C$5,D241&lt;='Çanta Gruplaması'!$D$5),'Çanta Gruplaması'!$B$5,"Belirtilen Aralıkta Değil"))),IF(K241="Küp",IF(AND(D241&gt;='Çanta Gruplaması'!$C$16,D241&lt;='Çanta Gruplaması'!$D$16),'Çanta Gruplaması'!$B$16,IF(AND(D241&gt;='Çanta Gruplaması'!$C$17,D241&lt;='Çanta Gruplaması'!$D$17),'Çanta Gruplaması'!$B$17,IF(AND(D241&gt;='Çanta Gruplaması'!$C$18,D241&lt;='Çanta Gruplaması'!$D$18),'Çanta Gruplaması'!$B$18,"Belirtilen Aralıkta Değil"))),"Değer Hatalı")))</f>
        <v>Belirtilen Aralıkta Değil</v>
      </c>
      <c r="M241" s="7" t="str">
        <f>IF(AND(D241&gt;='Çanta Gruplaması'!$H$3,D241&lt;='Çanta Gruplaması'!$I$3,F241&gt;='Çanta Gruplaması'!$J$3,F241&lt;='Çanta Gruplaması'!$K$3),'Çanta Gruplaması'!$G$3,IF(AND(D241&gt;='Çanta Gruplaması'!$H$4,D241&lt;='Çanta Gruplaması'!$I$4,F241&gt;='Çanta Gruplaması'!$J$4,F241&lt;='Çanta Gruplaması'!$K$4),'Çanta Gruplaması'!$G$4,IF(AND(D241&gt;='Çanta Gruplaması'!$H$5,D241&lt;='Çanta Gruplaması'!$I$5,F241&gt;='Çanta Gruplaması'!$J$5,F241&lt;='Çanta Gruplaması'!$K$5),'Çanta Gruplaması'!$G$5,"Gruplanabilen Aralıkta Değildir")))</f>
        <v>Gruplanabilen Aralıkta Değildir</v>
      </c>
      <c r="N241" s="18"/>
      <c r="O241" s="18"/>
      <c r="P241" s="18"/>
      <c r="Q241" s="18"/>
      <c r="R241" s="18"/>
      <c r="S241" s="18"/>
      <c r="T241" s="18"/>
      <c r="U241" s="18"/>
      <c r="V241" s="18"/>
      <c r="W241" s="18"/>
      <c r="X241" s="18"/>
    </row>
    <row r="242">
      <c r="A242" s="18"/>
      <c r="B242" s="18"/>
      <c r="C242" s="18"/>
      <c r="D242" s="18"/>
      <c r="E242" s="18"/>
      <c r="F242" s="18"/>
      <c r="G242" s="18"/>
      <c r="H242" s="18"/>
      <c r="I242" s="18"/>
      <c r="J242" s="18"/>
      <c r="K242" s="7" t="str">
        <f t="shared" si="3"/>
        <v>Dikey</v>
      </c>
      <c r="L242" s="7" t="str">
        <f>IF(K242="Dikey",IF(AND(F242&gt;='Çanta Gruplaması'!$C$10,F242&lt;='Çanta Gruplaması'!$D$10),'Çanta Gruplaması'!$B$10,IF(AND(F242&gt;='Çanta Gruplaması'!$C$11,F242&lt;='Çanta Gruplaması'!$D$11),'Çanta Gruplaması'!$B$11,IF(AND(F242&gt;='Çanta Gruplaması'!$C$12,F242&lt;='Çanta Gruplaması'!$D$12),'Çanta Gruplaması'!$B$12,"Belirtilen Aralıkta Değil"))),IF(K242="Yatay",IF(AND(D242&gt;='Çanta Gruplaması'!$C$3,D242&lt;='Çanta Gruplaması'!$D$3),'Çanta Gruplaması'!$B$3,IF(AND(D242&gt;='Çanta Gruplaması'!$C$4,D242&lt;='Çanta Gruplaması'!$D$4),'Çanta Gruplaması'!$B$4,IF(AND(D242&gt;='Çanta Gruplaması'!$C$5,D242&lt;='Çanta Gruplaması'!$D$5),'Çanta Gruplaması'!$B$5,"Belirtilen Aralıkta Değil"))),IF(K242="Küp",IF(AND(D242&gt;='Çanta Gruplaması'!$C$16,D242&lt;='Çanta Gruplaması'!$D$16),'Çanta Gruplaması'!$B$16,IF(AND(D242&gt;='Çanta Gruplaması'!$C$17,D242&lt;='Çanta Gruplaması'!$D$17),'Çanta Gruplaması'!$B$17,IF(AND(D242&gt;='Çanta Gruplaması'!$C$18,D242&lt;='Çanta Gruplaması'!$D$18),'Çanta Gruplaması'!$B$18,"Belirtilen Aralıkta Değil"))),"Değer Hatalı")))</f>
        <v>Belirtilen Aralıkta Değil</v>
      </c>
      <c r="M242" s="7" t="str">
        <f>IF(AND(D242&gt;='Çanta Gruplaması'!$H$3,D242&lt;='Çanta Gruplaması'!$I$3,F242&gt;='Çanta Gruplaması'!$J$3,F242&lt;='Çanta Gruplaması'!$K$3),'Çanta Gruplaması'!$G$3,IF(AND(D242&gt;='Çanta Gruplaması'!$H$4,D242&lt;='Çanta Gruplaması'!$I$4,F242&gt;='Çanta Gruplaması'!$J$4,F242&lt;='Çanta Gruplaması'!$K$4),'Çanta Gruplaması'!$G$4,IF(AND(D242&gt;='Çanta Gruplaması'!$H$5,D242&lt;='Çanta Gruplaması'!$I$5,F242&gt;='Çanta Gruplaması'!$J$5,F242&lt;='Çanta Gruplaması'!$K$5),'Çanta Gruplaması'!$G$5,"Gruplanabilen Aralıkta Değildir")))</f>
        <v>Gruplanabilen Aralıkta Değildir</v>
      </c>
      <c r="N242" s="18"/>
      <c r="O242" s="18"/>
      <c r="P242" s="18"/>
      <c r="Q242" s="18"/>
      <c r="R242" s="18"/>
      <c r="S242" s="18"/>
      <c r="T242" s="18"/>
      <c r="U242" s="18"/>
      <c r="V242" s="18"/>
      <c r="W242" s="18"/>
      <c r="X242" s="18"/>
    </row>
    <row r="243">
      <c r="A243" s="18"/>
      <c r="B243" s="18"/>
      <c r="C243" s="18"/>
      <c r="D243" s="18"/>
      <c r="E243" s="18"/>
      <c r="F243" s="18"/>
      <c r="G243" s="18"/>
      <c r="H243" s="18"/>
      <c r="I243" s="18"/>
      <c r="J243" s="18"/>
      <c r="K243" s="7" t="str">
        <f t="shared" si="3"/>
        <v>Dikey</v>
      </c>
      <c r="L243" s="7" t="str">
        <f>IF(K243="Dikey",IF(AND(F243&gt;='Çanta Gruplaması'!$C$10,F243&lt;='Çanta Gruplaması'!$D$10),'Çanta Gruplaması'!$B$10,IF(AND(F243&gt;='Çanta Gruplaması'!$C$11,F243&lt;='Çanta Gruplaması'!$D$11),'Çanta Gruplaması'!$B$11,IF(AND(F243&gt;='Çanta Gruplaması'!$C$12,F243&lt;='Çanta Gruplaması'!$D$12),'Çanta Gruplaması'!$B$12,"Belirtilen Aralıkta Değil"))),IF(K243="Yatay",IF(AND(D243&gt;='Çanta Gruplaması'!$C$3,D243&lt;='Çanta Gruplaması'!$D$3),'Çanta Gruplaması'!$B$3,IF(AND(D243&gt;='Çanta Gruplaması'!$C$4,D243&lt;='Çanta Gruplaması'!$D$4),'Çanta Gruplaması'!$B$4,IF(AND(D243&gt;='Çanta Gruplaması'!$C$5,D243&lt;='Çanta Gruplaması'!$D$5),'Çanta Gruplaması'!$B$5,"Belirtilen Aralıkta Değil"))),IF(K243="Küp",IF(AND(D243&gt;='Çanta Gruplaması'!$C$16,D243&lt;='Çanta Gruplaması'!$D$16),'Çanta Gruplaması'!$B$16,IF(AND(D243&gt;='Çanta Gruplaması'!$C$17,D243&lt;='Çanta Gruplaması'!$D$17),'Çanta Gruplaması'!$B$17,IF(AND(D243&gt;='Çanta Gruplaması'!$C$18,D243&lt;='Çanta Gruplaması'!$D$18),'Çanta Gruplaması'!$B$18,"Belirtilen Aralıkta Değil"))),"Değer Hatalı")))</f>
        <v>Belirtilen Aralıkta Değil</v>
      </c>
      <c r="M243" s="7" t="str">
        <f>IF(AND(D243&gt;='Çanta Gruplaması'!$H$3,D243&lt;='Çanta Gruplaması'!$I$3,F243&gt;='Çanta Gruplaması'!$J$3,F243&lt;='Çanta Gruplaması'!$K$3),'Çanta Gruplaması'!$G$3,IF(AND(D243&gt;='Çanta Gruplaması'!$H$4,D243&lt;='Çanta Gruplaması'!$I$4,F243&gt;='Çanta Gruplaması'!$J$4,F243&lt;='Çanta Gruplaması'!$K$4),'Çanta Gruplaması'!$G$4,IF(AND(D243&gt;='Çanta Gruplaması'!$H$5,D243&lt;='Çanta Gruplaması'!$I$5,F243&gt;='Çanta Gruplaması'!$J$5,F243&lt;='Çanta Gruplaması'!$K$5),'Çanta Gruplaması'!$G$5,"Gruplanabilen Aralıkta Değildir")))</f>
        <v>Gruplanabilen Aralıkta Değildir</v>
      </c>
      <c r="N243" s="18"/>
      <c r="O243" s="18"/>
      <c r="P243" s="18"/>
      <c r="Q243" s="18"/>
      <c r="R243" s="18"/>
      <c r="S243" s="18"/>
      <c r="T243" s="18"/>
      <c r="U243" s="18"/>
      <c r="V243" s="18"/>
      <c r="W243" s="18"/>
      <c r="X243" s="18"/>
    </row>
  </sheetData>
  <mergeCells count="3">
    <mergeCell ref="A1:M1"/>
    <mergeCell ref="N1:P1"/>
    <mergeCell ref="Q1:X1"/>
  </mergeCells>
  <conditionalFormatting sqref="N1:X243">
    <cfRule type="containsText" dxfId="0" priority="1" operator="containsText" text="Geçer">
      <formula>NOT(ISERROR(SEARCH(("Geçer"),(N1))))</formula>
    </cfRule>
  </conditionalFormatting>
  <conditionalFormatting sqref="N1:X243">
    <cfRule type="containsText" dxfId="1" priority="2" operator="containsText" text="Geçmez">
      <formula>NOT(ISERROR(SEARCH(("Geçmez"),(N1))))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63"/>
    <col customWidth="1" min="3" max="4" width="18.25"/>
    <col customWidth="1" min="5" max="6" width="7.75"/>
    <col customWidth="1" min="7" max="7" width="22.63"/>
    <col customWidth="1" min="8" max="11" width="18.25"/>
  </cols>
  <sheetData>
    <row r="1">
      <c r="A1" s="19"/>
      <c r="B1" s="20"/>
      <c r="C1" s="19"/>
      <c r="D1" s="19"/>
      <c r="E1" s="19"/>
      <c r="F1" s="19"/>
      <c r="G1" s="20"/>
      <c r="H1" s="19"/>
      <c r="I1" s="19"/>
      <c r="J1" s="19"/>
      <c r="K1" s="19"/>
      <c r="L1" s="19"/>
      <c r="M1" s="19"/>
      <c r="N1" s="19"/>
      <c r="O1" s="19"/>
      <c r="P1" s="19"/>
      <c r="Q1" s="19"/>
      <c r="R1" s="19"/>
      <c r="S1" s="19"/>
      <c r="T1" s="19"/>
      <c r="U1" s="19"/>
      <c r="V1" s="19"/>
      <c r="W1" s="19"/>
      <c r="X1" s="19"/>
      <c r="Y1" s="19"/>
      <c r="Z1" s="19"/>
    </row>
    <row r="2" ht="26.25" customHeight="1">
      <c r="A2" s="20"/>
      <c r="B2" s="21"/>
      <c r="C2" s="22" t="s">
        <v>93</v>
      </c>
      <c r="D2" s="22" t="s">
        <v>94</v>
      </c>
      <c r="E2" s="23"/>
      <c r="F2" s="24"/>
      <c r="G2" s="25"/>
      <c r="H2" s="22" t="s">
        <v>93</v>
      </c>
      <c r="I2" s="22" t="s">
        <v>94</v>
      </c>
      <c r="J2" s="22" t="s">
        <v>95</v>
      </c>
      <c r="K2" s="22" t="s">
        <v>96</v>
      </c>
      <c r="L2" s="20"/>
      <c r="M2" s="20"/>
      <c r="N2" s="20"/>
      <c r="O2" s="20"/>
      <c r="P2" s="20"/>
      <c r="Q2" s="20"/>
      <c r="R2" s="20"/>
      <c r="S2" s="20"/>
      <c r="T2" s="20"/>
      <c r="U2" s="20"/>
      <c r="V2" s="20"/>
      <c r="W2" s="20"/>
      <c r="X2" s="20"/>
      <c r="Y2" s="20"/>
      <c r="Z2" s="20"/>
    </row>
    <row r="3">
      <c r="A3" s="19"/>
      <c r="B3" s="26" t="s">
        <v>97</v>
      </c>
      <c r="C3" s="27">
        <v>8.0</v>
      </c>
      <c r="D3" s="27">
        <v>22.0</v>
      </c>
      <c r="E3" s="28"/>
      <c r="F3" s="29"/>
      <c r="G3" s="30" t="s">
        <v>98</v>
      </c>
      <c r="H3" s="27">
        <v>8.0</v>
      </c>
      <c r="I3" s="27">
        <v>22.0</v>
      </c>
      <c r="J3" s="27">
        <v>8.0</v>
      </c>
      <c r="K3" s="27">
        <v>30.0</v>
      </c>
      <c r="L3" s="19"/>
      <c r="M3" s="19"/>
      <c r="N3" s="19"/>
      <c r="O3" s="19"/>
      <c r="P3" s="19"/>
      <c r="Q3" s="19"/>
      <c r="R3" s="19"/>
      <c r="S3" s="19"/>
      <c r="T3" s="19"/>
      <c r="U3" s="19"/>
      <c r="V3" s="19"/>
      <c r="W3" s="19"/>
      <c r="X3" s="19"/>
      <c r="Y3" s="19"/>
      <c r="Z3" s="19"/>
    </row>
    <row r="4">
      <c r="A4" s="19"/>
      <c r="B4" s="26" t="s">
        <v>99</v>
      </c>
      <c r="C4" s="27">
        <v>22.1</v>
      </c>
      <c r="D4" s="27">
        <v>36.0</v>
      </c>
      <c r="E4" s="28"/>
      <c r="F4" s="29"/>
      <c r="G4" s="30" t="s">
        <v>100</v>
      </c>
      <c r="H4" s="27">
        <v>22.1</v>
      </c>
      <c r="I4" s="27">
        <v>36.0</v>
      </c>
      <c r="J4" s="27">
        <v>30.1</v>
      </c>
      <c r="K4" s="27">
        <v>50.0</v>
      </c>
      <c r="L4" s="19"/>
      <c r="M4" s="19"/>
      <c r="N4" s="19"/>
      <c r="O4" s="19"/>
      <c r="P4" s="19"/>
      <c r="Q4" s="19"/>
      <c r="R4" s="19"/>
      <c r="S4" s="19"/>
      <c r="T4" s="19"/>
      <c r="U4" s="19"/>
      <c r="V4" s="19"/>
      <c r="W4" s="19"/>
      <c r="X4" s="19"/>
      <c r="Y4" s="19"/>
      <c r="Z4" s="19"/>
    </row>
    <row r="5">
      <c r="A5" s="19"/>
      <c r="B5" s="26" t="s">
        <v>101</v>
      </c>
      <c r="C5" s="27">
        <v>36.1</v>
      </c>
      <c r="D5" s="27">
        <v>60.0</v>
      </c>
      <c r="E5" s="28"/>
      <c r="F5" s="29"/>
      <c r="G5" s="30" t="s">
        <v>102</v>
      </c>
      <c r="H5" s="27">
        <v>36.1</v>
      </c>
      <c r="I5" s="27">
        <v>60.0</v>
      </c>
      <c r="J5" s="27">
        <v>36.1</v>
      </c>
      <c r="K5" s="27">
        <v>50.0</v>
      </c>
      <c r="L5" s="19"/>
      <c r="M5" s="19"/>
      <c r="N5" s="19"/>
      <c r="O5" s="19"/>
      <c r="P5" s="19"/>
      <c r="Q5" s="19"/>
      <c r="R5" s="19"/>
      <c r="S5" s="19"/>
      <c r="T5" s="19"/>
      <c r="U5" s="19"/>
      <c r="V5" s="19"/>
      <c r="W5" s="19"/>
      <c r="X5" s="19"/>
      <c r="Y5" s="19"/>
      <c r="Z5" s="19"/>
    </row>
    <row r="6">
      <c r="A6" s="19"/>
      <c r="B6" s="23"/>
      <c r="C6" s="28"/>
      <c r="D6" s="28"/>
      <c r="E6" s="28"/>
      <c r="F6" s="28"/>
      <c r="G6" s="23"/>
      <c r="H6" s="28"/>
      <c r="I6" s="28"/>
      <c r="J6" s="28"/>
      <c r="K6" s="28"/>
      <c r="L6" s="19"/>
      <c r="M6" s="19"/>
      <c r="N6" s="19"/>
      <c r="O6" s="19"/>
      <c r="P6" s="19"/>
      <c r="Q6" s="19"/>
      <c r="R6" s="19"/>
      <c r="S6" s="19"/>
      <c r="T6" s="19"/>
      <c r="U6" s="19"/>
      <c r="V6" s="19"/>
      <c r="W6" s="19"/>
      <c r="X6" s="19"/>
      <c r="Y6" s="19"/>
      <c r="Z6" s="19"/>
    </row>
    <row r="7">
      <c r="A7" s="19"/>
      <c r="B7" s="23"/>
      <c r="C7" s="28"/>
      <c r="D7" s="28"/>
      <c r="E7" s="28"/>
      <c r="F7" s="28"/>
      <c r="G7" s="23"/>
      <c r="H7" s="28"/>
      <c r="I7" s="28"/>
      <c r="J7" s="28"/>
      <c r="K7" s="28"/>
      <c r="L7" s="19"/>
      <c r="M7" s="19"/>
      <c r="N7" s="19"/>
      <c r="O7" s="19"/>
      <c r="P7" s="19"/>
      <c r="Q7" s="19"/>
      <c r="R7" s="19"/>
      <c r="S7" s="19"/>
      <c r="T7" s="19"/>
      <c r="U7" s="19"/>
      <c r="V7" s="19"/>
      <c r="W7" s="19"/>
      <c r="X7" s="19"/>
      <c r="Y7" s="19"/>
      <c r="Z7" s="19"/>
    </row>
    <row r="8">
      <c r="A8" s="19"/>
      <c r="B8" s="31"/>
      <c r="C8" s="32"/>
      <c r="D8" s="32"/>
      <c r="E8" s="28"/>
      <c r="F8" s="28"/>
      <c r="G8" s="23"/>
      <c r="H8" s="28"/>
      <c r="I8" s="28"/>
      <c r="J8" s="28"/>
      <c r="K8" s="28"/>
      <c r="L8" s="19"/>
      <c r="M8" s="19"/>
      <c r="N8" s="19"/>
      <c r="O8" s="19"/>
      <c r="P8" s="19"/>
      <c r="Q8" s="19"/>
      <c r="R8" s="19"/>
      <c r="S8" s="19"/>
      <c r="T8" s="19"/>
      <c r="U8" s="19"/>
      <c r="V8" s="19"/>
      <c r="W8" s="19"/>
      <c r="X8" s="19"/>
      <c r="Y8" s="19"/>
      <c r="Z8" s="19"/>
    </row>
    <row r="9" ht="26.25" customHeight="1">
      <c r="A9" s="20"/>
      <c r="B9" s="26"/>
      <c r="C9" s="33" t="s">
        <v>95</v>
      </c>
      <c r="D9" s="33" t="s">
        <v>96</v>
      </c>
      <c r="E9" s="23"/>
      <c r="F9" s="23"/>
      <c r="G9" s="23"/>
      <c r="H9" s="23"/>
      <c r="I9" s="23"/>
      <c r="J9" s="23"/>
      <c r="K9" s="23"/>
      <c r="L9" s="20"/>
      <c r="M9" s="20"/>
      <c r="N9" s="20"/>
      <c r="O9" s="20"/>
      <c r="P9" s="20"/>
      <c r="Q9" s="20"/>
      <c r="R9" s="20"/>
      <c r="S9" s="20"/>
      <c r="T9" s="20"/>
      <c r="U9" s="20"/>
      <c r="V9" s="20"/>
      <c r="W9" s="20"/>
      <c r="X9" s="20"/>
      <c r="Y9" s="20"/>
      <c r="Z9" s="20"/>
    </row>
    <row r="10">
      <c r="A10" s="19"/>
      <c r="B10" s="26" t="s">
        <v>103</v>
      </c>
      <c r="C10" s="27">
        <v>8.0</v>
      </c>
      <c r="D10" s="27">
        <v>30.0</v>
      </c>
      <c r="E10" s="28"/>
      <c r="F10" s="28"/>
      <c r="G10" s="23"/>
      <c r="H10" s="28"/>
      <c r="I10" s="28"/>
      <c r="J10" s="28"/>
      <c r="K10" s="28"/>
      <c r="L10" s="19"/>
      <c r="M10" s="19"/>
      <c r="N10" s="19"/>
      <c r="O10" s="19"/>
      <c r="P10" s="19"/>
      <c r="Q10" s="19"/>
      <c r="R10" s="19"/>
      <c r="S10" s="19"/>
      <c r="T10" s="19"/>
      <c r="U10" s="19"/>
      <c r="V10" s="19"/>
      <c r="W10" s="19"/>
      <c r="X10" s="19"/>
      <c r="Y10" s="19"/>
      <c r="Z10" s="19"/>
    </row>
    <row r="11">
      <c r="A11" s="19"/>
      <c r="B11" s="26" t="s">
        <v>104</v>
      </c>
      <c r="C11" s="27">
        <v>30.1</v>
      </c>
      <c r="D11" s="27">
        <v>50.0</v>
      </c>
      <c r="E11" s="28"/>
      <c r="F11" s="28"/>
      <c r="G11" s="23"/>
      <c r="H11" s="28"/>
      <c r="I11" s="28"/>
      <c r="J11" s="28"/>
      <c r="K11" s="28"/>
      <c r="L11" s="19"/>
      <c r="M11" s="19"/>
      <c r="N11" s="19"/>
      <c r="O11" s="19"/>
      <c r="P11" s="19"/>
      <c r="Q11" s="19"/>
      <c r="R11" s="19"/>
      <c r="S11" s="19"/>
      <c r="T11" s="19"/>
      <c r="U11" s="19"/>
      <c r="V11" s="19"/>
      <c r="W11" s="19"/>
      <c r="X11" s="19"/>
      <c r="Y11" s="19"/>
      <c r="Z11" s="19"/>
    </row>
    <row r="12">
      <c r="A12" s="19"/>
      <c r="B12" s="26" t="s">
        <v>105</v>
      </c>
      <c r="C12" s="27">
        <v>50.1</v>
      </c>
      <c r="D12" s="27">
        <v>75.0</v>
      </c>
      <c r="E12" s="28"/>
      <c r="F12" s="28"/>
      <c r="G12" s="23"/>
      <c r="H12" s="28"/>
      <c r="I12" s="28"/>
      <c r="J12" s="28"/>
      <c r="K12" s="28"/>
      <c r="L12" s="19"/>
      <c r="M12" s="19"/>
      <c r="N12" s="19"/>
      <c r="O12" s="19"/>
      <c r="P12" s="19"/>
      <c r="Q12" s="19"/>
      <c r="R12" s="19"/>
      <c r="S12" s="19"/>
      <c r="T12" s="19"/>
      <c r="U12" s="19"/>
      <c r="V12" s="19"/>
      <c r="W12" s="19"/>
      <c r="X12" s="19"/>
      <c r="Y12" s="19"/>
      <c r="Z12" s="19"/>
    </row>
    <row r="13">
      <c r="A13" s="19"/>
      <c r="B13" s="23"/>
      <c r="C13" s="28"/>
      <c r="D13" s="28"/>
      <c r="E13" s="28"/>
      <c r="F13" s="28"/>
      <c r="G13" s="23"/>
      <c r="H13" s="28"/>
      <c r="I13" s="28"/>
      <c r="J13" s="28"/>
      <c r="K13" s="28"/>
      <c r="L13" s="19"/>
      <c r="M13" s="19"/>
      <c r="N13" s="19"/>
      <c r="O13" s="19"/>
      <c r="P13" s="19"/>
      <c r="Q13" s="19"/>
      <c r="R13" s="19"/>
      <c r="S13" s="19"/>
      <c r="T13" s="19"/>
      <c r="U13" s="19"/>
      <c r="V13" s="19"/>
      <c r="W13" s="19"/>
      <c r="X13" s="19"/>
      <c r="Y13" s="19"/>
      <c r="Z13" s="19"/>
    </row>
    <row r="14">
      <c r="A14" s="19"/>
      <c r="B14" s="31"/>
      <c r="C14" s="32"/>
      <c r="D14" s="32"/>
      <c r="E14" s="28"/>
      <c r="F14" s="28"/>
      <c r="G14" s="23"/>
      <c r="H14" s="28"/>
      <c r="I14" s="28"/>
      <c r="J14" s="28"/>
      <c r="K14" s="28"/>
      <c r="L14" s="19"/>
      <c r="M14" s="19"/>
      <c r="N14" s="19"/>
      <c r="O14" s="19"/>
      <c r="P14" s="19"/>
      <c r="Q14" s="19"/>
      <c r="R14" s="19"/>
      <c r="S14" s="19"/>
      <c r="T14" s="19"/>
      <c r="U14" s="19"/>
      <c r="V14" s="19"/>
      <c r="W14" s="19"/>
      <c r="X14" s="19"/>
      <c r="Y14" s="19"/>
      <c r="Z14" s="19"/>
    </row>
    <row r="15" ht="26.25" customHeight="1">
      <c r="A15" s="20"/>
      <c r="B15" s="26"/>
      <c r="C15" s="33" t="s">
        <v>93</v>
      </c>
      <c r="D15" s="33" t="s">
        <v>94</v>
      </c>
      <c r="E15" s="23"/>
      <c r="F15" s="23"/>
      <c r="G15" s="23"/>
      <c r="H15" s="23"/>
      <c r="I15" s="23"/>
      <c r="J15" s="23"/>
      <c r="K15" s="23"/>
      <c r="L15" s="20"/>
      <c r="M15" s="20"/>
      <c r="N15" s="20"/>
      <c r="O15" s="20"/>
      <c r="P15" s="20"/>
      <c r="Q15" s="20"/>
      <c r="R15" s="20"/>
      <c r="S15" s="20"/>
      <c r="T15" s="20"/>
      <c r="U15" s="20"/>
      <c r="V15" s="20"/>
      <c r="W15" s="20"/>
      <c r="X15" s="20"/>
      <c r="Y15" s="20"/>
      <c r="Z15" s="20"/>
    </row>
    <row r="16">
      <c r="A16" s="19"/>
      <c r="B16" s="26" t="s">
        <v>106</v>
      </c>
      <c r="C16" s="27">
        <v>8.0</v>
      </c>
      <c r="D16" s="27">
        <v>22.0</v>
      </c>
      <c r="E16" s="28"/>
      <c r="F16" s="28"/>
      <c r="G16" s="23"/>
      <c r="H16" s="28"/>
      <c r="I16" s="28"/>
      <c r="J16" s="28"/>
      <c r="K16" s="28"/>
      <c r="L16" s="19"/>
      <c r="M16" s="19"/>
      <c r="N16" s="19"/>
      <c r="O16" s="19"/>
      <c r="P16" s="19"/>
      <c r="Q16" s="19"/>
      <c r="R16" s="19"/>
      <c r="S16" s="19"/>
      <c r="T16" s="19"/>
      <c r="U16" s="19"/>
      <c r="V16" s="19"/>
      <c r="W16" s="19"/>
      <c r="X16" s="19"/>
      <c r="Y16" s="19"/>
      <c r="Z16" s="19"/>
    </row>
    <row r="17">
      <c r="A17" s="19"/>
      <c r="B17" s="26" t="s">
        <v>107</v>
      </c>
      <c r="C17" s="27">
        <v>22.1</v>
      </c>
      <c r="D17" s="27">
        <v>36.0</v>
      </c>
      <c r="E17" s="28"/>
      <c r="F17" s="28"/>
      <c r="G17" s="23"/>
      <c r="H17" s="28"/>
      <c r="I17" s="28"/>
      <c r="J17" s="28"/>
      <c r="K17" s="28"/>
      <c r="L17" s="19"/>
      <c r="M17" s="19"/>
      <c r="N17" s="19"/>
      <c r="O17" s="19"/>
      <c r="P17" s="19"/>
      <c r="Q17" s="19"/>
      <c r="R17" s="19"/>
      <c r="S17" s="19"/>
      <c r="T17" s="19"/>
      <c r="U17" s="19"/>
      <c r="V17" s="19"/>
      <c r="W17" s="19"/>
      <c r="X17" s="19"/>
      <c r="Y17" s="19"/>
      <c r="Z17" s="19"/>
    </row>
    <row r="18">
      <c r="A18" s="19"/>
      <c r="B18" s="26" t="s">
        <v>108</v>
      </c>
      <c r="C18" s="27">
        <v>36.1</v>
      </c>
      <c r="D18" s="27">
        <v>50.0</v>
      </c>
      <c r="E18" s="28"/>
      <c r="F18" s="28"/>
      <c r="G18" s="23"/>
      <c r="H18" s="28"/>
      <c r="I18" s="28"/>
      <c r="J18" s="28"/>
      <c r="K18" s="28"/>
      <c r="L18" s="19"/>
      <c r="M18" s="19"/>
      <c r="N18" s="19"/>
      <c r="O18" s="19"/>
      <c r="P18" s="19"/>
      <c r="Q18" s="19"/>
      <c r="R18" s="19"/>
      <c r="S18" s="19"/>
      <c r="T18" s="19"/>
      <c r="U18" s="19"/>
      <c r="V18" s="19"/>
      <c r="W18" s="19"/>
      <c r="X18" s="19"/>
      <c r="Y18" s="19"/>
      <c r="Z18" s="19"/>
    </row>
    <row r="19">
      <c r="A19" s="19"/>
      <c r="B19" s="20"/>
      <c r="C19" s="19"/>
      <c r="D19" s="19"/>
      <c r="E19" s="19"/>
      <c r="F19" s="19"/>
      <c r="G19" s="20"/>
      <c r="H19" s="19"/>
      <c r="I19" s="19"/>
      <c r="J19" s="19"/>
      <c r="K19" s="19"/>
      <c r="L19" s="19"/>
      <c r="M19" s="19"/>
      <c r="N19" s="19"/>
      <c r="O19" s="19"/>
      <c r="P19" s="19"/>
      <c r="Q19" s="19"/>
      <c r="R19" s="19"/>
      <c r="S19" s="19"/>
      <c r="T19" s="19"/>
      <c r="U19" s="19"/>
      <c r="V19" s="19"/>
      <c r="W19" s="19"/>
      <c r="X19" s="19"/>
      <c r="Y19" s="19"/>
      <c r="Z19" s="19"/>
    </row>
    <row r="20">
      <c r="A20" s="19"/>
      <c r="B20" s="20"/>
      <c r="C20" s="19"/>
      <c r="D20" s="19"/>
      <c r="E20" s="19"/>
      <c r="F20" s="19"/>
      <c r="G20" s="20"/>
      <c r="H20" s="19"/>
      <c r="I20" s="19"/>
      <c r="J20" s="19"/>
      <c r="K20" s="19"/>
      <c r="L20" s="19"/>
      <c r="M20" s="19"/>
      <c r="N20" s="19"/>
      <c r="O20" s="19"/>
      <c r="P20" s="19"/>
      <c r="Q20" s="19"/>
      <c r="R20" s="19"/>
      <c r="S20" s="19"/>
      <c r="T20" s="19"/>
      <c r="U20" s="19"/>
      <c r="V20" s="19"/>
      <c r="W20" s="19"/>
      <c r="X20" s="19"/>
      <c r="Y20" s="19"/>
      <c r="Z20" s="19"/>
    </row>
    <row r="21">
      <c r="A21" s="19"/>
      <c r="B21" s="20"/>
      <c r="C21" s="19"/>
      <c r="D21" s="19"/>
      <c r="E21" s="19"/>
      <c r="F21" s="19"/>
      <c r="G21" s="20"/>
      <c r="H21" s="19"/>
      <c r="I21" s="19"/>
      <c r="J21" s="19"/>
      <c r="K21" s="19"/>
      <c r="L21" s="19"/>
      <c r="M21" s="19"/>
      <c r="N21" s="19"/>
      <c r="O21" s="19"/>
      <c r="P21" s="19"/>
      <c r="Q21" s="19"/>
      <c r="R21" s="19"/>
      <c r="S21" s="19"/>
      <c r="T21" s="19"/>
      <c r="U21" s="19"/>
      <c r="V21" s="19"/>
      <c r="W21" s="19"/>
      <c r="X21" s="19"/>
      <c r="Y21" s="19"/>
      <c r="Z21" s="19"/>
    </row>
    <row r="22">
      <c r="A22" s="19"/>
      <c r="B22" s="20"/>
      <c r="C22" s="19"/>
      <c r="D22" s="19"/>
      <c r="E22" s="19"/>
      <c r="F22" s="19"/>
      <c r="G22" s="20"/>
      <c r="H22" s="19"/>
      <c r="I22" s="19"/>
      <c r="J22" s="19"/>
      <c r="K22" s="19"/>
      <c r="L22" s="19"/>
      <c r="M22" s="19"/>
      <c r="N22" s="19"/>
      <c r="O22" s="19"/>
      <c r="P22" s="19"/>
      <c r="Q22" s="19"/>
      <c r="R22" s="19"/>
      <c r="S22" s="19"/>
      <c r="T22" s="19"/>
      <c r="U22" s="19"/>
      <c r="V22" s="19"/>
      <c r="W22" s="19"/>
      <c r="X22" s="19"/>
      <c r="Y22" s="19"/>
      <c r="Z22" s="19"/>
    </row>
    <row r="23">
      <c r="A23" s="19"/>
      <c r="B23" s="20"/>
      <c r="C23" s="19"/>
      <c r="D23" s="19"/>
      <c r="E23" s="19"/>
      <c r="F23" s="19"/>
      <c r="G23" s="20"/>
      <c r="H23" s="19"/>
      <c r="I23" s="19"/>
      <c r="J23" s="19"/>
      <c r="K23" s="19"/>
      <c r="L23" s="19"/>
      <c r="M23" s="19"/>
      <c r="N23" s="19"/>
      <c r="O23" s="19"/>
      <c r="P23" s="19"/>
      <c r="Q23" s="19"/>
      <c r="R23" s="19"/>
      <c r="S23" s="19"/>
      <c r="T23" s="19"/>
      <c r="U23" s="19"/>
      <c r="V23" s="19"/>
      <c r="W23" s="19"/>
      <c r="X23" s="19"/>
      <c r="Y23" s="19"/>
      <c r="Z23" s="19"/>
    </row>
    <row r="24">
      <c r="A24" s="19"/>
      <c r="B24" s="20"/>
      <c r="C24" s="19"/>
      <c r="D24" s="19"/>
      <c r="E24" s="19"/>
      <c r="F24" s="19"/>
      <c r="G24" s="20"/>
      <c r="H24" s="19"/>
      <c r="I24" s="19"/>
      <c r="J24" s="19"/>
      <c r="K24" s="19"/>
      <c r="L24" s="19"/>
      <c r="M24" s="19"/>
      <c r="N24" s="19"/>
      <c r="O24" s="19"/>
      <c r="P24" s="19"/>
      <c r="Q24" s="19"/>
      <c r="R24" s="19"/>
      <c r="S24" s="19"/>
      <c r="T24" s="19"/>
      <c r="U24" s="19"/>
      <c r="V24" s="19"/>
      <c r="W24" s="19"/>
      <c r="X24" s="19"/>
      <c r="Y24" s="19"/>
      <c r="Z24" s="19"/>
    </row>
    <row r="25">
      <c r="A25" s="19"/>
      <c r="B25" s="20"/>
      <c r="C25" s="19"/>
      <c r="D25" s="19"/>
      <c r="E25" s="19"/>
      <c r="F25" s="19"/>
      <c r="G25" s="20"/>
      <c r="H25" s="19"/>
      <c r="I25" s="19"/>
      <c r="J25" s="19"/>
      <c r="K25" s="19"/>
      <c r="L25" s="19"/>
      <c r="M25" s="19"/>
      <c r="N25" s="19"/>
      <c r="O25" s="19"/>
      <c r="P25" s="19"/>
      <c r="Q25" s="19"/>
      <c r="R25" s="19"/>
      <c r="S25" s="19"/>
      <c r="T25" s="19"/>
      <c r="U25" s="19"/>
      <c r="V25" s="19"/>
      <c r="W25" s="19"/>
      <c r="X25" s="19"/>
      <c r="Y25" s="19"/>
      <c r="Z25" s="19"/>
    </row>
    <row r="26">
      <c r="A26" s="19"/>
      <c r="B26" s="20"/>
      <c r="C26" s="19"/>
      <c r="D26" s="19"/>
      <c r="E26" s="19"/>
      <c r="F26" s="19"/>
      <c r="G26" s="20"/>
      <c r="H26" s="19"/>
      <c r="I26" s="19"/>
      <c r="J26" s="19"/>
      <c r="K26" s="19"/>
      <c r="L26" s="19"/>
      <c r="M26" s="19"/>
      <c r="N26" s="19"/>
      <c r="O26" s="19"/>
      <c r="P26" s="19"/>
      <c r="Q26" s="19"/>
      <c r="R26" s="19"/>
      <c r="S26" s="19"/>
      <c r="T26" s="19"/>
      <c r="U26" s="19"/>
      <c r="V26" s="19"/>
      <c r="W26" s="19"/>
      <c r="X26" s="19"/>
      <c r="Y26" s="19"/>
      <c r="Z26" s="19"/>
    </row>
    <row r="27">
      <c r="A27" s="19"/>
      <c r="B27" s="20"/>
      <c r="C27" s="19"/>
      <c r="D27" s="19"/>
      <c r="E27" s="19"/>
      <c r="F27" s="19"/>
      <c r="G27" s="20"/>
      <c r="H27" s="19"/>
      <c r="I27" s="19"/>
      <c r="J27" s="19"/>
      <c r="K27" s="19"/>
      <c r="L27" s="19"/>
      <c r="M27" s="19"/>
      <c r="N27" s="19"/>
      <c r="O27" s="19"/>
      <c r="P27" s="19"/>
      <c r="Q27" s="19"/>
      <c r="R27" s="19"/>
      <c r="S27" s="19"/>
      <c r="T27" s="19"/>
      <c r="U27" s="19"/>
      <c r="V27" s="19"/>
      <c r="W27" s="19"/>
      <c r="X27" s="19"/>
      <c r="Y27" s="19"/>
      <c r="Z27" s="19"/>
    </row>
    <row r="28">
      <c r="A28" s="19"/>
      <c r="B28" s="20"/>
      <c r="C28" s="19"/>
      <c r="D28" s="19"/>
      <c r="E28" s="19"/>
      <c r="F28" s="19"/>
      <c r="G28" s="20"/>
      <c r="H28" s="19"/>
      <c r="I28" s="19"/>
      <c r="J28" s="19"/>
      <c r="K28" s="19"/>
      <c r="L28" s="19"/>
      <c r="M28" s="19"/>
      <c r="N28" s="19"/>
      <c r="O28" s="19"/>
      <c r="P28" s="19"/>
      <c r="Q28" s="19"/>
      <c r="R28" s="19"/>
      <c r="S28" s="19"/>
      <c r="T28" s="19"/>
      <c r="U28" s="19"/>
      <c r="V28" s="19"/>
      <c r="W28" s="19"/>
      <c r="X28" s="19"/>
      <c r="Y28" s="19"/>
      <c r="Z28" s="19"/>
    </row>
    <row r="29">
      <c r="A29" s="19"/>
      <c r="B29" s="20"/>
      <c r="C29" s="19"/>
      <c r="D29" s="19"/>
      <c r="E29" s="19"/>
      <c r="F29" s="19"/>
      <c r="G29" s="20"/>
      <c r="H29" s="19"/>
      <c r="I29" s="19"/>
      <c r="J29" s="19"/>
      <c r="K29" s="19"/>
      <c r="L29" s="19"/>
      <c r="M29" s="19"/>
      <c r="N29" s="19"/>
      <c r="O29" s="19"/>
      <c r="P29" s="19"/>
      <c r="Q29" s="19"/>
      <c r="R29" s="19"/>
      <c r="S29" s="19"/>
      <c r="T29" s="19"/>
      <c r="U29" s="19"/>
      <c r="V29" s="19"/>
      <c r="W29" s="19"/>
      <c r="X29" s="19"/>
      <c r="Y29" s="19"/>
      <c r="Z29" s="19"/>
    </row>
    <row r="30">
      <c r="A30" s="19"/>
      <c r="B30" s="20"/>
      <c r="C30" s="19"/>
      <c r="D30" s="19"/>
      <c r="E30" s="19"/>
      <c r="F30" s="19"/>
      <c r="G30" s="20"/>
      <c r="H30" s="19"/>
      <c r="I30" s="19"/>
      <c r="J30" s="19"/>
      <c r="K30" s="19"/>
      <c r="L30" s="19"/>
      <c r="M30" s="19"/>
      <c r="N30" s="19"/>
      <c r="O30" s="19"/>
      <c r="P30" s="19"/>
      <c r="Q30" s="19"/>
      <c r="R30" s="19"/>
      <c r="S30" s="19"/>
      <c r="T30" s="19"/>
      <c r="U30" s="19"/>
      <c r="V30" s="19"/>
      <c r="W30" s="19"/>
      <c r="X30" s="19"/>
      <c r="Y30" s="19"/>
      <c r="Z30" s="19"/>
    </row>
    <row r="31">
      <c r="A31" s="19"/>
      <c r="B31" s="20"/>
      <c r="C31" s="19"/>
      <c r="D31" s="19"/>
      <c r="E31" s="19"/>
      <c r="F31" s="19"/>
      <c r="G31" s="20"/>
      <c r="H31" s="19"/>
      <c r="I31" s="19"/>
      <c r="J31" s="19"/>
      <c r="K31" s="19"/>
      <c r="L31" s="19"/>
      <c r="M31" s="19"/>
      <c r="N31" s="19"/>
      <c r="O31" s="19"/>
      <c r="P31" s="19"/>
      <c r="Q31" s="19"/>
      <c r="R31" s="19"/>
      <c r="S31" s="19"/>
      <c r="T31" s="19"/>
      <c r="U31" s="19"/>
      <c r="V31" s="19"/>
      <c r="W31" s="19"/>
      <c r="X31" s="19"/>
      <c r="Y31" s="19"/>
      <c r="Z31" s="19"/>
    </row>
    <row r="32">
      <c r="A32" s="19"/>
      <c r="B32" s="20"/>
      <c r="C32" s="19"/>
      <c r="D32" s="19"/>
      <c r="E32" s="19"/>
      <c r="F32" s="19"/>
      <c r="G32" s="20"/>
      <c r="H32" s="19"/>
      <c r="I32" s="19"/>
      <c r="J32" s="19"/>
      <c r="K32" s="19"/>
      <c r="L32" s="19"/>
      <c r="M32" s="19"/>
      <c r="N32" s="19"/>
      <c r="O32" s="19"/>
      <c r="P32" s="19"/>
      <c r="Q32" s="19"/>
      <c r="R32" s="19"/>
      <c r="S32" s="19"/>
      <c r="T32" s="19"/>
      <c r="U32" s="19"/>
      <c r="V32" s="19"/>
      <c r="W32" s="19"/>
      <c r="X32" s="19"/>
      <c r="Y32" s="19"/>
      <c r="Z32" s="19"/>
    </row>
    <row r="33">
      <c r="A33" s="19"/>
      <c r="B33" s="20"/>
      <c r="C33" s="19"/>
      <c r="D33" s="19"/>
      <c r="E33" s="19"/>
      <c r="F33" s="19"/>
      <c r="G33" s="20"/>
      <c r="H33" s="19"/>
      <c r="I33" s="19"/>
      <c r="J33" s="19"/>
      <c r="K33" s="19"/>
      <c r="L33" s="19"/>
      <c r="M33" s="19"/>
      <c r="N33" s="19"/>
      <c r="O33" s="19"/>
      <c r="P33" s="19"/>
      <c r="Q33" s="19"/>
      <c r="R33" s="19"/>
      <c r="S33" s="19"/>
      <c r="T33" s="19"/>
      <c r="U33" s="19"/>
      <c r="V33" s="19"/>
      <c r="W33" s="19"/>
      <c r="X33" s="19"/>
      <c r="Y33" s="19"/>
      <c r="Z33" s="19"/>
    </row>
    <row r="34">
      <c r="A34" s="19"/>
      <c r="B34" s="20"/>
      <c r="C34" s="19"/>
      <c r="D34" s="19"/>
      <c r="E34" s="19"/>
      <c r="F34" s="19"/>
      <c r="G34" s="20"/>
      <c r="H34" s="19"/>
      <c r="I34" s="19"/>
      <c r="J34" s="19"/>
      <c r="K34" s="19"/>
      <c r="L34" s="19"/>
      <c r="M34" s="19"/>
      <c r="N34" s="19"/>
      <c r="O34" s="19"/>
      <c r="P34" s="19"/>
      <c r="Q34" s="19"/>
      <c r="R34" s="19"/>
      <c r="S34" s="19"/>
      <c r="T34" s="19"/>
      <c r="U34" s="19"/>
      <c r="V34" s="19"/>
      <c r="W34" s="19"/>
      <c r="X34" s="19"/>
      <c r="Y34" s="19"/>
      <c r="Z34" s="19"/>
    </row>
    <row r="35">
      <c r="A35" s="19"/>
      <c r="B35" s="20"/>
      <c r="C35" s="19"/>
      <c r="D35" s="19"/>
      <c r="E35" s="19"/>
      <c r="F35" s="19"/>
      <c r="G35" s="20"/>
      <c r="H35" s="19"/>
      <c r="I35" s="19"/>
      <c r="J35" s="19"/>
      <c r="K35" s="19"/>
      <c r="L35" s="19"/>
      <c r="M35" s="19"/>
      <c r="N35" s="19"/>
      <c r="O35" s="19"/>
      <c r="P35" s="19"/>
      <c r="Q35" s="19"/>
      <c r="R35" s="19"/>
      <c r="S35" s="19"/>
      <c r="T35" s="19"/>
      <c r="U35" s="19"/>
      <c r="V35" s="19"/>
      <c r="W35" s="19"/>
      <c r="X35" s="19"/>
      <c r="Y35" s="19"/>
      <c r="Z35" s="19"/>
    </row>
    <row r="36">
      <c r="A36" s="19"/>
      <c r="B36" s="20"/>
      <c r="C36" s="19"/>
      <c r="D36" s="19"/>
      <c r="E36" s="19"/>
      <c r="F36" s="19"/>
      <c r="G36" s="20"/>
      <c r="H36" s="19"/>
      <c r="I36" s="19"/>
      <c r="J36" s="19"/>
      <c r="K36" s="19"/>
      <c r="L36" s="19"/>
      <c r="M36" s="19"/>
      <c r="N36" s="19"/>
      <c r="O36" s="19"/>
      <c r="P36" s="19"/>
      <c r="Q36" s="19"/>
      <c r="R36" s="19"/>
      <c r="S36" s="19"/>
      <c r="T36" s="19"/>
      <c r="U36" s="19"/>
      <c r="V36" s="19"/>
      <c r="W36" s="19"/>
      <c r="X36" s="19"/>
      <c r="Y36" s="19"/>
      <c r="Z36" s="19"/>
    </row>
    <row r="37">
      <c r="A37" s="19"/>
      <c r="B37" s="20"/>
      <c r="C37" s="19"/>
      <c r="D37" s="19"/>
      <c r="E37" s="19"/>
      <c r="F37" s="19"/>
      <c r="G37" s="20"/>
      <c r="H37" s="19"/>
      <c r="I37" s="19"/>
      <c r="J37" s="19"/>
      <c r="K37" s="19"/>
      <c r="L37" s="19"/>
      <c r="M37" s="19"/>
      <c r="N37" s="19"/>
      <c r="O37" s="19"/>
      <c r="P37" s="19"/>
      <c r="Q37" s="19"/>
      <c r="R37" s="19"/>
      <c r="S37" s="19"/>
      <c r="T37" s="19"/>
      <c r="U37" s="19"/>
      <c r="V37" s="19"/>
      <c r="W37" s="19"/>
      <c r="X37" s="19"/>
      <c r="Y37" s="19"/>
      <c r="Z37" s="19"/>
    </row>
    <row r="38">
      <c r="A38" s="19"/>
      <c r="B38" s="20"/>
      <c r="C38" s="19"/>
      <c r="D38" s="19"/>
      <c r="E38" s="19"/>
      <c r="F38" s="19"/>
      <c r="G38" s="20"/>
      <c r="H38" s="19"/>
      <c r="I38" s="19"/>
      <c r="J38" s="19"/>
      <c r="K38" s="19"/>
      <c r="L38" s="19"/>
      <c r="M38" s="19"/>
      <c r="N38" s="19"/>
      <c r="O38" s="19"/>
      <c r="P38" s="19"/>
      <c r="Q38" s="19"/>
      <c r="R38" s="19"/>
      <c r="S38" s="19"/>
      <c r="T38" s="19"/>
      <c r="U38" s="19"/>
      <c r="V38" s="19"/>
      <c r="W38" s="19"/>
      <c r="X38" s="19"/>
      <c r="Y38" s="19"/>
      <c r="Z38" s="19"/>
    </row>
    <row r="39">
      <c r="A39" s="19"/>
      <c r="B39" s="20"/>
      <c r="C39" s="19"/>
      <c r="D39" s="19"/>
      <c r="E39" s="19"/>
      <c r="F39" s="19"/>
      <c r="G39" s="20"/>
      <c r="H39" s="19"/>
      <c r="I39" s="19"/>
      <c r="J39" s="19"/>
      <c r="K39" s="19"/>
      <c r="L39" s="19"/>
      <c r="M39" s="19"/>
      <c r="N39" s="19"/>
      <c r="O39" s="19"/>
      <c r="P39" s="19"/>
      <c r="Q39" s="19"/>
      <c r="R39" s="19"/>
      <c r="S39" s="19"/>
      <c r="T39" s="19"/>
      <c r="U39" s="19"/>
      <c r="V39" s="19"/>
      <c r="W39" s="19"/>
      <c r="X39" s="19"/>
      <c r="Y39" s="19"/>
      <c r="Z39" s="19"/>
    </row>
    <row r="40">
      <c r="A40" s="19"/>
      <c r="B40" s="20"/>
      <c r="C40" s="19"/>
      <c r="D40" s="19"/>
      <c r="E40" s="19"/>
      <c r="F40" s="19"/>
      <c r="G40" s="20"/>
      <c r="H40" s="19"/>
      <c r="I40" s="19"/>
      <c r="J40" s="19"/>
      <c r="K40" s="19"/>
      <c r="L40" s="19"/>
      <c r="M40" s="19"/>
      <c r="N40" s="19"/>
      <c r="O40" s="19"/>
      <c r="P40" s="19"/>
      <c r="Q40" s="19"/>
      <c r="R40" s="19"/>
      <c r="S40" s="19"/>
      <c r="T40" s="19"/>
      <c r="U40" s="19"/>
      <c r="V40" s="19"/>
      <c r="W40" s="19"/>
      <c r="X40" s="19"/>
      <c r="Y40" s="19"/>
      <c r="Z40" s="19"/>
    </row>
    <row r="41">
      <c r="A41" s="19"/>
      <c r="B41" s="20"/>
      <c r="C41" s="19"/>
      <c r="D41" s="19"/>
      <c r="E41" s="19"/>
      <c r="F41" s="19"/>
      <c r="G41" s="20"/>
      <c r="H41" s="19"/>
      <c r="I41" s="19"/>
      <c r="J41" s="19"/>
      <c r="K41" s="19"/>
      <c r="L41" s="19"/>
      <c r="M41" s="19"/>
      <c r="N41" s="19"/>
      <c r="O41" s="19"/>
      <c r="P41" s="19"/>
      <c r="Q41" s="19"/>
      <c r="R41" s="19"/>
      <c r="S41" s="19"/>
      <c r="T41" s="19"/>
      <c r="U41" s="19"/>
      <c r="V41" s="19"/>
      <c r="W41" s="19"/>
      <c r="X41" s="19"/>
      <c r="Y41" s="19"/>
      <c r="Z41" s="19"/>
    </row>
    <row r="42">
      <c r="A42" s="19"/>
      <c r="B42" s="20"/>
      <c r="C42" s="19"/>
      <c r="D42" s="19"/>
      <c r="E42" s="19"/>
      <c r="F42" s="19"/>
      <c r="G42" s="20"/>
      <c r="H42" s="19"/>
      <c r="I42" s="19"/>
      <c r="J42" s="19"/>
      <c r="K42" s="19"/>
      <c r="L42" s="19"/>
      <c r="M42" s="19"/>
      <c r="N42" s="19"/>
      <c r="O42" s="19"/>
      <c r="P42" s="19"/>
      <c r="Q42" s="19"/>
      <c r="R42" s="19"/>
      <c r="S42" s="19"/>
      <c r="T42" s="19"/>
      <c r="U42" s="19"/>
      <c r="V42" s="19"/>
      <c r="W42" s="19"/>
      <c r="X42" s="19"/>
      <c r="Y42" s="19"/>
      <c r="Z42" s="19"/>
    </row>
    <row r="43">
      <c r="A43" s="19"/>
      <c r="B43" s="20"/>
      <c r="C43" s="19"/>
      <c r="D43" s="19"/>
      <c r="E43" s="19"/>
      <c r="F43" s="19"/>
      <c r="G43" s="20"/>
      <c r="H43" s="19"/>
      <c r="I43" s="19"/>
      <c r="J43" s="19"/>
      <c r="K43" s="19"/>
      <c r="L43" s="19"/>
      <c r="M43" s="19"/>
      <c r="N43" s="19"/>
      <c r="O43" s="19"/>
      <c r="P43" s="19"/>
      <c r="Q43" s="19"/>
      <c r="R43" s="19"/>
      <c r="S43" s="19"/>
      <c r="T43" s="19"/>
      <c r="U43" s="19"/>
      <c r="V43" s="19"/>
      <c r="W43" s="19"/>
      <c r="X43" s="19"/>
      <c r="Y43" s="19"/>
      <c r="Z43" s="19"/>
    </row>
    <row r="44">
      <c r="A44" s="19"/>
      <c r="B44" s="20"/>
      <c r="C44" s="19"/>
      <c r="D44" s="19"/>
      <c r="E44" s="19"/>
      <c r="F44" s="19"/>
      <c r="G44" s="20"/>
      <c r="H44" s="19"/>
      <c r="I44" s="19"/>
      <c r="J44" s="19"/>
      <c r="K44" s="19"/>
      <c r="L44" s="19"/>
      <c r="M44" s="19"/>
      <c r="N44" s="19"/>
      <c r="O44" s="19"/>
      <c r="P44" s="19"/>
      <c r="Q44" s="19"/>
      <c r="R44" s="19"/>
      <c r="S44" s="19"/>
      <c r="T44" s="19"/>
      <c r="U44" s="19"/>
      <c r="V44" s="19"/>
      <c r="W44" s="19"/>
      <c r="X44" s="19"/>
      <c r="Y44" s="19"/>
      <c r="Z44" s="19"/>
    </row>
    <row r="45">
      <c r="A45" s="19"/>
      <c r="B45" s="20"/>
      <c r="C45" s="19"/>
      <c r="D45" s="19"/>
      <c r="E45" s="19"/>
      <c r="F45" s="19"/>
      <c r="G45" s="20"/>
      <c r="H45" s="19"/>
      <c r="I45" s="19"/>
      <c r="J45" s="19"/>
      <c r="K45" s="19"/>
      <c r="L45" s="19"/>
      <c r="M45" s="19"/>
      <c r="N45" s="19"/>
      <c r="O45" s="19"/>
      <c r="P45" s="19"/>
      <c r="Q45" s="19"/>
      <c r="R45" s="19"/>
      <c r="S45" s="19"/>
      <c r="T45" s="19"/>
      <c r="U45" s="19"/>
      <c r="V45" s="19"/>
      <c r="W45" s="19"/>
      <c r="X45" s="19"/>
      <c r="Y45" s="19"/>
      <c r="Z45" s="19"/>
    </row>
    <row r="46">
      <c r="A46" s="19"/>
      <c r="B46" s="20"/>
      <c r="C46" s="19"/>
      <c r="D46" s="19"/>
      <c r="E46" s="19"/>
      <c r="F46" s="19"/>
      <c r="G46" s="20"/>
      <c r="H46" s="19"/>
      <c r="I46" s="19"/>
      <c r="J46" s="19"/>
      <c r="K46" s="19"/>
      <c r="L46" s="19"/>
      <c r="M46" s="19"/>
      <c r="N46" s="19"/>
      <c r="O46" s="19"/>
      <c r="P46" s="19"/>
      <c r="Q46" s="19"/>
      <c r="R46" s="19"/>
      <c r="S46" s="19"/>
      <c r="T46" s="19"/>
      <c r="U46" s="19"/>
      <c r="V46" s="19"/>
      <c r="W46" s="19"/>
      <c r="X46" s="19"/>
      <c r="Y46" s="19"/>
      <c r="Z46" s="19"/>
    </row>
    <row r="47">
      <c r="A47" s="19"/>
      <c r="B47" s="20"/>
      <c r="C47" s="19"/>
      <c r="D47" s="19"/>
      <c r="E47" s="19"/>
      <c r="F47" s="19"/>
      <c r="G47" s="20"/>
      <c r="H47" s="19"/>
      <c r="I47" s="19"/>
      <c r="J47" s="19"/>
      <c r="K47" s="19"/>
      <c r="L47" s="19"/>
      <c r="M47" s="19"/>
      <c r="N47" s="19"/>
      <c r="O47" s="19"/>
      <c r="P47" s="19"/>
      <c r="Q47" s="19"/>
      <c r="R47" s="19"/>
      <c r="S47" s="19"/>
      <c r="T47" s="19"/>
      <c r="U47" s="19"/>
      <c r="V47" s="19"/>
      <c r="W47" s="19"/>
      <c r="X47" s="19"/>
      <c r="Y47" s="19"/>
      <c r="Z47" s="19"/>
    </row>
    <row r="48">
      <c r="A48" s="19"/>
      <c r="B48" s="20"/>
      <c r="C48" s="19"/>
      <c r="D48" s="19"/>
      <c r="E48" s="19"/>
      <c r="F48" s="19"/>
      <c r="G48" s="20"/>
      <c r="H48" s="19"/>
      <c r="I48" s="19"/>
      <c r="J48" s="19"/>
      <c r="K48" s="19"/>
      <c r="L48" s="19"/>
      <c r="M48" s="19"/>
      <c r="N48" s="19"/>
      <c r="O48" s="19"/>
      <c r="P48" s="19"/>
      <c r="Q48" s="19"/>
      <c r="R48" s="19"/>
      <c r="S48" s="19"/>
      <c r="T48" s="19"/>
      <c r="U48" s="19"/>
      <c r="V48" s="19"/>
      <c r="W48" s="19"/>
      <c r="X48" s="19"/>
      <c r="Y48" s="19"/>
      <c r="Z48" s="19"/>
    </row>
    <row r="49">
      <c r="A49" s="19"/>
      <c r="B49" s="20"/>
      <c r="C49" s="19"/>
      <c r="D49" s="19"/>
      <c r="E49" s="19"/>
      <c r="F49" s="19"/>
      <c r="G49" s="20"/>
      <c r="H49" s="19"/>
      <c r="I49" s="19"/>
      <c r="J49" s="19"/>
      <c r="K49" s="19"/>
      <c r="L49" s="19"/>
      <c r="M49" s="19"/>
      <c r="N49" s="19"/>
      <c r="O49" s="19"/>
      <c r="P49" s="19"/>
      <c r="Q49" s="19"/>
      <c r="R49" s="19"/>
      <c r="S49" s="19"/>
      <c r="T49" s="19"/>
      <c r="U49" s="19"/>
      <c r="V49" s="19"/>
      <c r="W49" s="19"/>
      <c r="X49" s="19"/>
      <c r="Y49" s="19"/>
      <c r="Z49" s="19"/>
    </row>
    <row r="50">
      <c r="A50" s="19"/>
      <c r="B50" s="20"/>
      <c r="C50" s="19"/>
      <c r="D50" s="19"/>
      <c r="E50" s="19"/>
      <c r="F50" s="19"/>
      <c r="G50" s="20"/>
      <c r="H50" s="19"/>
      <c r="I50" s="19"/>
      <c r="J50" s="19"/>
      <c r="K50" s="19"/>
      <c r="L50" s="19"/>
      <c r="M50" s="19"/>
      <c r="N50" s="19"/>
      <c r="O50" s="19"/>
      <c r="P50" s="19"/>
      <c r="Q50" s="19"/>
      <c r="R50" s="19"/>
      <c r="S50" s="19"/>
      <c r="T50" s="19"/>
      <c r="U50" s="19"/>
      <c r="V50" s="19"/>
      <c r="W50" s="19"/>
      <c r="X50" s="19"/>
      <c r="Y50" s="19"/>
      <c r="Z50" s="19"/>
    </row>
    <row r="51">
      <c r="A51" s="19"/>
      <c r="B51" s="20"/>
      <c r="C51" s="19"/>
      <c r="D51" s="19"/>
      <c r="E51" s="19"/>
      <c r="F51" s="19"/>
      <c r="G51" s="20"/>
      <c r="H51" s="19"/>
      <c r="I51" s="19"/>
      <c r="J51" s="19"/>
      <c r="K51" s="19"/>
      <c r="L51" s="19"/>
      <c r="M51" s="19"/>
      <c r="N51" s="19"/>
      <c r="O51" s="19"/>
      <c r="P51" s="19"/>
      <c r="Q51" s="19"/>
      <c r="R51" s="19"/>
      <c r="S51" s="19"/>
      <c r="T51" s="19"/>
      <c r="U51" s="19"/>
      <c r="V51" s="19"/>
      <c r="W51" s="19"/>
      <c r="X51" s="19"/>
      <c r="Y51" s="19"/>
      <c r="Z51" s="19"/>
    </row>
    <row r="52">
      <c r="A52" s="19"/>
      <c r="B52" s="20"/>
      <c r="C52" s="19"/>
      <c r="D52" s="19"/>
      <c r="E52" s="19"/>
      <c r="F52" s="19"/>
      <c r="G52" s="20"/>
      <c r="H52" s="19"/>
      <c r="I52" s="19"/>
      <c r="J52" s="19"/>
      <c r="K52" s="19"/>
      <c r="L52" s="19"/>
      <c r="M52" s="19"/>
      <c r="N52" s="19"/>
      <c r="O52" s="19"/>
      <c r="P52" s="19"/>
      <c r="Q52" s="19"/>
      <c r="R52" s="19"/>
      <c r="S52" s="19"/>
      <c r="T52" s="19"/>
      <c r="U52" s="19"/>
      <c r="V52" s="19"/>
      <c r="W52" s="19"/>
      <c r="X52" s="19"/>
      <c r="Y52" s="19"/>
      <c r="Z52" s="19"/>
    </row>
    <row r="53">
      <c r="A53" s="19"/>
      <c r="B53" s="20"/>
      <c r="C53" s="19"/>
      <c r="D53" s="19"/>
      <c r="E53" s="19"/>
      <c r="F53" s="19"/>
      <c r="G53" s="20"/>
      <c r="H53" s="19"/>
      <c r="I53" s="19"/>
      <c r="J53" s="19"/>
      <c r="K53" s="19"/>
      <c r="L53" s="19"/>
      <c r="M53" s="19"/>
      <c r="N53" s="19"/>
      <c r="O53" s="19"/>
      <c r="P53" s="19"/>
      <c r="Q53" s="19"/>
      <c r="R53" s="19"/>
      <c r="S53" s="19"/>
      <c r="T53" s="19"/>
      <c r="U53" s="19"/>
      <c r="V53" s="19"/>
      <c r="W53" s="19"/>
      <c r="X53" s="19"/>
      <c r="Y53" s="19"/>
      <c r="Z53" s="19"/>
    </row>
    <row r="54">
      <c r="A54" s="19"/>
      <c r="B54" s="20"/>
      <c r="C54" s="19"/>
      <c r="D54" s="19"/>
      <c r="E54" s="19"/>
      <c r="F54" s="19"/>
      <c r="G54" s="20"/>
      <c r="H54" s="19"/>
      <c r="I54" s="19"/>
      <c r="J54" s="19"/>
      <c r="K54" s="19"/>
      <c r="L54" s="19"/>
      <c r="M54" s="19"/>
      <c r="N54" s="19"/>
      <c r="O54" s="19"/>
      <c r="P54" s="19"/>
      <c r="Q54" s="19"/>
      <c r="R54" s="19"/>
      <c r="S54" s="19"/>
      <c r="T54" s="19"/>
      <c r="U54" s="19"/>
      <c r="V54" s="19"/>
      <c r="W54" s="19"/>
      <c r="X54" s="19"/>
      <c r="Y54" s="19"/>
      <c r="Z54" s="19"/>
    </row>
    <row r="55">
      <c r="A55" s="19"/>
      <c r="B55" s="20"/>
      <c r="C55" s="19"/>
      <c r="D55" s="19"/>
      <c r="E55" s="19"/>
      <c r="F55" s="19"/>
      <c r="G55" s="20"/>
      <c r="H55" s="19"/>
      <c r="I55" s="19"/>
      <c r="J55" s="19"/>
      <c r="K55" s="19"/>
      <c r="L55" s="19"/>
      <c r="M55" s="19"/>
      <c r="N55" s="19"/>
      <c r="O55" s="19"/>
      <c r="P55" s="19"/>
      <c r="Q55" s="19"/>
      <c r="R55" s="19"/>
      <c r="S55" s="19"/>
      <c r="T55" s="19"/>
      <c r="U55" s="19"/>
      <c r="V55" s="19"/>
      <c r="W55" s="19"/>
      <c r="X55" s="19"/>
      <c r="Y55" s="19"/>
      <c r="Z55" s="19"/>
    </row>
    <row r="56">
      <c r="A56" s="19"/>
      <c r="B56" s="20"/>
      <c r="C56" s="19"/>
      <c r="D56" s="19"/>
      <c r="E56" s="19"/>
      <c r="F56" s="19"/>
      <c r="G56" s="20"/>
      <c r="H56" s="19"/>
      <c r="I56" s="19"/>
      <c r="J56" s="19"/>
      <c r="K56" s="19"/>
      <c r="L56" s="19"/>
      <c r="M56" s="19"/>
      <c r="N56" s="19"/>
      <c r="O56" s="19"/>
      <c r="P56" s="19"/>
      <c r="Q56" s="19"/>
      <c r="R56" s="19"/>
      <c r="S56" s="19"/>
      <c r="T56" s="19"/>
      <c r="U56" s="19"/>
      <c r="V56" s="19"/>
      <c r="W56" s="19"/>
      <c r="X56" s="19"/>
      <c r="Y56" s="19"/>
      <c r="Z56" s="19"/>
    </row>
    <row r="57">
      <c r="A57" s="19"/>
      <c r="B57" s="20"/>
      <c r="C57" s="19"/>
      <c r="D57" s="19"/>
      <c r="E57" s="19"/>
      <c r="F57" s="19"/>
      <c r="G57" s="20"/>
      <c r="H57" s="19"/>
      <c r="I57" s="19"/>
      <c r="J57" s="19"/>
      <c r="K57" s="19"/>
      <c r="L57" s="19"/>
      <c r="M57" s="19"/>
      <c r="N57" s="19"/>
      <c r="O57" s="19"/>
      <c r="P57" s="19"/>
      <c r="Q57" s="19"/>
      <c r="R57" s="19"/>
      <c r="S57" s="19"/>
      <c r="T57" s="19"/>
      <c r="U57" s="19"/>
      <c r="V57" s="19"/>
      <c r="W57" s="19"/>
      <c r="X57" s="19"/>
      <c r="Y57" s="19"/>
      <c r="Z57" s="19"/>
    </row>
    <row r="58">
      <c r="A58" s="19"/>
      <c r="B58" s="20"/>
      <c r="C58" s="19"/>
      <c r="D58" s="19"/>
      <c r="E58" s="19"/>
      <c r="F58" s="19"/>
      <c r="G58" s="20"/>
      <c r="H58" s="19"/>
      <c r="I58" s="19"/>
      <c r="J58" s="19"/>
      <c r="K58" s="19"/>
      <c r="L58" s="19"/>
      <c r="M58" s="19"/>
      <c r="N58" s="19"/>
      <c r="O58" s="19"/>
      <c r="P58" s="19"/>
      <c r="Q58" s="19"/>
      <c r="R58" s="19"/>
      <c r="S58" s="19"/>
      <c r="T58" s="19"/>
      <c r="U58" s="19"/>
      <c r="V58" s="19"/>
      <c r="W58" s="19"/>
      <c r="X58" s="19"/>
      <c r="Y58" s="19"/>
      <c r="Z58" s="19"/>
    </row>
    <row r="59">
      <c r="A59" s="19"/>
      <c r="B59" s="20"/>
      <c r="C59" s="19"/>
      <c r="D59" s="19"/>
      <c r="E59" s="19"/>
      <c r="F59" s="19"/>
      <c r="G59" s="20"/>
      <c r="H59" s="19"/>
      <c r="I59" s="19"/>
      <c r="J59" s="19"/>
      <c r="K59" s="19"/>
      <c r="L59" s="19"/>
      <c r="M59" s="19"/>
      <c r="N59" s="19"/>
      <c r="O59" s="19"/>
      <c r="P59" s="19"/>
      <c r="Q59" s="19"/>
      <c r="R59" s="19"/>
      <c r="S59" s="19"/>
      <c r="T59" s="19"/>
      <c r="U59" s="19"/>
      <c r="V59" s="19"/>
      <c r="W59" s="19"/>
      <c r="X59" s="19"/>
      <c r="Y59" s="19"/>
      <c r="Z59" s="19"/>
    </row>
    <row r="60">
      <c r="A60" s="19"/>
      <c r="B60" s="20"/>
      <c r="C60" s="19"/>
      <c r="D60" s="19"/>
      <c r="E60" s="19"/>
      <c r="F60" s="19"/>
      <c r="G60" s="20"/>
      <c r="H60" s="19"/>
      <c r="I60" s="19"/>
      <c r="J60" s="19"/>
      <c r="K60" s="19"/>
      <c r="L60" s="19"/>
      <c r="M60" s="19"/>
      <c r="N60" s="19"/>
      <c r="O60" s="19"/>
      <c r="P60" s="19"/>
      <c r="Q60" s="19"/>
      <c r="R60" s="19"/>
      <c r="S60" s="19"/>
      <c r="T60" s="19"/>
      <c r="U60" s="19"/>
      <c r="V60" s="19"/>
      <c r="W60" s="19"/>
      <c r="X60" s="19"/>
      <c r="Y60" s="19"/>
      <c r="Z60" s="19"/>
    </row>
    <row r="61">
      <c r="A61" s="19"/>
      <c r="B61" s="20"/>
      <c r="C61" s="19"/>
      <c r="D61" s="19"/>
      <c r="E61" s="19"/>
      <c r="F61" s="19"/>
      <c r="G61" s="20"/>
      <c r="H61" s="19"/>
      <c r="I61" s="19"/>
      <c r="J61" s="19"/>
      <c r="K61" s="19"/>
      <c r="L61" s="19"/>
      <c r="M61" s="19"/>
      <c r="N61" s="19"/>
      <c r="O61" s="19"/>
      <c r="P61" s="19"/>
      <c r="Q61" s="19"/>
      <c r="R61" s="19"/>
      <c r="S61" s="19"/>
      <c r="T61" s="19"/>
      <c r="U61" s="19"/>
      <c r="V61" s="19"/>
      <c r="W61" s="19"/>
      <c r="X61" s="19"/>
      <c r="Y61" s="19"/>
      <c r="Z61" s="19"/>
    </row>
    <row r="62">
      <c r="A62" s="19"/>
      <c r="B62" s="20"/>
      <c r="C62" s="19"/>
      <c r="D62" s="19"/>
      <c r="E62" s="19"/>
      <c r="F62" s="19"/>
      <c r="G62" s="20"/>
      <c r="H62" s="19"/>
      <c r="I62" s="19"/>
      <c r="J62" s="19"/>
      <c r="K62" s="19"/>
      <c r="L62" s="19"/>
      <c r="M62" s="19"/>
      <c r="N62" s="19"/>
      <c r="O62" s="19"/>
      <c r="P62" s="19"/>
      <c r="Q62" s="19"/>
      <c r="R62" s="19"/>
      <c r="S62" s="19"/>
      <c r="T62" s="19"/>
      <c r="U62" s="19"/>
      <c r="V62" s="19"/>
      <c r="W62" s="19"/>
      <c r="X62" s="19"/>
      <c r="Y62" s="19"/>
      <c r="Z62" s="19"/>
    </row>
    <row r="63">
      <c r="A63" s="19"/>
      <c r="B63" s="20"/>
      <c r="C63" s="19"/>
      <c r="D63" s="19"/>
      <c r="E63" s="19"/>
      <c r="F63" s="19"/>
      <c r="G63" s="20"/>
      <c r="H63" s="19"/>
      <c r="I63" s="19"/>
      <c r="J63" s="19"/>
      <c r="K63" s="19"/>
      <c r="L63" s="19"/>
      <c r="M63" s="19"/>
      <c r="N63" s="19"/>
      <c r="O63" s="19"/>
      <c r="P63" s="19"/>
      <c r="Q63" s="19"/>
      <c r="R63" s="19"/>
      <c r="S63" s="19"/>
      <c r="T63" s="19"/>
      <c r="U63" s="19"/>
      <c r="V63" s="19"/>
      <c r="W63" s="19"/>
      <c r="X63" s="19"/>
      <c r="Y63" s="19"/>
      <c r="Z63" s="19"/>
    </row>
    <row r="64">
      <c r="A64" s="19"/>
      <c r="B64" s="20"/>
      <c r="C64" s="19"/>
      <c r="D64" s="19"/>
      <c r="E64" s="19"/>
      <c r="F64" s="19"/>
      <c r="G64" s="20"/>
      <c r="H64" s="19"/>
      <c r="I64" s="19"/>
      <c r="J64" s="19"/>
      <c r="K64" s="19"/>
      <c r="L64" s="19"/>
      <c r="M64" s="19"/>
      <c r="N64" s="19"/>
      <c r="O64" s="19"/>
      <c r="P64" s="19"/>
      <c r="Q64" s="19"/>
      <c r="R64" s="19"/>
      <c r="S64" s="19"/>
      <c r="T64" s="19"/>
      <c r="U64" s="19"/>
      <c r="V64" s="19"/>
      <c r="W64" s="19"/>
      <c r="X64" s="19"/>
      <c r="Y64" s="19"/>
      <c r="Z64" s="19"/>
    </row>
    <row r="65">
      <c r="A65" s="19"/>
      <c r="B65" s="20"/>
      <c r="C65" s="19"/>
      <c r="D65" s="19"/>
      <c r="E65" s="19"/>
      <c r="F65" s="19"/>
      <c r="G65" s="20"/>
      <c r="H65" s="19"/>
      <c r="I65" s="19"/>
      <c r="J65" s="19"/>
      <c r="K65" s="19"/>
      <c r="L65" s="19"/>
      <c r="M65" s="19"/>
      <c r="N65" s="19"/>
      <c r="O65" s="19"/>
      <c r="P65" s="19"/>
      <c r="Q65" s="19"/>
      <c r="R65" s="19"/>
      <c r="S65" s="19"/>
      <c r="T65" s="19"/>
      <c r="U65" s="19"/>
      <c r="V65" s="19"/>
      <c r="W65" s="19"/>
      <c r="X65" s="19"/>
      <c r="Y65" s="19"/>
      <c r="Z65" s="19"/>
    </row>
    <row r="66">
      <c r="A66" s="19"/>
      <c r="B66" s="20"/>
      <c r="C66" s="19"/>
      <c r="D66" s="19"/>
      <c r="E66" s="19"/>
      <c r="F66" s="19"/>
      <c r="G66" s="20"/>
      <c r="H66" s="19"/>
      <c r="I66" s="19"/>
      <c r="J66" s="19"/>
      <c r="K66" s="19"/>
      <c r="L66" s="19"/>
      <c r="M66" s="19"/>
      <c r="N66" s="19"/>
      <c r="O66" s="19"/>
      <c r="P66" s="19"/>
      <c r="Q66" s="19"/>
      <c r="R66" s="19"/>
      <c r="S66" s="19"/>
      <c r="T66" s="19"/>
      <c r="U66" s="19"/>
      <c r="V66" s="19"/>
      <c r="W66" s="19"/>
      <c r="X66" s="19"/>
      <c r="Y66" s="19"/>
      <c r="Z66" s="19"/>
    </row>
    <row r="67">
      <c r="A67" s="19"/>
      <c r="B67" s="20"/>
      <c r="C67" s="19"/>
      <c r="D67" s="19"/>
      <c r="E67" s="19"/>
      <c r="F67" s="19"/>
      <c r="G67" s="20"/>
      <c r="H67" s="19"/>
      <c r="I67" s="19"/>
      <c r="J67" s="19"/>
      <c r="K67" s="19"/>
      <c r="L67" s="19"/>
      <c r="M67" s="19"/>
      <c r="N67" s="19"/>
      <c r="O67" s="19"/>
      <c r="P67" s="19"/>
      <c r="Q67" s="19"/>
      <c r="R67" s="19"/>
      <c r="S67" s="19"/>
      <c r="T67" s="19"/>
      <c r="U67" s="19"/>
      <c r="V67" s="19"/>
      <c r="W67" s="19"/>
      <c r="X67" s="19"/>
      <c r="Y67" s="19"/>
      <c r="Z67" s="19"/>
    </row>
    <row r="68">
      <c r="A68" s="19"/>
      <c r="B68" s="20"/>
      <c r="C68" s="19"/>
      <c r="D68" s="19"/>
      <c r="E68" s="19"/>
      <c r="F68" s="19"/>
      <c r="G68" s="20"/>
      <c r="H68" s="19"/>
      <c r="I68" s="19"/>
      <c r="J68" s="19"/>
      <c r="K68" s="19"/>
      <c r="L68" s="19"/>
      <c r="M68" s="19"/>
      <c r="N68" s="19"/>
      <c r="O68" s="19"/>
      <c r="P68" s="19"/>
      <c r="Q68" s="19"/>
      <c r="R68" s="19"/>
      <c r="S68" s="19"/>
      <c r="T68" s="19"/>
      <c r="U68" s="19"/>
      <c r="V68" s="19"/>
      <c r="W68" s="19"/>
      <c r="X68" s="19"/>
      <c r="Y68" s="19"/>
      <c r="Z68" s="19"/>
    </row>
    <row r="69">
      <c r="A69" s="19"/>
      <c r="B69" s="20"/>
      <c r="C69" s="19"/>
      <c r="D69" s="19"/>
      <c r="E69" s="19"/>
      <c r="F69" s="19"/>
      <c r="G69" s="20"/>
      <c r="H69" s="19"/>
      <c r="I69" s="19"/>
      <c r="J69" s="19"/>
      <c r="K69" s="19"/>
      <c r="L69" s="19"/>
      <c r="M69" s="19"/>
      <c r="N69" s="19"/>
      <c r="O69" s="19"/>
      <c r="P69" s="19"/>
      <c r="Q69" s="19"/>
      <c r="R69" s="19"/>
      <c r="S69" s="19"/>
      <c r="T69" s="19"/>
      <c r="U69" s="19"/>
      <c r="V69" s="19"/>
      <c r="W69" s="19"/>
      <c r="X69" s="19"/>
      <c r="Y69" s="19"/>
      <c r="Z69" s="19"/>
    </row>
    <row r="70">
      <c r="A70" s="19"/>
      <c r="B70" s="20"/>
      <c r="C70" s="19"/>
      <c r="D70" s="19"/>
      <c r="E70" s="19"/>
      <c r="F70" s="19"/>
      <c r="G70" s="20"/>
      <c r="H70" s="19"/>
      <c r="I70" s="19"/>
      <c r="J70" s="19"/>
      <c r="K70" s="19"/>
      <c r="L70" s="19"/>
      <c r="M70" s="19"/>
      <c r="N70" s="19"/>
      <c r="O70" s="19"/>
      <c r="P70" s="19"/>
      <c r="Q70" s="19"/>
      <c r="R70" s="19"/>
      <c r="S70" s="19"/>
      <c r="T70" s="19"/>
      <c r="U70" s="19"/>
      <c r="V70" s="19"/>
      <c r="W70" s="19"/>
      <c r="X70" s="19"/>
      <c r="Y70" s="19"/>
      <c r="Z70" s="19"/>
    </row>
    <row r="71">
      <c r="A71" s="19"/>
      <c r="B71" s="20"/>
      <c r="C71" s="19"/>
      <c r="D71" s="19"/>
      <c r="E71" s="19"/>
      <c r="F71" s="19"/>
      <c r="G71" s="20"/>
      <c r="H71" s="19"/>
      <c r="I71" s="19"/>
      <c r="J71" s="19"/>
      <c r="K71" s="19"/>
      <c r="L71" s="19"/>
      <c r="M71" s="19"/>
      <c r="N71" s="19"/>
      <c r="O71" s="19"/>
      <c r="P71" s="19"/>
      <c r="Q71" s="19"/>
      <c r="R71" s="19"/>
      <c r="S71" s="19"/>
      <c r="T71" s="19"/>
      <c r="U71" s="19"/>
      <c r="V71" s="19"/>
      <c r="W71" s="19"/>
      <c r="X71" s="19"/>
      <c r="Y71" s="19"/>
      <c r="Z71" s="19"/>
    </row>
    <row r="72">
      <c r="A72" s="19"/>
      <c r="B72" s="20"/>
      <c r="C72" s="19"/>
      <c r="D72" s="19"/>
      <c r="E72" s="19"/>
      <c r="F72" s="19"/>
      <c r="G72" s="20"/>
      <c r="H72" s="19"/>
      <c r="I72" s="19"/>
      <c r="J72" s="19"/>
      <c r="K72" s="19"/>
      <c r="L72" s="19"/>
      <c r="M72" s="19"/>
      <c r="N72" s="19"/>
      <c r="O72" s="19"/>
      <c r="P72" s="19"/>
      <c r="Q72" s="19"/>
      <c r="R72" s="19"/>
      <c r="S72" s="19"/>
      <c r="T72" s="19"/>
      <c r="U72" s="19"/>
      <c r="V72" s="19"/>
      <c r="W72" s="19"/>
      <c r="X72" s="19"/>
      <c r="Y72" s="19"/>
      <c r="Z72" s="19"/>
    </row>
    <row r="73">
      <c r="A73" s="19"/>
      <c r="B73" s="20"/>
      <c r="C73" s="19"/>
      <c r="D73" s="19"/>
      <c r="E73" s="19"/>
      <c r="F73" s="19"/>
      <c r="G73" s="20"/>
      <c r="H73" s="19"/>
      <c r="I73" s="19"/>
      <c r="J73" s="19"/>
      <c r="K73" s="19"/>
      <c r="L73" s="19"/>
      <c r="M73" s="19"/>
      <c r="N73" s="19"/>
      <c r="O73" s="19"/>
      <c r="P73" s="19"/>
      <c r="Q73" s="19"/>
      <c r="R73" s="19"/>
      <c r="S73" s="19"/>
      <c r="T73" s="19"/>
      <c r="U73" s="19"/>
      <c r="V73" s="19"/>
      <c r="W73" s="19"/>
      <c r="X73" s="19"/>
      <c r="Y73" s="19"/>
      <c r="Z73" s="19"/>
    </row>
    <row r="74">
      <c r="A74" s="19"/>
      <c r="B74" s="20"/>
      <c r="C74" s="19"/>
      <c r="D74" s="19"/>
      <c r="E74" s="19"/>
      <c r="F74" s="19"/>
      <c r="G74" s="20"/>
      <c r="H74" s="19"/>
      <c r="I74" s="19"/>
      <c r="J74" s="19"/>
      <c r="K74" s="19"/>
      <c r="L74" s="19"/>
      <c r="M74" s="19"/>
      <c r="N74" s="19"/>
      <c r="O74" s="19"/>
      <c r="P74" s="19"/>
      <c r="Q74" s="19"/>
      <c r="R74" s="19"/>
      <c r="S74" s="19"/>
      <c r="T74" s="19"/>
      <c r="U74" s="19"/>
      <c r="V74" s="19"/>
      <c r="W74" s="19"/>
      <c r="X74" s="19"/>
      <c r="Y74" s="19"/>
      <c r="Z74" s="19"/>
    </row>
    <row r="75">
      <c r="A75" s="19"/>
      <c r="B75" s="20"/>
      <c r="C75" s="19"/>
      <c r="D75" s="19"/>
      <c r="E75" s="19"/>
      <c r="F75" s="19"/>
      <c r="G75" s="20"/>
      <c r="H75" s="19"/>
      <c r="I75" s="19"/>
      <c r="J75" s="19"/>
      <c r="K75" s="19"/>
      <c r="L75" s="19"/>
      <c r="M75" s="19"/>
      <c r="N75" s="19"/>
      <c r="O75" s="19"/>
      <c r="P75" s="19"/>
      <c r="Q75" s="19"/>
      <c r="R75" s="19"/>
      <c r="S75" s="19"/>
      <c r="T75" s="19"/>
      <c r="U75" s="19"/>
      <c r="V75" s="19"/>
      <c r="W75" s="19"/>
      <c r="X75" s="19"/>
      <c r="Y75" s="19"/>
      <c r="Z75" s="19"/>
    </row>
    <row r="76">
      <c r="A76" s="19"/>
      <c r="B76" s="20"/>
      <c r="C76" s="19"/>
      <c r="D76" s="19"/>
      <c r="E76" s="19"/>
      <c r="F76" s="19"/>
      <c r="G76" s="20"/>
      <c r="H76" s="19"/>
      <c r="I76" s="19"/>
      <c r="J76" s="19"/>
      <c r="K76" s="19"/>
      <c r="L76" s="19"/>
      <c r="M76" s="19"/>
      <c r="N76" s="19"/>
      <c r="O76" s="19"/>
      <c r="P76" s="19"/>
      <c r="Q76" s="19"/>
      <c r="R76" s="19"/>
      <c r="S76" s="19"/>
      <c r="T76" s="19"/>
      <c r="U76" s="19"/>
      <c r="V76" s="19"/>
      <c r="W76" s="19"/>
      <c r="X76" s="19"/>
      <c r="Y76" s="19"/>
      <c r="Z76" s="19"/>
    </row>
    <row r="77">
      <c r="A77" s="19"/>
      <c r="B77" s="20"/>
      <c r="C77" s="19"/>
      <c r="D77" s="19"/>
      <c r="E77" s="19"/>
      <c r="F77" s="19"/>
      <c r="G77" s="20"/>
      <c r="H77" s="19"/>
      <c r="I77" s="19"/>
      <c r="J77" s="19"/>
      <c r="K77" s="19"/>
      <c r="L77" s="19"/>
      <c r="M77" s="19"/>
      <c r="N77" s="19"/>
      <c r="O77" s="19"/>
      <c r="P77" s="19"/>
      <c r="Q77" s="19"/>
      <c r="R77" s="19"/>
      <c r="S77" s="19"/>
      <c r="T77" s="19"/>
      <c r="U77" s="19"/>
      <c r="V77" s="19"/>
      <c r="W77" s="19"/>
      <c r="X77" s="19"/>
      <c r="Y77" s="19"/>
      <c r="Z77" s="19"/>
    </row>
    <row r="78">
      <c r="A78" s="19"/>
      <c r="B78" s="20"/>
      <c r="C78" s="19"/>
      <c r="D78" s="19"/>
      <c r="E78" s="19"/>
      <c r="F78" s="19"/>
      <c r="G78" s="20"/>
      <c r="H78" s="19"/>
      <c r="I78" s="19"/>
      <c r="J78" s="19"/>
      <c r="K78" s="19"/>
      <c r="L78" s="19"/>
      <c r="M78" s="19"/>
      <c r="N78" s="19"/>
      <c r="O78" s="19"/>
      <c r="P78" s="19"/>
      <c r="Q78" s="19"/>
      <c r="R78" s="19"/>
      <c r="S78" s="19"/>
      <c r="T78" s="19"/>
      <c r="U78" s="19"/>
      <c r="V78" s="19"/>
      <c r="W78" s="19"/>
      <c r="X78" s="19"/>
      <c r="Y78" s="19"/>
      <c r="Z78" s="19"/>
    </row>
    <row r="79">
      <c r="A79" s="19"/>
      <c r="B79" s="20"/>
      <c r="C79" s="19"/>
      <c r="D79" s="19"/>
      <c r="E79" s="19"/>
      <c r="F79" s="19"/>
      <c r="G79" s="20"/>
      <c r="H79" s="19"/>
      <c r="I79" s="19"/>
      <c r="J79" s="19"/>
      <c r="K79" s="19"/>
      <c r="L79" s="19"/>
      <c r="M79" s="19"/>
      <c r="N79" s="19"/>
      <c r="O79" s="19"/>
      <c r="P79" s="19"/>
      <c r="Q79" s="19"/>
      <c r="R79" s="19"/>
      <c r="S79" s="19"/>
      <c r="T79" s="19"/>
      <c r="U79" s="19"/>
      <c r="V79" s="19"/>
      <c r="W79" s="19"/>
      <c r="X79" s="19"/>
      <c r="Y79" s="19"/>
      <c r="Z79" s="19"/>
    </row>
    <row r="80">
      <c r="A80" s="19"/>
      <c r="B80" s="20"/>
      <c r="C80" s="19"/>
      <c r="D80" s="19"/>
      <c r="E80" s="19"/>
      <c r="F80" s="19"/>
      <c r="G80" s="20"/>
      <c r="H80" s="19"/>
      <c r="I80" s="19"/>
      <c r="J80" s="19"/>
      <c r="K80" s="19"/>
      <c r="L80" s="19"/>
      <c r="M80" s="19"/>
      <c r="N80" s="19"/>
      <c r="O80" s="19"/>
      <c r="P80" s="19"/>
      <c r="Q80" s="19"/>
      <c r="R80" s="19"/>
      <c r="S80" s="19"/>
      <c r="T80" s="19"/>
      <c r="U80" s="19"/>
      <c r="V80" s="19"/>
      <c r="W80" s="19"/>
      <c r="X80" s="19"/>
      <c r="Y80" s="19"/>
      <c r="Z80" s="19"/>
    </row>
    <row r="81">
      <c r="A81" s="19"/>
      <c r="B81" s="20"/>
      <c r="C81" s="19"/>
      <c r="D81" s="19"/>
      <c r="E81" s="19"/>
      <c r="F81" s="19"/>
      <c r="G81" s="20"/>
      <c r="H81" s="19"/>
      <c r="I81" s="19"/>
      <c r="J81" s="19"/>
      <c r="K81" s="19"/>
      <c r="L81" s="19"/>
      <c r="M81" s="19"/>
      <c r="N81" s="19"/>
      <c r="O81" s="19"/>
      <c r="P81" s="19"/>
      <c r="Q81" s="19"/>
      <c r="R81" s="19"/>
      <c r="S81" s="19"/>
      <c r="T81" s="19"/>
      <c r="U81" s="19"/>
      <c r="V81" s="19"/>
      <c r="W81" s="19"/>
      <c r="X81" s="19"/>
      <c r="Y81" s="19"/>
      <c r="Z81" s="19"/>
    </row>
    <row r="82">
      <c r="A82" s="19"/>
      <c r="B82" s="20"/>
      <c r="C82" s="19"/>
      <c r="D82" s="19"/>
      <c r="E82" s="19"/>
      <c r="F82" s="19"/>
      <c r="G82" s="20"/>
      <c r="H82" s="19"/>
      <c r="I82" s="19"/>
      <c r="J82" s="19"/>
      <c r="K82" s="19"/>
      <c r="L82" s="19"/>
      <c r="M82" s="19"/>
      <c r="N82" s="19"/>
      <c r="O82" s="19"/>
      <c r="P82" s="19"/>
      <c r="Q82" s="19"/>
      <c r="R82" s="19"/>
      <c r="S82" s="19"/>
      <c r="T82" s="19"/>
      <c r="U82" s="19"/>
      <c r="V82" s="19"/>
      <c r="W82" s="19"/>
      <c r="X82" s="19"/>
      <c r="Y82" s="19"/>
      <c r="Z82" s="19"/>
    </row>
    <row r="83">
      <c r="A83" s="19"/>
      <c r="B83" s="20"/>
      <c r="C83" s="19"/>
      <c r="D83" s="19"/>
      <c r="E83" s="19"/>
      <c r="F83" s="19"/>
      <c r="G83" s="20"/>
      <c r="H83" s="19"/>
      <c r="I83" s="19"/>
      <c r="J83" s="19"/>
      <c r="K83" s="19"/>
      <c r="L83" s="19"/>
      <c r="M83" s="19"/>
      <c r="N83" s="19"/>
      <c r="O83" s="19"/>
      <c r="P83" s="19"/>
      <c r="Q83" s="19"/>
      <c r="R83" s="19"/>
      <c r="S83" s="19"/>
      <c r="T83" s="19"/>
      <c r="U83" s="19"/>
      <c r="V83" s="19"/>
      <c r="W83" s="19"/>
      <c r="X83" s="19"/>
      <c r="Y83" s="19"/>
      <c r="Z83" s="19"/>
    </row>
    <row r="84">
      <c r="A84" s="19"/>
      <c r="B84" s="20"/>
      <c r="C84" s="19"/>
      <c r="D84" s="19"/>
      <c r="E84" s="19"/>
      <c r="F84" s="19"/>
      <c r="G84" s="20"/>
      <c r="H84" s="19"/>
      <c r="I84" s="19"/>
      <c r="J84" s="19"/>
      <c r="K84" s="19"/>
      <c r="L84" s="19"/>
      <c r="M84" s="19"/>
      <c r="N84" s="19"/>
      <c r="O84" s="19"/>
      <c r="P84" s="19"/>
      <c r="Q84" s="19"/>
      <c r="R84" s="19"/>
      <c r="S84" s="19"/>
      <c r="T84" s="19"/>
      <c r="U84" s="19"/>
      <c r="V84" s="19"/>
      <c r="W84" s="19"/>
      <c r="X84" s="19"/>
      <c r="Y84" s="19"/>
      <c r="Z84" s="19"/>
    </row>
    <row r="85">
      <c r="A85" s="19"/>
      <c r="B85" s="20"/>
      <c r="C85" s="19"/>
      <c r="D85" s="19"/>
      <c r="E85" s="19"/>
      <c r="F85" s="19"/>
      <c r="G85" s="20"/>
      <c r="H85" s="19"/>
      <c r="I85" s="19"/>
      <c r="J85" s="19"/>
      <c r="K85" s="19"/>
      <c r="L85" s="19"/>
      <c r="M85" s="19"/>
      <c r="N85" s="19"/>
      <c r="O85" s="19"/>
      <c r="P85" s="19"/>
      <c r="Q85" s="19"/>
      <c r="R85" s="19"/>
      <c r="S85" s="19"/>
      <c r="T85" s="19"/>
      <c r="U85" s="19"/>
      <c r="V85" s="19"/>
      <c r="W85" s="19"/>
      <c r="X85" s="19"/>
      <c r="Y85" s="19"/>
      <c r="Z85" s="19"/>
    </row>
    <row r="86">
      <c r="A86" s="19"/>
      <c r="B86" s="20"/>
      <c r="C86" s="19"/>
      <c r="D86" s="19"/>
      <c r="E86" s="19"/>
      <c r="F86" s="19"/>
      <c r="G86" s="20"/>
      <c r="H86" s="19"/>
      <c r="I86" s="19"/>
      <c r="J86" s="19"/>
      <c r="K86" s="19"/>
      <c r="L86" s="19"/>
      <c r="M86" s="19"/>
      <c r="N86" s="19"/>
      <c r="O86" s="19"/>
      <c r="P86" s="19"/>
      <c r="Q86" s="19"/>
      <c r="R86" s="19"/>
      <c r="S86" s="19"/>
      <c r="T86" s="19"/>
      <c r="U86" s="19"/>
      <c r="V86" s="19"/>
      <c r="W86" s="19"/>
      <c r="X86" s="19"/>
      <c r="Y86" s="19"/>
      <c r="Z86" s="19"/>
    </row>
    <row r="87">
      <c r="A87" s="19"/>
      <c r="B87" s="20"/>
      <c r="C87" s="19"/>
      <c r="D87" s="19"/>
      <c r="E87" s="19"/>
      <c r="F87" s="19"/>
      <c r="G87" s="20"/>
      <c r="H87" s="19"/>
      <c r="I87" s="19"/>
      <c r="J87" s="19"/>
      <c r="K87" s="19"/>
      <c r="L87" s="19"/>
      <c r="M87" s="19"/>
      <c r="N87" s="19"/>
      <c r="O87" s="19"/>
      <c r="P87" s="19"/>
      <c r="Q87" s="19"/>
      <c r="R87" s="19"/>
      <c r="S87" s="19"/>
      <c r="T87" s="19"/>
      <c r="U87" s="19"/>
      <c r="V87" s="19"/>
      <c r="W87" s="19"/>
      <c r="X87" s="19"/>
      <c r="Y87" s="19"/>
      <c r="Z87" s="19"/>
    </row>
    <row r="88">
      <c r="A88" s="19"/>
      <c r="B88" s="20"/>
      <c r="C88" s="19"/>
      <c r="D88" s="19"/>
      <c r="E88" s="19"/>
      <c r="F88" s="19"/>
      <c r="G88" s="20"/>
      <c r="H88" s="19"/>
      <c r="I88" s="19"/>
      <c r="J88" s="19"/>
      <c r="K88" s="19"/>
      <c r="L88" s="19"/>
      <c r="M88" s="19"/>
      <c r="N88" s="19"/>
      <c r="O88" s="19"/>
      <c r="P88" s="19"/>
      <c r="Q88" s="19"/>
      <c r="R88" s="19"/>
      <c r="S88" s="19"/>
      <c r="T88" s="19"/>
      <c r="U88" s="19"/>
      <c r="V88" s="19"/>
      <c r="W88" s="19"/>
      <c r="X88" s="19"/>
      <c r="Y88" s="19"/>
      <c r="Z88" s="19"/>
    </row>
    <row r="89">
      <c r="A89" s="19"/>
      <c r="B89" s="20"/>
      <c r="C89" s="19"/>
      <c r="D89" s="19"/>
      <c r="E89" s="19"/>
      <c r="F89" s="19"/>
      <c r="G89" s="20"/>
      <c r="H89" s="19"/>
      <c r="I89" s="19"/>
      <c r="J89" s="19"/>
      <c r="K89" s="19"/>
      <c r="L89" s="19"/>
      <c r="M89" s="19"/>
      <c r="N89" s="19"/>
      <c r="O89" s="19"/>
      <c r="P89" s="19"/>
      <c r="Q89" s="19"/>
      <c r="R89" s="19"/>
      <c r="S89" s="19"/>
      <c r="T89" s="19"/>
      <c r="U89" s="19"/>
      <c r="V89" s="19"/>
      <c r="W89" s="19"/>
      <c r="X89" s="19"/>
      <c r="Y89" s="19"/>
      <c r="Z89" s="19"/>
    </row>
    <row r="90">
      <c r="A90" s="19"/>
      <c r="B90" s="20"/>
      <c r="C90" s="19"/>
      <c r="D90" s="19"/>
      <c r="E90" s="19"/>
      <c r="F90" s="19"/>
      <c r="G90" s="20"/>
      <c r="H90" s="19"/>
      <c r="I90" s="19"/>
      <c r="J90" s="19"/>
      <c r="K90" s="19"/>
      <c r="L90" s="19"/>
      <c r="M90" s="19"/>
      <c r="N90" s="19"/>
      <c r="O90" s="19"/>
      <c r="P90" s="19"/>
      <c r="Q90" s="19"/>
      <c r="R90" s="19"/>
      <c r="S90" s="19"/>
      <c r="T90" s="19"/>
      <c r="U90" s="19"/>
      <c r="V90" s="19"/>
      <c r="W90" s="19"/>
      <c r="X90" s="19"/>
      <c r="Y90" s="19"/>
      <c r="Z90" s="19"/>
    </row>
    <row r="91">
      <c r="A91" s="19"/>
      <c r="B91" s="20"/>
      <c r="C91" s="19"/>
      <c r="D91" s="19"/>
      <c r="E91" s="19"/>
      <c r="F91" s="19"/>
      <c r="G91" s="20"/>
      <c r="H91" s="19"/>
      <c r="I91" s="19"/>
      <c r="J91" s="19"/>
      <c r="K91" s="19"/>
      <c r="L91" s="19"/>
      <c r="M91" s="19"/>
      <c r="N91" s="19"/>
      <c r="O91" s="19"/>
      <c r="P91" s="19"/>
      <c r="Q91" s="19"/>
      <c r="R91" s="19"/>
      <c r="S91" s="19"/>
      <c r="T91" s="19"/>
      <c r="U91" s="19"/>
      <c r="V91" s="19"/>
      <c r="W91" s="19"/>
      <c r="X91" s="19"/>
      <c r="Y91" s="19"/>
      <c r="Z91" s="19"/>
    </row>
    <row r="92">
      <c r="A92" s="19"/>
      <c r="B92" s="20"/>
      <c r="C92" s="19"/>
      <c r="D92" s="19"/>
      <c r="E92" s="19"/>
      <c r="F92" s="19"/>
      <c r="G92" s="20"/>
      <c r="H92" s="19"/>
      <c r="I92" s="19"/>
      <c r="J92" s="19"/>
      <c r="K92" s="19"/>
      <c r="L92" s="19"/>
      <c r="M92" s="19"/>
      <c r="N92" s="19"/>
      <c r="O92" s="19"/>
      <c r="P92" s="19"/>
      <c r="Q92" s="19"/>
      <c r="R92" s="19"/>
      <c r="S92" s="19"/>
      <c r="T92" s="19"/>
      <c r="U92" s="19"/>
      <c r="V92" s="19"/>
      <c r="W92" s="19"/>
      <c r="X92" s="19"/>
      <c r="Y92" s="19"/>
      <c r="Z92" s="19"/>
    </row>
    <row r="93">
      <c r="A93" s="19"/>
      <c r="B93" s="20"/>
      <c r="C93" s="19"/>
      <c r="D93" s="19"/>
      <c r="E93" s="19"/>
      <c r="F93" s="19"/>
      <c r="G93" s="20"/>
      <c r="H93" s="19"/>
      <c r="I93" s="19"/>
      <c r="J93" s="19"/>
      <c r="K93" s="19"/>
      <c r="L93" s="19"/>
      <c r="M93" s="19"/>
      <c r="N93" s="19"/>
      <c r="O93" s="19"/>
      <c r="P93" s="19"/>
      <c r="Q93" s="19"/>
      <c r="R93" s="19"/>
      <c r="S93" s="19"/>
      <c r="T93" s="19"/>
      <c r="U93" s="19"/>
      <c r="V93" s="19"/>
      <c r="W93" s="19"/>
      <c r="X93" s="19"/>
      <c r="Y93" s="19"/>
      <c r="Z93" s="19"/>
    </row>
    <row r="94">
      <c r="A94" s="19"/>
      <c r="B94" s="20"/>
      <c r="C94" s="19"/>
      <c r="D94" s="19"/>
      <c r="E94" s="19"/>
      <c r="F94" s="19"/>
      <c r="G94" s="20"/>
      <c r="H94" s="19"/>
      <c r="I94" s="19"/>
      <c r="J94" s="19"/>
      <c r="K94" s="19"/>
      <c r="L94" s="19"/>
      <c r="M94" s="19"/>
      <c r="N94" s="19"/>
      <c r="O94" s="19"/>
      <c r="P94" s="19"/>
      <c r="Q94" s="19"/>
      <c r="R94" s="19"/>
      <c r="S94" s="19"/>
      <c r="T94" s="19"/>
      <c r="U94" s="19"/>
      <c r="V94" s="19"/>
      <c r="W94" s="19"/>
      <c r="X94" s="19"/>
      <c r="Y94" s="19"/>
      <c r="Z94" s="19"/>
    </row>
    <row r="95">
      <c r="A95" s="19"/>
      <c r="B95" s="20"/>
      <c r="C95" s="19"/>
      <c r="D95" s="19"/>
      <c r="E95" s="19"/>
      <c r="F95" s="19"/>
      <c r="G95" s="20"/>
      <c r="H95" s="19"/>
      <c r="I95" s="19"/>
      <c r="J95" s="19"/>
      <c r="K95" s="19"/>
      <c r="L95" s="19"/>
      <c r="M95" s="19"/>
      <c r="N95" s="19"/>
      <c r="O95" s="19"/>
      <c r="P95" s="19"/>
      <c r="Q95" s="19"/>
      <c r="R95" s="19"/>
      <c r="S95" s="19"/>
      <c r="T95" s="19"/>
      <c r="U95" s="19"/>
      <c r="V95" s="19"/>
      <c r="W95" s="19"/>
      <c r="X95" s="19"/>
      <c r="Y95" s="19"/>
      <c r="Z95" s="19"/>
    </row>
    <row r="96">
      <c r="A96" s="19"/>
      <c r="B96" s="20"/>
      <c r="C96" s="19"/>
      <c r="D96" s="19"/>
      <c r="E96" s="19"/>
      <c r="F96" s="19"/>
      <c r="G96" s="20"/>
      <c r="H96" s="19"/>
      <c r="I96" s="19"/>
      <c r="J96" s="19"/>
      <c r="K96" s="19"/>
      <c r="L96" s="19"/>
      <c r="M96" s="19"/>
      <c r="N96" s="19"/>
      <c r="O96" s="19"/>
      <c r="P96" s="19"/>
      <c r="Q96" s="19"/>
      <c r="R96" s="19"/>
      <c r="S96" s="19"/>
      <c r="T96" s="19"/>
      <c r="U96" s="19"/>
      <c r="V96" s="19"/>
      <c r="W96" s="19"/>
      <c r="X96" s="19"/>
      <c r="Y96" s="19"/>
      <c r="Z96" s="19"/>
    </row>
    <row r="97">
      <c r="A97" s="19"/>
      <c r="B97" s="20"/>
      <c r="C97" s="19"/>
      <c r="D97" s="19"/>
      <c r="E97" s="19"/>
      <c r="F97" s="19"/>
      <c r="G97" s="20"/>
      <c r="H97" s="19"/>
      <c r="I97" s="19"/>
      <c r="J97" s="19"/>
      <c r="K97" s="19"/>
      <c r="L97" s="19"/>
      <c r="M97" s="19"/>
      <c r="N97" s="19"/>
      <c r="O97" s="19"/>
      <c r="P97" s="19"/>
      <c r="Q97" s="19"/>
      <c r="R97" s="19"/>
      <c r="S97" s="19"/>
      <c r="T97" s="19"/>
      <c r="U97" s="19"/>
      <c r="V97" s="19"/>
      <c r="W97" s="19"/>
      <c r="X97" s="19"/>
      <c r="Y97" s="19"/>
      <c r="Z97" s="19"/>
    </row>
    <row r="98">
      <c r="A98" s="19"/>
      <c r="B98" s="20"/>
      <c r="C98" s="19"/>
      <c r="D98" s="19"/>
      <c r="E98" s="19"/>
      <c r="F98" s="19"/>
      <c r="G98" s="20"/>
      <c r="H98" s="19"/>
      <c r="I98" s="19"/>
      <c r="J98" s="19"/>
      <c r="K98" s="19"/>
      <c r="L98" s="19"/>
      <c r="M98" s="19"/>
      <c r="N98" s="19"/>
      <c r="O98" s="19"/>
      <c r="P98" s="19"/>
      <c r="Q98" s="19"/>
      <c r="R98" s="19"/>
      <c r="S98" s="19"/>
      <c r="T98" s="19"/>
      <c r="U98" s="19"/>
      <c r="V98" s="19"/>
      <c r="W98" s="19"/>
      <c r="X98" s="19"/>
      <c r="Y98" s="19"/>
      <c r="Z98" s="19"/>
    </row>
    <row r="99">
      <c r="A99" s="19"/>
      <c r="B99" s="20"/>
      <c r="C99" s="19"/>
      <c r="D99" s="19"/>
      <c r="E99" s="19"/>
      <c r="F99" s="19"/>
      <c r="G99" s="20"/>
      <c r="H99" s="19"/>
      <c r="I99" s="19"/>
      <c r="J99" s="19"/>
      <c r="K99" s="19"/>
      <c r="L99" s="19"/>
      <c r="M99" s="19"/>
      <c r="N99" s="19"/>
      <c r="O99" s="19"/>
      <c r="P99" s="19"/>
      <c r="Q99" s="19"/>
      <c r="R99" s="19"/>
      <c r="S99" s="19"/>
      <c r="T99" s="19"/>
      <c r="U99" s="19"/>
      <c r="V99" s="19"/>
      <c r="W99" s="19"/>
      <c r="X99" s="19"/>
      <c r="Y99" s="19"/>
      <c r="Z99" s="19"/>
    </row>
    <row r="100">
      <c r="A100" s="19"/>
      <c r="B100" s="20"/>
      <c r="C100" s="19"/>
      <c r="D100" s="19"/>
      <c r="E100" s="19"/>
      <c r="F100" s="19"/>
      <c r="G100" s="20"/>
      <c r="H100" s="19"/>
      <c r="I100" s="19"/>
      <c r="J100" s="19"/>
      <c r="K100" s="19"/>
      <c r="L100" s="19"/>
      <c r="M100" s="19"/>
      <c r="N100" s="19"/>
      <c r="O100" s="19"/>
      <c r="P100" s="19"/>
      <c r="Q100" s="19"/>
      <c r="R100" s="19"/>
      <c r="S100" s="19"/>
      <c r="T100" s="19"/>
      <c r="U100" s="19"/>
      <c r="V100" s="19"/>
      <c r="W100" s="19"/>
      <c r="X100" s="19"/>
      <c r="Y100" s="19"/>
      <c r="Z100" s="19"/>
    </row>
    <row r="101">
      <c r="A101" s="19"/>
      <c r="B101" s="20"/>
      <c r="C101" s="19"/>
      <c r="D101" s="19"/>
      <c r="E101" s="19"/>
      <c r="F101" s="19"/>
      <c r="G101" s="20"/>
      <c r="H101" s="19"/>
      <c r="I101" s="19"/>
      <c r="J101" s="19"/>
      <c r="K101" s="19"/>
      <c r="L101" s="19"/>
      <c r="M101" s="19"/>
      <c r="N101" s="19"/>
      <c r="O101" s="19"/>
      <c r="P101" s="19"/>
      <c r="Q101" s="19"/>
      <c r="R101" s="19"/>
      <c r="S101" s="19"/>
      <c r="T101" s="19"/>
      <c r="U101" s="19"/>
      <c r="V101" s="19"/>
      <c r="W101" s="19"/>
      <c r="X101" s="19"/>
      <c r="Y101" s="19"/>
      <c r="Z101" s="19"/>
    </row>
    <row r="102">
      <c r="A102" s="19"/>
      <c r="B102" s="20"/>
      <c r="C102" s="19"/>
      <c r="D102" s="19"/>
      <c r="E102" s="19"/>
      <c r="F102" s="19"/>
      <c r="G102" s="20"/>
      <c r="H102" s="19"/>
      <c r="I102" s="19"/>
      <c r="J102" s="19"/>
      <c r="K102" s="19"/>
      <c r="L102" s="19"/>
      <c r="M102" s="19"/>
      <c r="N102" s="19"/>
      <c r="O102" s="19"/>
      <c r="P102" s="19"/>
      <c r="Q102" s="19"/>
      <c r="R102" s="19"/>
      <c r="S102" s="19"/>
      <c r="T102" s="19"/>
      <c r="U102" s="19"/>
      <c r="V102" s="19"/>
      <c r="W102" s="19"/>
      <c r="X102" s="19"/>
      <c r="Y102" s="19"/>
      <c r="Z102" s="19"/>
    </row>
    <row r="103">
      <c r="A103" s="19"/>
      <c r="B103" s="20"/>
      <c r="C103" s="19"/>
      <c r="D103" s="19"/>
      <c r="E103" s="19"/>
      <c r="F103" s="19"/>
      <c r="G103" s="20"/>
      <c r="H103" s="19"/>
      <c r="I103" s="19"/>
      <c r="J103" s="19"/>
      <c r="K103" s="19"/>
      <c r="L103" s="19"/>
      <c r="M103" s="19"/>
      <c r="N103" s="19"/>
      <c r="O103" s="19"/>
      <c r="P103" s="19"/>
      <c r="Q103" s="19"/>
      <c r="R103" s="19"/>
      <c r="S103" s="19"/>
      <c r="T103" s="19"/>
      <c r="U103" s="19"/>
      <c r="V103" s="19"/>
      <c r="W103" s="19"/>
      <c r="X103" s="19"/>
      <c r="Y103" s="19"/>
      <c r="Z103" s="19"/>
    </row>
    <row r="104">
      <c r="A104" s="19"/>
      <c r="B104" s="20"/>
      <c r="C104" s="19"/>
      <c r="D104" s="19"/>
      <c r="E104" s="19"/>
      <c r="F104" s="19"/>
      <c r="G104" s="20"/>
      <c r="H104" s="19"/>
      <c r="I104" s="19"/>
      <c r="J104" s="19"/>
      <c r="K104" s="19"/>
      <c r="L104" s="19"/>
      <c r="M104" s="19"/>
      <c r="N104" s="19"/>
      <c r="O104" s="19"/>
      <c r="P104" s="19"/>
      <c r="Q104" s="19"/>
      <c r="R104" s="19"/>
      <c r="S104" s="19"/>
      <c r="T104" s="19"/>
      <c r="U104" s="19"/>
      <c r="V104" s="19"/>
      <c r="W104" s="19"/>
      <c r="X104" s="19"/>
      <c r="Y104" s="19"/>
      <c r="Z104" s="19"/>
    </row>
    <row r="105">
      <c r="A105" s="19"/>
      <c r="B105" s="20"/>
      <c r="C105" s="19"/>
      <c r="D105" s="19"/>
      <c r="E105" s="19"/>
      <c r="F105" s="19"/>
      <c r="G105" s="20"/>
      <c r="H105" s="19"/>
      <c r="I105" s="19"/>
      <c r="J105" s="19"/>
      <c r="K105" s="19"/>
      <c r="L105" s="19"/>
      <c r="M105" s="19"/>
      <c r="N105" s="19"/>
      <c r="O105" s="19"/>
      <c r="P105" s="19"/>
      <c r="Q105" s="19"/>
      <c r="R105" s="19"/>
      <c r="S105" s="19"/>
      <c r="T105" s="19"/>
      <c r="U105" s="19"/>
      <c r="V105" s="19"/>
      <c r="W105" s="19"/>
      <c r="X105" s="19"/>
      <c r="Y105" s="19"/>
      <c r="Z105" s="19"/>
    </row>
    <row r="106">
      <c r="A106" s="19"/>
      <c r="B106" s="20"/>
      <c r="C106" s="19"/>
      <c r="D106" s="19"/>
      <c r="E106" s="19"/>
      <c r="F106" s="19"/>
      <c r="G106" s="20"/>
      <c r="H106" s="19"/>
      <c r="I106" s="19"/>
      <c r="J106" s="19"/>
      <c r="K106" s="19"/>
      <c r="L106" s="19"/>
      <c r="M106" s="19"/>
      <c r="N106" s="19"/>
      <c r="O106" s="19"/>
      <c r="P106" s="19"/>
      <c r="Q106" s="19"/>
      <c r="R106" s="19"/>
      <c r="S106" s="19"/>
      <c r="T106" s="19"/>
      <c r="U106" s="19"/>
      <c r="V106" s="19"/>
      <c r="W106" s="19"/>
      <c r="X106" s="19"/>
      <c r="Y106" s="19"/>
      <c r="Z106" s="19"/>
    </row>
    <row r="107">
      <c r="A107" s="19"/>
      <c r="B107" s="20"/>
      <c r="C107" s="19"/>
      <c r="D107" s="19"/>
      <c r="E107" s="19"/>
      <c r="F107" s="19"/>
      <c r="G107" s="20"/>
      <c r="H107" s="19"/>
      <c r="I107" s="19"/>
      <c r="J107" s="19"/>
      <c r="K107" s="19"/>
      <c r="L107" s="19"/>
      <c r="M107" s="19"/>
      <c r="N107" s="19"/>
      <c r="O107" s="19"/>
      <c r="P107" s="19"/>
      <c r="Q107" s="19"/>
      <c r="R107" s="19"/>
      <c r="S107" s="19"/>
      <c r="T107" s="19"/>
      <c r="U107" s="19"/>
      <c r="V107" s="19"/>
      <c r="W107" s="19"/>
      <c r="X107" s="19"/>
      <c r="Y107" s="19"/>
      <c r="Z107" s="19"/>
    </row>
    <row r="108">
      <c r="A108" s="19"/>
      <c r="B108" s="20"/>
      <c r="C108" s="19"/>
      <c r="D108" s="19"/>
      <c r="E108" s="19"/>
      <c r="F108" s="19"/>
      <c r="G108" s="20"/>
      <c r="H108" s="19"/>
      <c r="I108" s="19"/>
      <c r="J108" s="19"/>
      <c r="K108" s="19"/>
      <c r="L108" s="19"/>
      <c r="M108" s="19"/>
      <c r="N108" s="19"/>
      <c r="O108" s="19"/>
      <c r="P108" s="19"/>
      <c r="Q108" s="19"/>
      <c r="R108" s="19"/>
      <c r="S108" s="19"/>
      <c r="T108" s="19"/>
      <c r="U108" s="19"/>
      <c r="V108" s="19"/>
      <c r="W108" s="19"/>
      <c r="X108" s="19"/>
      <c r="Y108" s="19"/>
      <c r="Z108" s="19"/>
    </row>
    <row r="109">
      <c r="A109" s="19"/>
      <c r="B109" s="20"/>
      <c r="C109" s="19"/>
      <c r="D109" s="19"/>
      <c r="E109" s="19"/>
      <c r="F109" s="19"/>
      <c r="G109" s="20"/>
      <c r="H109" s="19"/>
      <c r="I109" s="19"/>
      <c r="J109" s="19"/>
      <c r="K109" s="19"/>
      <c r="L109" s="19"/>
      <c r="M109" s="19"/>
      <c r="N109" s="19"/>
      <c r="O109" s="19"/>
      <c r="P109" s="19"/>
      <c r="Q109" s="19"/>
      <c r="R109" s="19"/>
      <c r="S109" s="19"/>
      <c r="T109" s="19"/>
      <c r="U109" s="19"/>
      <c r="V109" s="19"/>
      <c r="W109" s="19"/>
      <c r="X109" s="19"/>
      <c r="Y109" s="19"/>
      <c r="Z109" s="19"/>
    </row>
    <row r="110">
      <c r="A110" s="19"/>
      <c r="B110" s="20"/>
      <c r="C110" s="19"/>
      <c r="D110" s="19"/>
      <c r="E110" s="19"/>
      <c r="F110" s="19"/>
      <c r="G110" s="20"/>
      <c r="H110" s="19"/>
      <c r="I110" s="19"/>
      <c r="J110" s="19"/>
      <c r="K110" s="19"/>
      <c r="L110" s="19"/>
      <c r="M110" s="19"/>
      <c r="N110" s="19"/>
      <c r="O110" s="19"/>
      <c r="P110" s="19"/>
      <c r="Q110" s="19"/>
      <c r="R110" s="19"/>
      <c r="S110" s="19"/>
      <c r="T110" s="19"/>
      <c r="U110" s="19"/>
      <c r="V110" s="19"/>
      <c r="W110" s="19"/>
      <c r="X110" s="19"/>
      <c r="Y110" s="19"/>
      <c r="Z110" s="19"/>
    </row>
    <row r="111">
      <c r="A111" s="19"/>
      <c r="B111" s="20"/>
      <c r="C111" s="19"/>
      <c r="D111" s="19"/>
      <c r="E111" s="19"/>
      <c r="F111" s="19"/>
      <c r="G111" s="20"/>
      <c r="H111" s="19"/>
      <c r="I111" s="19"/>
      <c r="J111" s="19"/>
      <c r="K111" s="19"/>
      <c r="L111" s="19"/>
      <c r="M111" s="19"/>
      <c r="N111" s="19"/>
      <c r="O111" s="19"/>
      <c r="P111" s="19"/>
      <c r="Q111" s="19"/>
      <c r="R111" s="19"/>
      <c r="S111" s="19"/>
      <c r="T111" s="19"/>
      <c r="U111" s="19"/>
      <c r="V111" s="19"/>
      <c r="W111" s="19"/>
      <c r="X111" s="19"/>
      <c r="Y111" s="19"/>
      <c r="Z111" s="19"/>
    </row>
    <row r="112">
      <c r="A112" s="19"/>
      <c r="B112" s="20"/>
      <c r="C112" s="19"/>
      <c r="D112" s="19"/>
      <c r="E112" s="19"/>
      <c r="F112" s="19"/>
      <c r="G112" s="20"/>
      <c r="H112" s="19"/>
      <c r="I112" s="19"/>
      <c r="J112" s="19"/>
      <c r="K112" s="19"/>
      <c r="L112" s="19"/>
      <c r="M112" s="19"/>
      <c r="N112" s="19"/>
      <c r="O112" s="19"/>
      <c r="P112" s="19"/>
      <c r="Q112" s="19"/>
      <c r="R112" s="19"/>
      <c r="S112" s="19"/>
      <c r="T112" s="19"/>
      <c r="U112" s="19"/>
      <c r="V112" s="19"/>
      <c r="W112" s="19"/>
      <c r="X112" s="19"/>
      <c r="Y112" s="19"/>
      <c r="Z112" s="19"/>
    </row>
    <row r="113">
      <c r="A113" s="19"/>
      <c r="B113" s="20"/>
      <c r="C113" s="19"/>
      <c r="D113" s="19"/>
      <c r="E113" s="19"/>
      <c r="F113" s="19"/>
      <c r="G113" s="20"/>
      <c r="H113" s="19"/>
      <c r="I113" s="19"/>
      <c r="J113" s="19"/>
      <c r="K113" s="19"/>
      <c r="L113" s="19"/>
      <c r="M113" s="19"/>
      <c r="N113" s="19"/>
      <c r="O113" s="19"/>
      <c r="P113" s="19"/>
      <c r="Q113" s="19"/>
      <c r="R113" s="19"/>
      <c r="S113" s="19"/>
      <c r="T113" s="19"/>
      <c r="U113" s="19"/>
      <c r="V113" s="19"/>
      <c r="W113" s="19"/>
      <c r="X113" s="19"/>
      <c r="Y113" s="19"/>
      <c r="Z113" s="19"/>
    </row>
    <row r="114">
      <c r="A114" s="19"/>
      <c r="B114" s="20"/>
      <c r="C114" s="19"/>
      <c r="D114" s="19"/>
      <c r="E114" s="19"/>
      <c r="F114" s="19"/>
      <c r="G114" s="20"/>
      <c r="H114" s="19"/>
      <c r="I114" s="19"/>
      <c r="J114" s="19"/>
      <c r="K114" s="19"/>
      <c r="L114" s="19"/>
      <c r="M114" s="19"/>
      <c r="N114" s="19"/>
      <c r="O114" s="19"/>
      <c r="P114" s="19"/>
      <c r="Q114" s="19"/>
      <c r="R114" s="19"/>
      <c r="S114" s="19"/>
      <c r="T114" s="19"/>
      <c r="U114" s="19"/>
      <c r="V114" s="19"/>
      <c r="W114" s="19"/>
      <c r="X114" s="19"/>
      <c r="Y114" s="19"/>
      <c r="Z114" s="19"/>
    </row>
    <row r="115">
      <c r="A115" s="19"/>
      <c r="B115" s="20"/>
      <c r="C115" s="19"/>
      <c r="D115" s="19"/>
      <c r="E115" s="19"/>
      <c r="F115" s="19"/>
      <c r="G115" s="20"/>
      <c r="H115" s="19"/>
      <c r="I115" s="19"/>
      <c r="J115" s="19"/>
      <c r="K115" s="19"/>
      <c r="L115" s="19"/>
      <c r="M115" s="19"/>
      <c r="N115" s="19"/>
      <c r="O115" s="19"/>
      <c r="P115" s="19"/>
      <c r="Q115" s="19"/>
      <c r="R115" s="19"/>
      <c r="S115" s="19"/>
      <c r="T115" s="19"/>
      <c r="U115" s="19"/>
      <c r="V115" s="19"/>
      <c r="W115" s="19"/>
      <c r="X115" s="19"/>
      <c r="Y115" s="19"/>
      <c r="Z115" s="19"/>
    </row>
    <row r="116">
      <c r="A116" s="19"/>
      <c r="B116" s="20"/>
      <c r="C116" s="19"/>
      <c r="D116" s="19"/>
      <c r="E116" s="19"/>
      <c r="F116" s="19"/>
      <c r="G116" s="20"/>
      <c r="H116" s="19"/>
      <c r="I116" s="19"/>
      <c r="J116" s="19"/>
      <c r="K116" s="19"/>
      <c r="L116" s="19"/>
      <c r="M116" s="19"/>
      <c r="N116" s="19"/>
      <c r="O116" s="19"/>
      <c r="P116" s="19"/>
      <c r="Q116" s="19"/>
      <c r="R116" s="19"/>
      <c r="S116" s="19"/>
      <c r="T116" s="19"/>
      <c r="U116" s="19"/>
      <c r="V116" s="19"/>
      <c r="W116" s="19"/>
      <c r="X116" s="19"/>
      <c r="Y116" s="19"/>
      <c r="Z116" s="19"/>
    </row>
    <row r="117">
      <c r="A117" s="19"/>
      <c r="B117" s="20"/>
      <c r="C117" s="19"/>
      <c r="D117" s="19"/>
      <c r="E117" s="19"/>
      <c r="F117" s="19"/>
      <c r="G117" s="20"/>
      <c r="H117" s="19"/>
      <c r="I117" s="19"/>
      <c r="J117" s="19"/>
      <c r="K117" s="19"/>
      <c r="L117" s="19"/>
      <c r="M117" s="19"/>
      <c r="N117" s="19"/>
      <c r="O117" s="19"/>
      <c r="P117" s="19"/>
      <c r="Q117" s="19"/>
      <c r="R117" s="19"/>
      <c r="S117" s="19"/>
      <c r="T117" s="19"/>
      <c r="U117" s="19"/>
      <c r="V117" s="19"/>
      <c r="W117" s="19"/>
      <c r="X117" s="19"/>
      <c r="Y117" s="19"/>
      <c r="Z117" s="19"/>
    </row>
    <row r="118">
      <c r="A118" s="19"/>
      <c r="B118" s="20"/>
      <c r="C118" s="19"/>
      <c r="D118" s="19"/>
      <c r="E118" s="19"/>
      <c r="F118" s="19"/>
      <c r="G118" s="20"/>
      <c r="H118" s="19"/>
      <c r="I118" s="19"/>
      <c r="J118" s="19"/>
      <c r="K118" s="19"/>
      <c r="L118" s="19"/>
      <c r="M118" s="19"/>
      <c r="N118" s="19"/>
      <c r="O118" s="19"/>
      <c r="P118" s="19"/>
      <c r="Q118" s="19"/>
      <c r="R118" s="19"/>
      <c r="S118" s="19"/>
      <c r="T118" s="19"/>
      <c r="U118" s="19"/>
      <c r="V118" s="19"/>
      <c r="W118" s="19"/>
      <c r="X118" s="19"/>
      <c r="Y118" s="19"/>
      <c r="Z118" s="19"/>
    </row>
    <row r="119">
      <c r="A119" s="19"/>
      <c r="B119" s="20"/>
      <c r="C119" s="19"/>
      <c r="D119" s="19"/>
      <c r="E119" s="19"/>
      <c r="F119" s="19"/>
      <c r="G119" s="20"/>
      <c r="H119" s="19"/>
      <c r="I119" s="19"/>
      <c r="J119" s="19"/>
      <c r="K119" s="19"/>
      <c r="L119" s="19"/>
      <c r="M119" s="19"/>
      <c r="N119" s="19"/>
      <c r="O119" s="19"/>
      <c r="P119" s="19"/>
      <c r="Q119" s="19"/>
      <c r="R119" s="19"/>
      <c r="S119" s="19"/>
      <c r="T119" s="19"/>
      <c r="U119" s="19"/>
      <c r="V119" s="19"/>
      <c r="W119" s="19"/>
      <c r="X119" s="19"/>
      <c r="Y119" s="19"/>
      <c r="Z119" s="19"/>
    </row>
    <row r="120">
      <c r="A120" s="19"/>
      <c r="B120" s="20"/>
      <c r="C120" s="19"/>
      <c r="D120" s="19"/>
      <c r="E120" s="19"/>
      <c r="F120" s="19"/>
      <c r="G120" s="20"/>
      <c r="H120" s="19"/>
      <c r="I120" s="19"/>
      <c r="J120" s="19"/>
      <c r="K120" s="19"/>
      <c r="L120" s="19"/>
      <c r="M120" s="19"/>
      <c r="N120" s="19"/>
      <c r="O120" s="19"/>
      <c r="P120" s="19"/>
      <c r="Q120" s="19"/>
      <c r="R120" s="19"/>
      <c r="S120" s="19"/>
      <c r="T120" s="19"/>
      <c r="U120" s="19"/>
      <c r="V120" s="19"/>
      <c r="W120" s="19"/>
      <c r="X120" s="19"/>
      <c r="Y120" s="19"/>
      <c r="Z120" s="19"/>
    </row>
    <row r="121">
      <c r="A121" s="19"/>
      <c r="B121" s="20"/>
      <c r="C121" s="19"/>
      <c r="D121" s="19"/>
      <c r="E121" s="19"/>
      <c r="F121" s="19"/>
      <c r="G121" s="20"/>
      <c r="H121" s="19"/>
      <c r="I121" s="19"/>
      <c r="J121" s="19"/>
      <c r="K121" s="19"/>
      <c r="L121" s="19"/>
      <c r="M121" s="19"/>
      <c r="N121" s="19"/>
      <c r="O121" s="19"/>
      <c r="P121" s="19"/>
      <c r="Q121" s="19"/>
      <c r="R121" s="19"/>
      <c r="S121" s="19"/>
      <c r="T121" s="19"/>
      <c r="U121" s="19"/>
      <c r="V121" s="19"/>
      <c r="W121" s="19"/>
      <c r="X121" s="19"/>
      <c r="Y121" s="19"/>
      <c r="Z121" s="19"/>
    </row>
    <row r="122">
      <c r="A122" s="19"/>
      <c r="B122" s="20"/>
      <c r="C122" s="19"/>
      <c r="D122" s="19"/>
      <c r="E122" s="19"/>
      <c r="F122" s="19"/>
      <c r="G122" s="20"/>
      <c r="H122" s="19"/>
      <c r="I122" s="19"/>
      <c r="J122" s="19"/>
      <c r="K122" s="19"/>
      <c r="L122" s="19"/>
      <c r="M122" s="19"/>
      <c r="N122" s="19"/>
      <c r="O122" s="19"/>
      <c r="P122" s="19"/>
      <c r="Q122" s="19"/>
      <c r="R122" s="19"/>
      <c r="S122" s="19"/>
      <c r="T122" s="19"/>
      <c r="U122" s="19"/>
      <c r="V122" s="19"/>
      <c r="W122" s="19"/>
      <c r="X122" s="19"/>
      <c r="Y122" s="19"/>
      <c r="Z122" s="19"/>
    </row>
    <row r="123">
      <c r="A123" s="19"/>
      <c r="B123" s="20"/>
      <c r="C123" s="19"/>
      <c r="D123" s="19"/>
      <c r="E123" s="19"/>
      <c r="F123" s="19"/>
      <c r="G123" s="20"/>
      <c r="H123" s="19"/>
      <c r="I123" s="19"/>
      <c r="J123" s="19"/>
      <c r="K123" s="19"/>
      <c r="L123" s="19"/>
      <c r="M123" s="19"/>
      <c r="N123" s="19"/>
      <c r="O123" s="19"/>
      <c r="P123" s="19"/>
      <c r="Q123" s="19"/>
      <c r="R123" s="19"/>
      <c r="S123" s="19"/>
      <c r="T123" s="19"/>
      <c r="U123" s="19"/>
      <c r="V123" s="19"/>
      <c r="W123" s="19"/>
      <c r="X123" s="19"/>
      <c r="Y123" s="19"/>
      <c r="Z123" s="19"/>
    </row>
    <row r="124">
      <c r="A124" s="19"/>
      <c r="B124" s="20"/>
      <c r="C124" s="19"/>
      <c r="D124" s="19"/>
      <c r="E124" s="19"/>
      <c r="F124" s="19"/>
      <c r="G124" s="20"/>
      <c r="H124" s="19"/>
      <c r="I124" s="19"/>
      <c r="J124" s="19"/>
      <c r="K124" s="19"/>
      <c r="L124" s="19"/>
      <c r="M124" s="19"/>
      <c r="N124" s="19"/>
      <c r="O124" s="19"/>
      <c r="P124" s="19"/>
      <c r="Q124" s="19"/>
      <c r="R124" s="19"/>
      <c r="S124" s="19"/>
      <c r="T124" s="19"/>
      <c r="U124" s="19"/>
      <c r="V124" s="19"/>
      <c r="W124" s="19"/>
      <c r="X124" s="19"/>
      <c r="Y124" s="19"/>
      <c r="Z124" s="19"/>
    </row>
    <row r="125">
      <c r="A125" s="19"/>
      <c r="B125" s="20"/>
      <c r="C125" s="19"/>
      <c r="D125" s="19"/>
      <c r="E125" s="19"/>
      <c r="F125" s="19"/>
      <c r="G125" s="20"/>
      <c r="H125" s="19"/>
      <c r="I125" s="19"/>
      <c r="J125" s="19"/>
      <c r="K125" s="19"/>
      <c r="L125" s="19"/>
      <c r="M125" s="19"/>
      <c r="N125" s="19"/>
      <c r="O125" s="19"/>
      <c r="P125" s="19"/>
      <c r="Q125" s="19"/>
      <c r="R125" s="19"/>
      <c r="S125" s="19"/>
      <c r="T125" s="19"/>
      <c r="U125" s="19"/>
      <c r="V125" s="19"/>
      <c r="W125" s="19"/>
      <c r="X125" s="19"/>
      <c r="Y125" s="19"/>
      <c r="Z125" s="19"/>
    </row>
    <row r="126">
      <c r="A126" s="19"/>
      <c r="B126" s="20"/>
      <c r="C126" s="19"/>
      <c r="D126" s="19"/>
      <c r="E126" s="19"/>
      <c r="F126" s="19"/>
      <c r="G126" s="20"/>
      <c r="H126" s="19"/>
      <c r="I126" s="19"/>
      <c r="J126" s="19"/>
      <c r="K126" s="19"/>
      <c r="L126" s="19"/>
      <c r="M126" s="19"/>
      <c r="N126" s="19"/>
      <c r="O126" s="19"/>
      <c r="P126" s="19"/>
      <c r="Q126" s="19"/>
      <c r="R126" s="19"/>
      <c r="S126" s="19"/>
      <c r="T126" s="19"/>
      <c r="U126" s="19"/>
      <c r="V126" s="19"/>
      <c r="W126" s="19"/>
      <c r="X126" s="19"/>
      <c r="Y126" s="19"/>
      <c r="Z126" s="19"/>
    </row>
    <row r="127">
      <c r="A127" s="19"/>
      <c r="B127" s="20"/>
      <c r="C127" s="19"/>
      <c r="D127" s="19"/>
      <c r="E127" s="19"/>
      <c r="F127" s="19"/>
      <c r="G127" s="20"/>
      <c r="H127" s="19"/>
      <c r="I127" s="19"/>
      <c r="J127" s="19"/>
      <c r="K127" s="19"/>
      <c r="L127" s="19"/>
      <c r="M127" s="19"/>
      <c r="N127" s="19"/>
      <c r="O127" s="19"/>
      <c r="P127" s="19"/>
      <c r="Q127" s="19"/>
      <c r="R127" s="19"/>
      <c r="S127" s="19"/>
      <c r="T127" s="19"/>
      <c r="U127" s="19"/>
      <c r="V127" s="19"/>
      <c r="W127" s="19"/>
      <c r="X127" s="19"/>
      <c r="Y127" s="19"/>
      <c r="Z127" s="19"/>
    </row>
    <row r="128">
      <c r="A128" s="19"/>
      <c r="B128" s="20"/>
      <c r="C128" s="19"/>
      <c r="D128" s="19"/>
      <c r="E128" s="19"/>
      <c r="F128" s="19"/>
      <c r="G128" s="20"/>
      <c r="H128" s="19"/>
      <c r="I128" s="19"/>
      <c r="J128" s="19"/>
      <c r="K128" s="19"/>
      <c r="L128" s="19"/>
      <c r="M128" s="19"/>
      <c r="N128" s="19"/>
      <c r="O128" s="19"/>
      <c r="P128" s="19"/>
      <c r="Q128" s="19"/>
      <c r="R128" s="19"/>
      <c r="S128" s="19"/>
      <c r="T128" s="19"/>
      <c r="U128" s="19"/>
      <c r="V128" s="19"/>
      <c r="W128" s="19"/>
      <c r="X128" s="19"/>
      <c r="Y128" s="19"/>
      <c r="Z128" s="19"/>
    </row>
    <row r="129">
      <c r="A129" s="19"/>
      <c r="B129" s="20"/>
      <c r="C129" s="19"/>
      <c r="D129" s="19"/>
      <c r="E129" s="19"/>
      <c r="F129" s="19"/>
      <c r="G129" s="20"/>
      <c r="H129" s="19"/>
      <c r="I129" s="19"/>
      <c r="J129" s="19"/>
      <c r="K129" s="19"/>
      <c r="L129" s="19"/>
      <c r="M129" s="19"/>
      <c r="N129" s="19"/>
      <c r="O129" s="19"/>
      <c r="P129" s="19"/>
      <c r="Q129" s="19"/>
      <c r="R129" s="19"/>
      <c r="S129" s="19"/>
      <c r="T129" s="19"/>
      <c r="U129" s="19"/>
      <c r="V129" s="19"/>
      <c r="W129" s="19"/>
      <c r="X129" s="19"/>
      <c r="Y129" s="19"/>
      <c r="Z129" s="19"/>
    </row>
    <row r="130">
      <c r="A130" s="19"/>
      <c r="B130" s="20"/>
      <c r="C130" s="19"/>
      <c r="D130" s="19"/>
      <c r="E130" s="19"/>
      <c r="F130" s="19"/>
      <c r="G130" s="20"/>
      <c r="H130" s="19"/>
      <c r="I130" s="19"/>
      <c r="J130" s="19"/>
      <c r="K130" s="19"/>
      <c r="L130" s="19"/>
      <c r="M130" s="19"/>
      <c r="N130" s="19"/>
      <c r="O130" s="19"/>
      <c r="P130" s="19"/>
      <c r="Q130" s="19"/>
      <c r="R130" s="19"/>
      <c r="S130" s="19"/>
      <c r="T130" s="19"/>
      <c r="U130" s="19"/>
      <c r="V130" s="19"/>
      <c r="W130" s="19"/>
      <c r="X130" s="19"/>
      <c r="Y130" s="19"/>
      <c r="Z130" s="19"/>
    </row>
    <row r="131">
      <c r="A131" s="19"/>
      <c r="B131" s="20"/>
      <c r="C131" s="19"/>
      <c r="D131" s="19"/>
      <c r="E131" s="19"/>
      <c r="F131" s="19"/>
      <c r="G131" s="20"/>
      <c r="H131" s="19"/>
      <c r="I131" s="19"/>
      <c r="J131" s="19"/>
      <c r="K131" s="19"/>
      <c r="L131" s="19"/>
      <c r="M131" s="19"/>
      <c r="N131" s="19"/>
      <c r="O131" s="19"/>
      <c r="P131" s="19"/>
      <c r="Q131" s="19"/>
      <c r="R131" s="19"/>
      <c r="S131" s="19"/>
      <c r="T131" s="19"/>
      <c r="U131" s="19"/>
      <c r="V131" s="19"/>
      <c r="W131" s="19"/>
      <c r="X131" s="19"/>
      <c r="Y131" s="19"/>
      <c r="Z131" s="19"/>
    </row>
    <row r="132">
      <c r="A132" s="19"/>
      <c r="B132" s="20"/>
      <c r="C132" s="19"/>
      <c r="D132" s="19"/>
      <c r="E132" s="19"/>
      <c r="F132" s="19"/>
      <c r="G132" s="20"/>
      <c r="H132" s="19"/>
      <c r="I132" s="19"/>
      <c r="J132" s="19"/>
      <c r="K132" s="19"/>
      <c r="L132" s="19"/>
      <c r="M132" s="19"/>
      <c r="N132" s="19"/>
      <c r="O132" s="19"/>
      <c r="P132" s="19"/>
      <c r="Q132" s="19"/>
      <c r="R132" s="19"/>
      <c r="S132" s="19"/>
      <c r="T132" s="19"/>
      <c r="U132" s="19"/>
      <c r="V132" s="19"/>
      <c r="W132" s="19"/>
      <c r="X132" s="19"/>
      <c r="Y132" s="19"/>
      <c r="Z132" s="19"/>
    </row>
    <row r="133">
      <c r="A133" s="19"/>
      <c r="B133" s="20"/>
      <c r="C133" s="19"/>
      <c r="D133" s="19"/>
      <c r="E133" s="19"/>
      <c r="F133" s="19"/>
      <c r="G133" s="20"/>
      <c r="H133" s="19"/>
      <c r="I133" s="19"/>
      <c r="J133" s="19"/>
      <c r="K133" s="19"/>
      <c r="L133" s="19"/>
      <c r="M133" s="19"/>
      <c r="N133" s="19"/>
      <c r="O133" s="19"/>
      <c r="P133" s="19"/>
      <c r="Q133" s="19"/>
      <c r="R133" s="19"/>
      <c r="S133" s="19"/>
      <c r="T133" s="19"/>
      <c r="U133" s="19"/>
      <c r="V133" s="19"/>
      <c r="W133" s="19"/>
      <c r="X133" s="19"/>
      <c r="Y133" s="19"/>
      <c r="Z133" s="19"/>
    </row>
    <row r="134">
      <c r="A134" s="19"/>
      <c r="B134" s="20"/>
      <c r="C134" s="19"/>
      <c r="D134" s="19"/>
      <c r="E134" s="19"/>
      <c r="F134" s="19"/>
      <c r="G134" s="20"/>
      <c r="H134" s="19"/>
      <c r="I134" s="19"/>
      <c r="J134" s="19"/>
      <c r="K134" s="19"/>
      <c r="L134" s="19"/>
      <c r="M134" s="19"/>
      <c r="N134" s="19"/>
      <c r="O134" s="19"/>
      <c r="P134" s="19"/>
      <c r="Q134" s="19"/>
      <c r="R134" s="19"/>
      <c r="S134" s="19"/>
      <c r="T134" s="19"/>
      <c r="U134" s="19"/>
      <c r="V134" s="19"/>
      <c r="W134" s="19"/>
      <c r="X134" s="19"/>
      <c r="Y134" s="19"/>
      <c r="Z134" s="19"/>
    </row>
    <row r="135">
      <c r="A135" s="19"/>
      <c r="B135" s="20"/>
      <c r="C135" s="19"/>
      <c r="D135" s="19"/>
      <c r="E135" s="19"/>
      <c r="F135" s="19"/>
      <c r="G135" s="20"/>
      <c r="H135" s="19"/>
      <c r="I135" s="19"/>
      <c r="J135" s="19"/>
      <c r="K135" s="19"/>
      <c r="L135" s="19"/>
      <c r="M135" s="19"/>
      <c r="N135" s="19"/>
      <c r="O135" s="19"/>
      <c r="P135" s="19"/>
      <c r="Q135" s="19"/>
      <c r="R135" s="19"/>
      <c r="S135" s="19"/>
      <c r="T135" s="19"/>
      <c r="U135" s="19"/>
      <c r="V135" s="19"/>
      <c r="W135" s="19"/>
      <c r="X135" s="19"/>
      <c r="Y135" s="19"/>
      <c r="Z135" s="19"/>
    </row>
    <row r="136">
      <c r="A136" s="19"/>
      <c r="B136" s="20"/>
      <c r="C136" s="19"/>
      <c r="D136" s="19"/>
      <c r="E136" s="19"/>
      <c r="F136" s="19"/>
      <c r="G136" s="20"/>
      <c r="H136" s="19"/>
      <c r="I136" s="19"/>
      <c r="J136" s="19"/>
      <c r="K136" s="19"/>
      <c r="L136" s="19"/>
      <c r="M136" s="19"/>
      <c r="N136" s="19"/>
      <c r="O136" s="19"/>
      <c r="P136" s="19"/>
      <c r="Q136" s="19"/>
      <c r="R136" s="19"/>
      <c r="S136" s="19"/>
      <c r="T136" s="19"/>
      <c r="U136" s="19"/>
      <c r="V136" s="19"/>
      <c r="W136" s="19"/>
      <c r="X136" s="19"/>
      <c r="Y136" s="19"/>
      <c r="Z136" s="19"/>
    </row>
    <row r="137">
      <c r="A137" s="19"/>
      <c r="B137" s="20"/>
      <c r="C137" s="19"/>
      <c r="D137" s="19"/>
      <c r="E137" s="19"/>
      <c r="F137" s="19"/>
      <c r="G137" s="20"/>
      <c r="H137" s="19"/>
      <c r="I137" s="19"/>
      <c r="J137" s="19"/>
      <c r="K137" s="19"/>
      <c r="L137" s="19"/>
      <c r="M137" s="19"/>
      <c r="N137" s="19"/>
      <c r="O137" s="19"/>
      <c r="P137" s="19"/>
      <c r="Q137" s="19"/>
      <c r="R137" s="19"/>
      <c r="S137" s="19"/>
      <c r="T137" s="19"/>
      <c r="U137" s="19"/>
      <c r="V137" s="19"/>
      <c r="W137" s="19"/>
      <c r="X137" s="19"/>
      <c r="Y137" s="19"/>
      <c r="Z137" s="19"/>
    </row>
    <row r="138">
      <c r="A138" s="19"/>
      <c r="B138" s="20"/>
      <c r="C138" s="19"/>
      <c r="D138" s="19"/>
      <c r="E138" s="19"/>
      <c r="F138" s="19"/>
      <c r="G138" s="20"/>
      <c r="H138" s="19"/>
      <c r="I138" s="19"/>
      <c r="J138" s="19"/>
      <c r="K138" s="19"/>
      <c r="L138" s="19"/>
      <c r="M138" s="19"/>
      <c r="N138" s="19"/>
      <c r="O138" s="19"/>
      <c r="P138" s="19"/>
      <c r="Q138" s="19"/>
      <c r="R138" s="19"/>
      <c r="S138" s="19"/>
      <c r="T138" s="19"/>
      <c r="U138" s="19"/>
      <c r="V138" s="19"/>
      <c r="W138" s="19"/>
      <c r="X138" s="19"/>
      <c r="Y138" s="19"/>
      <c r="Z138" s="19"/>
    </row>
    <row r="139">
      <c r="A139" s="19"/>
      <c r="B139" s="20"/>
      <c r="C139" s="19"/>
      <c r="D139" s="19"/>
      <c r="E139" s="19"/>
      <c r="F139" s="19"/>
      <c r="G139" s="20"/>
      <c r="H139" s="19"/>
      <c r="I139" s="19"/>
      <c r="J139" s="19"/>
      <c r="K139" s="19"/>
      <c r="L139" s="19"/>
      <c r="M139" s="19"/>
      <c r="N139" s="19"/>
      <c r="O139" s="19"/>
      <c r="P139" s="19"/>
      <c r="Q139" s="19"/>
      <c r="R139" s="19"/>
      <c r="S139" s="19"/>
      <c r="T139" s="19"/>
      <c r="U139" s="19"/>
      <c r="V139" s="19"/>
      <c r="W139" s="19"/>
      <c r="X139" s="19"/>
      <c r="Y139" s="19"/>
      <c r="Z139" s="19"/>
    </row>
    <row r="140">
      <c r="A140" s="19"/>
      <c r="B140" s="20"/>
      <c r="C140" s="19"/>
      <c r="D140" s="19"/>
      <c r="E140" s="19"/>
      <c r="F140" s="19"/>
      <c r="G140" s="20"/>
      <c r="H140" s="19"/>
      <c r="I140" s="19"/>
      <c r="J140" s="19"/>
      <c r="K140" s="19"/>
      <c r="L140" s="19"/>
      <c r="M140" s="19"/>
      <c r="N140" s="19"/>
      <c r="O140" s="19"/>
      <c r="P140" s="19"/>
      <c r="Q140" s="19"/>
      <c r="R140" s="19"/>
      <c r="S140" s="19"/>
      <c r="T140" s="19"/>
      <c r="U140" s="19"/>
      <c r="V140" s="19"/>
      <c r="W140" s="19"/>
      <c r="X140" s="19"/>
      <c r="Y140" s="19"/>
      <c r="Z140" s="19"/>
    </row>
    <row r="141">
      <c r="A141" s="19"/>
      <c r="B141" s="20"/>
      <c r="C141" s="19"/>
      <c r="D141" s="19"/>
      <c r="E141" s="19"/>
      <c r="F141" s="19"/>
      <c r="G141" s="20"/>
      <c r="H141" s="19"/>
      <c r="I141" s="19"/>
      <c r="J141" s="19"/>
      <c r="K141" s="19"/>
      <c r="L141" s="19"/>
      <c r="M141" s="19"/>
      <c r="N141" s="19"/>
      <c r="O141" s="19"/>
      <c r="P141" s="19"/>
      <c r="Q141" s="19"/>
      <c r="R141" s="19"/>
      <c r="S141" s="19"/>
      <c r="T141" s="19"/>
      <c r="U141" s="19"/>
      <c r="V141" s="19"/>
      <c r="W141" s="19"/>
      <c r="X141" s="19"/>
      <c r="Y141" s="19"/>
      <c r="Z141" s="19"/>
    </row>
    <row r="142">
      <c r="A142" s="19"/>
      <c r="B142" s="20"/>
      <c r="C142" s="19"/>
      <c r="D142" s="19"/>
      <c r="E142" s="19"/>
      <c r="F142" s="19"/>
      <c r="G142" s="20"/>
      <c r="H142" s="19"/>
      <c r="I142" s="19"/>
      <c r="J142" s="19"/>
      <c r="K142" s="19"/>
      <c r="L142" s="19"/>
      <c r="M142" s="19"/>
      <c r="N142" s="19"/>
      <c r="O142" s="19"/>
      <c r="P142" s="19"/>
      <c r="Q142" s="19"/>
      <c r="R142" s="19"/>
      <c r="S142" s="19"/>
      <c r="T142" s="19"/>
      <c r="U142" s="19"/>
      <c r="V142" s="19"/>
      <c r="W142" s="19"/>
      <c r="X142" s="19"/>
      <c r="Y142" s="19"/>
      <c r="Z142" s="19"/>
    </row>
    <row r="143">
      <c r="A143" s="19"/>
      <c r="B143" s="20"/>
      <c r="C143" s="19"/>
      <c r="D143" s="19"/>
      <c r="E143" s="19"/>
      <c r="F143" s="19"/>
      <c r="G143" s="20"/>
      <c r="H143" s="19"/>
      <c r="I143" s="19"/>
      <c r="J143" s="19"/>
      <c r="K143" s="19"/>
      <c r="L143" s="19"/>
      <c r="M143" s="19"/>
      <c r="N143" s="19"/>
      <c r="O143" s="19"/>
      <c r="P143" s="19"/>
      <c r="Q143" s="19"/>
      <c r="R143" s="19"/>
      <c r="S143" s="19"/>
      <c r="T143" s="19"/>
      <c r="U143" s="19"/>
      <c r="V143" s="19"/>
      <c r="W143" s="19"/>
      <c r="X143" s="19"/>
      <c r="Y143" s="19"/>
      <c r="Z143" s="19"/>
    </row>
    <row r="144">
      <c r="A144" s="19"/>
      <c r="B144" s="20"/>
      <c r="C144" s="19"/>
      <c r="D144" s="19"/>
      <c r="E144" s="19"/>
      <c r="F144" s="19"/>
      <c r="G144" s="20"/>
      <c r="H144" s="19"/>
      <c r="I144" s="19"/>
      <c r="J144" s="19"/>
      <c r="K144" s="19"/>
      <c r="L144" s="19"/>
      <c r="M144" s="19"/>
      <c r="N144" s="19"/>
      <c r="O144" s="19"/>
      <c r="P144" s="19"/>
      <c r="Q144" s="19"/>
      <c r="R144" s="19"/>
      <c r="S144" s="19"/>
      <c r="T144" s="19"/>
      <c r="U144" s="19"/>
      <c r="V144" s="19"/>
      <c r="W144" s="19"/>
      <c r="X144" s="19"/>
      <c r="Y144" s="19"/>
      <c r="Z144" s="19"/>
    </row>
    <row r="145">
      <c r="A145" s="19"/>
      <c r="B145" s="20"/>
      <c r="C145" s="19"/>
      <c r="D145" s="19"/>
      <c r="E145" s="19"/>
      <c r="F145" s="19"/>
      <c r="G145" s="20"/>
      <c r="H145" s="19"/>
      <c r="I145" s="19"/>
      <c r="J145" s="19"/>
      <c r="K145" s="19"/>
      <c r="L145" s="19"/>
      <c r="M145" s="19"/>
      <c r="N145" s="19"/>
      <c r="O145" s="19"/>
      <c r="P145" s="19"/>
      <c r="Q145" s="19"/>
      <c r="R145" s="19"/>
      <c r="S145" s="19"/>
      <c r="T145" s="19"/>
      <c r="U145" s="19"/>
      <c r="V145" s="19"/>
      <c r="W145" s="19"/>
      <c r="X145" s="19"/>
      <c r="Y145" s="19"/>
      <c r="Z145" s="19"/>
    </row>
    <row r="146">
      <c r="A146" s="19"/>
      <c r="B146" s="20"/>
      <c r="C146" s="19"/>
      <c r="D146" s="19"/>
      <c r="E146" s="19"/>
      <c r="F146" s="19"/>
      <c r="G146" s="20"/>
      <c r="H146" s="19"/>
      <c r="I146" s="19"/>
      <c r="J146" s="19"/>
      <c r="K146" s="19"/>
      <c r="L146" s="19"/>
      <c r="M146" s="19"/>
      <c r="N146" s="19"/>
      <c r="O146" s="19"/>
      <c r="P146" s="19"/>
      <c r="Q146" s="19"/>
      <c r="R146" s="19"/>
      <c r="S146" s="19"/>
      <c r="T146" s="19"/>
      <c r="U146" s="19"/>
      <c r="V146" s="19"/>
      <c r="W146" s="19"/>
      <c r="X146" s="19"/>
      <c r="Y146" s="19"/>
      <c r="Z146" s="19"/>
    </row>
    <row r="147">
      <c r="A147" s="19"/>
      <c r="B147" s="20"/>
      <c r="C147" s="19"/>
      <c r="D147" s="19"/>
      <c r="E147" s="19"/>
      <c r="F147" s="19"/>
      <c r="G147" s="20"/>
      <c r="H147" s="19"/>
      <c r="I147" s="19"/>
      <c r="J147" s="19"/>
      <c r="K147" s="19"/>
      <c r="L147" s="19"/>
      <c r="M147" s="19"/>
      <c r="N147" s="19"/>
      <c r="O147" s="19"/>
      <c r="P147" s="19"/>
      <c r="Q147" s="19"/>
      <c r="R147" s="19"/>
      <c r="S147" s="19"/>
      <c r="T147" s="19"/>
      <c r="U147" s="19"/>
      <c r="V147" s="19"/>
      <c r="W147" s="19"/>
      <c r="X147" s="19"/>
      <c r="Y147" s="19"/>
      <c r="Z147" s="19"/>
    </row>
    <row r="148">
      <c r="A148" s="19"/>
      <c r="B148" s="20"/>
      <c r="C148" s="19"/>
      <c r="D148" s="19"/>
      <c r="E148" s="19"/>
      <c r="F148" s="19"/>
      <c r="G148" s="20"/>
      <c r="H148" s="19"/>
      <c r="I148" s="19"/>
      <c r="J148" s="19"/>
      <c r="K148" s="19"/>
      <c r="L148" s="19"/>
      <c r="M148" s="19"/>
      <c r="N148" s="19"/>
      <c r="O148" s="19"/>
      <c r="P148" s="19"/>
      <c r="Q148" s="19"/>
      <c r="R148" s="19"/>
      <c r="S148" s="19"/>
      <c r="T148" s="19"/>
      <c r="U148" s="19"/>
      <c r="V148" s="19"/>
      <c r="W148" s="19"/>
      <c r="X148" s="19"/>
      <c r="Y148" s="19"/>
      <c r="Z148" s="19"/>
    </row>
    <row r="149">
      <c r="A149" s="19"/>
      <c r="B149" s="20"/>
      <c r="C149" s="19"/>
      <c r="D149" s="19"/>
      <c r="E149" s="19"/>
      <c r="F149" s="19"/>
      <c r="G149" s="20"/>
      <c r="H149" s="19"/>
      <c r="I149" s="19"/>
      <c r="J149" s="19"/>
      <c r="K149" s="19"/>
      <c r="L149" s="19"/>
      <c r="M149" s="19"/>
      <c r="N149" s="19"/>
      <c r="O149" s="19"/>
      <c r="P149" s="19"/>
      <c r="Q149" s="19"/>
      <c r="R149" s="19"/>
      <c r="S149" s="19"/>
      <c r="T149" s="19"/>
      <c r="U149" s="19"/>
      <c r="V149" s="19"/>
      <c r="W149" s="19"/>
      <c r="X149" s="19"/>
      <c r="Y149" s="19"/>
      <c r="Z149" s="19"/>
    </row>
    <row r="150">
      <c r="A150" s="19"/>
      <c r="B150" s="20"/>
      <c r="C150" s="19"/>
      <c r="D150" s="19"/>
      <c r="E150" s="19"/>
      <c r="F150" s="19"/>
      <c r="G150" s="20"/>
      <c r="H150" s="19"/>
      <c r="I150" s="19"/>
      <c r="J150" s="19"/>
      <c r="K150" s="19"/>
      <c r="L150" s="19"/>
      <c r="M150" s="19"/>
      <c r="N150" s="19"/>
      <c r="O150" s="19"/>
      <c r="P150" s="19"/>
      <c r="Q150" s="19"/>
      <c r="R150" s="19"/>
      <c r="S150" s="19"/>
      <c r="T150" s="19"/>
      <c r="U150" s="19"/>
      <c r="V150" s="19"/>
      <c r="W150" s="19"/>
      <c r="X150" s="19"/>
      <c r="Y150" s="19"/>
      <c r="Z150" s="19"/>
    </row>
    <row r="151">
      <c r="A151" s="19"/>
      <c r="B151" s="20"/>
      <c r="C151" s="19"/>
      <c r="D151" s="19"/>
      <c r="E151" s="19"/>
      <c r="F151" s="19"/>
      <c r="G151" s="20"/>
      <c r="H151" s="19"/>
      <c r="I151" s="19"/>
      <c r="J151" s="19"/>
      <c r="K151" s="19"/>
      <c r="L151" s="19"/>
      <c r="M151" s="19"/>
      <c r="N151" s="19"/>
      <c r="O151" s="19"/>
      <c r="P151" s="19"/>
      <c r="Q151" s="19"/>
      <c r="R151" s="19"/>
      <c r="S151" s="19"/>
      <c r="T151" s="19"/>
      <c r="U151" s="19"/>
      <c r="V151" s="19"/>
      <c r="W151" s="19"/>
      <c r="X151" s="19"/>
      <c r="Y151" s="19"/>
      <c r="Z151" s="19"/>
    </row>
    <row r="152">
      <c r="A152" s="19"/>
      <c r="B152" s="20"/>
      <c r="C152" s="19"/>
      <c r="D152" s="19"/>
      <c r="E152" s="19"/>
      <c r="F152" s="19"/>
      <c r="G152" s="20"/>
      <c r="H152" s="19"/>
      <c r="I152" s="19"/>
      <c r="J152" s="19"/>
      <c r="K152" s="19"/>
      <c r="L152" s="19"/>
      <c r="M152" s="19"/>
      <c r="N152" s="19"/>
      <c r="O152" s="19"/>
      <c r="P152" s="19"/>
      <c r="Q152" s="19"/>
      <c r="R152" s="19"/>
      <c r="S152" s="19"/>
      <c r="T152" s="19"/>
      <c r="U152" s="19"/>
      <c r="V152" s="19"/>
      <c r="W152" s="19"/>
      <c r="X152" s="19"/>
      <c r="Y152" s="19"/>
      <c r="Z152" s="19"/>
    </row>
    <row r="153">
      <c r="A153" s="19"/>
      <c r="B153" s="20"/>
      <c r="C153" s="19"/>
      <c r="D153" s="19"/>
      <c r="E153" s="19"/>
      <c r="F153" s="19"/>
      <c r="G153" s="20"/>
      <c r="H153" s="19"/>
      <c r="I153" s="19"/>
      <c r="J153" s="19"/>
      <c r="K153" s="19"/>
      <c r="L153" s="19"/>
      <c r="M153" s="19"/>
      <c r="N153" s="19"/>
      <c r="O153" s="19"/>
      <c r="P153" s="19"/>
      <c r="Q153" s="19"/>
      <c r="R153" s="19"/>
      <c r="S153" s="19"/>
      <c r="T153" s="19"/>
      <c r="U153" s="19"/>
      <c r="V153" s="19"/>
      <c r="W153" s="19"/>
      <c r="X153" s="19"/>
      <c r="Y153" s="19"/>
      <c r="Z153" s="19"/>
    </row>
    <row r="154">
      <c r="A154" s="19"/>
      <c r="B154" s="20"/>
      <c r="C154" s="19"/>
      <c r="D154" s="19"/>
      <c r="E154" s="19"/>
      <c r="F154" s="19"/>
      <c r="G154" s="20"/>
      <c r="H154" s="19"/>
      <c r="I154" s="19"/>
      <c r="J154" s="19"/>
      <c r="K154" s="19"/>
      <c r="L154" s="19"/>
      <c r="M154" s="19"/>
      <c r="N154" s="19"/>
      <c r="O154" s="19"/>
      <c r="P154" s="19"/>
      <c r="Q154" s="19"/>
      <c r="R154" s="19"/>
      <c r="S154" s="19"/>
      <c r="T154" s="19"/>
      <c r="U154" s="19"/>
      <c r="V154" s="19"/>
      <c r="W154" s="19"/>
      <c r="X154" s="19"/>
      <c r="Y154" s="19"/>
      <c r="Z154" s="19"/>
    </row>
    <row r="155">
      <c r="A155" s="19"/>
      <c r="B155" s="20"/>
      <c r="C155" s="19"/>
      <c r="D155" s="19"/>
      <c r="E155" s="19"/>
      <c r="F155" s="19"/>
      <c r="G155" s="20"/>
      <c r="H155" s="19"/>
      <c r="I155" s="19"/>
      <c r="J155" s="19"/>
      <c r="K155" s="19"/>
      <c r="L155" s="19"/>
      <c r="M155" s="19"/>
      <c r="N155" s="19"/>
      <c r="O155" s="19"/>
      <c r="P155" s="19"/>
      <c r="Q155" s="19"/>
      <c r="R155" s="19"/>
      <c r="S155" s="19"/>
      <c r="T155" s="19"/>
      <c r="U155" s="19"/>
      <c r="V155" s="19"/>
      <c r="W155" s="19"/>
      <c r="X155" s="19"/>
      <c r="Y155" s="19"/>
      <c r="Z155" s="19"/>
    </row>
    <row r="156">
      <c r="A156" s="19"/>
      <c r="B156" s="20"/>
      <c r="C156" s="19"/>
      <c r="D156" s="19"/>
      <c r="E156" s="19"/>
      <c r="F156" s="19"/>
      <c r="G156" s="20"/>
      <c r="H156" s="19"/>
      <c r="I156" s="19"/>
      <c r="J156" s="19"/>
      <c r="K156" s="19"/>
      <c r="L156" s="19"/>
      <c r="M156" s="19"/>
      <c r="N156" s="19"/>
      <c r="O156" s="19"/>
      <c r="P156" s="19"/>
      <c r="Q156" s="19"/>
      <c r="R156" s="19"/>
      <c r="S156" s="19"/>
      <c r="T156" s="19"/>
      <c r="U156" s="19"/>
      <c r="V156" s="19"/>
      <c r="W156" s="19"/>
      <c r="X156" s="19"/>
      <c r="Y156" s="19"/>
      <c r="Z156" s="19"/>
    </row>
    <row r="157">
      <c r="A157" s="19"/>
      <c r="B157" s="20"/>
      <c r="C157" s="19"/>
      <c r="D157" s="19"/>
      <c r="E157" s="19"/>
      <c r="F157" s="19"/>
      <c r="G157" s="20"/>
      <c r="H157" s="19"/>
      <c r="I157" s="19"/>
      <c r="J157" s="19"/>
      <c r="K157" s="19"/>
      <c r="L157" s="19"/>
      <c r="M157" s="19"/>
      <c r="N157" s="19"/>
      <c r="O157" s="19"/>
      <c r="P157" s="19"/>
      <c r="Q157" s="19"/>
      <c r="R157" s="19"/>
      <c r="S157" s="19"/>
      <c r="T157" s="19"/>
      <c r="U157" s="19"/>
      <c r="V157" s="19"/>
      <c r="W157" s="19"/>
      <c r="X157" s="19"/>
      <c r="Y157" s="19"/>
      <c r="Z157" s="19"/>
    </row>
    <row r="158">
      <c r="A158" s="19"/>
      <c r="B158" s="20"/>
      <c r="C158" s="19"/>
      <c r="D158" s="19"/>
      <c r="E158" s="19"/>
      <c r="F158" s="19"/>
      <c r="G158" s="20"/>
      <c r="H158" s="19"/>
      <c r="I158" s="19"/>
      <c r="J158" s="19"/>
      <c r="K158" s="19"/>
      <c r="L158" s="19"/>
      <c r="M158" s="19"/>
      <c r="N158" s="19"/>
      <c r="O158" s="19"/>
      <c r="P158" s="19"/>
      <c r="Q158" s="19"/>
      <c r="R158" s="19"/>
      <c r="S158" s="19"/>
      <c r="T158" s="19"/>
      <c r="U158" s="19"/>
      <c r="V158" s="19"/>
      <c r="W158" s="19"/>
      <c r="X158" s="19"/>
      <c r="Y158" s="19"/>
      <c r="Z158" s="19"/>
    </row>
    <row r="159">
      <c r="A159" s="19"/>
      <c r="B159" s="20"/>
      <c r="C159" s="19"/>
      <c r="D159" s="19"/>
      <c r="E159" s="19"/>
      <c r="F159" s="19"/>
      <c r="G159" s="20"/>
      <c r="H159" s="19"/>
      <c r="I159" s="19"/>
      <c r="J159" s="19"/>
      <c r="K159" s="19"/>
      <c r="L159" s="19"/>
      <c r="M159" s="19"/>
      <c r="N159" s="19"/>
      <c r="O159" s="19"/>
      <c r="P159" s="19"/>
      <c r="Q159" s="19"/>
      <c r="R159" s="19"/>
      <c r="S159" s="19"/>
      <c r="T159" s="19"/>
      <c r="U159" s="19"/>
      <c r="V159" s="19"/>
      <c r="W159" s="19"/>
      <c r="X159" s="19"/>
      <c r="Y159" s="19"/>
      <c r="Z159" s="19"/>
    </row>
    <row r="160">
      <c r="A160" s="19"/>
      <c r="B160" s="20"/>
      <c r="C160" s="19"/>
      <c r="D160" s="19"/>
      <c r="E160" s="19"/>
      <c r="F160" s="19"/>
      <c r="G160" s="20"/>
      <c r="H160" s="19"/>
      <c r="I160" s="19"/>
      <c r="J160" s="19"/>
      <c r="K160" s="19"/>
      <c r="L160" s="19"/>
      <c r="M160" s="19"/>
      <c r="N160" s="19"/>
      <c r="O160" s="19"/>
      <c r="P160" s="19"/>
      <c r="Q160" s="19"/>
      <c r="R160" s="19"/>
      <c r="S160" s="19"/>
      <c r="T160" s="19"/>
      <c r="U160" s="19"/>
      <c r="V160" s="19"/>
      <c r="W160" s="19"/>
      <c r="X160" s="19"/>
      <c r="Y160" s="19"/>
      <c r="Z160" s="19"/>
    </row>
    <row r="161">
      <c r="A161" s="19"/>
      <c r="B161" s="20"/>
      <c r="C161" s="19"/>
      <c r="D161" s="19"/>
      <c r="E161" s="19"/>
      <c r="F161" s="19"/>
      <c r="G161" s="20"/>
      <c r="H161" s="19"/>
      <c r="I161" s="19"/>
      <c r="J161" s="19"/>
      <c r="K161" s="19"/>
      <c r="L161" s="19"/>
      <c r="M161" s="19"/>
      <c r="N161" s="19"/>
      <c r="O161" s="19"/>
      <c r="P161" s="19"/>
      <c r="Q161" s="19"/>
      <c r="R161" s="19"/>
      <c r="S161" s="19"/>
      <c r="T161" s="19"/>
      <c r="U161" s="19"/>
      <c r="V161" s="19"/>
      <c r="W161" s="19"/>
      <c r="X161" s="19"/>
      <c r="Y161" s="19"/>
      <c r="Z161" s="19"/>
    </row>
    <row r="162">
      <c r="A162" s="19"/>
      <c r="B162" s="20"/>
      <c r="C162" s="19"/>
      <c r="D162" s="19"/>
      <c r="E162" s="19"/>
      <c r="F162" s="19"/>
      <c r="G162" s="20"/>
      <c r="H162" s="19"/>
      <c r="I162" s="19"/>
      <c r="J162" s="19"/>
      <c r="K162" s="19"/>
      <c r="L162" s="19"/>
      <c r="M162" s="19"/>
      <c r="N162" s="19"/>
      <c r="O162" s="19"/>
      <c r="P162" s="19"/>
      <c r="Q162" s="19"/>
      <c r="R162" s="19"/>
      <c r="S162" s="19"/>
      <c r="T162" s="19"/>
      <c r="U162" s="19"/>
      <c r="V162" s="19"/>
      <c r="W162" s="19"/>
      <c r="X162" s="19"/>
      <c r="Y162" s="19"/>
      <c r="Z162" s="19"/>
    </row>
    <row r="163">
      <c r="A163" s="19"/>
      <c r="B163" s="20"/>
      <c r="C163" s="19"/>
      <c r="D163" s="19"/>
      <c r="E163" s="19"/>
      <c r="F163" s="19"/>
      <c r="G163" s="20"/>
      <c r="H163" s="19"/>
      <c r="I163" s="19"/>
      <c r="J163" s="19"/>
      <c r="K163" s="19"/>
      <c r="L163" s="19"/>
      <c r="M163" s="19"/>
      <c r="N163" s="19"/>
      <c r="O163" s="19"/>
      <c r="P163" s="19"/>
      <c r="Q163" s="19"/>
      <c r="R163" s="19"/>
      <c r="S163" s="19"/>
      <c r="T163" s="19"/>
      <c r="U163" s="19"/>
      <c r="V163" s="19"/>
      <c r="W163" s="19"/>
      <c r="X163" s="19"/>
      <c r="Y163" s="19"/>
      <c r="Z163" s="19"/>
    </row>
    <row r="164">
      <c r="A164" s="19"/>
      <c r="B164" s="20"/>
      <c r="C164" s="19"/>
      <c r="D164" s="19"/>
      <c r="E164" s="19"/>
      <c r="F164" s="19"/>
      <c r="G164" s="20"/>
      <c r="H164" s="19"/>
      <c r="I164" s="19"/>
      <c r="J164" s="19"/>
      <c r="K164" s="19"/>
      <c r="L164" s="19"/>
      <c r="M164" s="19"/>
      <c r="N164" s="19"/>
      <c r="O164" s="19"/>
      <c r="P164" s="19"/>
      <c r="Q164" s="19"/>
      <c r="R164" s="19"/>
      <c r="S164" s="19"/>
      <c r="T164" s="19"/>
      <c r="U164" s="19"/>
      <c r="V164" s="19"/>
      <c r="W164" s="19"/>
      <c r="X164" s="19"/>
      <c r="Y164" s="19"/>
      <c r="Z164" s="19"/>
    </row>
    <row r="165">
      <c r="A165" s="19"/>
      <c r="B165" s="20"/>
      <c r="C165" s="19"/>
      <c r="D165" s="19"/>
      <c r="E165" s="19"/>
      <c r="F165" s="19"/>
      <c r="G165" s="20"/>
      <c r="H165" s="19"/>
      <c r="I165" s="19"/>
      <c r="J165" s="19"/>
      <c r="K165" s="19"/>
      <c r="L165" s="19"/>
      <c r="M165" s="19"/>
      <c r="N165" s="19"/>
      <c r="O165" s="19"/>
      <c r="P165" s="19"/>
      <c r="Q165" s="19"/>
      <c r="R165" s="19"/>
      <c r="S165" s="19"/>
      <c r="T165" s="19"/>
      <c r="U165" s="19"/>
      <c r="V165" s="19"/>
      <c r="W165" s="19"/>
      <c r="X165" s="19"/>
      <c r="Y165" s="19"/>
      <c r="Z165" s="19"/>
    </row>
    <row r="166">
      <c r="A166" s="19"/>
      <c r="B166" s="20"/>
      <c r="C166" s="19"/>
      <c r="D166" s="19"/>
      <c r="E166" s="19"/>
      <c r="F166" s="19"/>
      <c r="G166" s="20"/>
      <c r="H166" s="19"/>
      <c r="I166" s="19"/>
      <c r="J166" s="19"/>
      <c r="K166" s="19"/>
      <c r="L166" s="19"/>
      <c r="M166" s="19"/>
      <c r="N166" s="19"/>
      <c r="O166" s="19"/>
      <c r="P166" s="19"/>
      <c r="Q166" s="19"/>
      <c r="R166" s="19"/>
      <c r="S166" s="19"/>
      <c r="T166" s="19"/>
      <c r="U166" s="19"/>
      <c r="V166" s="19"/>
      <c r="W166" s="19"/>
      <c r="X166" s="19"/>
      <c r="Y166" s="19"/>
      <c r="Z166" s="19"/>
    </row>
    <row r="167">
      <c r="A167" s="19"/>
      <c r="B167" s="20"/>
      <c r="C167" s="19"/>
      <c r="D167" s="19"/>
      <c r="E167" s="19"/>
      <c r="F167" s="19"/>
      <c r="G167" s="20"/>
      <c r="H167" s="19"/>
      <c r="I167" s="19"/>
      <c r="J167" s="19"/>
      <c r="K167" s="19"/>
      <c r="L167" s="19"/>
      <c r="M167" s="19"/>
      <c r="N167" s="19"/>
      <c r="O167" s="19"/>
      <c r="P167" s="19"/>
      <c r="Q167" s="19"/>
      <c r="R167" s="19"/>
      <c r="S167" s="19"/>
      <c r="T167" s="19"/>
      <c r="U167" s="19"/>
      <c r="V167" s="19"/>
      <c r="W167" s="19"/>
      <c r="X167" s="19"/>
      <c r="Y167" s="19"/>
      <c r="Z167" s="19"/>
    </row>
    <row r="168">
      <c r="A168" s="19"/>
      <c r="B168" s="20"/>
      <c r="C168" s="19"/>
      <c r="D168" s="19"/>
      <c r="E168" s="19"/>
      <c r="F168" s="19"/>
      <c r="G168" s="20"/>
      <c r="H168" s="19"/>
      <c r="I168" s="19"/>
      <c r="J168" s="19"/>
      <c r="K168" s="19"/>
      <c r="L168" s="19"/>
      <c r="M168" s="19"/>
      <c r="N168" s="19"/>
      <c r="O168" s="19"/>
      <c r="P168" s="19"/>
      <c r="Q168" s="19"/>
      <c r="R168" s="19"/>
      <c r="S168" s="19"/>
      <c r="T168" s="19"/>
      <c r="U168" s="19"/>
      <c r="V168" s="19"/>
      <c r="W168" s="19"/>
      <c r="X168" s="19"/>
      <c r="Y168" s="19"/>
      <c r="Z168" s="19"/>
    </row>
    <row r="169">
      <c r="A169" s="19"/>
      <c r="B169" s="20"/>
      <c r="C169" s="19"/>
      <c r="D169" s="19"/>
      <c r="E169" s="19"/>
      <c r="F169" s="19"/>
      <c r="G169" s="20"/>
      <c r="H169" s="19"/>
      <c r="I169" s="19"/>
      <c r="J169" s="19"/>
      <c r="K169" s="19"/>
      <c r="L169" s="19"/>
      <c r="M169" s="19"/>
      <c r="N169" s="19"/>
      <c r="O169" s="19"/>
      <c r="P169" s="19"/>
      <c r="Q169" s="19"/>
      <c r="R169" s="19"/>
      <c r="S169" s="19"/>
      <c r="T169" s="19"/>
      <c r="U169" s="19"/>
      <c r="V169" s="19"/>
      <c r="W169" s="19"/>
      <c r="X169" s="19"/>
      <c r="Y169" s="19"/>
      <c r="Z169" s="19"/>
    </row>
    <row r="170">
      <c r="A170" s="19"/>
      <c r="B170" s="20"/>
      <c r="C170" s="19"/>
      <c r="D170" s="19"/>
      <c r="E170" s="19"/>
      <c r="F170" s="19"/>
      <c r="G170" s="20"/>
      <c r="H170" s="19"/>
      <c r="I170" s="19"/>
      <c r="J170" s="19"/>
      <c r="K170" s="19"/>
      <c r="L170" s="19"/>
      <c r="M170" s="19"/>
      <c r="N170" s="19"/>
      <c r="O170" s="19"/>
      <c r="P170" s="19"/>
      <c r="Q170" s="19"/>
      <c r="R170" s="19"/>
      <c r="S170" s="19"/>
      <c r="T170" s="19"/>
      <c r="U170" s="19"/>
      <c r="V170" s="19"/>
      <c r="W170" s="19"/>
      <c r="X170" s="19"/>
      <c r="Y170" s="19"/>
      <c r="Z170" s="19"/>
    </row>
    <row r="171">
      <c r="A171" s="19"/>
      <c r="B171" s="20"/>
      <c r="C171" s="19"/>
      <c r="D171" s="19"/>
      <c r="E171" s="19"/>
      <c r="F171" s="19"/>
      <c r="G171" s="20"/>
      <c r="H171" s="19"/>
      <c r="I171" s="19"/>
      <c r="J171" s="19"/>
      <c r="K171" s="19"/>
      <c r="L171" s="19"/>
      <c r="M171" s="19"/>
      <c r="N171" s="19"/>
      <c r="O171" s="19"/>
      <c r="P171" s="19"/>
      <c r="Q171" s="19"/>
      <c r="R171" s="19"/>
      <c r="S171" s="19"/>
      <c r="T171" s="19"/>
      <c r="U171" s="19"/>
      <c r="V171" s="19"/>
      <c r="W171" s="19"/>
      <c r="X171" s="19"/>
      <c r="Y171" s="19"/>
      <c r="Z171" s="19"/>
    </row>
    <row r="172">
      <c r="A172" s="19"/>
      <c r="B172" s="20"/>
      <c r="C172" s="19"/>
      <c r="D172" s="19"/>
      <c r="E172" s="19"/>
      <c r="F172" s="19"/>
      <c r="G172" s="20"/>
      <c r="H172" s="19"/>
      <c r="I172" s="19"/>
      <c r="J172" s="19"/>
      <c r="K172" s="19"/>
      <c r="L172" s="19"/>
      <c r="M172" s="19"/>
      <c r="N172" s="19"/>
      <c r="O172" s="19"/>
      <c r="P172" s="19"/>
      <c r="Q172" s="19"/>
      <c r="R172" s="19"/>
      <c r="S172" s="19"/>
      <c r="T172" s="19"/>
      <c r="U172" s="19"/>
      <c r="V172" s="19"/>
      <c r="W172" s="19"/>
      <c r="X172" s="19"/>
      <c r="Y172" s="19"/>
      <c r="Z172" s="19"/>
    </row>
    <row r="173">
      <c r="A173" s="19"/>
      <c r="B173" s="20"/>
      <c r="C173" s="19"/>
      <c r="D173" s="19"/>
      <c r="E173" s="19"/>
      <c r="F173" s="19"/>
      <c r="G173" s="20"/>
      <c r="H173" s="19"/>
      <c r="I173" s="19"/>
      <c r="J173" s="19"/>
      <c r="K173" s="19"/>
      <c r="L173" s="19"/>
      <c r="M173" s="19"/>
      <c r="N173" s="19"/>
      <c r="O173" s="19"/>
      <c r="P173" s="19"/>
      <c r="Q173" s="19"/>
      <c r="R173" s="19"/>
      <c r="S173" s="19"/>
      <c r="T173" s="19"/>
      <c r="U173" s="19"/>
      <c r="V173" s="19"/>
      <c r="W173" s="19"/>
      <c r="X173" s="19"/>
      <c r="Y173" s="19"/>
      <c r="Z173" s="19"/>
    </row>
    <row r="174">
      <c r="A174" s="19"/>
      <c r="B174" s="20"/>
      <c r="C174" s="19"/>
      <c r="D174" s="19"/>
      <c r="E174" s="19"/>
      <c r="F174" s="19"/>
      <c r="G174" s="20"/>
      <c r="H174" s="19"/>
      <c r="I174" s="19"/>
      <c r="J174" s="19"/>
      <c r="K174" s="19"/>
      <c r="L174" s="19"/>
      <c r="M174" s="19"/>
      <c r="N174" s="19"/>
      <c r="O174" s="19"/>
      <c r="P174" s="19"/>
      <c r="Q174" s="19"/>
      <c r="R174" s="19"/>
      <c r="S174" s="19"/>
      <c r="T174" s="19"/>
      <c r="U174" s="19"/>
      <c r="V174" s="19"/>
      <c r="W174" s="19"/>
      <c r="X174" s="19"/>
      <c r="Y174" s="19"/>
      <c r="Z174" s="19"/>
    </row>
    <row r="175">
      <c r="A175" s="19"/>
      <c r="B175" s="20"/>
      <c r="C175" s="19"/>
      <c r="D175" s="19"/>
      <c r="E175" s="19"/>
      <c r="F175" s="19"/>
      <c r="G175" s="20"/>
      <c r="H175" s="19"/>
      <c r="I175" s="19"/>
      <c r="J175" s="19"/>
      <c r="K175" s="19"/>
      <c r="L175" s="19"/>
      <c r="M175" s="19"/>
      <c r="N175" s="19"/>
      <c r="O175" s="19"/>
      <c r="P175" s="19"/>
      <c r="Q175" s="19"/>
      <c r="R175" s="19"/>
      <c r="S175" s="19"/>
      <c r="T175" s="19"/>
      <c r="U175" s="19"/>
      <c r="V175" s="19"/>
      <c r="W175" s="19"/>
      <c r="X175" s="19"/>
      <c r="Y175" s="19"/>
      <c r="Z175" s="19"/>
    </row>
    <row r="176">
      <c r="A176" s="19"/>
      <c r="B176" s="20"/>
      <c r="C176" s="19"/>
      <c r="D176" s="19"/>
      <c r="E176" s="19"/>
      <c r="F176" s="19"/>
      <c r="G176" s="20"/>
      <c r="H176" s="19"/>
      <c r="I176" s="19"/>
      <c r="J176" s="19"/>
      <c r="K176" s="19"/>
      <c r="L176" s="19"/>
      <c r="M176" s="19"/>
      <c r="N176" s="19"/>
      <c r="O176" s="19"/>
      <c r="P176" s="19"/>
      <c r="Q176" s="19"/>
      <c r="R176" s="19"/>
      <c r="S176" s="19"/>
      <c r="T176" s="19"/>
      <c r="U176" s="19"/>
      <c r="V176" s="19"/>
      <c r="W176" s="19"/>
      <c r="X176" s="19"/>
      <c r="Y176" s="19"/>
      <c r="Z176" s="19"/>
    </row>
    <row r="177">
      <c r="A177" s="19"/>
      <c r="B177" s="20"/>
      <c r="C177" s="19"/>
      <c r="D177" s="19"/>
      <c r="E177" s="19"/>
      <c r="F177" s="19"/>
      <c r="G177" s="20"/>
      <c r="H177" s="19"/>
      <c r="I177" s="19"/>
      <c r="J177" s="19"/>
      <c r="K177" s="19"/>
      <c r="L177" s="19"/>
      <c r="M177" s="19"/>
      <c r="N177" s="19"/>
      <c r="O177" s="19"/>
      <c r="P177" s="19"/>
      <c r="Q177" s="19"/>
      <c r="R177" s="19"/>
      <c r="S177" s="19"/>
      <c r="T177" s="19"/>
      <c r="U177" s="19"/>
      <c r="V177" s="19"/>
      <c r="W177" s="19"/>
      <c r="X177" s="19"/>
      <c r="Y177" s="19"/>
      <c r="Z177" s="19"/>
    </row>
    <row r="178">
      <c r="A178" s="19"/>
      <c r="B178" s="20"/>
      <c r="C178" s="19"/>
      <c r="D178" s="19"/>
      <c r="E178" s="19"/>
      <c r="F178" s="19"/>
      <c r="G178" s="20"/>
      <c r="H178" s="19"/>
      <c r="I178" s="19"/>
      <c r="J178" s="19"/>
      <c r="K178" s="19"/>
      <c r="L178" s="19"/>
      <c r="M178" s="19"/>
      <c r="N178" s="19"/>
      <c r="O178" s="19"/>
      <c r="P178" s="19"/>
      <c r="Q178" s="19"/>
      <c r="R178" s="19"/>
      <c r="S178" s="19"/>
      <c r="T178" s="19"/>
      <c r="U178" s="19"/>
      <c r="V178" s="19"/>
      <c r="W178" s="19"/>
      <c r="X178" s="19"/>
      <c r="Y178" s="19"/>
      <c r="Z178" s="19"/>
    </row>
    <row r="179">
      <c r="A179" s="19"/>
      <c r="B179" s="20"/>
      <c r="C179" s="19"/>
      <c r="D179" s="19"/>
      <c r="E179" s="19"/>
      <c r="F179" s="19"/>
      <c r="G179" s="20"/>
      <c r="H179" s="19"/>
      <c r="I179" s="19"/>
      <c r="J179" s="19"/>
      <c r="K179" s="19"/>
      <c r="L179" s="19"/>
      <c r="M179" s="19"/>
      <c r="N179" s="19"/>
      <c r="O179" s="19"/>
      <c r="P179" s="19"/>
      <c r="Q179" s="19"/>
      <c r="R179" s="19"/>
      <c r="S179" s="19"/>
      <c r="T179" s="19"/>
      <c r="U179" s="19"/>
      <c r="V179" s="19"/>
      <c r="W179" s="19"/>
      <c r="X179" s="19"/>
      <c r="Y179" s="19"/>
      <c r="Z179" s="19"/>
    </row>
    <row r="180">
      <c r="A180" s="19"/>
      <c r="B180" s="20"/>
      <c r="C180" s="19"/>
      <c r="D180" s="19"/>
      <c r="E180" s="19"/>
      <c r="F180" s="19"/>
      <c r="G180" s="20"/>
      <c r="H180" s="19"/>
      <c r="I180" s="19"/>
      <c r="J180" s="19"/>
      <c r="K180" s="19"/>
      <c r="L180" s="19"/>
      <c r="M180" s="19"/>
      <c r="N180" s="19"/>
      <c r="O180" s="19"/>
      <c r="P180" s="19"/>
      <c r="Q180" s="19"/>
      <c r="R180" s="19"/>
      <c r="S180" s="19"/>
      <c r="T180" s="19"/>
      <c r="U180" s="19"/>
      <c r="V180" s="19"/>
      <c r="W180" s="19"/>
      <c r="X180" s="19"/>
      <c r="Y180" s="19"/>
      <c r="Z180" s="19"/>
    </row>
    <row r="181">
      <c r="A181" s="19"/>
      <c r="B181" s="20"/>
      <c r="C181" s="19"/>
      <c r="D181" s="19"/>
      <c r="E181" s="19"/>
      <c r="F181" s="19"/>
      <c r="G181" s="20"/>
      <c r="H181" s="19"/>
      <c r="I181" s="19"/>
      <c r="J181" s="19"/>
      <c r="K181" s="19"/>
      <c r="L181" s="19"/>
      <c r="M181" s="19"/>
      <c r="N181" s="19"/>
      <c r="O181" s="19"/>
      <c r="P181" s="19"/>
      <c r="Q181" s="19"/>
      <c r="R181" s="19"/>
      <c r="S181" s="19"/>
      <c r="T181" s="19"/>
      <c r="U181" s="19"/>
      <c r="V181" s="19"/>
      <c r="W181" s="19"/>
      <c r="X181" s="19"/>
      <c r="Y181" s="19"/>
      <c r="Z181" s="19"/>
    </row>
    <row r="182">
      <c r="A182" s="19"/>
      <c r="B182" s="20"/>
      <c r="C182" s="19"/>
      <c r="D182" s="19"/>
      <c r="E182" s="19"/>
      <c r="F182" s="19"/>
      <c r="G182" s="20"/>
      <c r="H182" s="19"/>
      <c r="I182" s="19"/>
      <c r="J182" s="19"/>
      <c r="K182" s="19"/>
      <c r="L182" s="19"/>
      <c r="M182" s="19"/>
      <c r="N182" s="19"/>
      <c r="O182" s="19"/>
      <c r="P182" s="19"/>
      <c r="Q182" s="19"/>
      <c r="R182" s="19"/>
      <c r="S182" s="19"/>
      <c r="T182" s="19"/>
      <c r="U182" s="19"/>
      <c r="V182" s="19"/>
      <c r="W182" s="19"/>
      <c r="X182" s="19"/>
      <c r="Y182" s="19"/>
      <c r="Z182" s="19"/>
    </row>
    <row r="183">
      <c r="A183" s="19"/>
      <c r="B183" s="20"/>
      <c r="C183" s="19"/>
      <c r="D183" s="19"/>
      <c r="E183" s="19"/>
      <c r="F183" s="19"/>
      <c r="G183" s="20"/>
      <c r="H183" s="19"/>
      <c r="I183" s="19"/>
      <c r="J183" s="19"/>
      <c r="K183" s="19"/>
      <c r="L183" s="19"/>
      <c r="M183" s="19"/>
      <c r="N183" s="19"/>
      <c r="O183" s="19"/>
      <c r="P183" s="19"/>
      <c r="Q183" s="19"/>
      <c r="R183" s="19"/>
      <c r="S183" s="19"/>
      <c r="T183" s="19"/>
      <c r="U183" s="19"/>
      <c r="V183" s="19"/>
      <c r="W183" s="19"/>
      <c r="X183" s="19"/>
      <c r="Y183" s="19"/>
      <c r="Z183" s="19"/>
    </row>
    <row r="184">
      <c r="A184" s="19"/>
      <c r="B184" s="20"/>
      <c r="C184" s="19"/>
      <c r="D184" s="19"/>
      <c r="E184" s="19"/>
      <c r="F184" s="19"/>
      <c r="G184" s="20"/>
      <c r="H184" s="19"/>
      <c r="I184" s="19"/>
      <c r="J184" s="19"/>
      <c r="K184" s="19"/>
      <c r="L184" s="19"/>
      <c r="M184" s="19"/>
      <c r="N184" s="19"/>
      <c r="O184" s="19"/>
      <c r="P184" s="19"/>
      <c r="Q184" s="19"/>
      <c r="R184" s="19"/>
      <c r="S184" s="19"/>
      <c r="T184" s="19"/>
      <c r="U184" s="19"/>
      <c r="V184" s="19"/>
      <c r="W184" s="19"/>
      <c r="X184" s="19"/>
      <c r="Y184" s="19"/>
      <c r="Z184" s="19"/>
    </row>
    <row r="185">
      <c r="A185" s="19"/>
      <c r="B185" s="20"/>
      <c r="C185" s="19"/>
      <c r="D185" s="19"/>
      <c r="E185" s="19"/>
      <c r="F185" s="19"/>
      <c r="G185" s="20"/>
      <c r="H185" s="19"/>
      <c r="I185" s="19"/>
      <c r="J185" s="19"/>
      <c r="K185" s="19"/>
      <c r="L185" s="19"/>
      <c r="M185" s="19"/>
      <c r="N185" s="19"/>
      <c r="O185" s="19"/>
      <c r="P185" s="19"/>
      <c r="Q185" s="19"/>
      <c r="R185" s="19"/>
      <c r="S185" s="19"/>
      <c r="T185" s="19"/>
      <c r="U185" s="19"/>
      <c r="V185" s="19"/>
      <c r="W185" s="19"/>
      <c r="X185" s="19"/>
      <c r="Y185" s="19"/>
      <c r="Z185" s="19"/>
    </row>
    <row r="186">
      <c r="A186" s="19"/>
      <c r="B186" s="20"/>
      <c r="C186" s="19"/>
      <c r="D186" s="19"/>
      <c r="E186" s="19"/>
      <c r="F186" s="19"/>
      <c r="G186" s="20"/>
      <c r="H186" s="19"/>
      <c r="I186" s="19"/>
      <c r="J186" s="19"/>
      <c r="K186" s="19"/>
      <c r="L186" s="19"/>
      <c r="M186" s="19"/>
      <c r="N186" s="19"/>
      <c r="O186" s="19"/>
      <c r="P186" s="19"/>
      <c r="Q186" s="19"/>
      <c r="R186" s="19"/>
      <c r="S186" s="19"/>
      <c r="T186" s="19"/>
      <c r="U186" s="19"/>
      <c r="V186" s="19"/>
      <c r="W186" s="19"/>
      <c r="X186" s="19"/>
      <c r="Y186" s="19"/>
      <c r="Z186" s="19"/>
    </row>
    <row r="187">
      <c r="A187" s="19"/>
      <c r="B187" s="20"/>
      <c r="C187" s="19"/>
      <c r="D187" s="19"/>
      <c r="E187" s="19"/>
      <c r="F187" s="19"/>
      <c r="G187" s="20"/>
      <c r="H187" s="19"/>
      <c r="I187" s="19"/>
      <c r="J187" s="19"/>
      <c r="K187" s="19"/>
      <c r="L187" s="19"/>
      <c r="M187" s="19"/>
      <c r="N187" s="19"/>
      <c r="O187" s="19"/>
      <c r="P187" s="19"/>
      <c r="Q187" s="19"/>
      <c r="R187" s="19"/>
      <c r="S187" s="19"/>
      <c r="T187" s="19"/>
      <c r="U187" s="19"/>
      <c r="V187" s="19"/>
      <c r="W187" s="19"/>
      <c r="X187" s="19"/>
      <c r="Y187" s="19"/>
      <c r="Z187" s="19"/>
    </row>
    <row r="188">
      <c r="A188" s="19"/>
      <c r="B188" s="20"/>
      <c r="C188" s="19"/>
      <c r="D188" s="19"/>
      <c r="E188" s="19"/>
      <c r="F188" s="19"/>
      <c r="G188" s="20"/>
      <c r="H188" s="19"/>
      <c r="I188" s="19"/>
      <c r="J188" s="19"/>
      <c r="K188" s="19"/>
      <c r="L188" s="19"/>
      <c r="M188" s="19"/>
      <c r="N188" s="19"/>
      <c r="O188" s="19"/>
      <c r="P188" s="19"/>
      <c r="Q188" s="19"/>
      <c r="R188" s="19"/>
      <c r="S188" s="19"/>
      <c r="T188" s="19"/>
      <c r="U188" s="19"/>
      <c r="V188" s="19"/>
      <c r="W188" s="19"/>
      <c r="X188" s="19"/>
      <c r="Y188" s="19"/>
      <c r="Z188" s="19"/>
    </row>
    <row r="189">
      <c r="A189" s="19"/>
      <c r="B189" s="20"/>
      <c r="C189" s="19"/>
      <c r="D189" s="19"/>
      <c r="E189" s="19"/>
      <c r="F189" s="19"/>
      <c r="G189" s="20"/>
      <c r="H189" s="19"/>
      <c r="I189" s="19"/>
      <c r="J189" s="19"/>
      <c r="K189" s="19"/>
      <c r="L189" s="19"/>
      <c r="M189" s="19"/>
      <c r="N189" s="19"/>
      <c r="O189" s="19"/>
      <c r="P189" s="19"/>
      <c r="Q189" s="19"/>
      <c r="R189" s="19"/>
      <c r="S189" s="19"/>
      <c r="T189" s="19"/>
      <c r="U189" s="19"/>
      <c r="V189" s="19"/>
      <c r="W189" s="19"/>
      <c r="X189" s="19"/>
      <c r="Y189" s="19"/>
      <c r="Z189" s="19"/>
    </row>
    <row r="190">
      <c r="A190" s="19"/>
      <c r="B190" s="20"/>
      <c r="C190" s="19"/>
      <c r="D190" s="19"/>
      <c r="E190" s="19"/>
      <c r="F190" s="19"/>
      <c r="G190" s="20"/>
      <c r="H190" s="19"/>
      <c r="I190" s="19"/>
      <c r="J190" s="19"/>
      <c r="K190" s="19"/>
      <c r="L190" s="19"/>
      <c r="M190" s="19"/>
      <c r="N190" s="19"/>
      <c r="O190" s="19"/>
      <c r="P190" s="19"/>
      <c r="Q190" s="19"/>
      <c r="R190" s="19"/>
      <c r="S190" s="19"/>
      <c r="T190" s="19"/>
      <c r="U190" s="19"/>
      <c r="V190" s="19"/>
      <c r="W190" s="19"/>
      <c r="X190" s="19"/>
      <c r="Y190" s="19"/>
      <c r="Z190" s="19"/>
    </row>
    <row r="191">
      <c r="A191" s="19"/>
      <c r="B191" s="20"/>
      <c r="C191" s="19"/>
      <c r="D191" s="19"/>
      <c r="E191" s="19"/>
      <c r="F191" s="19"/>
      <c r="G191" s="20"/>
      <c r="H191" s="19"/>
      <c r="I191" s="19"/>
      <c r="J191" s="19"/>
      <c r="K191" s="19"/>
      <c r="L191" s="19"/>
      <c r="M191" s="19"/>
      <c r="N191" s="19"/>
      <c r="O191" s="19"/>
      <c r="P191" s="19"/>
      <c r="Q191" s="19"/>
      <c r="R191" s="19"/>
      <c r="S191" s="19"/>
      <c r="T191" s="19"/>
      <c r="U191" s="19"/>
      <c r="V191" s="19"/>
      <c r="W191" s="19"/>
      <c r="X191" s="19"/>
      <c r="Y191" s="19"/>
      <c r="Z191" s="19"/>
    </row>
    <row r="192">
      <c r="A192" s="19"/>
      <c r="B192" s="20"/>
      <c r="C192" s="19"/>
      <c r="D192" s="19"/>
      <c r="E192" s="19"/>
      <c r="F192" s="19"/>
      <c r="G192" s="20"/>
      <c r="H192" s="19"/>
      <c r="I192" s="19"/>
      <c r="J192" s="19"/>
      <c r="K192" s="19"/>
      <c r="L192" s="19"/>
      <c r="M192" s="19"/>
      <c r="N192" s="19"/>
      <c r="O192" s="19"/>
      <c r="P192" s="19"/>
      <c r="Q192" s="19"/>
      <c r="R192" s="19"/>
      <c r="S192" s="19"/>
      <c r="T192" s="19"/>
      <c r="U192" s="19"/>
      <c r="V192" s="19"/>
      <c r="W192" s="19"/>
      <c r="X192" s="19"/>
      <c r="Y192" s="19"/>
      <c r="Z192" s="19"/>
    </row>
    <row r="193">
      <c r="A193" s="19"/>
      <c r="B193" s="20"/>
      <c r="C193" s="19"/>
      <c r="D193" s="19"/>
      <c r="E193" s="19"/>
      <c r="F193" s="19"/>
      <c r="G193" s="20"/>
      <c r="H193" s="19"/>
      <c r="I193" s="19"/>
      <c r="J193" s="19"/>
      <c r="K193" s="19"/>
      <c r="L193" s="19"/>
      <c r="M193" s="19"/>
      <c r="N193" s="19"/>
      <c r="O193" s="19"/>
      <c r="P193" s="19"/>
      <c r="Q193" s="19"/>
      <c r="R193" s="19"/>
      <c r="S193" s="19"/>
      <c r="T193" s="19"/>
      <c r="U193" s="19"/>
      <c r="V193" s="19"/>
      <c r="W193" s="19"/>
      <c r="X193" s="19"/>
      <c r="Y193" s="19"/>
      <c r="Z193" s="19"/>
    </row>
    <row r="194">
      <c r="A194" s="19"/>
      <c r="B194" s="20"/>
      <c r="C194" s="19"/>
      <c r="D194" s="19"/>
      <c r="E194" s="19"/>
      <c r="F194" s="19"/>
      <c r="G194" s="20"/>
      <c r="H194" s="19"/>
      <c r="I194" s="19"/>
      <c r="J194" s="19"/>
      <c r="K194" s="19"/>
      <c r="L194" s="19"/>
      <c r="M194" s="19"/>
      <c r="N194" s="19"/>
      <c r="O194" s="19"/>
      <c r="P194" s="19"/>
      <c r="Q194" s="19"/>
      <c r="R194" s="19"/>
      <c r="S194" s="19"/>
      <c r="T194" s="19"/>
      <c r="U194" s="19"/>
      <c r="V194" s="19"/>
      <c r="W194" s="19"/>
      <c r="X194" s="19"/>
      <c r="Y194" s="19"/>
      <c r="Z194" s="19"/>
    </row>
    <row r="195">
      <c r="A195" s="19"/>
      <c r="B195" s="20"/>
      <c r="C195" s="19"/>
      <c r="D195" s="19"/>
      <c r="E195" s="19"/>
      <c r="F195" s="19"/>
      <c r="G195" s="20"/>
      <c r="H195" s="19"/>
      <c r="I195" s="19"/>
      <c r="J195" s="19"/>
      <c r="K195" s="19"/>
      <c r="L195" s="19"/>
      <c r="M195" s="19"/>
      <c r="N195" s="19"/>
      <c r="O195" s="19"/>
      <c r="P195" s="19"/>
      <c r="Q195" s="19"/>
      <c r="R195" s="19"/>
      <c r="S195" s="19"/>
      <c r="T195" s="19"/>
      <c r="U195" s="19"/>
      <c r="V195" s="19"/>
      <c r="W195" s="19"/>
      <c r="X195" s="19"/>
      <c r="Y195" s="19"/>
      <c r="Z195" s="19"/>
    </row>
    <row r="196">
      <c r="A196" s="19"/>
      <c r="B196" s="20"/>
      <c r="C196" s="19"/>
      <c r="D196" s="19"/>
      <c r="E196" s="19"/>
      <c r="F196" s="19"/>
      <c r="G196" s="20"/>
      <c r="H196" s="19"/>
      <c r="I196" s="19"/>
      <c r="J196" s="19"/>
      <c r="K196" s="19"/>
      <c r="L196" s="19"/>
      <c r="M196" s="19"/>
      <c r="N196" s="19"/>
      <c r="O196" s="19"/>
      <c r="P196" s="19"/>
      <c r="Q196" s="19"/>
      <c r="R196" s="19"/>
      <c r="S196" s="19"/>
      <c r="T196" s="19"/>
      <c r="U196" s="19"/>
      <c r="V196" s="19"/>
      <c r="W196" s="19"/>
      <c r="X196" s="19"/>
      <c r="Y196" s="19"/>
      <c r="Z196" s="19"/>
    </row>
    <row r="197">
      <c r="A197" s="19"/>
      <c r="B197" s="20"/>
      <c r="C197" s="19"/>
      <c r="D197" s="19"/>
      <c r="E197" s="19"/>
      <c r="F197" s="19"/>
      <c r="G197" s="20"/>
      <c r="H197" s="19"/>
      <c r="I197" s="19"/>
      <c r="J197" s="19"/>
      <c r="K197" s="19"/>
      <c r="L197" s="19"/>
      <c r="M197" s="19"/>
      <c r="N197" s="19"/>
      <c r="O197" s="19"/>
      <c r="P197" s="19"/>
      <c r="Q197" s="19"/>
      <c r="R197" s="19"/>
      <c r="S197" s="19"/>
      <c r="T197" s="19"/>
      <c r="U197" s="19"/>
      <c r="V197" s="19"/>
      <c r="W197" s="19"/>
      <c r="X197" s="19"/>
      <c r="Y197" s="19"/>
      <c r="Z197" s="19"/>
    </row>
    <row r="198">
      <c r="A198" s="19"/>
      <c r="B198" s="20"/>
      <c r="C198" s="19"/>
      <c r="D198" s="19"/>
      <c r="E198" s="19"/>
      <c r="F198" s="19"/>
      <c r="G198" s="20"/>
      <c r="H198" s="19"/>
      <c r="I198" s="19"/>
      <c r="J198" s="19"/>
      <c r="K198" s="19"/>
      <c r="L198" s="19"/>
      <c r="M198" s="19"/>
      <c r="N198" s="19"/>
      <c r="O198" s="19"/>
      <c r="P198" s="19"/>
      <c r="Q198" s="19"/>
      <c r="R198" s="19"/>
      <c r="S198" s="19"/>
      <c r="T198" s="19"/>
      <c r="U198" s="19"/>
      <c r="V198" s="19"/>
      <c r="W198" s="19"/>
      <c r="X198" s="19"/>
      <c r="Y198" s="19"/>
      <c r="Z198" s="19"/>
    </row>
    <row r="199">
      <c r="A199" s="19"/>
      <c r="B199" s="20"/>
      <c r="C199" s="19"/>
      <c r="D199" s="19"/>
      <c r="E199" s="19"/>
      <c r="F199" s="19"/>
      <c r="G199" s="20"/>
      <c r="H199" s="19"/>
      <c r="I199" s="19"/>
      <c r="J199" s="19"/>
      <c r="K199" s="19"/>
      <c r="L199" s="19"/>
      <c r="M199" s="19"/>
      <c r="N199" s="19"/>
      <c r="O199" s="19"/>
      <c r="P199" s="19"/>
      <c r="Q199" s="19"/>
      <c r="R199" s="19"/>
      <c r="S199" s="19"/>
      <c r="T199" s="19"/>
      <c r="U199" s="19"/>
      <c r="V199" s="19"/>
      <c r="W199" s="19"/>
      <c r="X199" s="19"/>
      <c r="Y199" s="19"/>
      <c r="Z199" s="19"/>
    </row>
    <row r="200">
      <c r="A200" s="19"/>
      <c r="B200" s="20"/>
      <c r="C200" s="19"/>
      <c r="D200" s="19"/>
      <c r="E200" s="19"/>
      <c r="F200" s="19"/>
      <c r="G200" s="20"/>
      <c r="H200" s="19"/>
      <c r="I200" s="19"/>
      <c r="J200" s="19"/>
      <c r="K200" s="19"/>
      <c r="L200" s="19"/>
      <c r="M200" s="19"/>
      <c r="N200" s="19"/>
      <c r="O200" s="19"/>
      <c r="P200" s="19"/>
      <c r="Q200" s="19"/>
      <c r="R200" s="19"/>
      <c r="S200" s="19"/>
      <c r="T200" s="19"/>
      <c r="U200" s="19"/>
      <c r="V200" s="19"/>
      <c r="W200" s="19"/>
      <c r="X200" s="19"/>
      <c r="Y200" s="19"/>
      <c r="Z200" s="19"/>
    </row>
    <row r="201">
      <c r="A201" s="19"/>
      <c r="B201" s="20"/>
      <c r="C201" s="19"/>
      <c r="D201" s="19"/>
      <c r="E201" s="19"/>
      <c r="F201" s="19"/>
      <c r="G201" s="20"/>
      <c r="H201" s="19"/>
      <c r="I201" s="19"/>
      <c r="J201" s="19"/>
      <c r="K201" s="19"/>
      <c r="L201" s="19"/>
      <c r="M201" s="19"/>
      <c r="N201" s="19"/>
      <c r="O201" s="19"/>
      <c r="P201" s="19"/>
      <c r="Q201" s="19"/>
      <c r="R201" s="19"/>
      <c r="S201" s="19"/>
      <c r="T201" s="19"/>
      <c r="U201" s="19"/>
      <c r="V201" s="19"/>
      <c r="W201" s="19"/>
      <c r="X201" s="19"/>
      <c r="Y201" s="19"/>
      <c r="Z201" s="19"/>
    </row>
    <row r="202">
      <c r="A202" s="19"/>
      <c r="B202" s="20"/>
      <c r="C202" s="19"/>
      <c r="D202" s="19"/>
      <c r="E202" s="19"/>
      <c r="F202" s="19"/>
      <c r="G202" s="20"/>
      <c r="H202" s="19"/>
      <c r="I202" s="19"/>
      <c r="J202" s="19"/>
      <c r="K202" s="19"/>
      <c r="L202" s="19"/>
      <c r="M202" s="19"/>
      <c r="N202" s="19"/>
      <c r="O202" s="19"/>
      <c r="P202" s="19"/>
      <c r="Q202" s="19"/>
      <c r="R202" s="19"/>
      <c r="S202" s="19"/>
      <c r="T202" s="19"/>
      <c r="U202" s="19"/>
      <c r="V202" s="19"/>
      <c r="W202" s="19"/>
      <c r="X202" s="19"/>
      <c r="Y202" s="19"/>
      <c r="Z202" s="19"/>
    </row>
    <row r="203">
      <c r="A203" s="19"/>
      <c r="B203" s="20"/>
      <c r="C203" s="19"/>
      <c r="D203" s="19"/>
      <c r="E203" s="19"/>
      <c r="F203" s="19"/>
      <c r="G203" s="20"/>
      <c r="H203" s="19"/>
      <c r="I203" s="19"/>
      <c r="J203" s="19"/>
      <c r="K203" s="19"/>
      <c r="L203" s="19"/>
      <c r="M203" s="19"/>
      <c r="N203" s="19"/>
      <c r="O203" s="19"/>
      <c r="P203" s="19"/>
      <c r="Q203" s="19"/>
      <c r="R203" s="19"/>
      <c r="S203" s="19"/>
      <c r="T203" s="19"/>
      <c r="U203" s="19"/>
      <c r="V203" s="19"/>
      <c r="W203" s="19"/>
      <c r="X203" s="19"/>
      <c r="Y203" s="19"/>
      <c r="Z203" s="19"/>
    </row>
    <row r="204">
      <c r="A204" s="19"/>
      <c r="B204" s="20"/>
      <c r="C204" s="19"/>
      <c r="D204" s="19"/>
      <c r="E204" s="19"/>
      <c r="F204" s="19"/>
      <c r="G204" s="20"/>
      <c r="H204" s="19"/>
      <c r="I204" s="19"/>
      <c r="J204" s="19"/>
      <c r="K204" s="19"/>
      <c r="L204" s="19"/>
      <c r="M204" s="19"/>
      <c r="N204" s="19"/>
      <c r="O204" s="19"/>
      <c r="P204" s="19"/>
      <c r="Q204" s="19"/>
      <c r="R204" s="19"/>
      <c r="S204" s="19"/>
      <c r="T204" s="19"/>
      <c r="U204" s="19"/>
      <c r="V204" s="19"/>
      <c r="W204" s="19"/>
      <c r="X204" s="19"/>
      <c r="Y204" s="19"/>
      <c r="Z204" s="19"/>
    </row>
    <row r="205">
      <c r="A205" s="19"/>
      <c r="B205" s="20"/>
      <c r="C205" s="19"/>
      <c r="D205" s="19"/>
      <c r="E205" s="19"/>
      <c r="F205" s="19"/>
      <c r="G205" s="20"/>
      <c r="H205" s="19"/>
      <c r="I205" s="19"/>
      <c r="J205" s="19"/>
      <c r="K205" s="19"/>
      <c r="L205" s="19"/>
      <c r="M205" s="19"/>
      <c r="N205" s="19"/>
      <c r="O205" s="19"/>
      <c r="P205" s="19"/>
      <c r="Q205" s="19"/>
      <c r="R205" s="19"/>
      <c r="S205" s="19"/>
      <c r="T205" s="19"/>
      <c r="U205" s="19"/>
      <c r="V205" s="19"/>
      <c r="W205" s="19"/>
      <c r="X205" s="19"/>
      <c r="Y205" s="19"/>
      <c r="Z205" s="19"/>
    </row>
    <row r="206">
      <c r="A206" s="19"/>
      <c r="B206" s="20"/>
      <c r="C206" s="19"/>
      <c r="D206" s="19"/>
      <c r="E206" s="19"/>
      <c r="F206" s="19"/>
      <c r="G206" s="20"/>
      <c r="H206" s="19"/>
      <c r="I206" s="19"/>
      <c r="J206" s="19"/>
      <c r="K206" s="19"/>
      <c r="L206" s="19"/>
      <c r="M206" s="19"/>
      <c r="N206" s="19"/>
      <c r="O206" s="19"/>
      <c r="P206" s="19"/>
      <c r="Q206" s="19"/>
      <c r="R206" s="19"/>
      <c r="S206" s="19"/>
      <c r="T206" s="19"/>
      <c r="U206" s="19"/>
      <c r="V206" s="19"/>
      <c r="W206" s="19"/>
      <c r="X206" s="19"/>
      <c r="Y206" s="19"/>
      <c r="Z206" s="19"/>
    </row>
    <row r="207">
      <c r="A207" s="19"/>
      <c r="B207" s="20"/>
      <c r="C207" s="19"/>
      <c r="D207" s="19"/>
      <c r="E207" s="19"/>
      <c r="F207" s="19"/>
      <c r="G207" s="20"/>
      <c r="H207" s="19"/>
      <c r="I207" s="19"/>
      <c r="J207" s="19"/>
      <c r="K207" s="19"/>
      <c r="L207" s="19"/>
      <c r="M207" s="19"/>
      <c r="N207" s="19"/>
      <c r="O207" s="19"/>
      <c r="P207" s="19"/>
      <c r="Q207" s="19"/>
      <c r="R207" s="19"/>
      <c r="S207" s="19"/>
      <c r="T207" s="19"/>
      <c r="U207" s="19"/>
      <c r="V207" s="19"/>
      <c r="W207" s="19"/>
      <c r="X207" s="19"/>
      <c r="Y207" s="19"/>
      <c r="Z207" s="19"/>
    </row>
    <row r="208">
      <c r="A208" s="19"/>
      <c r="B208" s="20"/>
      <c r="C208" s="19"/>
      <c r="D208" s="19"/>
      <c r="E208" s="19"/>
      <c r="F208" s="19"/>
      <c r="G208" s="20"/>
      <c r="H208" s="19"/>
      <c r="I208" s="19"/>
      <c r="J208" s="19"/>
      <c r="K208" s="19"/>
      <c r="L208" s="19"/>
      <c r="M208" s="19"/>
      <c r="N208" s="19"/>
      <c r="O208" s="19"/>
      <c r="P208" s="19"/>
      <c r="Q208" s="19"/>
      <c r="R208" s="19"/>
      <c r="S208" s="19"/>
      <c r="T208" s="19"/>
      <c r="U208" s="19"/>
      <c r="V208" s="19"/>
      <c r="W208" s="19"/>
      <c r="X208" s="19"/>
      <c r="Y208" s="19"/>
      <c r="Z208" s="19"/>
    </row>
    <row r="209">
      <c r="A209" s="19"/>
      <c r="B209" s="20"/>
      <c r="C209" s="19"/>
      <c r="D209" s="19"/>
      <c r="E209" s="19"/>
      <c r="F209" s="19"/>
      <c r="G209" s="20"/>
      <c r="H209" s="19"/>
      <c r="I209" s="19"/>
      <c r="J209" s="19"/>
      <c r="K209" s="19"/>
      <c r="L209" s="19"/>
      <c r="M209" s="19"/>
      <c r="N209" s="19"/>
      <c r="O209" s="19"/>
      <c r="P209" s="19"/>
      <c r="Q209" s="19"/>
      <c r="R209" s="19"/>
      <c r="S209" s="19"/>
      <c r="T209" s="19"/>
      <c r="U209" s="19"/>
      <c r="V209" s="19"/>
      <c r="W209" s="19"/>
      <c r="X209" s="19"/>
      <c r="Y209" s="19"/>
      <c r="Z209" s="19"/>
    </row>
    <row r="210">
      <c r="A210" s="19"/>
      <c r="B210" s="20"/>
      <c r="C210" s="19"/>
      <c r="D210" s="19"/>
      <c r="E210" s="19"/>
      <c r="F210" s="19"/>
      <c r="G210" s="20"/>
      <c r="H210" s="19"/>
      <c r="I210" s="19"/>
      <c r="J210" s="19"/>
      <c r="K210" s="19"/>
      <c r="L210" s="19"/>
      <c r="M210" s="19"/>
      <c r="N210" s="19"/>
      <c r="O210" s="19"/>
      <c r="P210" s="19"/>
      <c r="Q210" s="19"/>
      <c r="R210" s="19"/>
      <c r="S210" s="19"/>
      <c r="T210" s="19"/>
      <c r="U210" s="19"/>
      <c r="V210" s="19"/>
      <c r="W210" s="19"/>
      <c r="X210" s="19"/>
      <c r="Y210" s="19"/>
      <c r="Z210" s="19"/>
    </row>
    <row r="211">
      <c r="A211" s="19"/>
      <c r="B211" s="20"/>
      <c r="C211" s="19"/>
      <c r="D211" s="19"/>
      <c r="E211" s="19"/>
      <c r="F211" s="19"/>
      <c r="G211" s="20"/>
      <c r="H211" s="19"/>
      <c r="I211" s="19"/>
      <c r="J211" s="19"/>
      <c r="K211" s="19"/>
      <c r="L211" s="19"/>
      <c r="M211" s="19"/>
      <c r="N211" s="19"/>
      <c r="O211" s="19"/>
      <c r="P211" s="19"/>
      <c r="Q211" s="19"/>
      <c r="R211" s="19"/>
      <c r="S211" s="19"/>
      <c r="T211" s="19"/>
      <c r="U211" s="19"/>
      <c r="V211" s="19"/>
      <c r="W211" s="19"/>
      <c r="X211" s="19"/>
      <c r="Y211" s="19"/>
      <c r="Z211" s="19"/>
    </row>
    <row r="212">
      <c r="A212" s="19"/>
      <c r="B212" s="20"/>
      <c r="C212" s="19"/>
      <c r="D212" s="19"/>
      <c r="E212" s="19"/>
      <c r="F212" s="19"/>
      <c r="G212" s="20"/>
      <c r="H212" s="19"/>
      <c r="I212" s="19"/>
      <c r="J212" s="19"/>
      <c r="K212" s="19"/>
      <c r="L212" s="19"/>
      <c r="M212" s="19"/>
      <c r="N212" s="19"/>
      <c r="O212" s="19"/>
      <c r="P212" s="19"/>
      <c r="Q212" s="19"/>
      <c r="R212" s="19"/>
      <c r="S212" s="19"/>
      <c r="T212" s="19"/>
      <c r="U212" s="19"/>
      <c r="V212" s="19"/>
      <c r="W212" s="19"/>
      <c r="X212" s="19"/>
      <c r="Y212" s="19"/>
      <c r="Z212" s="19"/>
    </row>
    <row r="213">
      <c r="A213" s="19"/>
      <c r="B213" s="20"/>
      <c r="C213" s="19"/>
      <c r="D213" s="19"/>
      <c r="E213" s="19"/>
      <c r="F213" s="19"/>
      <c r="G213" s="20"/>
      <c r="H213" s="19"/>
      <c r="I213" s="19"/>
      <c r="J213" s="19"/>
      <c r="K213" s="19"/>
      <c r="L213" s="19"/>
      <c r="M213" s="19"/>
      <c r="N213" s="19"/>
      <c r="O213" s="19"/>
      <c r="P213" s="19"/>
      <c r="Q213" s="19"/>
      <c r="R213" s="19"/>
      <c r="S213" s="19"/>
      <c r="T213" s="19"/>
      <c r="U213" s="19"/>
      <c r="V213" s="19"/>
      <c r="W213" s="19"/>
      <c r="X213" s="19"/>
      <c r="Y213" s="19"/>
      <c r="Z213" s="19"/>
    </row>
    <row r="214">
      <c r="A214" s="19"/>
      <c r="B214" s="20"/>
      <c r="C214" s="19"/>
      <c r="D214" s="19"/>
      <c r="E214" s="19"/>
      <c r="F214" s="19"/>
      <c r="G214" s="20"/>
      <c r="H214" s="19"/>
      <c r="I214" s="19"/>
      <c r="J214" s="19"/>
      <c r="K214" s="19"/>
      <c r="L214" s="19"/>
      <c r="M214" s="19"/>
      <c r="N214" s="19"/>
      <c r="O214" s="19"/>
      <c r="P214" s="19"/>
      <c r="Q214" s="19"/>
      <c r="R214" s="19"/>
      <c r="S214" s="19"/>
      <c r="T214" s="19"/>
      <c r="U214" s="19"/>
      <c r="V214" s="19"/>
      <c r="W214" s="19"/>
      <c r="X214" s="19"/>
      <c r="Y214" s="19"/>
      <c r="Z214" s="19"/>
    </row>
    <row r="215">
      <c r="A215" s="19"/>
      <c r="B215" s="20"/>
      <c r="C215" s="19"/>
      <c r="D215" s="19"/>
      <c r="E215" s="19"/>
      <c r="F215" s="19"/>
      <c r="G215" s="20"/>
      <c r="H215" s="19"/>
      <c r="I215" s="19"/>
      <c r="J215" s="19"/>
      <c r="K215" s="19"/>
      <c r="L215" s="19"/>
      <c r="M215" s="19"/>
      <c r="N215" s="19"/>
      <c r="O215" s="19"/>
      <c r="P215" s="19"/>
      <c r="Q215" s="19"/>
      <c r="R215" s="19"/>
      <c r="S215" s="19"/>
      <c r="T215" s="19"/>
      <c r="U215" s="19"/>
      <c r="V215" s="19"/>
      <c r="W215" s="19"/>
      <c r="X215" s="19"/>
      <c r="Y215" s="19"/>
      <c r="Z215" s="19"/>
    </row>
    <row r="216">
      <c r="A216" s="19"/>
      <c r="B216" s="20"/>
      <c r="C216" s="19"/>
      <c r="D216" s="19"/>
      <c r="E216" s="19"/>
      <c r="F216" s="19"/>
      <c r="G216" s="20"/>
      <c r="H216" s="19"/>
      <c r="I216" s="19"/>
      <c r="J216" s="19"/>
      <c r="K216" s="19"/>
      <c r="L216" s="19"/>
      <c r="M216" s="19"/>
      <c r="N216" s="19"/>
      <c r="O216" s="19"/>
      <c r="P216" s="19"/>
      <c r="Q216" s="19"/>
      <c r="R216" s="19"/>
      <c r="S216" s="19"/>
      <c r="T216" s="19"/>
      <c r="U216" s="19"/>
      <c r="V216" s="19"/>
      <c r="W216" s="19"/>
      <c r="X216" s="19"/>
      <c r="Y216" s="19"/>
      <c r="Z216" s="19"/>
    </row>
    <row r="217">
      <c r="A217" s="19"/>
      <c r="B217" s="20"/>
      <c r="C217" s="19"/>
      <c r="D217" s="19"/>
      <c r="E217" s="19"/>
      <c r="F217" s="19"/>
      <c r="G217" s="20"/>
      <c r="H217" s="19"/>
      <c r="I217" s="19"/>
      <c r="J217" s="19"/>
      <c r="K217" s="19"/>
      <c r="L217" s="19"/>
      <c r="M217" s="19"/>
      <c r="N217" s="19"/>
      <c r="O217" s="19"/>
      <c r="P217" s="19"/>
      <c r="Q217" s="19"/>
      <c r="R217" s="19"/>
      <c r="S217" s="19"/>
      <c r="T217" s="19"/>
      <c r="U217" s="19"/>
      <c r="V217" s="19"/>
      <c r="W217" s="19"/>
      <c r="X217" s="19"/>
      <c r="Y217" s="19"/>
      <c r="Z217" s="19"/>
    </row>
    <row r="218">
      <c r="A218" s="19"/>
      <c r="B218" s="20"/>
      <c r="C218" s="19"/>
      <c r="D218" s="19"/>
      <c r="E218" s="19"/>
      <c r="F218" s="19"/>
      <c r="G218" s="20"/>
      <c r="H218" s="19"/>
      <c r="I218" s="19"/>
      <c r="J218" s="19"/>
      <c r="K218" s="19"/>
      <c r="L218" s="19"/>
      <c r="M218" s="19"/>
      <c r="N218" s="19"/>
      <c r="O218" s="19"/>
      <c r="P218" s="19"/>
      <c r="Q218" s="19"/>
      <c r="R218" s="19"/>
      <c r="S218" s="19"/>
      <c r="T218" s="19"/>
      <c r="U218" s="19"/>
      <c r="V218" s="19"/>
      <c r="W218" s="19"/>
      <c r="X218" s="19"/>
      <c r="Y218" s="19"/>
      <c r="Z218" s="19"/>
    </row>
    <row r="219">
      <c r="A219" s="19"/>
      <c r="B219" s="20"/>
      <c r="C219" s="19"/>
      <c r="D219" s="19"/>
      <c r="E219" s="19"/>
      <c r="F219" s="19"/>
      <c r="G219" s="20"/>
      <c r="H219" s="19"/>
      <c r="I219" s="19"/>
      <c r="J219" s="19"/>
      <c r="K219" s="19"/>
      <c r="L219" s="19"/>
      <c r="M219" s="19"/>
      <c r="N219" s="19"/>
      <c r="O219" s="19"/>
      <c r="P219" s="19"/>
      <c r="Q219" s="19"/>
      <c r="R219" s="19"/>
      <c r="S219" s="19"/>
      <c r="T219" s="19"/>
      <c r="U219" s="19"/>
      <c r="V219" s="19"/>
      <c r="W219" s="19"/>
      <c r="X219" s="19"/>
      <c r="Y219" s="19"/>
      <c r="Z219" s="19"/>
    </row>
    <row r="220">
      <c r="A220" s="19"/>
      <c r="B220" s="20"/>
      <c r="C220" s="19"/>
      <c r="D220" s="19"/>
      <c r="E220" s="19"/>
      <c r="F220" s="19"/>
      <c r="G220" s="20"/>
      <c r="H220" s="19"/>
      <c r="I220" s="19"/>
      <c r="J220" s="19"/>
      <c r="K220" s="19"/>
      <c r="L220" s="19"/>
      <c r="M220" s="19"/>
      <c r="N220" s="19"/>
      <c r="O220" s="19"/>
      <c r="P220" s="19"/>
      <c r="Q220" s="19"/>
      <c r="R220" s="19"/>
      <c r="S220" s="19"/>
      <c r="T220" s="19"/>
      <c r="U220" s="19"/>
      <c r="V220" s="19"/>
      <c r="W220" s="19"/>
      <c r="X220" s="19"/>
      <c r="Y220" s="19"/>
      <c r="Z220" s="19"/>
    </row>
    <row r="221">
      <c r="A221" s="19"/>
      <c r="B221" s="20"/>
      <c r="C221" s="19"/>
      <c r="D221" s="19"/>
      <c r="E221" s="19"/>
      <c r="F221" s="19"/>
      <c r="G221" s="20"/>
      <c r="H221" s="19"/>
      <c r="I221" s="19"/>
      <c r="J221" s="19"/>
      <c r="K221" s="19"/>
      <c r="L221" s="19"/>
      <c r="M221" s="19"/>
      <c r="N221" s="19"/>
      <c r="O221" s="19"/>
      <c r="P221" s="19"/>
      <c r="Q221" s="19"/>
      <c r="R221" s="19"/>
      <c r="S221" s="19"/>
      <c r="T221" s="19"/>
      <c r="U221" s="19"/>
      <c r="V221" s="19"/>
      <c r="W221" s="19"/>
      <c r="X221" s="19"/>
      <c r="Y221" s="19"/>
      <c r="Z221" s="19"/>
    </row>
    <row r="222">
      <c r="A222" s="19"/>
      <c r="B222" s="20"/>
      <c r="C222" s="19"/>
      <c r="D222" s="19"/>
      <c r="E222" s="19"/>
      <c r="F222" s="19"/>
      <c r="G222" s="20"/>
      <c r="H222" s="19"/>
      <c r="I222" s="19"/>
      <c r="J222" s="19"/>
      <c r="K222" s="19"/>
      <c r="L222" s="19"/>
      <c r="M222" s="19"/>
      <c r="N222" s="19"/>
      <c r="O222" s="19"/>
      <c r="P222" s="19"/>
      <c r="Q222" s="19"/>
      <c r="R222" s="19"/>
      <c r="S222" s="19"/>
      <c r="T222" s="19"/>
      <c r="U222" s="19"/>
      <c r="V222" s="19"/>
      <c r="W222" s="19"/>
      <c r="X222" s="19"/>
      <c r="Y222" s="19"/>
      <c r="Z222" s="19"/>
    </row>
    <row r="223">
      <c r="A223" s="19"/>
      <c r="B223" s="20"/>
      <c r="C223" s="19"/>
      <c r="D223" s="19"/>
      <c r="E223" s="19"/>
      <c r="F223" s="19"/>
      <c r="G223" s="20"/>
      <c r="H223" s="19"/>
      <c r="I223" s="19"/>
      <c r="J223" s="19"/>
      <c r="K223" s="19"/>
      <c r="L223" s="19"/>
      <c r="M223" s="19"/>
      <c r="N223" s="19"/>
      <c r="O223" s="19"/>
      <c r="P223" s="19"/>
      <c r="Q223" s="19"/>
      <c r="R223" s="19"/>
      <c r="S223" s="19"/>
      <c r="T223" s="19"/>
      <c r="U223" s="19"/>
      <c r="V223" s="19"/>
      <c r="W223" s="19"/>
      <c r="X223" s="19"/>
      <c r="Y223" s="19"/>
      <c r="Z223" s="19"/>
    </row>
    <row r="224">
      <c r="A224" s="19"/>
      <c r="B224" s="20"/>
      <c r="C224" s="19"/>
      <c r="D224" s="19"/>
      <c r="E224" s="19"/>
      <c r="F224" s="19"/>
      <c r="G224" s="20"/>
      <c r="H224" s="19"/>
      <c r="I224" s="19"/>
      <c r="J224" s="19"/>
      <c r="K224" s="19"/>
      <c r="L224" s="19"/>
      <c r="M224" s="19"/>
      <c r="N224" s="19"/>
      <c r="O224" s="19"/>
      <c r="P224" s="19"/>
      <c r="Q224" s="19"/>
      <c r="R224" s="19"/>
      <c r="S224" s="19"/>
      <c r="T224" s="19"/>
      <c r="U224" s="19"/>
      <c r="V224" s="19"/>
      <c r="W224" s="19"/>
      <c r="X224" s="19"/>
      <c r="Y224" s="19"/>
      <c r="Z224" s="19"/>
    </row>
    <row r="225">
      <c r="A225" s="19"/>
      <c r="B225" s="20"/>
      <c r="C225" s="19"/>
      <c r="D225" s="19"/>
      <c r="E225" s="19"/>
      <c r="F225" s="19"/>
      <c r="G225" s="20"/>
      <c r="H225" s="19"/>
      <c r="I225" s="19"/>
      <c r="J225" s="19"/>
      <c r="K225" s="19"/>
      <c r="L225" s="19"/>
      <c r="M225" s="19"/>
      <c r="N225" s="19"/>
      <c r="O225" s="19"/>
      <c r="P225" s="19"/>
      <c r="Q225" s="19"/>
      <c r="R225" s="19"/>
      <c r="S225" s="19"/>
      <c r="T225" s="19"/>
      <c r="U225" s="19"/>
      <c r="V225" s="19"/>
      <c r="W225" s="19"/>
      <c r="X225" s="19"/>
      <c r="Y225" s="19"/>
      <c r="Z225" s="19"/>
    </row>
    <row r="226">
      <c r="A226" s="19"/>
      <c r="B226" s="20"/>
      <c r="C226" s="19"/>
      <c r="D226" s="19"/>
      <c r="E226" s="19"/>
      <c r="F226" s="19"/>
      <c r="G226" s="20"/>
      <c r="H226" s="19"/>
      <c r="I226" s="19"/>
      <c r="J226" s="19"/>
      <c r="K226" s="19"/>
      <c r="L226" s="19"/>
      <c r="M226" s="19"/>
      <c r="N226" s="19"/>
      <c r="O226" s="19"/>
      <c r="P226" s="19"/>
      <c r="Q226" s="19"/>
      <c r="R226" s="19"/>
      <c r="S226" s="19"/>
      <c r="T226" s="19"/>
      <c r="U226" s="19"/>
      <c r="V226" s="19"/>
      <c r="W226" s="19"/>
      <c r="X226" s="19"/>
      <c r="Y226" s="19"/>
      <c r="Z226" s="19"/>
    </row>
    <row r="227">
      <c r="A227" s="19"/>
      <c r="B227" s="20"/>
      <c r="C227" s="19"/>
      <c r="D227" s="19"/>
      <c r="E227" s="19"/>
      <c r="F227" s="19"/>
      <c r="G227" s="20"/>
      <c r="H227" s="19"/>
      <c r="I227" s="19"/>
      <c r="J227" s="19"/>
      <c r="K227" s="19"/>
      <c r="L227" s="19"/>
      <c r="M227" s="19"/>
      <c r="N227" s="19"/>
      <c r="O227" s="19"/>
      <c r="P227" s="19"/>
      <c r="Q227" s="19"/>
      <c r="R227" s="19"/>
      <c r="S227" s="19"/>
      <c r="T227" s="19"/>
      <c r="U227" s="19"/>
      <c r="V227" s="19"/>
      <c r="W227" s="19"/>
      <c r="X227" s="19"/>
      <c r="Y227" s="19"/>
      <c r="Z227" s="19"/>
    </row>
    <row r="228">
      <c r="A228" s="19"/>
      <c r="B228" s="20"/>
      <c r="C228" s="19"/>
      <c r="D228" s="19"/>
      <c r="E228" s="19"/>
      <c r="F228" s="19"/>
      <c r="G228" s="20"/>
      <c r="H228" s="19"/>
      <c r="I228" s="19"/>
      <c r="J228" s="19"/>
      <c r="K228" s="19"/>
      <c r="L228" s="19"/>
      <c r="M228" s="19"/>
      <c r="N228" s="19"/>
      <c r="O228" s="19"/>
      <c r="P228" s="19"/>
      <c r="Q228" s="19"/>
      <c r="R228" s="19"/>
      <c r="S228" s="19"/>
      <c r="T228" s="19"/>
      <c r="U228" s="19"/>
      <c r="V228" s="19"/>
      <c r="W228" s="19"/>
      <c r="X228" s="19"/>
      <c r="Y228" s="19"/>
      <c r="Z228" s="19"/>
    </row>
    <row r="229">
      <c r="A229" s="19"/>
      <c r="B229" s="20"/>
      <c r="C229" s="19"/>
      <c r="D229" s="19"/>
      <c r="E229" s="19"/>
      <c r="F229" s="19"/>
      <c r="G229" s="20"/>
      <c r="H229" s="19"/>
      <c r="I229" s="19"/>
      <c r="J229" s="19"/>
      <c r="K229" s="19"/>
      <c r="L229" s="19"/>
      <c r="M229" s="19"/>
      <c r="N229" s="19"/>
      <c r="O229" s="19"/>
      <c r="P229" s="19"/>
      <c r="Q229" s="19"/>
      <c r="R229" s="19"/>
      <c r="S229" s="19"/>
      <c r="T229" s="19"/>
      <c r="U229" s="19"/>
      <c r="V229" s="19"/>
      <c r="W229" s="19"/>
      <c r="X229" s="19"/>
      <c r="Y229" s="19"/>
      <c r="Z229" s="19"/>
    </row>
    <row r="230">
      <c r="A230" s="19"/>
      <c r="B230" s="20"/>
      <c r="C230" s="19"/>
      <c r="D230" s="19"/>
      <c r="E230" s="19"/>
      <c r="F230" s="19"/>
      <c r="G230" s="20"/>
      <c r="H230" s="19"/>
      <c r="I230" s="19"/>
      <c r="J230" s="19"/>
      <c r="K230" s="19"/>
      <c r="L230" s="19"/>
      <c r="M230" s="19"/>
      <c r="N230" s="19"/>
      <c r="O230" s="19"/>
      <c r="P230" s="19"/>
      <c r="Q230" s="19"/>
      <c r="R230" s="19"/>
      <c r="S230" s="19"/>
      <c r="T230" s="19"/>
      <c r="U230" s="19"/>
      <c r="V230" s="19"/>
      <c r="W230" s="19"/>
      <c r="X230" s="19"/>
      <c r="Y230" s="19"/>
      <c r="Z230" s="19"/>
    </row>
    <row r="231">
      <c r="A231" s="19"/>
      <c r="B231" s="20"/>
      <c r="C231" s="19"/>
      <c r="D231" s="19"/>
      <c r="E231" s="19"/>
      <c r="F231" s="19"/>
      <c r="G231" s="20"/>
      <c r="H231" s="19"/>
      <c r="I231" s="19"/>
      <c r="J231" s="19"/>
      <c r="K231" s="19"/>
      <c r="L231" s="19"/>
      <c r="M231" s="19"/>
      <c r="N231" s="19"/>
      <c r="O231" s="19"/>
      <c r="P231" s="19"/>
      <c r="Q231" s="19"/>
      <c r="R231" s="19"/>
      <c r="S231" s="19"/>
      <c r="T231" s="19"/>
      <c r="U231" s="19"/>
      <c r="V231" s="19"/>
      <c r="W231" s="19"/>
      <c r="X231" s="19"/>
      <c r="Y231" s="19"/>
      <c r="Z231" s="19"/>
    </row>
    <row r="232">
      <c r="A232" s="19"/>
      <c r="B232" s="20"/>
      <c r="C232" s="19"/>
      <c r="D232" s="19"/>
      <c r="E232" s="19"/>
      <c r="F232" s="19"/>
      <c r="G232" s="20"/>
      <c r="H232" s="19"/>
      <c r="I232" s="19"/>
      <c r="J232" s="19"/>
      <c r="K232" s="19"/>
      <c r="L232" s="19"/>
      <c r="M232" s="19"/>
      <c r="N232" s="19"/>
      <c r="O232" s="19"/>
      <c r="P232" s="19"/>
      <c r="Q232" s="19"/>
      <c r="R232" s="19"/>
      <c r="S232" s="19"/>
      <c r="T232" s="19"/>
      <c r="U232" s="19"/>
      <c r="V232" s="19"/>
      <c r="W232" s="19"/>
      <c r="X232" s="19"/>
      <c r="Y232" s="19"/>
      <c r="Z232" s="19"/>
    </row>
    <row r="233">
      <c r="A233" s="19"/>
      <c r="B233" s="20"/>
      <c r="C233" s="19"/>
      <c r="D233" s="19"/>
      <c r="E233" s="19"/>
      <c r="F233" s="19"/>
      <c r="G233" s="20"/>
      <c r="H233" s="19"/>
      <c r="I233" s="19"/>
      <c r="J233" s="19"/>
      <c r="K233" s="19"/>
      <c r="L233" s="19"/>
      <c r="M233" s="19"/>
      <c r="N233" s="19"/>
      <c r="O233" s="19"/>
      <c r="P233" s="19"/>
      <c r="Q233" s="19"/>
      <c r="R233" s="19"/>
      <c r="S233" s="19"/>
      <c r="T233" s="19"/>
      <c r="U233" s="19"/>
      <c r="V233" s="19"/>
      <c r="W233" s="19"/>
      <c r="X233" s="19"/>
      <c r="Y233" s="19"/>
      <c r="Z233" s="19"/>
    </row>
    <row r="234">
      <c r="A234" s="19"/>
      <c r="B234" s="20"/>
      <c r="C234" s="19"/>
      <c r="D234" s="19"/>
      <c r="E234" s="19"/>
      <c r="F234" s="19"/>
      <c r="G234" s="20"/>
      <c r="H234" s="19"/>
      <c r="I234" s="19"/>
      <c r="J234" s="19"/>
      <c r="K234" s="19"/>
      <c r="L234" s="19"/>
      <c r="M234" s="19"/>
      <c r="N234" s="19"/>
      <c r="O234" s="19"/>
      <c r="P234" s="19"/>
      <c r="Q234" s="19"/>
      <c r="R234" s="19"/>
      <c r="S234" s="19"/>
      <c r="T234" s="19"/>
      <c r="U234" s="19"/>
      <c r="V234" s="19"/>
      <c r="W234" s="19"/>
      <c r="X234" s="19"/>
      <c r="Y234" s="19"/>
      <c r="Z234" s="19"/>
    </row>
    <row r="235">
      <c r="A235" s="19"/>
      <c r="B235" s="20"/>
      <c r="C235" s="19"/>
      <c r="D235" s="19"/>
      <c r="E235" s="19"/>
      <c r="F235" s="19"/>
      <c r="G235" s="20"/>
      <c r="H235" s="19"/>
      <c r="I235" s="19"/>
      <c r="J235" s="19"/>
      <c r="K235" s="19"/>
      <c r="L235" s="19"/>
      <c r="M235" s="19"/>
      <c r="N235" s="19"/>
      <c r="O235" s="19"/>
      <c r="P235" s="19"/>
      <c r="Q235" s="19"/>
      <c r="R235" s="19"/>
      <c r="S235" s="19"/>
      <c r="T235" s="19"/>
      <c r="U235" s="19"/>
      <c r="V235" s="19"/>
      <c r="W235" s="19"/>
      <c r="X235" s="19"/>
      <c r="Y235" s="19"/>
      <c r="Z235" s="19"/>
    </row>
    <row r="236">
      <c r="A236" s="19"/>
      <c r="B236" s="20"/>
      <c r="C236" s="19"/>
      <c r="D236" s="19"/>
      <c r="E236" s="19"/>
      <c r="F236" s="19"/>
      <c r="G236" s="20"/>
      <c r="H236" s="19"/>
      <c r="I236" s="19"/>
      <c r="J236" s="19"/>
      <c r="K236" s="19"/>
      <c r="L236" s="19"/>
      <c r="M236" s="19"/>
      <c r="N236" s="19"/>
      <c r="O236" s="19"/>
      <c r="P236" s="19"/>
      <c r="Q236" s="19"/>
      <c r="R236" s="19"/>
      <c r="S236" s="19"/>
      <c r="T236" s="19"/>
      <c r="U236" s="19"/>
      <c r="V236" s="19"/>
      <c r="W236" s="19"/>
      <c r="X236" s="19"/>
      <c r="Y236" s="19"/>
      <c r="Z236" s="19"/>
    </row>
    <row r="237">
      <c r="A237" s="19"/>
      <c r="B237" s="20"/>
      <c r="C237" s="19"/>
      <c r="D237" s="19"/>
      <c r="E237" s="19"/>
      <c r="F237" s="19"/>
      <c r="G237" s="20"/>
      <c r="H237" s="19"/>
      <c r="I237" s="19"/>
      <c r="J237" s="19"/>
      <c r="K237" s="19"/>
      <c r="L237" s="19"/>
      <c r="M237" s="19"/>
      <c r="N237" s="19"/>
      <c r="O237" s="19"/>
      <c r="P237" s="19"/>
      <c r="Q237" s="19"/>
      <c r="R237" s="19"/>
      <c r="S237" s="19"/>
      <c r="T237" s="19"/>
      <c r="U237" s="19"/>
      <c r="V237" s="19"/>
      <c r="W237" s="19"/>
      <c r="X237" s="19"/>
      <c r="Y237" s="19"/>
      <c r="Z237" s="19"/>
    </row>
    <row r="238">
      <c r="A238" s="19"/>
      <c r="B238" s="20"/>
      <c r="C238" s="19"/>
      <c r="D238" s="19"/>
      <c r="E238" s="19"/>
      <c r="F238" s="19"/>
      <c r="G238" s="20"/>
      <c r="H238" s="19"/>
      <c r="I238" s="19"/>
      <c r="J238" s="19"/>
      <c r="K238" s="19"/>
      <c r="L238" s="19"/>
      <c r="M238" s="19"/>
      <c r="N238" s="19"/>
      <c r="O238" s="19"/>
      <c r="P238" s="19"/>
      <c r="Q238" s="19"/>
      <c r="R238" s="19"/>
      <c r="S238" s="19"/>
      <c r="T238" s="19"/>
      <c r="U238" s="19"/>
      <c r="V238" s="19"/>
      <c r="W238" s="19"/>
      <c r="X238" s="19"/>
      <c r="Y238" s="19"/>
      <c r="Z238" s="19"/>
    </row>
    <row r="239">
      <c r="A239" s="19"/>
      <c r="B239" s="20"/>
      <c r="C239" s="19"/>
      <c r="D239" s="19"/>
      <c r="E239" s="19"/>
      <c r="F239" s="19"/>
      <c r="G239" s="20"/>
      <c r="H239" s="19"/>
      <c r="I239" s="19"/>
      <c r="J239" s="19"/>
      <c r="K239" s="19"/>
      <c r="L239" s="19"/>
      <c r="M239" s="19"/>
      <c r="N239" s="19"/>
      <c r="O239" s="19"/>
      <c r="P239" s="19"/>
      <c r="Q239" s="19"/>
      <c r="R239" s="19"/>
      <c r="S239" s="19"/>
      <c r="T239" s="19"/>
      <c r="U239" s="19"/>
      <c r="V239" s="19"/>
      <c r="W239" s="19"/>
      <c r="X239" s="19"/>
      <c r="Y239" s="19"/>
      <c r="Z239" s="19"/>
    </row>
    <row r="240">
      <c r="A240" s="19"/>
      <c r="B240" s="20"/>
      <c r="C240" s="19"/>
      <c r="D240" s="19"/>
      <c r="E240" s="19"/>
      <c r="F240" s="19"/>
      <c r="G240" s="20"/>
      <c r="H240" s="19"/>
      <c r="I240" s="19"/>
      <c r="J240" s="19"/>
      <c r="K240" s="19"/>
      <c r="L240" s="19"/>
      <c r="M240" s="19"/>
      <c r="N240" s="19"/>
      <c r="O240" s="19"/>
      <c r="P240" s="19"/>
      <c r="Q240" s="19"/>
      <c r="R240" s="19"/>
      <c r="S240" s="19"/>
      <c r="T240" s="19"/>
      <c r="U240" s="19"/>
      <c r="V240" s="19"/>
      <c r="W240" s="19"/>
      <c r="X240" s="19"/>
      <c r="Y240" s="19"/>
      <c r="Z240" s="19"/>
    </row>
    <row r="241">
      <c r="A241" s="19"/>
      <c r="B241" s="20"/>
      <c r="C241" s="19"/>
      <c r="D241" s="19"/>
      <c r="E241" s="19"/>
      <c r="F241" s="19"/>
      <c r="G241" s="20"/>
      <c r="H241" s="19"/>
      <c r="I241" s="19"/>
      <c r="J241" s="19"/>
      <c r="K241" s="19"/>
      <c r="L241" s="19"/>
      <c r="M241" s="19"/>
      <c r="N241" s="19"/>
      <c r="O241" s="19"/>
      <c r="P241" s="19"/>
      <c r="Q241" s="19"/>
      <c r="R241" s="19"/>
      <c r="S241" s="19"/>
      <c r="T241" s="19"/>
      <c r="U241" s="19"/>
      <c r="V241" s="19"/>
      <c r="W241" s="19"/>
      <c r="X241" s="19"/>
      <c r="Y241" s="19"/>
      <c r="Z241" s="19"/>
    </row>
    <row r="242">
      <c r="A242" s="19"/>
      <c r="B242" s="20"/>
      <c r="C242" s="19"/>
      <c r="D242" s="19"/>
      <c r="E242" s="19"/>
      <c r="F242" s="19"/>
      <c r="G242" s="20"/>
      <c r="H242" s="19"/>
      <c r="I242" s="19"/>
      <c r="J242" s="19"/>
      <c r="K242" s="19"/>
      <c r="L242" s="19"/>
      <c r="M242" s="19"/>
      <c r="N242" s="19"/>
      <c r="O242" s="19"/>
      <c r="P242" s="19"/>
      <c r="Q242" s="19"/>
      <c r="R242" s="19"/>
      <c r="S242" s="19"/>
      <c r="T242" s="19"/>
      <c r="U242" s="19"/>
      <c r="V242" s="19"/>
      <c r="W242" s="19"/>
      <c r="X242" s="19"/>
      <c r="Y242" s="19"/>
      <c r="Z242" s="19"/>
    </row>
    <row r="243">
      <c r="A243" s="19"/>
      <c r="B243" s="20"/>
      <c r="C243" s="19"/>
      <c r="D243" s="19"/>
      <c r="E243" s="19"/>
      <c r="F243" s="19"/>
      <c r="G243" s="20"/>
      <c r="H243" s="19"/>
      <c r="I243" s="19"/>
      <c r="J243" s="19"/>
      <c r="K243" s="19"/>
      <c r="L243" s="19"/>
      <c r="M243" s="19"/>
      <c r="N243" s="19"/>
      <c r="O243" s="19"/>
      <c r="P243" s="19"/>
      <c r="Q243" s="19"/>
      <c r="R243" s="19"/>
      <c r="S243" s="19"/>
      <c r="T243" s="19"/>
      <c r="U243" s="19"/>
      <c r="V243" s="19"/>
      <c r="W243" s="19"/>
      <c r="X243" s="19"/>
      <c r="Y243" s="19"/>
      <c r="Z243" s="19"/>
    </row>
    <row r="244">
      <c r="A244" s="19"/>
      <c r="B244" s="20"/>
      <c r="C244" s="19"/>
      <c r="D244" s="19"/>
      <c r="E244" s="19"/>
      <c r="F244" s="19"/>
      <c r="G244" s="20"/>
      <c r="H244" s="19"/>
      <c r="I244" s="19"/>
      <c r="J244" s="19"/>
      <c r="K244" s="19"/>
      <c r="L244" s="19"/>
      <c r="M244" s="19"/>
      <c r="N244" s="19"/>
      <c r="O244" s="19"/>
      <c r="P244" s="19"/>
      <c r="Q244" s="19"/>
      <c r="R244" s="19"/>
      <c r="S244" s="19"/>
      <c r="T244" s="19"/>
      <c r="U244" s="19"/>
      <c r="V244" s="19"/>
      <c r="W244" s="19"/>
      <c r="X244" s="19"/>
      <c r="Y244" s="19"/>
      <c r="Z244" s="19"/>
    </row>
    <row r="245">
      <c r="A245" s="19"/>
      <c r="B245" s="20"/>
      <c r="C245" s="19"/>
      <c r="D245" s="19"/>
      <c r="E245" s="19"/>
      <c r="F245" s="19"/>
      <c r="G245" s="20"/>
      <c r="H245" s="19"/>
      <c r="I245" s="19"/>
      <c r="J245" s="19"/>
      <c r="K245" s="19"/>
      <c r="L245" s="19"/>
      <c r="M245" s="19"/>
      <c r="N245" s="19"/>
      <c r="O245" s="19"/>
      <c r="P245" s="19"/>
      <c r="Q245" s="19"/>
      <c r="R245" s="19"/>
      <c r="S245" s="19"/>
      <c r="T245" s="19"/>
      <c r="U245" s="19"/>
      <c r="V245" s="19"/>
      <c r="W245" s="19"/>
      <c r="X245" s="19"/>
      <c r="Y245" s="19"/>
      <c r="Z245" s="19"/>
    </row>
    <row r="246">
      <c r="A246" s="19"/>
      <c r="B246" s="20"/>
      <c r="C246" s="19"/>
      <c r="D246" s="19"/>
      <c r="E246" s="19"/>
      <c r="F246" s="19"/>
      <c r="G246" s="20"/>
      <c r="H246" s="19"/>
      <c r="I246" s="19"/>
      <c r="J246" s="19"/>
      <c r="K246" s="19"/>
      <c r="L246" s="19"/>
      <c r="M246" s="19"/>
      <c r="N246" s="19"/>
      <c r="O246" s="19"/>
      <c r="P246" s="19"/>
      <c r="Q246" s="19"/>
      <c r="R246" s="19"/>
      <c r="S246" s="19"/>
      <c r="T246" s="19"/>
      <c r="U246" s="19"/>
      <c r="V246" s="19"/>
      <c r="W246" s="19"/>
      <c r="X246" s="19"/>
      <c r="Y246" s="19"/>
      <c r="Z246" s="19"/>
    </row>
    <row r="247">
      <c r="A247" s="19"/>
      <c r="B247" s="20"/>
      <c r="C247" s="19"/>
      <c r="D247" s="19"/>
      <c r="E247" s="19"/>
      <c r="F247" s="19"/>
      <c r="G247" s="20"/>
      <c r="H247" s="19"/>
      <c r="I247" s="19"/>
      <c r="J247" s="19"/>
      <c r="K247" s="19"/>
      <c r="L247" s="19"/>
      <c r="M247" s="19"/>
      <c r="N247" s="19"/>
      <c r="O247" s="19"/>
      <c r="P247" s="19"/>
      <c r="Q247" s="19"/>
      <c r="R247" s="19"/>
      <c r="S247" s="19"/>
      <c r="T247" s="19"/>
      <c r="U247" s="19"/>
      <c r="V247" s="19"/>
      <c r="W247" s="19"/>
      <c r="X247" s="19"/>
      <c r="Y247" s="19"/>
      <c r="Z247" s="19"/>
    </row>
    <row r="248">
      <c r="A248" s="19"/>
      <c r="B248" s="20"/>
      <c r="C248" s="19"/>
      <c r="D248" s="19"/>
      <c r="E248" s="19"/>
      <c r="F248" s="19"/>
      <c r="G248" s="20"/>
      <c r="H248" s="19"/>
      <c r="I248" s="19"/>
      <c r="J248" s="19"/>
      <c r="K248" s="19"/>
      <c r="L248" s="19"/>
      <c r="M248" s="19"/>
      <c r="N248" s="19"/>
      <c r="O248" s="19"/>
      <c r="P248" s="19"/>
      <c r="Q248" s="19"/>
      <c r="R248" s="19"/>
      <c r="S248" s="19"/>
      <c r="T248" s="19"/>
      <c r="U248" s="19"/>
      <c r="V248" s="19"/>
      <c r="W248" s="19"/>
      <c r="X248" s="19"/>
      <c r="Y248" s="19"/>
      <c r="Z248" s="19"/>
    </row>
    <row r="249">
      <c r="A249" s="19"/>
      <c r="B249" s="20"/>
      <c r="C249" s="19"/>
      <c r="D249" s="19"/>
      <c r="E249" s="19"/>
      <c r="F249" s="19"/>
      <c r="G249" s="20"/>
      <c r="H249" s="19"/>
      <c r="I249" s="19"/>
      <c r="J249" s="19"/>
      <c r="K249" s="19"/>
      <c r="L249" s="19"/>
      <c r="M249" s="19"/>
      <c r="N249" s="19"/>
      <c r="O249" s="19"/>
      <c r="P249" s="19"/>
      <c r="Q249" s="19"/>
      <c r="R249" s="19"/>
      <c r="S249" s="19"/>
      <c r="T249" s="19"/>
      <c r="U249" s="19"/>
      <c r="V249" s="19"/>
      <c r="W249" s="19"/>
      <c r="X249" s="19"/>
      <c r="Y249" s="19"/>
      <c r="Z249" s="19"/>
    </row>
    <row r="250">
      <c r="A250" s="19"/>
      <c r="B250" s="20"/>
      <c r="C250" s="19"/>
      <c r="D250" s="19"/>
      <c r="E250" s="19"/>
      <c r="F250" s="19"/>
      <c r="G250" s="20"/>
      <c r="H250" s="19"/>
      <c r="I250" s="19"/>
      <c r="J250" s="19"/>
      <c r="K250" s="19"/>
      <c r="L250" s="19"/>
      <c r="M250" s="19"/>
      <c r="N250" s="19"/>
      <c r="O250" s="19"/>
      <c r="P250" s="19"/>
      <c r="Q250" s="19"/>
      <c r="R250" s="19"/>
      <c r="S250" s="19"/>
      <c r="T250" s="19"/>
      <c r="U250" s="19"/>
      <c r="V250" s="19"/>
      <c r="W250" s="19"/>
      <c r="X250" s="19"/>
      <c r="Y250" s="19"/>
      <c r="Z250" s="19"/>
    </row>
    <row r="251">
      <c r="A251" s="19"/>
      <c r="B251" s="20"/>
      <c r="C251" s="19"/>
      <c r="D251" s="19"/>
      <c r="E251" s="19"/>
      <c r="F251" s="19"/>
      <c r="G251" s="20"/>
      <c r="H251" s="19"/>
      <c r="I251" s="19"/>
      <c r="J251" s="19"/>
      <c r="K251" s="19"/>
      <c r="L251" s="19"/>
      <c r="M251" s="19"/>
      <c r="N251" s="19"/>
      <c r="O251" s="19"/>
      <c r="P251" s="19"/>
      <c r="Q251" s="19"/>
      <c r="R251" s="19"/>
      <c r="S251" s="19"/>
      <c r="T251" s="19"/>
      <c r="U251" s="19"/>
      <c r="V251" s="19"/>
      <c r="W251" s="19"/>
      <c r="X251" s="19"/>
      <c r="Y251" s="19"/>
      <c r="Z251" s="19"/>
    </row>
    <row r="252">
      <c r="A252" s="19"/>
      <c r="B252" s="20"/>
      <c r="C252" s="19"/>
      <c r="D252" s="19"/>
      <c r="E252" s="19"/>
      <c r="F252" s="19"/>
      <c r="G252" s="20"/>
      <c r="H252" s="19"/>
      <c r="I252" s="19"/>
      <c r="J252" s="19"/>
      <c r="K252" s="19"/>
      <c r="L252" s="19"/>
      <c r="M252" s="19"/>
      <c r="N252" s="19"/>
      <c r="O252" s="19"/>
      <c r="P252" s="19"/>
      <c r="Q252" s="19"/>
      <c r="R252" s="19"/>
      <c r="S252" s="19"/>
      <c r="T252" s="19"/>
      <c r="U252" s="19"/>
      <c r="V252" s="19"/>
      <c r="W252" s="19"/>
      <c r="X252" s="19"/>
      <c r="Y252" s="19"/>
      <c r="Z252" s="19"/>
    </row>
    <row r="253">
      <c r="A253" s="19"/>
      <c r="B253" s="20"/>
      <c r="C253" s="19"/>
      <c r="D253" s="19"/>
      <c r="E253" s="19"/>
      <c r="F253" s="19"/>
      <c r="G253" s="20"/>
      <c r="H253" s="19"/>
      <c r="I253" s="19"/>
      <c r="J253" s="19"/>
      <c r="K253" s="19"/>
      <c r="L253" s="19"/>
      <c r="M253" s="19"/>
      <c r="N253" s="19"/>
      <c r="O253" s="19"/>
      <c r="P253" s="19"/>
      <c r="Q253" s="19"/>
      <c r="R253" s="19"/>
      <c r="S253" s="19"/>
      <c r="T253" s="19"/>
      <c r="U253" s="19"/>
      <c r="V253" s="19"/>
      <c r="W253" s="19"/>
      <c r="X253" s="19"/>
      <c r="Y253" s="19"/>
      <c r="Z253" s="19"/>
    </row>
    <row r="254">
      <c r="A254" s="19"/>
      <c r="B254" s="20"/>
      <c r="C254" s="19"/>
      <c r="D254" s="19"/>
      <c r="E254" s="19"/>
      <c r="F254" s="19"/>
      <c r="G254" s="20"/>
      <c r="H254" s="19"/>
      <c r="I254" s="19"/>
      <c r="J254" s="19"/>
      <c r="K254" s="19"/>
      <c r="L254" s="19"/>
      <c r="M254" s="19"/>
      <c r="N254" s="19"/>
      <c r="O254" s="19"/>
      <c r="P254" s="19"/>
      <c r="Q254" s="19"/>
      <c r="R254" s="19"/>
      <c r="S254" s="19"/>
      <c r="T254" s="19"/>
      <c r="U254" s="19"/>
      <c r="V254" s="19"/>
      <c r="W254" s="19"/>
      <c r="X254" s="19"/>
      <c r="Y254" s="19"/>
      <c r="Z254" s="19"/>
    </row>
    <row r="255">
      <c r="A255" s="19"/>
      <c r="B255" s="20"/>
      <c r="C255" s="19"/>
      <c r="D255" s="19"/>
      <c r="E255" s="19"/>
      <c r="F255" s="19"/>
      <c r="G255" s="20"/>
      <c r="H255" s="19"/>
      <c r="I255" s="19"/>
      <c r="J255" s="19"/>
      <c r="K255" s="19"/>
      <c r="L255" s="19"/>
      <c r="M255" s="19"/>
      <c r="N255" s="19"/>
      <c r="O255" s="19"/>
      <c r="P255" s="19"/>
      <c r="Q255" s="19"/>
      <c r="R255" s="19"/>
      <c r="S255" s="19"/>
      <c r="T255" s="19"/>
      <c r="U255" s="19"/>
      <c r="V255" s="19"/>
      <c r="W255" s="19"/>
      <c r="X255" s="19"/>
      <c r="Y255" s="19"/>
      <c r="Z255" s="19"/>
    </row>
    <row r="256">
      <c r="A256" s="19"/>
      <c r="B256" s="20"/>
      <c r="C256" s="19"/>
      <c r="D256" s="19"/>
      <c r="E256" s="19"/>
      <c r="F256" s="19"/>
      <c r="G256" s="20"/>
      <c r="H256" s="19"/>
      <c r="I256" s="19"/>
      <c r="J256" s="19"/>
      <c r="K256" s="19"/>
      <c r="L256" s="19"/>
      <c r="M256" s="19"/>
      <c r="N256" s="19"/>
      <c r="O256" s="19"/>
      <c r="P256" s="19"/>
      <c r="Q256" s="19"/>
      <c r="R256" s="19"/>
      <c r="S256" s="19"/>
      <c r="T256" s="19"/>
      <c r="U256" s="19"/>
      <c r="V256" s="19"/>
      <c r="W256" s="19"/>
      <c r="X256" s="19"/>
      <c r="Y256" s="19"/>
      <c r="Z256" s="19"/>
    </row>
    <row r="257">
      <c r="A257" s="19"/>
      <c r="B257" s="20"/>
      <c r="C257" s="19"/>
      <c r="D257" s="19"/>
      <c r="E257" s="19"/>
      <c r="F257" s="19"/>
      <c r="G257" s="20"/>
      <c r="H257" s="19"/>
      <c r="I257" s="19"/>
      <c r="J257" s="19"/>
      <c r="K257" s="19"/>
      <c r="L257" s="19"/>
      <c r="M257" s="19"/>
      <c r="N257" s="19"/>
      <c r="O257" s="19"/>
      <c r="P257" s="19"/>
      <c r="Q257" s="19"/>
      <c r="R257" s="19"/>
      <c r="S257" s="19"/>
      <c r="T257" s="19"/>
      <c r="U257" s="19"/>
      <c r="V257" s="19"/>
      <c r="W257" s="19"/>
      <c r="X257" s="19"/>
      <c r="Y257" s="19"/>
      <c r="Z257" s="19"/>
    </row>
    <row r="258">
      <c r="A258" s="19"/>
      <c r="B258" s="20"/>
      <c r="C258" s="19"/>
      <c r="D258" s="19"/>
      <c r="E258" s="19"/>
      <c r="F258" s="19"/>
      <c r="G258" s="20"/>
      <c r="H258" s="19"/>
      <c r="I258" s="19"/>
      <c r="J258" s="19"/>
      <c r="K258" s="19"/>
      <c r="L258" s="19"/>
      <c r="M258" s="19"/>
      <c r="N258" s="19"/>
      <c r="O258" s="19"/>
      <c r="P258" s="19"/>
      <c r="Q258" s="19"/>
      <c r="R258" s="19"/>
      <c r="S258" s="19"/>
      <c r="T258" s="19"/>
      <c r="U258" s="19"/>
      <c r="V258" s="19"/>
      <c r="W258" s="19"/>
      <c r="X258" s="19"/>
      <c r="Y258" s="19"/>
      <c r="Z258" s="19"/>
    </row>
    <row r="259">
      <c r="A259" s="19"/>
      <c r="B259" s="20"/>
      <c r="C259" s="19"/>
      <c r="D259" s="19"/>
      <c r="E259" s="19"/>
      <c r="F259" s="19"/>
      <c r="G259" s="20"/>
      <c r="H259" s="19"/>
      <c r="I259" s="19"/>
      <c r="J259" s="19"/>
      <c r="K259" s="19"/>
      <c r="L259" s="19"/>
      <c r="M259" s="19"/>
      <c r="N259" s="19"/>
      <c r="O259" s="19"/>
      <c r="P259" s="19"/>
      <c r="Q259" s="19"/>
      <c r="R259" s="19"/>
      <c r="S259" s="19"/>
      <c r="T259" s="19"/>
      <c r="U259" s="19"/>
      <c r="V259" s="19"/>
      <c r="W259" s="19"/>
      <c r="X259" s="19"/>
      <c r="Y259" s="19"/>
      <c r="Z259" s="19"/>
    </row>
    <row r="260">
      <c r="A260" s="19"/>
      <c r="B260" s="20"/>
      <c r="C260" s="19"/>
      <c r="D260" s="19"/>
      <c r="E260" s="19"/>
      <c r="F260" s="19"/>
      <c r="G260" s="20"/>
      <c r="H260" s="19"/>
      <c r="I260" s="19"/>
      <c r="J260" s="19"/>
      <c r="K260" s="19"/>
      <c r="L260" s="19"/>
      <c r="M260" s="19"/>
      <c r="N260" s="19"/>
      <c r="O260" s="19"/>
      <c r="P260" s="19"/>
      <c r="Q260" s="19"/>
      <c r="R260" s="19"/>
      <c r="S260" s="19"/>
      <c r="T260" s="19"/>
      <c r="U260" s="19"/>
      <c r="V260" s="19"/>
      <c r="W260" s="19"/>
      <c r="X260" s="19"/>
      <c r="Y260" s="19"/>
      <c r="Z260" s="19"/>
    </row>
    <row r="261">
      <c r="A261" s="19"/>
      <c r="B261" s="20"/>
      <c r="C261" s="19"/>
      <c r="D261" s="19"/>
      <c r="E261" s="19"/>
      <c r="F261" s="19"/>
      <c r="G261" s="20"/>
      <c r="H261" s="19"/>
      <c r="I261" s="19"/>
      <c r="J261" s="19"/>
      <c r="K261" s="19"/>
      <c r="L261" s="19"/>
      <c r="M261" s="19"/>
      <c r="N261" s="19"/>
      <c r="O261" s="19"/>
      <c r="P261" s="19"/>
      <c r="Q261" s="19"/>
      <c r="R261" s="19"/>
      <c r="S261" s="19"/>
      <c r="T261" s="19"/>
      <c r="U261" s="19"/>
      <c r="V261" s="19"/>
      <c r="W261" s="19"/>
      <c r="X261" s="19"/>
      <c r="Y261" s="19"/>
      <c r="Z261" s="19"/>
    </row>
    <row r="262">
      <c r="A262" s="19"/>
      <c r="B262" s="20"/>
      <c r="C262" s="19"/>
      <c r="D262" s="19"/>
      <c r="E262" s="19"/>
      <c r="F262" s="19"/>
      <c r="G262" s="20"/>
      <c r="H262" s="19"/>
      <c r="I262" s="19"/>
      <c r="J262" s="19"/>
      <c r="K262" s="19"/>
      <c r="L262" s="19"/>
      <c r="M262" s="19"/>
      <c r="N262" s="19"/>
      <c r="O262" s="19"/>
      <c r="P262" s="19"/>
      <c r="Q262" s="19"/>
      <c r="R262" s="19"/>
      <c r="S262" s="19"/>
      <c r="T262" s="19"/>
      <c r="U262" s="19"/>
      <c r="V262" s="19"/>
      <c r="W262" s="19"/>
      <c r="X262" s="19"/>
      <c r="Y262" s="19"/>
      <c r="Z262" s="19"/>
    </row>
    <row r="263">
      <c r="A263" s="19"/>
      <c r="B263" s="20"/>
      <c r="C263" s="19"/>
      <c r="D263" s="19"/>
      <c r="E263" s="19"/>
      <c r="F263" s="19"/>
      <c r="G263" s="20"/>
      <c r="H263" s="19"/>
      <c r="I263" s="19"/>
      <c r="J263" s="19"/>
      <c r="K263" s="19"/>
      <c r="L263" s="19"/>
      <c r="M263" s="19"/>
      <c r="N263" s="19"/>
      <c r="O263" s="19"/>
      <c r="P263" s="19"/>
      <c r="Q263" s="19"/>
      <c r="R263" s="19"/>
      <c r="S263" s="19"/>
      <c r="T263" s="19"/>
      <c r="U263" s="19"/>
      <c r="V263" s="19"/>
      <c r="W263" s="19"/>
      <c r="X263" s="19"/>
      <c r="Y263" s="19"/>
      <c r="Z263" s="19"/>
    </row>
    <row r="264">
      <c r="A264" s="19"/>
      <c r="B264" s="20"/>
      <c r="C264" s="19"/>
      <c r="D264" s="19"/>
      <c r="E264" s="19"/>
      <c r="F264" s="19"/>
      <c r="G264" s="20"/>
      <c r="H264" s="19"/>
      <c r="I264" s="19"/>
      <c r="J264" s="19"/>
      <c r="K264" s="19"/>
      <c r="L264" s="19"/>
      <c r="M264" s="19"/>
      <c r="N264" s="19"/>
      <c r="O264" s="19"/>
      <c r="P264" s="19"/>
      <c r="Q264" s="19"/>
      <c r="R264" s="19"/>
      <c r="S264" s="19"/>
      <c r="T264" s="19"/>
      <c r="U264" s="19"/>
      <c r="V264" s="19"/>
      <c r="W264" s="19"/>
      <c r="X264" s="19"/>
      <c r="Y264" s="19"/>
      <c r="Z264" s="19"/>
    </row>
    <row r="265">
      <c r="A265" s="19"/>
      <c r="B265" s="20"/>
      <c r="C265" s="19"/>
      <c r="D265" s="19"/>
      <c r="E265" s="19"/>
      <c r="F265" s="19"/>
      <c r="G265" s="20"/>
      <c r="H265" s="19"/>
      <c r="I265" s="19"/>
      <c r="J265" s="19"/>
      <c r="K265" s="19"/>
      <c r="L265" s="19"/>
      <c r="M265" s="19"/>
      <c r="N265" s="19"/>
      <c r="O265" s="19"/>
      <c r="P265" s="19"/>
      <c r="Q265" s="19"/>
      <c r="R265" s="19"/>
      <c r="S265" s="19"/>
      <c r="T265" s="19"/>
      <c r="U265" s="19"/>
      <c r="V265" s="19"/>
      <c r="W265" s="19"/>
      <c r="X265" s="19"/>
      <c r="Y265" s="19"/>
      <c r="Z265" s="19"/>
    </row>
    <row r="266">
      <c r="A266" s="19"/>
      <c r="B266" s="20"/>
      <c r="C266" s="19"/>
      <c r="D266" s="19"/>
      <c r="E266" s="19"/>
      <c r="F266" s="19"/>
      <c r="G266" s="20"/>
      <c r="H266" s="19"/>
      <c r="I266" s="19"/>
      <c r="J266" s="19"/>
      <c r="K266" s="19"/>
      <c r="L266" s="19"/>
      <c r="M266" s="19"/>
      <c r="N266" s="19"/>
      <c r="O266" s="19"/>
      <c r="P266" s="19"/>
      <c r="Q266" s="19"/>
      <c r="R266" s="19"/>
      <c r="S266" s="19"/>
      <c r="T266" s="19"/>
      <c r="U266" s="19"/>
      <c r="V266" s="19"/>
      <c r="W266" s="19"/>
      <c r="X266" s="19"/>
      <c r="Y266" s="19"/>
      <c r="Z266" s="19"/>
    </row>
    <row r="267">
      <c r="A267" s="19"/>
      <c r="B267" s="20"/>
      <c r="C267" s="19"/>
      <c r="D267" s="19"/>
      <c r="E267" s="19"/>
      <c r="F267" s="19"/>
      <c r="G267" s="20"/>
      <c r="H267" s="19"/>
      <c r="I267" s="19"/>
      <c r="J267" s="19"/>
      <c r="K267" s="19"/>
      <c r="L267" s="19"/>
      <c r="M267" s="19"/>
      <c r="N267" s="19"/>
      <c r="O267" s="19"/>
      <c r="P267" s="19"/>
      <c r="Q267" s="19"/>
      <c r="R267" s="19"/>
      <c r="S267" s="19"/>
      <c r="T267" s="19"/>
      <c r="U267" s="19"/>
      <c r="V267" s="19"/>
      <c r="W267" s="19"/>
      <c r="X267" s="19"/>
      <c r="Y267" s="19"/>
      <c r="Z267" s="19"/>
    </row>
    <row r="268">
      <c r="A268" s="19"/>
      <c r="B268" s="20"/>
      <c r="C268" s="19"/>
      <c r="D268" s="19"/>
      <c r="E268" s="19"/>
      <c r="F268" s="19"/>
      <c r="G268" s="20"/>
      <c r="H268" s="19"/>
      <c r="I268" s="19"/>
      <c r="J268" s="19"/>
      <c r="K268" s="19"/>
      <c r="L268" s="19"/>
      <c r="M268" s="19"/>
      <c r="N268" s="19"/>
      <c r="O268" s="19"/>
      <c r="P268" s="19"/>
      <c r="Q268" s="19"/>
      <c r="R268" s="19"/>
      <c r="S268" s="19"/>
      <c r="T268" s="19"/>
      <c r="U268" s="19"/>
      <c r="V268" s="19"/>
      <c r="W268" s="19"/>
      <c r="X268" s="19"/>
      <c r="Y268" s="19"/>
      <c r="Z268" s="19"/>
    </row>
    <row r="269">
      <c r="A269" s="19"/>
      <c r="B269" s="20"/>
      <c r="C269" s="19"/>
      <c r="D269" s="19"/>
      <c r="E269" s="19"/>
      <c r="F269" s="19"/>
      <c r="G269" s="20"/>
      <c r="H269" s="19"/>
      <c r="I269" s="19"/>
      <c r="J269" s="19"/>
      <c r="K269" s="19"/>
      <c r="L269" s="19"/>
      <c r="M269" s="19"/>
      <c r="N269" s="19"/>
      <c r="O269" s="19"/>
      <c r="P269" s="19"/>
      <c r="Q269" s="19"/>
      <c r="R269" s="19"/>
      <c r="S269" s="19"/>
      <c r="T269" s="19"/>
      <c r="U269" s="19"/>
      <c r="V269" s="19"/>
      <c r="W269" s="19"/>
      <c r="X269" s="19"/>
      <c r="Y269" s="19"/>
      <c r="Z269" s="19"/>
    </row>
    <row r="270">
      <c r="A270" s="19"/>
      <c r="B270" s="20"/>
      <c r="C270" s="19"/>
      <c r="D270" s="19"/>
      <c r="E270" s="19"/>
      <c r="F270" s="19"/>
      <c r="G270" s="20"/>
      <c r="H270" s="19"/>
      <c r="I270" s="19"/>
      <c r="J270" s="19"/>
      <c r="K270" s="19"/>
      <c r="L270" s="19"/>
      <c r="M270" s="19"/>
      <c r="N270" s="19"/>
      <c r="O270" s="19"/>
      <c r="P270" s="19"/>
      <c r="Q270" s="19"/>
      <c r="R270" s="19"/>
      <c r="S270" s="19"/>
      <c r="T270" s="19"/>
      <c r="U270" s="19"/>
      <c r="V270" s="19"/>
      <c r="W270" s="19"/>
      <c r="X270" s="19"/>
      <c r="Y270" s="19"/>
      <c r="Z270" s="19"/>
    </row>
    <row r="271">
      <c r="A271" s="19"/>
      <c r="B271" s="20"/>
      <c r="C271" s="19"/>
      <c r="D271" s="19"/>
      <c r="E271" s="19"/>
      <c r="F271" s="19"/>
      <c r="G271" s="20"/>
      <c r="H271" s="19"/>
      <c r="I271" s="19"/>
      <c r="J271" s="19"/>
      <c r="K271" s="19"/>
      <c r="L271" s="19"/>
      <c r="M271" s="19"/>
      <c r="N271" s="19"/>
      <c r="O271" s="19"/>
      <c r="P271" s="19"/>
      <c r="Q271" s="19"/>
      <c r="R271" s="19"/>
      <c r="S271" s="19"/>
      <c r="T271" s="19"/>
      <c r="U271" s="19"/>
      <c r="V271" s="19"/>
      <c r="W271" s="19"/>
      <c r="X271" s="19"/>
      <c r="Y271" s="19"/>
      <c r="Z271" s="19"/>
    </row>
    <row r="272">
      <c r="A272" s="19"/>
      <c r="B272" s="20"/>
      <c r="C272" s="19"/>
      <c r="D272" s="19"/>
      <c r="E272" s="19"/>
      <c r="F272" s="19"/>
      <c r="G272" s="20"/>
      <c r="H272" s="19"/>
      <c r="I272" s="19"/>
      <c r="J272" s="19"/>
      <c r="K272" s="19"/>
      <c r="L272" s="19"/>
      <c r="M272" s="19"/>
      <c r="N272" s="19"/>
      <c r="O272" s="19"/>
      <c r="P272" s="19"/>
      <c r="Q272" s="19"/>
      <c r="R272" s="19"/>
      <c r="S272" s="19"/>
      <c r="T272" s="19"/>
      <c r="U272" s="19"/>
      <c r="V272" s="19"/>
      <c r="W272" s="19"/>
      <c r="X272" s="19"/>
      <c r="Y272" s="19"/>
      <c r="Z272" s="19"/>
    </row>
    <row r="273">
      <c r="A273" s="19"/>
      <c r="B273" s="20"/>
      <c r="C273" s="19"/>
      <c r="D273" s="19"/>
      <c r="E273" s="19"/>
      <c r="F273" s="19"/>
      <c r="G273" s="20"/>
      <c r="H273" s="19"/>
      <c r="I273" s="19"/>
      <c r="J273" s="19"/>
      <c r="K273" s="19"/>
      <c r="L273" s="19"/>
      <c r="M273" s="19"/>
      <c r="N273" s="19"/>
      <c r="O273" s="19"/>
      <c r="P273" s="19"/>
      <c r="Q273" s="19"/>
      <c r="R273" s="19"/>
      <c r="S273" s="19"/>
      <c r="T273" s="19"/>
      <c r="U273" s="19"/>
      <c r="V273" s="19"/>
      <c r="W273" s="19"/>
      <c r="X273" s="19"/>
      <c r="Y273" s="19"/>
      <c r="Z273" s="19"/>
    </row>
    <row r="274">
      <c r="A274" s="19"/>
      <c r="B274" s="20"/>
      <c r="C274" s="19"/>
      <c r="D274" s="19"/>
      <c r="E274" s="19"/>
      <c r="F274" s="19"/>
      <c r="G274" s="20"/>
      <c r="H274" s="19"/>
      <c r="I274" s="19"/>
      <c r="J274" s="19"/>
      <c r="K274" s="19"/>
      <c r="L274" s="19"/>
      <c r="M274" s="19"/>
      <c r="N274" s="19"/>
      <c r="O274" s="19"/>
      <c r="P274" s="19"/>
      <c r="Q274" s="19"/>
      <c r="R274" s="19"/>
      <c r="S274" s="19"/>
      <c r="T274" s="19"/>
      <c r="U274" s="19"/>
      <c r="V274" s="19"/>
      <c r="W274" s="19"/>
      <c r="X274" s="19"/>
      <c r="Y274" s="19"/>
      <c r="Z274" s="19"/>
    </row>
    <row r="275">
      <c r="A275" s="19"/>
      <c r="B275" s="20"/>
      <c r="C275" s="19"/>
      <c r="D275" s="19"/>
      <c r="E275" s="19"/>
      <c r="F275" s="19"/>
      <c r="G275" s="20"/>
      <c r="H275" s="19"/>
      <c r="I275" s="19"/>
      <c r="J275" s="19"/>
      <c r="K275" s="19"/>
      <c r="L275" s="19"/>
      <c r="M275" s="19"/>
      <c r="N275" s="19"/>
      <c r="O275" s="19"/>
      <c r="P275" s="19"/>
      <c r="Q275" s="19"/>
      <c r="R275" s="19"/>
      <c r="S275" s="19"/>
      <c r="T275" s="19"/>
      <c r="U275" s="19"/>
      <c r="V275" s="19"/>
      <c r="W275" s="19"/>
      <c r="X275" s="19"/>
      <c r="Y275" s="19"/>
      <c r="Z275" s="19"/>
    </row>
    <row r="276">
      <c r="A276" s="19"/>
      <c r="B276" s="20"/>
      <c r="C276" s="19"/>
      <c r="D276" s="19"/>
      <c r="E276" s="19"/>
      <c r="F276" s="19"/>
      <c r="G276" s="20"/>
      <c r="H276" s="19"/>
      <c r="I276" s="19"/>
      <c r="J276" s="19"/>
      <c r="K276" s="19"/>
      <c r="L276" s="19"/>
      <c r="M276" s="19"/>
      <c r="N276" s="19"/>
      <c r="O276" s="19"/>
      <c r="P276" s="19"/>
      <c r="Q276" s="19"/>
      <c r="R276" s="19"/>
      <c r="S276" s="19"/>
      <c r="T276" s="19"/>
      <c r="U276" s="19"/>
      <c r="V276" s="19"/>
      <c r="W276" s="19"/>
      <c r="X276" s="19"/>
      <c r="Y276" s="19"/>
      <c r="Z276" s="19"/>
    </row>
    <row r="277">
      <c r="A277" s="19"/>
      <c r="B277" s="20"/>
      <c r="C277" s="19"/>
      <c r="D277" s="19"/>
      <c r="E277" s="19"/>
      <c r="F277" s="19"/>
      <c r="G277" s="20"/>
      <c r="H277" s="19"/>
      <c r="I277" s="19"/>
      <c r="J277" s="19"/>
      <c r="K277" s="19"/>
      <c r="L277" s="19"/>
      <c r="M277" s="19"/>
      <c r="N277" s="19"/>
      <c r="O277" s="19"/>
      <c r="P277" s="19"/>
      <c r="Q277" s="19"/>
      <c r="R277" s="19"/>
      <c r="S277" s="19"/>
      <c r="T277" s="19"/>
      <c r="U277" s="19"/>
      <c r="V277" s="19"/>
      <c r="W277" s="19"/>
      <c r="X277" s="19"/>
      <c r="Y277" s="19"/>
      <c r="Z277" s="19"/>
    </row>
    <row r="278">
      <c r="A278" s="19"/>
      <c r="B278" s="20"/>
      <c r="C278" s="19"/>
      <c r="D278" s="19"/>
      <c r="E278" s="19"/>
      <c r="F278" s="19"/>
      <c r="G278" s="20"/>
      <c r="H278" s="19"/>
      <c r="I278" s="19"/>
      <c r="J278" s="19"/>
      <c r="K278" s="19"/>
      <c r="L278" s="19"/>
      <c r="M278" s="19"/>
      <c r="N278" s="19"/>
      <c r="O278" s="19"/>
      <c r="P278" s="19"/>
      <c r="Q278" s="19"/>
      <c r="R278" s="19"/>
      <c r="S278" s="19"/>
      <c r="T278" s="19"/>
      <c r="U278" s="19"/>
      <c r="V278" s="19"/>
      <c r="W278" s="19"/>
      <c r="X278" s="19"/>
      <c r="Y278" s="19"/>
      <c r="Z278" s="19"/>
    </row>
    <row r="279">
      <c r="A279" s="19"/>
      <c r="B279" s="20"/>
      <c r="C279" s="19"/>
      <c r="D279" s="19"/>
      <c r="E279" s="19"/>
      <c r="F279" s="19"/>
      <c r="G279" s="20"/>
      <c r="H279" s="19"/>
      <c r="I279" s="19"/>
      <c r="J279" s="19"/>
      <c r="K279" s="19"/>
      <c r="L279" s="19"/>
      <c r="M279" s="19"/>
      <c r="N279" s="19"/>
      <c r="O279" s="19"/>
      <c r="P279" s="19"/>
      <c r="Q279" s="19"/>
      <c r="R279" s="19"/>
      <c r="S279" s="19"/>
      <c r="T279" s="19"/>
      <c r="U279" s="19"/>
      <c r="V279" s="19"/>
      <c r="W279" s="19"/>
      <c r="X279" s="19"/>
      <c r="Y279" s="19"/>
      <c r="Z279" s="19"/>
    </row>
    <row r="280">
      <c r="A280" s="19"/>
      <c r="B280" s="20"/>
      <c r="C280" s="19"/>
      <c r="D280" s="19"/>
      <c r="E280" s="19"/>
      <c r="F280" s="19"/>
      <c r="G280" s="20"/>
      <c r="H280" s="19"/>
      <c r="I280" s="19"/>
      <c r="J280" s="19"/>
      <c r="K280" s="19"/>
      <c r="L280" s="19"/>
      <c r="M280" s="19"/>
      <c r="N280" s="19"/>
      <c r="O280" s="19"/>
      <c r="P280" s="19"/>
      <c r="Q280" s="19"/>
      <c r="R280" s="19"/>
      <c r="S280" s="19"/>
      <c r="T280" s="19"/>
      <c r="U280" s="19"/>
      <c r="V280" s="19"/>
      <c r="W280" s="19"/>
      <c r="X280" s="19"/>
      <c r="Y280" s="19"/>
      <c r="Z280" s="19"/>
    </row>
    <row r="281">
      <c r="A281" s="19"/>
      <c r="B281" s="20"/>
      <c r="C281" s="19"/>
      <c r="D281" s="19"/>
      <c r="E281" s="19"/>
      <c r="F281" s="19"/>
      <c r="G281" s="20"/>
      <c r="H281" s="19"/>
      <c r="I281" s="19"/>
      <c r="J281" s="19"/>
      <c r="K281" s="19"/>
      <c r="L281" s="19"/>
      <c r="M281" s="19"/>
      <c r="N281" s="19"/>
      <c r="O281" s="19"/>
      <c r="P281" s="19"/>
      <c r="Q281" s="19"/>
      <c r="R281" s="19"/>
      <c r="S281" s="19"/>
      <c r="T281" s="19"/>
      <c r="U281" s="19"/>
      <c r="V281" s="19"/>
      <c r="W281" s="19"/>
      <c r="X281" s="19"/>
      <c r="Y281" s="19"/>
      <c r="Z281" s="19"/>
    </row>
    <row r="282">
      <c r="A282" s="19"/>
      <c r="B282" s="20"/>
      <c r="C282" s="19"/>
      <c r="D282" s="19"/>
      <c r="E282" s="19"/>
      <c r="F282" s="19"/>
      <c r="G282" s="20"/>
      <c r="H282" s="19"/>
      <c r="I282" s="19"/>
      <c r="J282" s="19"/>
      <c r="K282" s="19"/>
      <c r="L282" s="19"/>
      <c r="M282" s="19"/>
      <c r="N282" s="19"/>
      <c r="O282" s="19"/>
      <c r="P282" s="19"/>
      <c r="Q282" s="19"/>
      <c r="R282" s="19"/>
      <c r="S282" s="19"/>
      <c r="T282" s="19"/>
      <c r="U282" s="19"/>
      <c r="V282" s="19"/>
      <c r="W282" s="19"/>
      <c r="X282" s="19"/>
      <c r="Y282" s="19"/>
      <c r="Z282" s="19"/>
    </row>
    <row r="283">
      <c r="A283" s="19"/>
      <c r="B283" s="20"/>
      <c r="C283" s="19"/>
      <c r="D283" s="19"/>
      <c r="E283" s="19"/>
      <c r="F283" s="19"/>
      <c r="G283" s="20"/>
      <c r="H283" s="19"/>
      <c r="I283" s="19"/>
      <c r="J283" s="19"/>
      <c r="K283" s="19"/>
      <c r="L283" s="19"/>
      <c r="M283" s="19"/>
      <c r="N283" s="19"/>
      <c r="O283" s="19"/>
      <c r="P283" s="19"/>
      <c r="Q283" s="19"/>
      <c r="R283" s="19"/>
      <c r="S283" s="19"/>
      <c r="T283" s="19"/>
      <c r="U283" s="19"/>
      <c r="V283" s="19"/>
      <c r="W283" s="19"/>
      <c r="X283" s="19"/>
      <c r="Y283" s="19"/>
      <c r="Z283" s="19"/>
    </row>
    <row r="284">
      <c r="A284" s="19"/>
      <c r="B284" s="20"/>
      <c r="C284" s="19"/>
      <c r="D284" s="19"/>
      <c r="E284" s="19"/>
      <c r="F284" s="19"/>
      <c r="G284" s="20"/>
      <c r="H284" s="19"/>
      <c r="I284" s="19"/>
      <c r="J284" s="19"/>
      <c r="K284" s="19"/>
      <c r="L284" s="19"/>
      <c r="M284" s="19"/>
      <c r="N284" s="19"/>
      <c r="O284" s="19"/>
      <c r="P284" s="19"/>
      <c r="Q284" s="19"/>
      <c r="R284" s="19"/>
      <c r="S284" s="19"/>
      <c r="T284" s="19"/>
      <c r="U284" s="19"/>
      <c r="V284" s="19"/>
      <c r="W284" s="19"/>
      <c r="X284" s="19"/>
      <c r="Y284" s="19"/>
      <c r="Z284" s="19"/>
    </row>
    <row r="285">
      <c r="A285" s="19"/>
      <c r="B285" s="20"/>
      <c r="C285" s="19"/>
      <c r="D285" s="19"/>
      <c r="E285" s="19"/>
      <c r="F285" s="19"/>
      <c r="G285" s="20"/>
      <c r="H285" s="19"/>
      <c r="I285" s="19"/>
      <c r="J285" s="19"/>
      <c r="K285" s="19"/>
      <c r="L285" s="19"/>
      <c r="M285" s="19"/>
      <c r="N285" s="19"/>
      <c r="O285" s="19"/>
      <c r="P285" s="19"/>
      <c r="Q285" s="19"/>
      <c r="R285" s="19"/>
      <c r="S285" s="19"/>
      <c r="T285" s="19"/>
      <c r="U285" s="19"/>
      <c r="V285" s="19"/>
      <c r="W285" s="19"/>
      <c r="X285" s="19"/>
      <c r="Y285" s="19"/>
      <c r="Z285" s="19"/>
    </row>
    <row r="286">
      <c r="A286" s="19"/>
      <c r="B286" s="20"/>
      <c r="C286" s="19"/>
      <c r="D286" s="19"/>
      <c r="E286" s="19"/>
      <c r="F286" s="19"/>
      <c r="G286" s="20"/>
      <c r="H286" s="19"/>
      <c r="I286" s="19"/>
      <c r="J286" s="19"/>
      <c r="K286" s="19"/>
      <c r="L286" s="19"/>
      <c r="M286" s="19"/>
      <c r="N286" s="19"/>
      <c r="O286" s="19"/>
      <c r="P286" s="19"/>
      <c r="Q286" s="19"/>
      <c r="R286" s="19"/>
      <c r="S286" s="19"/>
      <c r="T286" s="19"/>
      <c r="U286" s="19"/>
      <c r="V286" s="19"/>
      <c r="W286" s="19"/>
      <c r="X286" s="19"/>
      <c r="Y286" s="19"/>
      <c r="Z286" s="19"/>
    </row>
    <row r="287">
      <c r="A287" s="19"/>
      <c r="B287" s="20"/>
      <c r="C287" s="19"/>
      <c r="D287" s="19"/>
      <c r="E287" s="19"/>
      <c r="F287" s="19"/>
      <c r="G287" s="20"/>
      <c r="H287" s="19"/>
      <c r="I287" s="19"/>
      <c r="J287" s="19"/>
      <c r="K287" s="19"/>
      <c r="L287" s="19"/>
      <c r="M287" s="19"/>
      <c r="N287" s="19"/>
      <c r="O287" s="19"/>
      <c r="P287" s="19"/>
      <c r="Q287" s="19"/>
      <c r="R287" s="19"/>
      <c r="S287" s="19"/>
      <c r="T287" s="19"/>
      <c r="U287" s="19"/>
      <c r="V287" s="19"/>
      <c r="W287" s="19"/>
      <c r="X287" s="19"/>
      <c r="Y287" s="19"/>
      <c r="Z287" s="19"/>
    </row>
    <row r="288">
      <c r="A288" s="19"/>
      <c r="B288" s="20"/>
      <c r="C288" s="19"/>
      <c r="D288" s="19"/>
      <c r="E288" s="19"/>
      <c r="F288" s="19"/>
      <c r="G288" s="20"/>
      <c r="H288" s="19"/>
      <c r="I288" s="19"/>
      <c r="J288" s="19"/>
      <c r="K288" s="19"/>
      <c r="L288" s="19"/>
      <c r="M288" s="19"/>
      <c r="N288" s="19"/>
      <c r="O288" s="19"/>
      <c r="P288" s="19"/>
      <c r="Q288" s="19"/>
      <c r="R288" s="19"/>
      <c r="S288" s="19"/>
      <c r="T288" s="19"/>
      <c r="U288" s="19"/>
      <c r="V288" s="19"/>
      <c r="W288" s="19"/>
      <c r="X288" s="19"/>
      <c r="Y288" s="19"/>
      <c r="Z288" s="19"/>
    </row>
    <row r="289">
      <c r="A289" s="19"/>
      <c r="B289" s="20"/>
      <c r="C289" s="19"/>
      <c r="D289" s="19"/>
      <c r="E289" s="19"/>
      <c r="F289" s="19"/>
      <c r="G289" s="20"/>
      <c r="H289" s="19"/>
      <c r="I289" s="19"/>
      <c r="J289" s="19"/>
      <c r="K289" s="19"/>
      <c r="L289" s="19"/>
      <c r="M289" s="19"/>
      <c r="N289" s="19"/>
      <c r="O289" s="19"/>
      <c r="P289" s="19"/>
      <c r="Q289" s="19"/>
      <c r="R289" s="19"/>
      <c r="S289" s="19"/>
      <c r="T289" s="19"/>
      <c r="U289" s="19"/>
      <c r="V289" s="19"/>
      <c r="W289" s="19"/>
      <c r="X289" s="19"/>
      <c r="Y289" s="19"/>
      <c r="Z289" s="19"/>
    </row>
    <row r="290">
      <c r="A290" s="19"/>
      <c r="B290" s="20"/>
      <c r="C290" s="19"/>
      <c r="D290" s="19"/>
      <c r="E290" s="19"/>
      <c r="F290" s="19"/>
      <c r="G290" s="20"/>
      <c r="H290" s="19"/>
      <c r="I290" s="19"/>
      <c r="J290" s="19"/>
      <c r="K290" s="19"/>
      <c r="L290" s="19"/>
      <c r="M290" s="19"/>
      <c r="N290" s="19"/>
      <c r="O290" s="19"/>
      <c r="P290" s="19"/>
      <c r="Q290" s="19"/>
      <c r="R290" s="19"/>
      <c r="S290" s="19"/>
      <c r="T290" s="19"/>
      <c r="U290" s="19"/>
      <c r="V290" s="19"/>
      <c r="W290" s="19"/>
      <c r="X290" s="19"/>
      <c r="Y290" s="19"/>
      <c r="Z290" s="19"/>
    </row>
    <row r="291">
      <c r="A291" s="19"/>
      <c r="B291" s="20"/>
      <c r="C291" s="19"/>
      <c r="D291" s="19"/>
      <c r="E291" s="19"/>
      <c r="F291" s="19"/>
      <c r="G291" s="20"/>
      <c r="H291" s="19"/>
      <c r="I291" s="19"/>
      <c r="J291" s="19"/>
      <c r="K291" s="19"/>
      <c r="L291" s="19"/>
      <c r="M291" s="19"/>
      <c r="N291" s="19"/>
      <c r="O291" s="19"/>
      <c r="P291" s="19"/>
      <c r="Q291" s="19"/>
      <c r="R291" s="19"/>
      <c r="S291" s="19"/>
      <c r="T291" s="19"/>
      <c r="U291" s="19"/>
      <c r="V291" s="19"/>
      <c r="W291" s="19"/>
      <c r="X291" s="19"/>
      <c r="Y291" s="19"/>
      <c r="Z291" s="19"/>
    </row>
    <row r="292">
      <c r="A292" s="19"/>
      <c r="B292" s="20"/>
      <c r="C292" s="19"/>
      <c r="D292" s="19"/>
      <c r="E292" s="19"/>
      <c r="F292" s="19"/>
      <c r="G292" s="20"/>
      <c r="H292" s="19"/>
      <c r="I292" s="19"/>
      <c r="J292" s="19"/>
      <c r="K292" s="19"/>
      <c r="L292" s="19"/>
      <c r="M292" s="19"/>
      <c r="N292" s="19"/>
      <c r="O292" s="19"/>
      <c r="P292" s="19"/>
      <c r="Q292" s="19"/>
      <c r="R292" s="19"/>
      <c r="S292" s="19"/>
      <c r="T292" s="19"/>
      <c r="U292" s="19"/>
      <c r="V292" s="19"/>
      <c r="W292" s="19"/>
      <c r="X292" s="19"/>
      <c r="Y292" s="19"/>
      <c r="Z292" s="19"/>
    </row>
    <row r="293">
      <c r="A293" s="19"/>
      <c r="B293" s="20"/>
      <c r="C293" s="19"/>
      <c r="D293" s="19"/>
      <c r="E293" s="19"/>
      <c r="F293" s="19"/>
      <c r="G293" s="20"/>
      <c r="H293" s="19"/>
      <c r="I293" s="19"/>
      <c r="J293" s="19"/>
      <c r="K293" s="19"/>
      <c r="L293" s="19"/>
      <c r="M293" s="19"/>
      <c r="N293" s="19"/>
      <c r="O293" s="19"/>
      <c r="P293" s="19"/>
      <c r="Q293" s="19"/>
      <c r="R293" s="19"/>
      <c r="S293" s="19"/>
      <c r="T293" s="19"/>
      <c r="U293" s="19"/>
      <c r="V293" s="19"/>
      <c r="W293" s="19"/>
      <c r="X293" s="19"/>
      <c r="Y293" s="19"/>
      <c r="Z293" s="19"/>
    </row>
    <row r="294">
      <c r="A294" s="19"/>
      <c r="B294" s="20"/>
      <c r="C294" s="19"/>
      <c r="D294" s="19"/>
      <c r="E294" s="19"/>
      <c r="F294" s="19"/>
      <c r="G294" s="20"/>
      <c r="H294" s="19"/>
      <c r="I294" s="19"/>
      <c r="J294" s="19"/>
      <c r="K294" s="19"/>
      <c r="L294" s="19"/>
      <c r="M294" s="19"/>
      <c r="N294" s="19"/>
      <c r="O294" s="19"/>
      <c r="P294" s="19"/>
      <c r="Q294" s="19"/>
      <c r="R294" s="19"/>
      <c r="S294" s="19"/>
      <c r="T294" s="19"/>
      <c r="U294" s="19"/>
      <c r="V294" s="19"/>
      <c r="W294" s="19"/>
      <c r="X294" s="19"/>
      <c r="Y294" s="19"/>
      <c r="Z294" s="19"/>
    </row>
    <row r="295">
      <c r="A295" s="19"/>
      <c r="B295" s="20"/>
      <c r="C295" s="19"/>
      <c r="D295" s="19"/>
      <c r="E295" s="19"/>
      <c r="F295" s="19"/>
      <c r="G295" s="20"/>
      <c r="H295" s="19"/>
      <c r="I295" s="19"/>
      <c r="J295" s="19"/>
      <c r="K295" s="19"/>
      <c r="L295" s="19"/>
      <c r="M295" s="19"/>
      <c r="N295" s="19"/>
      <c r="O295" s="19"/>
      <c r="P295" s="19"/>
      <c r="Q295" s="19"/>
      <c r="R295" s="19"/>
      <c r="S295" s="19"/>
      <c r="T295" s="19"/>
      <c r="U295" s="19"/>
      <c r="V295" s="19"/>
      <c r="W295" s="19"/>
      <c r="X295" s="19"/>
      <c r="Y295" s="19"/>
      <c r="Z295" s="19"/>
    </row>
    <row r="296">
      <c r="A296" s="19"/>
      <c r="B296" s="20"/>
      <c r="C296" s="19"/>
      <c r="D296" s="19"/>
      <c r="E296" s="19"/>
      <c r="F296" s="19"/>
      <c r="G296" s="20"/>
      <c r="H296" s="19"/>
      <c r="I296" s="19"/>
      <c r="J296" s="19"/>
      <c r="K296" s="19"/>
      <c r="L296" s="19"/>
      <c r="M296" s="19"/>
      <c r="N296" s="19"/>
      <c r="O296" s="19"/>
      <c r="P296" s="19"/>
      <c r="Q296" s="19"/>
      <c r="R296" s="19"/>
      <c r="S296" s="19"/>
      <c r="T296" s="19"/>
      <c r="U296" s="19"/>
      <c r="V296" s="19"/>
      <c r="W296" s="19"/>
      <c r="X296" s="19"/>
      <c r="Y296" s="19"/>
      <c r="Z296" s="19"/>
    </row>
    <row r="297">
      <c r="A297" s="19"/>
      <c r="B297" s="20"/>
      <c r="C297" s="19"/>
      <c r="D297" s="19"/>
      <c r="E297" s="19"/>
      <c r="F297" s="19"/>
      <c r="G297" s="20"/>
      <c r="H297" s="19"/>
      <c r="I297" s="19"/>
      <c r="J297" s="19"/>
      <c r="K297" s="19"/>
      <c r="L297" s="19"/>
      <c r="M297" s="19"/>
      <c r="N297" s="19"/>
      <c r="O297" s="19"/>
      <c r="P297" s="19"/>
      <c r="Q297" s="19"/>
      <c r="R297" s="19"/>
      <c r="S297" s="19"/>
      <c r="T297" s="19"/>
      <c r="U297" s="19"/>
      <c r="V297" s="19"/>
      <c r="W297" s="19"/>
      <c r="X297" s="19"/>
      <c r="Y297" s="19"/>
      <c r="Z297" s="19"/>
    </row>
    <row r="298">
      <c r="A298" s="19"/>
      <c r="B298" s="20"/>
      <c r="C298" s="19"/>
      <c r="D298" s="19"/>
      <c r="E298" s="19"/>
      <c r="F298" s="19"/>
      <c r="G298" s="20"/>
      <c r="H298" s="19"/>
      <c r="I298" s="19"/>
      <c r="J298" s="19"/>
      <c r="K298" s="19"/>
      <c r="L298" s="19"/>
      <c r="M298" s="19"/>
      <c r="N298" s="19"/>
      <c r="O298" s="19"/>
      <c r="P298" s="19"/>
      <c r="Q298" s="19"/>
      <c r="R298" s="19"/>
      <c r="S298" s="19"/>
      <c r="T298" s="19"/>
      <c r="U298" s="19"/>
      <c r="V298" s="19"/>
      <c r="W298" s="19"/>
      <c r="X298" s="19"/>
      <c r="Y298" s="19"/>
      <c r="Z298" s="19"/>
    </row>
    <row r="299">
      <c r="A299" s="19"/>
      <c r="B299" s="20"/>
      <c r="C299" s="19"/>
      <c r="D299" s="19"/>
      <c r="E299" s="19"/>
      <c r="F299" s="19"/>
      <c r="G299" s="20"/>
      <c r="H299" s="19"/>
      <c r="I299" s="19"/>
      <c r="J299" s="19"/>
      <c r="K299" s="19"/>
      <c r="L299" s="19"/>
      <c r="M299" s="19"/>
      <c r="N299" s="19"/>
      <c r="O299" s="19"/>
      <c r="P299" s="19"/>
      <c r="Q299" s="19"/>
      <c r="R299" s="19"/>
      <c r="S299" s="19"/>
      <c r="T299" s="19"/>
      <c r="U299" s="19"/>
      <c r="V299" s="19"/>
      <c r="W299" s="19"/>
      <c r="X299" s="19"/>
      <c r="Y299" s="19"/>
      <c r="Z299" s="19"/>
    </row>
    <row r="300">
      <c r="A300" s="19"/>
      <c r="B300" s="20"/>
      <c r="C300" s="19"/>
      <c r="D300" s="19"/>
      <c r="E300" s="19"/>
      <c r="F300" s="19"/>
      <c r="G300" s="20"/>
      <c r="H300" s="19"/>
      <c r="I300" s="19"/>
      <c r="J300" s="19"/>
      <c r="K300" s="19"/>
      <c r="L300" s="19"/>
      <c r="M300" s="19"/>
      <c r="N300" s="19"/>
      <c r="O300" s="19"/>
      <c r="P300" s="19"/>
      <c r="Q300" s="19"/>
      <c r="R300" s="19"/>
      <c r="S300" s="19"/>
      <c r="T300" s="19"/>
      <c r="U300" s="19"/>
      <c r="V300" s="19"/>
      <c r="W300" s="19"/>
      <c r="X300" s="19"/>
      <c r="Y300" s="19"/>
      <c r="Z300" s="19"/>
    </row>
    <row r="301">
      <c r="A301" s="19"/>
      <c r="B301" s="20"/>
      <c r="C301" s="19"/>
      <c r="D301" s="19"/>
      <c r="E301" s="19"/>
      <c r="F301" s="19"/>
      <c r="G301" s="20"/>
      <c r="H301" s="19"/>
      <c r="I301" s="19"/>
      <c r="J301" s="19"/>
      <c r="K301" s="19"/>
      <c r="L301" s="19"/>
      <c r="M301" s="19"/>
      <c r="N301" s="19"/>
      <c r="O301" s="19"/>
      <c r="P301" s="19"/>
      <c r="Q301" s="19"/>
      <c r="R301" s="19"/>
      <c r="S301" s="19"/>
      <c r="T301" s="19"/>
      <c r="U301" s="19"/>
      <c r="V301" s="19"/>
      <c r="W301" s="19"/>
      <c r="X301" s="19"/>
      <c r="Y301" s="19"/>
      <c r="Z301" s="19"/>
    </row>
    <row r="302">
      <c r="A302" s="19"/>
      <c r="B302" s="20"/>
      <c r="C302" s="19"/>
      <c r="D302" s="19"/>
      <c r="E302" s="19"/>
      <c r="F302" s="19"/>
      <c r="G302" s="20"/>
      <c r="H302" s="19"/>
      <c r="I302" s="19"/>
      <c r="J302" s="19"/>
      <c r="K302" s="19"/>
      <c r="L302" s="19"/>
      <c r="M302" s="19"/>
      <c r="N302" s="19"/>
      <c r="O302" s="19"/>
      <c r="P302" s="19"/>
      <c r="Q302" s="19"/>
      <c r="R302" s="19"/>
      <c r="S302" s="19"/>
      <c r="T302" s="19"/>
      <c r="U302" s="19"/>
      <c r="V302" s="19"/>
      <c r="W302" s="19"/>
      <c r="X302" s="19"/>
      <c r="Y302" s="19"/>
      <c r="Z302" s="19"/>
    </row>
    <row r="303">
      <c r="A303" s="19"/>
      <c r="B303" s="20"/>
      <c r="C303" s="19"/>
      <c r="D303" s="19"/>
      <c r="E303" s="19"/>
      <c r="F303" s="19"/>
      <c r="G303" s="20"/>
      <c r="H303" s="19"/>
      <c r="I303" s="19"/>
      <c r="J303" s="19"/>
      <c r="K303" s="19"/>
      <c r="L303" s="19"/>
      <c r="M303" s="19"/>
      <c r="N303" s="19"/>
      <c r="O303" s="19"/>
      <c r="P303" s="19"/>
      <c r="Q303" s="19"/>
      <c r="R303" s="19"/>
      <c r="S303" s="19"/>
      <c r="T303" s="19"/>
      <c r="U303" s="19"/>
      <c r="V303" s="19"/>
      <c r="W303" s="19"/>
      <c r="X303" s="19"/>
      <c r="Y303" s="19"/>
      <c r="Z303" s="19"/>
    </row>
    <row r="304">
      <c r="A304" s="19"/>
      <c r="B304" s="20"/>
      <c r="C304" s="19"/>
      <c r="D304" s="19"/>
      <c r="E304" s="19"/>
      <c r="F304" s="19"/>
      <c r="G304" s="20"/>
      <c r="H304" s="19"/>
      <c r="I304" s="19"/>
      <c r="J304" s="19"/>
      <c r="K304" s="19"/>
      <c r="L304" s="19"/>
      <c r="M304" s="19"/>
      <c r="N304" s="19"/>
      <c r="O304" s="19"/>
      <c r="P304" s="19"/>
      <c r="Q304" s="19"/>
      <c r="R304" s="19"/>
      <c r="S304" s="19"/>
      <c r="T304" s="19"/>
      <c r="U304" s="19"/>
      <c r="V304" s="19"/>
      <c r="W304" s="19"/>
      <c r="X304" s="19"/>
      <c r="Y304" s="19"/>
      <c r="Z304" s="19"/>
    </row>
    <row r="305">
      <c r="A305" s="19"/>
      <c r="B305" s="20"/>
      <c r="C305" s="19"/>
      <c r="D305" s="19"/>
      <c r="E305" s="19"/>
      <c r="F305" s="19"/>
      <c r="G305" s="20"/>
      <c r="H305" s="19"/>
      <c r="I305" s="19"/>
      <c r="J305" s="19"/>
      <c r="K305" s="19"/>
      <c r="L305" s="19"/>
      <c r="M305" s="19"/>
      <c r="N305" s="19"/>
      <c r="O305" s="19"/>
      <c r="P305" s="19"/>
      <c r="Q305" s="19"/>
      <c r="R305" s="19"/>
      <c r="S305" s="19"/>
      <c r="T305" s="19"/>
      <c r="U305" s="19"/>
      <c r="V305" s="19"/>
      <c r="W305" s="19"/>
      <c r="X305" s="19"/>
      <c r="Y305" s="19"/>
      <c r="Z305" s="19"/>
    </row>
    <row r="306">
      <c r="A306" s="19"/>
      <c r="B306" s="20"/>
      <c r="C306" s="19"/>
      <c r="D306" s="19"/>
      <c r="E306" s="19"/>
      <c r="F306" s="19"/>
      <c r="G306" s="20"/>
      <c r="H306" s="19"/>
      <c r="I306" s="19"/>
      <c r="J306" s="19"/>
      <c r="K306" s="19"/>
      <c r="L306" s="19"/>
      <c r="M306" s="19"/>
      <c r="N306" s="19"/>
      <c r="O306" s="19"/>
      <c r="P306" s="19"/>
      <c r="Q306" s="19"/>
      <c r="R306" s="19"/>
      <c r="S306" s="19"/>
      <c r="T306" s="19"/>
      <c r="U306" s="19"/>
      <c r="V306" s="19"/>
      <c r="W306" s="19"/>
      <c r="X306" s="19"/>
      <c r="Y306" s="19"/>
      <c r="Z306" s="19"/>
    </row>
    <row r="307">
      <c r="A307" s="19"/>
      <c r="B307" s="20"/>
      <c r="C307" s="19"/>
      <c r="D307" s="19"/>
      <c r="E307" s="19"/>
      <c r="F307" s="19"/>
      <c r="G307" s="20"/>
      <c r="H307" s="19"/>
      <c r="I307" s="19"/>
      <c r="J307" s="19"/>
      <c r="K307" s="19"/>
      <c r="L307" s="19"/>
      <c r="M307" s="19"/>
      <c r="N307" s="19"/>
      <c r="O307" s="19"/>
      <c r="P307" s="19"/>
      <c r="Q307" s="19"/>
      <c r="R307" s="19"/>
      <c r="S307" s="19"/>
      <c r="T307" s="19"/>
      <c r="U307" s="19"/>
      <c r="V307" s="19"/>
      <c r="W307" s="19"/>
      <c r="X307" s="19"/>
      <c r="Y307" s="19"/>
      <c r="Z307" s="19"/>
    </row>
    <row r="308">
      <c r="A308" s="19"/>
      <c r="B308" s="20"/>
      <c r="C308" s="19"/>
      <c r="D308" s="19"/>
      <c r="E308" s="19"/>
      <c r="F308" s="19"/>
      <c r="G308" s="20"/>
      <c r="H308" s="19"/>
      <c r="I308" s="19"/>
      <c r="J308" s="19"/>
      <c r="K308" s="19"/>
      <c r="L308" s="19"/>
      <c r="M308" s="19"/>
      <c r="N308" s="19"/>
      <c r="O308" s="19"/>
      <c r="P308" s="19"/>
      <c r="Q308" s="19"/>
      <c r="R308" s="19"/>
      <c r="S308" s="19"/>
      <c r="T308" s="19"/>
      <c r="U308" s="19"/>
      <c r="V308" s="19"/>
      <c r="W308" s="19"/>
      <c r="X308" s="19"/>
      <c r="Y308" s="19"/>
      <c r="Z308" s="19"/>
    </row>
    <row r="309">
      <c r="A309" s="19"/>
      <c r="B309" s="20"/>
      <c r="C309" s="19"/>
      <c r="D309" s="19"/>
      <c r="E309" s="19"/>
      <c r="F309" s="19"/>
      <c r="G309" s="20"/>
      <c r="H309" s="19"/>
      <c r="I309" s="19"/>
      <c r="J309" s="19"/>
      <c r="K309" s="19"/>
      <c r="L309" s="19"/>
      <c r="M309" s="19"/>
      <c r="N309" s="19"/>
      <c r="O309" s="19"/>
      <c r="P309" s="19"/>
      <c r="Q309" s="19"/>
      <c r="R309" s="19"/>
      <c r="S309" s="19"/>
      <c r="T309" s="19"/>
      <c r="U309" s="19"/>
      <c r="V309" s="19"/>
      <c r="W309" s="19"/>
      <c r="X309" s="19"/>
      <c r="Y309" s="19"/>
      <c r="Z309" s="19"/>
    </row>
    <row r="310">
      <c r="A310" s="19"/>
      <c r="B310" s="20"/>
      <c r="C310" s="19"/>
      <c r="D310" s="19"/>
      <c r="E310" s="19"/>
      <c r="F310" s="19"/>
      <c r="G310" s="20"/>
      <c r="H310" s="19"/>
      <c r="I310" s="19"/>
      <c r="J310" s="19"/>
      <c r="K310" s="19"/>
      <c r="L310" s="19"/>
      <c r="M310" s="19"/>
      <c r="N310" s="19"/>
      <c r="O310" s="19"/>
      <c r="P310" s="19"/>
      <c r="Q310" s="19"/>
      <c r="R310" s="19"/>
      <c r="S310" s="19"/>
      <c r="T310" s="19"/>
      <c r="U310" s="19"/>
      <c r="V310" s="19"/>
      <c r="W310" s="19"/>
      <c r="X310" s="19"/>
      <c r="Y310" s="19"/>
      <c r="Z310" s="19"/>
    </row>
    <row r="311">
      <c r="A311" s="19"/>
      <c r="B311" s="20"/>
      <c r="C311" s="19"/>
      <c r="D311" s="19"/>
      <c r="E311" s="19"/>
      <c r="F311" s="19"/>
      <c r="G311" s="20"/>
      <c r="H311" s="19"/>
      <c r="I311" s="19"/>
      <c r="J311" s="19"/>
      <c r="K311" s="19"/>
      <c r="L311" s="19"/>
      <c r="M311" s="19"/>
      <c r="N311" s="19"/>
      <c r="O311" s="19"/>
      <c r="P311" s="19"/>
      <c r="Q311" s="19"/>
      <c r="R311" s="19"/>
      <c r="S311" s="19"/>
      <c r="T311" s="19"/>
      <c r="U311" s="19"/>
      <c r="V311" s="19"/>
      <c r="W311" s="19"/>
      <c r="X311" s="19"/>
      <c r="Y311" s="19"/>
      <c r="Z311" s="19"/>
    </row>
    <row r="312">
      <c r="A312" s="19"/>
      <c r="B312" s="20"/>
      <c r="C312" s="19"/>
      <c r="D312" s="19"/>
      <c r="E312" s="19"/>
      <c r="F312" s="19"/>
      <c r="G312" s="20"/>
      <c r="H312" s="19"/>
      <c r="I312" s="19"/>
      <c r="J312" s="19"/>
      <c r="K312" s="19"/>
      <c r="L312" s="19"/>
      <c r="M312" s="19"/>
      <c r="N312" s="19"/>
      <c r="O312" s="19"/>
      <c r="P312" s="19"/>
      <c r="Q312" s="19"/>
      <c r="R312" s="19"/>
      <c r="S312" s="19"/>
      <c r="T312" s="19"/>
      <c r="U312" s="19"/>
      <c r="V312" s="19"/>
      <c r="W312" s="19"/>
      <c r="X312" s="19"/>
      <c r="Y312" s="19"/>
      <c r="Z312" s="19"/>
    </row>
    <row r="313">
      <c r="A313" s="19"/>
      <c r="B313" s="20"/>
      <c r="C313" s="19"/>
      <c r="D313" s="19"/>
      <c r="E313" s="19"/>
      <c r="F313" s="19"/>
      <c r="G313" s="20"/>
      <c r="H313" s="19"/>
      <c r="I313" s="19"/>
      <c r="J313" s="19"/>
      <c r="K313" s="19"/>
      <c r="L313" s="19"/>
      <c r="M313" s="19"/>
      <c r="N313" s="19"/>
      <c r="O313" s="19"/>
      <c r="P313" s="19"/>
      <c r="Q313" s="19"/>
      <c r="R313" s="19"/>
      <c r="S313" s="19"/>
      <c r="T313" s="19"/>
      <c r="U313" s="19"/>
      <c r="V313" s="19"/>
      <c r="W313" s="19"/>
      <c r="X313" s="19"/>
      <c r="Y313" s="19"/>
      <c r="Z313" s="19"/>
    </row>
    <row r="314">
      <c r="A314" s="19"/>
      <c r="B314" s="20"/>
      <c r="C314" s="19"/>
      <c r="D314" s="19"/>
      <c r="E314" s="19"/>
      <c r="F314" s="19"/>
      <c r="G314" s="20"/>
      <c r="H314" s="19"/>
      <c r="I314" s="19"/>
      <c r="J314" s="19"/>
      <c r="K314" s="19"/>
      <c r="L314" s="19"/>
      <c r="M314" s="19"/>
      <c r="N314" s="19"/>
      <c r="O314" s="19"/>
      <c r="P314" s="19"/>
      <c r="Q314" s="19"/>
      <c r="R314" s="19"/>
      <c r="S314" s="19"/>
      <c r="T314" s="19"/>
      <c r="U314" s="19"/>
      <c r="V314" s="19"/>
      <c r="W314" s="19"/>
      <c r="X314" s="19"/>
      <c r="Y314" s="19"/>
      <c r="Z314" s="19"/>
    </row>
    <row r="315">
      <c r="A315" s="19"/>
      <c r="B315" s="20"/>
      <c r="C315" s="19"/>
      <c r="D315" s="19"/>
      <c r="E315" s="19"/>
      <c r="F315" s="19"/>
      <c r="G315" s="20"/>
      <c r="H315" s="19"/>
      <c r="I315" s="19"/>
      <c r="J315" s="19"/>
      <c r="K315" s="19"/>
      <c r="L315" s="19"/>
      <c r="M315" s="19"/>
      <c r="N315" s="19"/>
      <c r="O315" s="19"/>
      <c r="P315" s="19"/>
      <c r="Q315" s="19"/>
      <c r="R315" s="19"/>
      <c r="S315" s="19"/>
      <c r="T315" s="19"/>
      <c r="U315" s="19"/>
      <c r="V315" s="19"/>
      <c r="W315" s="19"/>
      <c r="X315" s="19"/>
      <c r="Y315" s="19"/>
      <c r="Z315" s="19"/>
    </row>
    <row r="316">
      <c r="A316" s="19"/>
      <c r="B316" s="20"/>
      <c r="C316" s="19"/>
      <c r="D316" s="19"/>
      <c r="E316" s="19"/>
      <c r="F316" s="19"/>
      <c r="G316" s="20"/>
      <c r="H316" s="19"/>
      <c r="I316" s="19"/>
      <c r="J316" s="19"/>
      <c r="K316" s="19"/>
      <c r="L316" s="19"/>
      <c r="M316" s="19"/>
      <c r="N316" s="19"/>
      <c r="O316" s="19"/>
      <c r="P316" s="19"/>
      <c r="Q316" s="19"/>
      <c r="R316" s="19"/>
      <c r="S316" s="19"/>
      <c r="T316" s="19"/>
      <c r="U316" s="19"/>
      <c r="V316" s="19"/>
      <c r="W316" s="19"/>
      <c r="X316" s="19"/>
      <c r="Y316" s="19"/>
      <c r="Z316" s="19"/>
    </row>
    <row r="317">
      <c r="A317" s="19"/>
      <c r="B317" s="20"/>
      <c r="C317" s="19"/>
      <c r="D317" s="19"/>
      <c r="E317" s="19"/>
      <c r="F317" s="19"/>
      <c r="G317" s="20"/>
      <c r="H317" s="19"/>
      <c r="I317" s="19"/>
      <c r="J317" s="19"/>
      <c r="K317" s="19"/>
      <c r="L317" s="19"/>
      <c r="M317" s="19"/>
      <c r="N317" s="19"/>
      <c r="O317" s="19"/>
      <c r="P317" s="19"/>
      <c r="Q317" s="19"/>
      <c r="R317" s="19"/>
      <c r="S317" s="19"/>
      <c r="T317" s="19"/>
      <c r="U317" s="19"/>
      <c r="V317" s="19"/>
      <c r="W317" s="19"/>
      <c r="X317" s="19"/>
      <c r="Y317" s="19"/>
      <c r="Z317" s="19"/>
    </row>
    <row r="318">
      <c r="A318" s="19"/>
      <c r="B318" s="20"/>
      <c r="C318" s="19"/>
      <c r="D318" s="19"/>
      <c r="E318" s="19"/>
      <c r="F318" s="19"/>
      <c r="G318" s="20"/>
      <c r="H318" s="19"/>
      <c r="I318" s="19"/>
      <c r="J318" s="19"/>
      <c r="K318" s="19"/>
      <c r="L318" s="19"/>
      <c r="M318" s="19"/>
      <c r="N318" s="19"/>
      <c r="O318" s="19"/>
      <c r="P318" s="19"/>
      <c r="Q318" s="19"/>
      <c r="R318" s="19"/>
      <c r="S318" s="19"/>
      <c r="T318" s="19"/>
      <c r="U318" s="19"/>
      <c r="V318" s="19"/>
      <c r="W318" s="19"/>
      <c r="X318" s="19"/>
      <c r="Y318" s="19"/>
      <c r="Z318" s="19"/>
    </row>
    <row r="319">
      <c r="A319" s="19"/>
      <c r="B319" s="20"/>
      <c r="C319" s="19"/>
      <c r="D319" s="19"/>
      <c r="E319" s="19"/>
      <c r="F319" s="19"/>
      <c r="G319" s="20"/>
      <c r="H319" s="19"/>
      <c r="I319" s="19"/>
      <c r="J319" s="19"/>
      <c r="K319" s="19"/>
      <c r="L319" s="19"/>
      <c r="M319" s="19"/>
      <c r="N319" s="19"/>
      <c r="O319" s="19"/>
      <c r="P319" s="19"/>
      <c r="Q319" s="19"/>
      <c r="R319" s="19"/>
      <c r="S319" s="19"/>
      <c r="T319" s="19"/>
      <c r="U319" s="19"/>
      <c r="V319" s="19"/>
      <c r="W319" s="19"/>
      <c r="X319" s="19"/>
      <c r="Y319" s="19"/>
      <c r="Z319" s="19"/>
    </row>
    <row r="320">
      <c r="A320" s="19"/>
      <c r="B320" s="20"/>
      <c r="C320" s="19"/>
      <c r="D320" s="19"/>
      <c r="E320" s="19"/>
      <c r="F320" s="19"/>
      <c r="G320" s="20"/>
      <c r="H320" s="19"/>
      <c r="I320" s="19"/>
      <c r="J320" s="19"/>
      <c r="K320" s="19"/>
      <c r="L320" s="19"/>
      <c r="M320" s="19"/>
      <c r="N320" s="19"/>
      <c r="O320" s="19"/>
      <c r="P320" s="19"/>
      <c r="Q320" s="19"/>
      <c r="R320" s="19"/>
      <c r="S320" s="19"/>
      <c r="T320" s="19"/>
      <c r="U320" s="19"/>
      <c r="V320" s="19"/>
      <c r="W320" s="19"/>
      <c r="X320" s="19"/>
      <c r="Y320" s="19"/>
      <c r="Z320" s="19"/>
    </row>
    <row r="321">
      <c r="A321" s="19"/>
      <c r="B321" s="20"/>
      <c r="C321" s="19"/>
      <c r="D321" s="19"/>
      <c r="E321" s="19"/>
      <c r="F321" s="19"/>
      <c r="G321" s="20"/>
      <c r="H321" s="19"/>
      <c r="I321" s="19"/>
      <c r="J321" s="19"/>
      <c r="K321" s="19"/>
      <c r="L321" s="19"/>
      <c r="M321" s="19"/>
      <c r="N321" s="19"/>
      <c r="O321" s="19"/>
      <c r="P321" s="19"/>
      <c r="Q321" s="19"/>
      <c r="R321" s="19"/>
      <c r="S321" s="19"/>
      <c r="T321" s="19"/>
      <c r="U321" s="19"/>
      <c r="V321" s="19"/>
      <c r="W321" s="19"/>
      <c r="X321" s="19"/>
      <c r="Y321" s="19"/>
      <c r="Z321" s="19"/>
    </row>
    <row r="322">
      <c r="A322" s="19"/>
      <c r="B322" s="20"/>
      <c r="C322" s="19"/>
      <c r="D322" s="19"/>
      <c r="E322" s="19"/>
      <c r="F322" s="19"/>
      <c r="G322" s="20"/>
      <c r="H322" s="19"/>
      <c r="I322" s="19"/>
      <c r="J322" s="19"/>
      <c r="K322" s="19"/>
      <c r="L322" s="19"/>
      <c r="M322" s="19"/>
      <c r="N322" s="19"/>
      <c r="O322" s="19"/>
      <c r="P322" s="19"/>
      <c r="Q322" s="19"/>
      <c r="R322" s="19"/>
      <c r="S322" s="19"/>
      <c r="T322" s="19"/>
      <c r="U322" s="19"/>
      <c r="V322" s="19"/>
      <c r="W322" s="19"/>
      <c r="X322" s="19"/>
      <c r="Y322" s="19"/>
      <c r="Z322" s="19"/>
    </row>
    <row r="323">
      <c r="A323" s="19"/>
      <c r="B323" s="20"/>
      <c r="C323" s="19"/>
      <c r="D323" s="19"/>
      <c r="E323" s="19"/>
      <c r="F323" s="19"/>
      <c r="G323" s="20"/>
      <c r="H323" s="19"/>
      <c r="I323" s="19"/>
      <c r="J323" s="19"/>
      <c r="K323" s="19"/>
      <c r="L323" s="19"/>
      <c r="M323" s="19"/>
      <c r="N323" s="19"/>
      <c r="O323" s="19"/>
      <c r="P323" s="19"/>
      <c r="Q323" s="19"/>
      <c r="R323" s="19"/>
      <c r="S323" s="19"/>
      <c r="T323" s="19"/>
      <c r="U323" s="19"/>
      <c r="V323" s="19"/>
      <c r="W323" s="19"/>
      <c r="X323" s="19"/>
      <c r="Y323" s="19"/>
      <c r="Z323" s="19"/>
    </row>
    <row r="324">
      <c r="A324" s="19"/>
      <c r="B324" s="20"/>
      <c r="C324" s="19"/>
      <c r="D324" s="19"/>
      <c r="E324" s="19"/>
      <c r="F324" s="19"/>
      <c r="G324" s="20"/>
      <c r="H324" s="19"/>
      <c r="I324" s="19"/>
      <c r="J324" s="19"/>
      <c r="K324" s="19"/>
      <c r="L324" s="19"/>
      <c r="M324" s="19"/>
      <c r="N324" s="19"/>
      <c r="O324" s="19"/>
      <c r="P324" s="19"/>
      <c r="Q324" s="19"/>
      <c r="R324" s="19"/>
      <c r="S324" s="19"/>
      <c r="T324" s="19"/>
      <c r="U324" s="19"/>
      <c r="V324" s="19"/>
      <c r="W324" s="19"/>
      <c r="X324" s="19"/>
      <c r="Y324" s="19"/>
      <c r="Z324" s="19"/>
    </row>
    <row r="325">
      <c r="A325" s="19"/>
      <c r="B325" s="20"/>
      <c r="C325" s="19"/>
      <c r="D325" s="19"/>
      <c r="E325" s="19"/>
      <c r="F325" s="19"/>
      <c r="G325" s="20"/>
      <c r="H325" s="19"/>
      <c r="I325" s="19"/>
      <c r="J325" s="19"/>
      <c r="K325" s="19"/>
      <c r="L325" s="19"/>
      <c r="M325" s="19"/>
      <c r="N325" s="19"/>
      <c r="O325" s="19"/>
      <c r="P325" s="19"/>
      <c r="Q325" s="19"/>
      <c r="R325" s="19"/>
      <c r="S325" s="19"/>
      <c r="T325" s="19"/>
      <c r="U325" s="19"/>
      <c r="V325" s="19"/>
      <c r="W325" s="19"/>
      <c r="X325" s="19"/>
      <c r="Y325" s="19"/>
      <c r="Z325" s="19"/>
    </row>
    <row r="326">
      <c r="A326" s="19"/>
      <c r="B326" s="20"/>
      <c r="C326" s="19"/>
      <c r="D326" s="19"/>
      <c r="E326" s="19"/>
      <c r="F326" s="19"/>
      <c r="G326" s="20"/>
      <c r="H326" s="19"/>
      <c r="I326" s="19"/>
      <c r="J326" s="19"/>
      <c r="K326" s="19"/>
      <c r="L326" s="19"/>
      <c r="M326" s="19"/>
      <c r="N326" s="19"/>
      <c r="O326" s="19"/>
      <c r="P326" s="19"/>
      <c r="Q326" s="19"/>
      <c r="R326" s="19"/>
      <c r="S326" s="19"/>
      <c r="T326" s="19"/>
      <c r="U326" s="19"/>
      <c r="V326" s="19"/>
      <c r="W326" s="19"/>
      <c r="X326" s="19"/>
      <c r="Y326" s="19"/>
      <c r="Z326" s="19"/>
    </row>
    <row r="327">
      <c r="A327" s="19"/>
      <c r="B327" s="20"/>
      <c r="C327" s="19"/>
      <c r="D327" s="19"/>
      <c r="E327" s="19"/>
      <c r="F327" s="19"/>
      <c r="G327" s="20"/>
      <c r="H327" s="19"/>
      <c r="I327" s="19"/>
      <c r="J327" s="19"/>
      <c r="K327" s="19"/>
      <c r="L327" s="19"/>
      <c r="M327" s="19"/>
      <c r="N327" s="19"/>
      <c r="O327" s="19"/>
      <c r="P327" s="19"/>
      <c r="Q327" s="19"/>
      <c r="R327" s="19"/>
      <c r="S327" s="19"/>
      <c r="T327" s="19"/>
      <c r="U327" s="19"/>
      <c r="V327" s="19"/>
      <c r="W327" s="19"/>
      <c r="X327" s="19"/>
      <c r="Y327" s="19"/>
      <c r="Z327" s="19"/>
    </row>
    <row r="328">
      <c r="A328" s="19"/>
      <c r="B328" s="20"/>
      <c r="C328" s="19"/>
      <c r="D328" s="19"/>
      <c r="E328" s="19"/>
      <c r="F328" s="19"/>
      <c r="G328" s="20"/>
      <c r="H328" s="19"/>
      <c r="I328" s="19"/>
      <c r="J328" s="19"/>
      <c r="K328" s="19"/>
      <c r="L328" s="19"/>
      <c r="M328" s="19"/>
      <c r="N328" s="19"/>
      <c r="O328" s="19"/>
      <c r="P328" s="19"/>
      <c r="Q328" s="19"/>
      <c r="R328" s="19"/>
      <c r="S328" s="19"/>
      <c r="T328" s="19"/>
      <c r="U328" s="19"/>
      <c r="V328" s="19"/>
      <c r="W328" s="19"/>
      <c r="X328" s="19"/>
      <c r="Y328" s="19"/>
      <c r="Z328" s="19"/>
    </row>
    <row r="329">
      <c r="A329" s="19"/>
      <c r="B329" s="20"/>
      <c r="C329" s="19"/>
      <c r="D329" s="19"/>
      <c r="E329" s="19"/>
      <c r="F329" s="19"/>
      <c r="G329" s="20"/>
      <c r="H329" s="19"/>
      <c r="I329" s="19"/>
      <c r="J329" s="19"/>
      <c r="K329" s="19"/>
      <c r="L329" s="19"/>
      <c r="M329" s="19"/>
      <c r="N329" s="19"/>
      <c r="O329" s="19"/>
      <c r="P329" s="19"/>
      <c r="Q329" s="19"/>
      <c r="R329" s="19"/>
      <c r="S329" s="19"/>
      <c r="T329" s="19"/>
      <c r="U329" s="19"/>
      <c r="V329" s="19"/>
      <c r="W329" s="19"/>
      <c r="X329" s="19"/>
      <c r="Y329" s="19"/>
      <c r="Z329" s="19"/>
    </row>
    <row r="330">
      <c r="A330" s="19"/>
      <c r="B330" s="20"/>
      <c r="C330" s="19"/>
      <c r="D330" s="19"/>
      <c r="E330" s="19"/>
      <c r="F330" s="19"/>
      <c r="G330" s="20"/>
      <c r="H330" s="19"/>
      <c r="I330" s="19"/>
      <c r="J330" s="19"/>
      <c r="K330" s="19"/>
      <c r="L330" s="19"/>
      <c r="M330" s="19"/>
      <c r="N330" s="19"/>
      <c r="O330" s="19"/>
      <c r="P330" s="19"/>
      <c r="Q330" s="19"/>
      <c r="R330" s="19"/>
      <c r="S330" s="19"/>
      <c r="T330" s="19"/>
      <c r="U330" s="19"/>
      <c r="V330" s="19"/>
      <c r="W330" s="19"/>
      <c r="X330" s="19"/>
      <c r="Y330" s="19"/>
      <c r="Z330" s="19"/>
    </row>
    <row r="331">
      <c r="A331" s="19"/>
      <c r="B331" s="20"/>
      <c r="C331" s="19"/>
      <c r="D331" s="19"/>
      <c r="E331" s="19"/>
      <c r="F331" s="19"/>
      <c r="G331" s="20"/>
      <c r="H331" s="19"/>
      <c r="I331" s="19"/>
      <c r="J331" s="19"/>
      <c r="K331" s="19"/>
      <c r="L331" s="19"/>
      <c r="M331" s="19"/>
      <c r="N331" s="19"/>
      <c r="O331" s="19"/>
      <c r="P331" s="19"/>
      <c r="Q331" s="19"/>
      <c r="R331" s="19"/>
      <c r="S331" s="19"/>
      <c r="T331" s="19"/>
      <c r="U331" s="19"/>
      <c r="V331" s="19"/>
      <c r="W331" s="19"/>
      <c r="X331" s="19"/>
      <c r="Y331" s="19"/>
      <c r="Z331" s="19"/>
    </row>
    <row r="332">
      <c r="A332" s="19"/>
      <c r="B332" s="20"/>
      <c r="C332" s="19"/>
      <c r="D332" s="19"/>
      <c r="E332" s="19"/>
      <c r="F332" s="19"/>
      <c r="G332" s="20"/>
      <c r="H332" s="19"/>
      <c r="I332" s="19"/>
      <c r="J332" s="19"/>
      <c r="K332" s="19"/>
      <c r="L332" s="19"/>
      <c r="M332" s="19"/>
      <c r="N332" s="19"/>
      <c r="O332" s="19"/>
      <c r="P332" s="19"/>
      <c r="Q332" s="19"/>
      <c r="R332" s="19"/>
      <c r="S332" s="19"/>
      <c r="T332" s="19"/>
      <c r="U332" s="19"/>
      <c r="V332" s="19"/>
      <c r="W332" s="19"/>
      <c r="X332" s="19"/>
      <c r="Y332" s="19"/>
      <c r="Z332" s="19"/>
    </row>
    <row r="333">
      <c r="A333" s="19"/>
      <c r="B333" s="20"/>
      <c r="C333" s="19"/>
      <c r="D333" s="19"/>
      <c r="E333" s="19"/>
      <c r="F333" s="19"/>
      <c r="G333" s="20"/>
      <c r="H333" s="19"/>
      <c r="I333" s="19"/>
      <c r="J333" s="19"/>
      <c r="K333" s="19"/>
      <c r="L333" s="19"/>
      <c r="M333" s="19"/>
      <c r="N333" s="19"/>
      <c r="O333" s="19"/>
      <c r="P333" s="19"/>
      <c r="Q333" s="19"/>
      <c r="R333" s="19"/>
      <c r="S333" s="19"/>
      <c r="T333" s="19"/>
      <c r="U333" s="19"/>
      <c r="V333" s="19"/>
      <c r="W333" s="19"/>
      <c r="X333" s="19"/>
      <c r="Y333" s="19"/>
      <c r="Z333" s="19"/>
    </row>
    <row r="334">
      <c r="A334" s="19"/>
      <c r="B334" s="20"/>
      <c r="C334" s="19"/>
      <c r="D334" s="19"/>
      <c r="E334" s="19"/>
      <c r="F334" s="19"/>
      <c r="G334" s="20"/>
      <c r="H334" s="19"/>
      <c r="I334" s="19"/>
      <c r="J334" s="19"/>
      <c r="K334" s="19"/>
      <c r="L334" s="19"/>
      <c r="M334" s="19"/>
      <c r="N334" s="19"/>
      <c r="O334" s="19"/>
      <c r="P334" s="19"/>
      <c r="Q334" s="19"/>
      <c r="R334" s="19"/>
      <c r="S334" s="19"/>
      <c r="T334" s="19"/>
      <c r="U334" s="19"/>
      <c r="V334" s="19"/>
      <c r="W334" s="19"/>
      <c r="X334" s="19"/>
      <c r="Y334" s="19"/>
      <c r="Z334" s="19"/>
    </row>
    <row r="335">
      <c r="A335" s="19"/>
      <c r="B335" s="20"/>
      <c r="C335" s="19"/>
      <c r="D335" s="19"/>
      <c r="E335" s="19"/>
      <c r="F335" s="19"/>
      <c r="G335" s="20"/>
      <c r="H335" s="19"/>
      <c r="I335" s="19"/>
      <c r="J335" s="19"/>
      <c r="K335" s="19"/>
      <c r="L335" s="19"/>
      <c r="M335" s="19"/>
      <c r="N335" s="19"/>
      <c r="O335" s="19"/>
      <c r="P335" s="19"/>
      <c r="Q335" s="19"/>
      <c r="R335" s="19"/>
      <c r="S335" s="19"/>
      <c r="T335" s="19"/>
      <c r="U335" s="19"/>
      <c r="V335" s="19"/>
      <c r="W335" s="19"/>
      <c r="X335" s="19"/>
      <c r="Y335" s="19"/>
      <c r="Z335" s="19"/>
    </row>
    <row r="336">
      <c r="A336" s="19"/>
      <c r="B336" s="20"/>
      <c r="C336" s="19"/>
      <c r="D336" s="19"/>
      <c r="E336" s="19"/>
      <c r="F336" s="19"/>
      <c r="G336" s="20"/>
      <c r="H336" s="19"/>
      <c r="I336" s="19"/>
      <c r="J336" s="19"/>
      <c r="K336" s="19"/>
      <c r="L336" s="19"/>
      <c r="M336" s="19"/>
      <c r="N336" s="19"/>
      <c r="O336" s="19"/>
      <c r="P336" s="19"/>
      <c r="Q336" s="19"/>
      <c r="R336" s="19"/>
      <c r="S336" s="19"/>
      <c r="T336" s="19"/>
      <c r="U336" s="19"/>
      <c r="V336" s="19"/>
      <c r="W336" s="19"/>
      <c r="X336" s="19"/>
      <c r="Y336" s="19"/>
      <c r="Z336" s="19"/>
    </row>
    <row r="337">
      <c r="A337" s="19"/>
      <c r="B337" s="20"/>
      <c r="C337" s="19"/>
      <c r="D337" s="19"/>
      <c r="E337" s="19"/>
      <c r="F337" s="19"/>
      <c r="G337" s="20"/>
      <c r="H337" s="19"/>
      <c r="I337" s="19"/>
      <c r="J337" s="19"/>
      <c r="K337" s="19"/>
      <c r="L337" s="19"/>
      <c r="M337" s="19"/>
      <c r="N337" s="19"/>
      <c r="O337" s="19"/>
      <c r="P337" s="19"/>
      <c r="Q337" s="19"/>
      <c r="R337" s="19"/>
      <c r="S337" s="19"/>
      <c r="T337" s="19"/>
      <c r="U337" s="19"/>
      <c r="V337" s="19"/>
      <c r="W337" s="19"/>
      <c r="X337" s="19"/>
      <c r="Y337" s="19"/>
      <c r="Z337" s="19"/>
    </row>
    <row r="338">
      <c r="A338" s="19"/>
      <c r="B338" s="20"/>
      <c r="C338" s="19"/>
      <c r="D338" s="19"/>
      <c r="E338" s="19"/>
      <c r="F338" s="19"/>
      <c r="G338" s="20"/>
      <c r="H338" s="19"/>
      <c r="I338" s="19"/>
      <c r="J338" s="19"/>
      <c r="K338" s="19"/>
      <c r="L338" s="19"/>
      <c r="M338" s="19"/>
      <c r="N338" s="19"/>
      <c r="O338" s="19"/>
      <c r="P338" s="19"/>
      <c r="Q338" s="19"/>
      <c r="R338" s="19"/>
      <c r="S338" s="19"/>
      <c r="T338" s="19"/>
      <c r="U338" s="19"/>
      <c r="V338" s="19"/>
      <c r="W338" s="19"/>
      <c r="X338" s="19"/>
      <c r="Y338" s="19"/>
      <c r="Z338" s="19"/>
    </row>
    <row r="339">
      <c r="A339" s="19"/>
      <c r="B339" s="20"/>
      <c r="C339" s="19"/>
      <c r="D339" s="19"/>
      <c r="E339" s="19"/>
      <c r="F339" s="19"/>
      <c r="G339" s="20"/>
      <c r="H339" s="19"/>
      <c r="I339" s="19"/>
      <c r="J339" s="19"/>
      <c r="K339" s="19"/>
      <c r="L339" s="19"/>
      <c r="M339" s="19"/>
      <c r="N339" s="19"/>
      <c r="O339" s="19"/>
      <c r="P339" s="19"/>
      <c r="Q339" s="19"/>
      <c r="R339" s="19"/>
      <c r="S339" s="19"/>
      <c r="T339" s="19"/>
      <c r="U339" s="19"/>
      <c r="V339" s="19"/>
      <c r="W339" s="19"/>
      <c r="X339" s="19"/>
      <c r="Y339" s="19"/>
      <c r="Z339" s="19"/>
    </row>
    <row r="340">
      <c r="A340" s="19"/>
      <c r="B340" s="20"/>
      <c r="C340" s="19"/>
      <c r="D340" s="19"/>
      <c r="E340" s="19"/>
      <c r="F340" s="19"/>
      <c r="G340" s="20"/>
      <c r="H340" s="19"/>
      <c r="I340" s="19"/>
      <c r="J340" s="19"/>
      <c r="K340" s="19"/>
      <c r="L340" s="19"/>
      <c r="M340" s="19"/>
      <c r="N340" s="19"/>
      <c r="O340" s="19"/>
      <c r="P340" s="19"/>
      <c r="Q340" s="19"/>
      <c r="R340" s="19"/>
      <c r="S340" s="19"/>
      <c r="T340" s="19"/>
      <c r="U340" s="19"/>
      <c r="V340" s="19"/>
      <c r="W340" s="19"/>
      <c r="X340" s="19"/>
      <c r="Y340" s="19"/>
      <c r="Z340" s="19"/>
    </row>
    <row r="341">
      <c r="A341" s="19"/>
      <c r="B341" s="20"/>
      <c r="C341" s="19"/>
      <c r="D341" s="19"/>
      <c r="E341" s="19"/>
      <c r="F341" s="19"/>
      <c r="G341" s="20"/>
      <c r="H341" s="19"/>
      <c r="I341" s="19"/>
      <c r="J341" s="19"/>
      <c r="K341" s="19"/>
      <c r="L341" s="19"/>
      <c r="M341" s="19"/>
      <c r="N341" s="19"/>
      <c r="O341" s="19"/>
      <c r="P341" s="19"/>
      <c r="Q341" s="19"/>
      <c r="R341" s="19"/>
      <c r="S341" s="19"/>
      <c r="T341" s="19"/>
      <c r="U341" s="19"/>
      <c r="V341" s="19"/>
      <c r="W341" s="19"/>
      <c r="X341" s="19"/>
      <c r="Y341" s="19"/>
      <c r="Z341" s="19"/>
    </row>
    <row r="342">
      <c r="A342" s="19"/>
      <c r="B342" s="20"/>
      <c r="C342" s="19"/>
      <c r="D342" s="19"/>
      <c r="E342" s="19"/>
      <c r="F342" s="19"/>
      <c r="G342" s="20"/>
      <c r="H342" s="19"/>
      <c r="I342" s="19"/>
      <c r="J342" s="19"/>
      <c r="K342" s="19"/>
      <c r="L342" s="19"/>
      <c r="M342" s="19"/>
      <c r="N342" s="19"/>
      <c r="O342" s="19"/>
      <c r="P342" s="19"/>
      <c r="Q342" s="19"/>
      <c r="R342" s="19"/>
      <c r="S342" s="19"/>
      <c r="T342" s="19"/>
      <c r="U342" s="19"/>
      <c r="V342" s="19"/>
      <c r="W342" s="19"/>
      <c r="X342" s="19"/>
      <c r="Y342" s="19"/>
      <c r="Z342" s="19"/>
    </row>
    <row r="343">
      <c r="A343" s="19"/>
      <c r="B343" s="20"/>
      <c r="C343" s="19"/>
      <c r="D343" s="19"/>
      <c r="E343" s="19"/>
      <c r="F343" s="19"/>
      <c r="G343" s="20"/>
      <c r="H343" s="19"/>
      <c r="I343" s="19"/>
      <c r="J343" s="19"/>
      <c r="K343" s="19"/>
      <c r="L343" s="19"/>
      <c r="M343" s="19"/>
      <c r="N343" s="19"/>
      <c r="O343" s="19"/>
      <c r="P343" s="19"/>
      <c r="Q343" s="19"/>
      <c r="R343" s="19"/>
      <c r="S343" s="19"/>
      <c r="T343" s="19"/>
      <c r="U343" s="19"/>
      <c r="V343" s="19"/>
      <c r="W343" s="19"/>
      <c r="X343" s="19"/>
      <c r="Y343" s="19"/>
      <c r="Z343" s="19"/>
    </row>
    <row r="344">
      <c r="A344" s="19"/>
      <c r="B344" s="20"/>
      <c r="C344" s="19"/>
      <c r="D344" s="19"/>
      <c r="E344" s="19"/>
      <c r="F344" s="19"/>
      <c r="G344" s="20"/>
      <c r="H344" s="19"/>
      <c r="I344" s="19"/>
      <c r="J344" s="19"/>
      <c r="K344" s="19"/>
      <c r="L344" s="19"/>
      <c r="M344" s="19"/>
      <c r="N344" s="19"/>
      <c r="O344" s="19"/>
      <c r="P344" s="19"/>
      <c r="Q344" s="19"/>
      <c r="R344" s="19"/>
      <c r="S344" s="19"/>
      <c r="T344" s="19"/>
      <c r="U344" s="19"/>
      <c r="V344" s="19"/>
      <c r="W344" s="19"/>
      <c r="X344" s="19"/>
      <c r="Y344" s="19"/>
      <c r="Z344" s="19"/>
    </row>
    <row r="345">
      <c r="A345" s="19"/>
      <c r="B345" s="20"/>
      <c r="C345" s="19"/>
      <c r="D345" s="19"/>
      <c r="E345" s="19"/>
      <c r="F345" s="19"/>
      <c r="G345" s="20"/>
      <c r="H345" s="19"/>
      <c r="I345" s="19"/>
      <c r="J345" s="19"/>
      <c r="K345" s="19"/>
      <c r="L345" s="19"/>
      <c r="M345" s="19"/>
      <c r="N345" s="19"/>
      <c r="O345" s="19"/>
      <c r="P345" s="19"/>
      <c r="Q345" s="19"/>
      <c r="R345" s="19"/>
      <c r="S345" s="19"/>
      <c r="T345" s="19"/>
      <c r="U345" s="19"/>
      <c r="V345" s="19"/>
      <c r="W345" s="19"/>
      <c r="X345" s="19"/>
      <c r="Y345" s="19"/>
      <c r="Z345" s="19"/>
    </row>
    <row r="346">
      <c r="A346" s="19"/>
      <c r="B346" s="20"/>
      <c r="C346" s="19"/>
      <c r="D346" s="19"/>
      <c r="E346" s="19"/>
      <c r="F346" s="19"/>
      <c r="G346" s="20"/>
      <c r="H346" s="19"/>
      <c r="I346" s="19"/>
      <c r="J346" s="19"/>
      <c r="K346" s="19"/>
      <c r="L346" s="19"/>
      <c r="M346" s="19"/>
      <c r="N346" s="19"/>
      <c r="O346" s="19"/>
      <c r="P346" s="19"/>
      <c r="Q346" s="19"/>
      <c r="R346" s="19"/>
      <c r="S346" s="19"/>
      <c r="T346" s="19"/>
      <c r="U346" s="19"/>
      <c r="V346" s="19"/>
      <c r="W346" s="19"/>
      <c r="X346" s="19"/>
      <c r="Y346" s="19"/>
      <c r="Z346" s="19"/>
    </row>
    <row r="347">
      <c r="A347" s="19"/>
      <c r="B347" s="20"/>
      <c r="C347" s="19"/>
      <c r="D347" s="19"/>
      <c r="E347" s="19"/>
      <c r="F347" s="19"/>
      <c r="G347" s="20"/>
      <c r="H347" s="19"/>
      <c r="I347" s="19"/>
      <c r="J347" s="19"/>
      <c r="K347" s="19"/>
      <c r="L347" s="19"/>
      <c r="M347" s="19"/>
      <c r="N347" s="19"/>
      <c r="O347" s="19"/>
      <c r="P347" s="19"/>
      <c r="Q347" s="19"/>
      <c r="R347" s="19"/>
      <c r="S347" s="19"/>
      <c r="T347" s="19"/>
      <c r="U347" s="19"/>
      <c r="V347" s="19"/>
      <c r="W347" s="19"/>
      <c r="X347" s="19"/>
      <c r="Y347" s="19"/>
      <c r="Z347" s="19"/>
    </row>
    <row r="348">
      <c r="A348" s="19"/>
      <c r="B348" s="20"/>
      <c r="C348" s="19"/>
      <c r="D348" s="19"/>
      <c r="E348" s="19"/>
      <c r="F348" s="19"/>
      <c r="G348" s="20"/>
      <c r="H348" s="19"/>
      <c r="I348" s="19"/>
      <c r="J348" s="19"/>
      <c r="K348" s="19"/>
      <c r="L348" s="19"/>
      <c r="M348" s="19"/>
      <c r="N348" s="19"/>
      <c r="O348" s="19"/>
      <c r="P348" s="19"/>
      <c r="Q348" s="19"/>
      <c r="R348" s="19"/>
      <c r="S348" s="19"/>
      <c r="T348" s="19"/>
      <c r="U348" s="19"/>
      <c r="V348" s="19"/>
      <c r="W348" s="19"/>
      <c r="X348" s="19"/>
      <c r="Y348" s="19"/>
      <c r="Z348" s="19"/>
    </row>
    <row r="349">
      <c r="A349" s="19"/>
      <c r="B349" s="20"/>
      <c r="C349" s="19"/>
      <c r="D349" s="19"/>
      <c r="E349" s="19"/>
      <c r="F349" s="19"/>
      <c r="G349" s="20"/>
      <c r="H349" s="19"/>
      <c r="I349" s="19"/>
      <c r="J349" s="19"/>
      <c r="K349" s="19"/>
      <c r="L349" s="19"/>
      <c r="M349" s="19"/>
      <c r="N349" s="19"/>
      <c r="O349" s="19"/>
      <c r="P349" s="19"/>
      <c r="Q349" s="19"/>
      <c r="R349" s="19"/>
      <c r="S349" s="19"/>
      <c r="T349" s="19"/>
      <c r="U349" s="19"/>
      <c r="V349" s="19"/>
      <c r="W349" s="19"/>
      <c r="X349" s="19"/>
      <c r="Y349" s="19"/>
      <c r="Z349" s="19"/>
    </row>
    <row r="350">
      <c r="A350" s="19"/>
      <c r="B350" s="20"/>
      <c r="C350" s="19"/>
      <c r="D350" s="19"/>
      <c r="E350" s="19"/>
      <c r="F350" s="19"/>
      <c r="G350" s="20"/>
      <c r="H350" s="19"/>
      <c r="I350" s="19"/>
      <c r="J350" s="19"/>
      <c r="K350" s="19"/>
      <c r="L350" s="19"/>
      <c r="M350" s="19"/>
      <c r="N350" s="19"/>
      <c r="O350" s="19"/>
      <c r="P350" s="19"/>
      <c r="Q350" s="19"/>
      <c r="R350" s="19"/>
      <c r="S350" s="19"/>
      <c r="T350" s="19"/>
      <c r="U350" s="19"/>
      <c r="V350" s="19"/>
      <c r="W350" s="19"/>
      <c r="X350" s="19"/>
      <c r="Y350" s="19"/>
      <c r="Z350" s="19"/>
    </row>
    <row r="351">
      <c r="A351" s="19"/>
      <c r="B351" s="20"/>
      <c r="C351" s="19"/>
      <c r="D351" s="19"/>
      <c r="E351" s="19"/>
      <c r="F351" s="19"/>
      <c r="G351" s="20"/>
      <c r="H351" s="19"/>
      <c r="I351" s="19"/>
      <c r="J351" s="19"/>
      <c r="K351" s="19"/>
      <c r="L351" s="19"/>
      <c r="M351" s="19"/>
      <c r="N351" s="19"/>
      <c r="O351" s="19"/>
      <c r="P351" s="19"/>
      <c r="Q351" s="19"/>
      <c r="R351" s="19"/>
      <c r="S351" s="19"/>
      <c r="T351" s="19"/>
      <c r="U351" s="19"/>
      <c r="V351" s="19"/>
      <c r="W351" s="19"/>
      <c r="X351" s="19"/>
      <c r="Y351" s="19"/>
      <c r="Z351" s="19"/>
    </row>
    <row r="352">
      <c r="A352" s="19"/>
      <c r="B352" s="20"/>
      <c r="C352" s="19"/>
      <c r="D352" s="19"/>
      <c r="E352" s="19"/>
      <c r="F352" s="19"/>
      <c r="G352" s="20"/>
      <c r="H352" s="19"/>
      <c r="I352" s="19"/>
      <c r="J352" s="19"/>
      <c r="K352" s="19"/>
      <c r="L352" s="19"/>
      <c r="M352" s="19"/>
      <c r="N352" s="19"/>
      <c r="O352" s="19"/>
      <c r="P352" s="19"/>
      <c r="Q352" s="19"/>
      <c r="R352" s="19"/>
      <c r="S352" s="19"/>
      <c r="T352" s="19"/>
      <c r="U352" s="19"/>
      <c r="V352" s="19"/>
      <c r="W352" s="19"/>
      <c r="X352" s="19"/>
      <c r="Y352" s="19"/>
      <c r="Z352" s="19"/>
    </row>
    <row r="353">
      <c r="A353" s="19"/>
      <c r="B353" s="20"/>
      <c r="C353" s="19"/>
      <c r="D353" s="19"/>
      <c r="E353" s="19"/>
      <c r="F353" s="19"/>
      <c r="G353" s="20"/>
      <c r="H353" s="19"/>
      <c r="I353" s="19"/>
      <c r="J353" s="19"/>
      <c r="K353" s="19"/>
      <c r="L353" s="19"/>
      <c r="M353" s="19"/>
      <c r="N353" s="19"/>
      <c r="O353" s="19"/>
      <c r="P353" s="19"/>
      <c r="Q353" s="19"/>
      <c r="R353" s="19"/>
      <c r="S353" s="19"/>
      <c r="T353" s="19"/>
      <c r="U353" s="19"/>
      <c r="V353" s="19"/>
      <c r="W353" s="19"/>
      <c r="X353" s="19"/>
      <c r="Y353" s="19"/>
      <c r="Z353" s="19"/>
    </row>
    <row r="354">
      <c r="A354" s="19"/>
      <c r="B354" s="20"/>
      <c r="C354" s="19"/>
      <c r="D354" s="19"/>
      <c r="E354" s="19"/>
      <c r="F354" s="19"/>
      <c r="G354" s="20"/>
      <c r="H354" s="19"/>
      <c r="I354" s="19"/>
      <c r="J354" s="19"/>
      <c r="K354" s="19"/>
      <c r="L354" s="19"/>
      <c r="M354" s="19"/>
      <c r="N354" s="19"/>
      <c r="O354" s="19"/>
      <c r="P354" s="19"/>
      <c r="Q354" s="19"/>
      <c r="R354" s="19"/>
      <c r="S354" s="19"/>
      <c r="T354" s="19"/>
      <c r="U354" s="19"/>
      <c r="V354" s="19"/>
      <c r="W354" s="19"/>
      <c r="X354" s="19"/>
      <c r="Y354" s="19"/>
      <c r="Z354" s="19"/>
    </row>
    <row r="355">
      <c r="A355" s="19"/>
      <c r="B355" s="20"/>
      <c r="C355" s="19"/>
      <c r="D355" s="19"/>
      <c r="E355" s="19"/>
      <c r="F355" s="19"/>
      <c r="G355" s="20"/>
      <c r="H355" s="19"/>
      <c r="I355" s="19"/>
      <c r="J355" s="19"/>
      <c r="K355" s="19"/>
      <c r="L355" s="19"/>
      <c r="M355" s="19"/>
      <c r="N355" s="19"/>
      <c r="O355" s="19"/>
      <c r="P355" s="19"/>
      <c r="Q355" s="19"/>
      <c r="R355" s="19"/>
      <c r="S355" s="19"/>
      <c r="T355" s="19"/>
      <c r="U355" s="19"/>
      <c r="V355" s="19"/>
      <c r="W355" s="19"/>
      <c r="X355" s="19"/>
      <c r="Y355" s="19"/>
      <c r="Z355" s="19"/>
    </row>
    <row r="356">
      <c r="A356" s="19"/>
      <c r="B356" s="20"/>
      <c r="C356" s="19"/>
      <c r="D356" s="19"/>
      <c r="E356" s="19"/>
      <c r="F356" s="19"/>
      <c r="G356" s="20"/>
      <c r="H356" s="19"/>
      <c r="I356" s="19"/>
      <c r="J356" s="19"/>
      <c r="K356" s="19"/>
      <c r="L356" s="19"/>
      <c r="M356" s="19"/>
      <c r="N356" s="19"/>
      <c r="O356" s="19"/>
      <c r="P356" s="19"/>
      <c r="Q356" s="19"/>
      <c r="R356" s="19"/>
      <c r="S356" s="19"/>
      <c r="T356" s="19"/>
      <c r="U356" s="19"/>
      <c r="V356" s="19"/>
      <c r="W356" s="19"/>
      <c r="X356" s="19"/>
      <c r="Y356" s="19"/>
      <c r="Z356" s="19"/>
    </row>
    <row r="357">
      <c r="A357" s="19"/>
      <c r="B357" s="20"/>
      <c r="C357" s="19"/>
      <c r="D357" s="19"/>
      <c r="E357" s="19"/>
      <c r="F357" s="19"/>
      <c r="G357" s="20"/>
      <c r="H357" s="19"/>
      <c r="I357" s="19"/>
      <c r="J357" s="19"/>
      <c r="K357" s="19"/>
      <c r="L357" s="19"/>
      <c r="M357" s="19"/>
      <c r="N357" s="19"/>
      <c r="O357" s="19"/>
      <c r="P357" s="19"/>
      <c r="Q357" s="19"/>
      <c r="R357" s="19"/>
      <c r="S357" s="19"/>
      <c r="T357" s="19"/>
      <c r="U357" s="19"/>
      <c r="V357" s="19"/>
      <c r="W357" s="19"/>
      <c r="X357" s="19"/>
      <c r="Y357" s="19"/>
      <c r="Z357" s="19"/>
    </row>
    <row r="358">
      <c r="A358" s="19"/>
      <c r="B358" s="20"/>
      <c r="C358" s="19"/>
      <c r="D358" s="19"/>
      <c r="E358" s="19"/>
      <c r="F358" s="19"/>
      <c r="G358" s="20"/>
      <c r="H358" s="19"/>
      <c r="I358" s="19"/>
      <c r="J358" s="19"/>
      <c r="K358" s="19"/>
      <c r="L358" s="19"/>
      <c r="M358" s="19"/>
      <c r="N358" s="19"/>
      <c r="O358" s="19"/>
      <c r="P358" s="19"/>
      <c r="Q358" s="19"/>
      <c r="R358" s="19"/>
      <c r="S358" s="19"/>
      <c r="T358" s="19"/>
      <c r="U358" s="19"/>
      <c r="V358" s="19"/>
      <c r="W358" s="19"/>
      <c r="X358" s="19"/>
      <c r="Y358" s="19"/>
      <c r="Z358" s="19"/>
    </row>
    <row r="359">
      <c r="A359" s="19"/>
      <c r="B359" s="20"/>
      <c r="C359" s="19"/>
      <c r="D359" s="19"/>
      <c r="E359" s="19"/>
      <c r="F359" s="19"/>
      <c r="G359" s="20"/>
      <c r="H359" s="19"/>
      <c r="I359" s="19"/>
      <c r="J359" s="19"/>
      <c r="K359" s="19"/>
      <c r="L359" s="19"/>
      <c r="M359" s="19"/>
      <c r="N359" s="19"/>
      <c r="O359" s="19"/>
      <c r="P359" s="19"/>
      <c r="Q359" s="19"/>
      <c r="R359" s="19"/>
      <c r="S359" s="19"/>
      <c r="T359" s="19"/>
      <c r="U359" s="19"/>
      <c r="V359" s="19"/>
      <c r="W359" s="19"/>
      <c r="X359" s="19"/>
      <c r="Y359" s="19"/>
      <c r="Z359" s="19"/>
    </row>
    <row r="360">
      <c r="A360" s="19"/>
      <c r="B360" s="20"/>
      <c r="C360" s="19"/>
      <c r="D360" s="19"/>
      <c r="E360" s="19"/>
      <c r="F360" s="19"/>
      <c r="G360" s="20"/>
      <c r="H360" s="19"/>
      <c r="I360" s="19"/>
      <c r="J360" s="19"/>
      <c r="K360" s="19"/>
      <c r="L360" s="19"/>
      <c r="M360" s="19"/>
      <c r="N360" s="19"/>
      <c r="O360" s="19"/>
      <c r="P360" s="19"/>
      <c r="Q360" s="19"/>
      <c r="R360" s="19"/>
      <c r="S360" s="19"/>
      <c r="T360" s="19"/>
      <c r="U360" s="19"/>
      <c r="V360" s="19"/>
      <c r="W360" s="19"/>
      <c r="X360" s="19"/>
      <c r="Y360" s="19"/>
      <c r="Z360" s="19"/>
    </row>
    <row r="361">
      <c r="A361" s="19"/>
      <c r="B361" s="20"/>
      <c r="C361" s="19"/>
      <c r="D361" s="19"/>
      <c r="E361" s="19"/>
      <c r="F361" s="19"/>
      <c r="G361" s="20"/>
      <c r="H361" s="19"/>
      <c r="I361" s="19"/>
      <c r="J361" s="19"/>
      <c r="K361" s="19"/>
      <c r="L361" s="19"/>
      <c r="M361" s="19"/>
      <c r="N361" s="19"/>
      <c r="O361" s="19"/>
      <c r="P361" s="19"/>
      <c r="Q361" s="19"/>
      <c r="R361" s="19"/>
      <c r="S361" s="19"/>
      <c r="T361" s="19"/>
      <c r="U361" s="19"/>
      <c r="V361" s="19"/>
      <c r="W361" s="19"/>
      <c r="X361" s="19"/>
      <c r="Y361" s="19"/>
      <c r="Z361" s="19"/>
    </row>
    <row r="362">
      <c r="A362" s="19"/>
      <c r="B362" s="20"/>
      <c r="C362" s="19"/>
      <c r="D362" s="19"/>
      <c r="E362" s="19"/>
      <c r="F362" s="19"/>
      <c r="G362" s="20"/>
      <c r="H362" s="19"/>
      <c r="I362" s="19"/>
      <c r="J362" s="19"/>
      <c r="K362" s="19"/>
      <c r="L362" s="19"/>
      <c r="M362" s="19"/>
      <c r="N362" s="19"/>
      <c r="O362" s="19"/>
      <c r="P362" s="19"/>
      <c r="Q362" s="19"/>
      <c r="R362" s="19"/>
      <c r="S362" s="19"/>
      <c r="T362" s="19"/>
      <c r="U362" s="19"/>
      <c r="V362" s="19"/>
      <c r="W362" s="19"/>
      <c r="X362" s="19"/>
      <c r="Y362" s="19"/>
      <c r="Z362" s="19"/>
    </row>
    <row r="363">
      <c r="A363" s="19"/>
      <c r="B363" s="20"/>
      <c r="C363" s="19"/>
      <c r="D363" s="19"/>
      <c r="E363" s="19"/>
      <c r="F363" s="19"/>
      <c r="G363" s="20"/>
      <c r="H363" s="19"/>
      <c r="I363" s="19"/>
      <c r="J363" s="19"/>
      <c r="K363" s="19"/>
      <c r="L363" s="19"/>
      <c r="M363" s="19"/>
      <c r="N363" s="19"/>
      <c r="O363" s="19"/>
      <c r="P363" s="19"/>
      <c r="Q363" s="19"/>
      <c r="R363" s="19"/>
      <c r="S363" s="19"/>
      <c r="T363" s="19"/>
      <c r="U363" s="19"/>
      <c r="V363" s="19"/>
      <c r="W363" s="19"/>
      <c r="X363" s="19"/>
      <c r="Y363" s="19"/>
      <c r="Z363" s="19"/>
    </row>
    <row r="364">
      <c r="A364" s="19"/>
      <c r="B364" s="20"/>
      <c r="C364" s="19"/>
      <c r="D364" s="19"/>
      <c r="E364" s="19"/>
      <c r="F364" s="19"/>
      <c r="G364" s="20"/>
      <c r="H364" s="19"/>
      <c r="I364" s="19"/>
      <c r="J364" s="19"/>
      <c r="K364" s="19"/>
      <c r="L364" s="19"/>
      <c r="M364" s="19"/>
      <c r="N364" s="19"/>
      <c r="O364" s="19"/>
      <c r="P364" s="19"/>
      <c r="Q364" s="19"/>
      <c r="R364" s="19"/>
      <c r="S364" s="19"/>
      <c r="T364" s="19"/>
      <c r="U364" s="19"/>
      <c r="V364" s="19"/>
      <c r="W364" s="19"/>
      <c r="X364" s="19"/>
      <c r="Y364" s="19"/>
      <c r="Z364" s="19"/>
    </row>
    <row r="365">
      <c r="A365" s="19"/>
      <c r="B365" s="20"/>
      <c r="C365" s="19"/>
      <c r="D365" s="19"/>
      <c r="E365" s="19"/>
      <c r="F365" s="19"/>
      <c r="G365" s="20"/>
      <c r="H365" s="19"/>
      <c r="I365" s="19"/>
      <c r="J365" s="19"/>
      <c r="K365" s="19"/>
      <c r="L365" s="19"/>
      <c r="M365" s="19"/>
      <c r="N365" s="19"/>
      <c r="O365" s="19"/>
      <c r="P365" s="19"/>
      <c r="Q365" s="19"/>
      <c r="R365" s="19"/>
      <c r="S365" s="19"/>
      <c r="T365" s="19"/>
      <c r="U365" s="19"/>
      <c r="V365" s="19"/>
      <c r="W365" s="19"/>
      <c r="X365" s="19"/>
      <c r="Y365" s="19"/>
      <c r="Z365" s="19"/>
    </row>
    <row r="366">
      <c r="A366" s="19"/>
      <c r="B366" s="20"/>
      <c r="C366" s="19"/>
      <c r="D366" s="19"/>
      <c r="E366" s="19"/>
      <c r="F366" s="19"/>
      <c r="G366" s="20"/>
      <c r="H366" s="19"/>
      <c r="I366" s="19"/>
      <c r="J366" s="19"/>
      <c r="K366" s="19"/>
      <c r="L366" s="19"/>
      <c r="M366" s="19"/>
      <c r="N366" s="19"/>
      <c r="O366" s="19"/>
      <c r="P366" s="19"/>
      <c r="Q366" s="19"/>
      <c r="R366" s="19"/>
      <c r="S366" s="19"/>
      <c r="T366" s="19"/>
      <c r="U366" s="19"/>
      <c r="V366" s="19"/>
      <c r="W366" s="19"/>
      <c r="X366" s="19"/>
      <c r="Y366" s="19"/>
      <c r="Z366" s="19"/>
    </row>
    <row r="367">
      <c r="A367" s="19"/>
      <c r="B367" s="20"/>
      <c r="C367" s="19"/>
      <c r="D367" s="19"/>
      <c r="E367" s="19"/>
      <c r="F367" s="19"/>
      <c r="G367" s="20"/>
      <c r="H367" s="19"/>
      <c r="I367" s="19"/>
      <c r="J367" s="19"/>
      <c r="K367" s="19"/>
      <c r="L367" s="19"/>
      <c r="M367" s="19"/>
      <c r="N367" s="19"/>
      <c r="O367" s="19"/>
      <c r="P367" s="19"/>
      <c r="Q367" s="19"/>
      <c r="R367" s="19"/>
      <c r="S367" s="19"/>
      <c r="T367" s="19"/>
      <c r="U367" s="19"/>
      <c r="V367" s="19"/>
      <c r="W367" s="19"/>
      <c r="X367" s="19"/>
      <c r="Y367" s="19"/>
      <c r="Z367" s="19"/>
    </row>
    <row r="368">
      <c r="A368" s="19"/>
      <c r="B368" s="20"/>
      <c r="C368" s="19"/>
      <c r="D368" s="19"/>
      <c r="E368" s="19"/>
      <c r="F368" s="19"/>
      <c r="G368" s="20"/>
      <c r="H368" s="19"/>
      <c r="I368" s="19"/>
      <c r="J368" s="19"/>
      <c r="K368" s="19"/>
      <c r="L368" s="19"/>
      <c r="M368" s="19"/>
      <c r="N368" s="19"/>
      <c r="O368" s="19"/>
      <c r="P368" s="19"/>
      <c r="Q368" s="19"/>
      <c r="R368" s="19"/>
      <c r="S368" s="19"/>
      <c r="T368" s="19"/>
      <c r="U368" s="19"/>
      <c r="V368" s="19"/>
      <c r="W368" s="19"/>
      <c r="X368" s="19"/>
      <c r="Y368" s="19"/>
      <c r="Z368" s="19"/>
    </row>
    <row r="369">
      <c r="A369" s="19"/>
      <c r="B369" s="20"/>
      <c r="C369" s="19"/>
      <c r="D369" s="19"/>
      <c r="E369" s="19"/>
      <c r="F369" s="19"/>
      <c r="G369" s="20"/>
      <c r="H369" s="19"/>
      <c r="I369" s="19"/>
      <c r="J369" s="19"/>
      <c r="K369" s="19"/>
      <c r="L369" s="19"/>
      <c r="M369" s="19"/>
      <c r="N369" s="19"/>
      <c r="O369" s="19"/>
      <c r="P369" s="19"/>
      <c r="Q369" s="19"/>
      <c r="R369" s="19"/>
      <c r="S369" s="19"/>
      <c r="T369" s="19"/>
      <c r="U369" s="19"/>
      <c r="V369" s="19"/>
      <c r="W369" s="19"/>
      <c r="X369" s="19"/>
      <c r="Y369" s="19"/>
      <c r="Z369" s="19"/>
    </row>
    <row r="370">
      <c r="A370" s="19"/>
      <c r="B370" s="20"/>
      <c r="C370" s="19"/>
      <c r="D370" s="19"/>
      <c r="E370" s="19"/>
      <c r="F370" s="19"/>
      <c r="G370" s="20"/>
      <c r="H370" s="19"/>
      <c r="I370" s="19"/>
      <c r="J370" s="19"/>
      <c r="K370" s="19"/>
      <c r="L370" s="19"/>
      <c r="M370" s="19"/>
      <c r="N370" s="19"/>
      <c r="O370" s="19"/>
      <c r="P370" s="19"/>
      <c r="Q370" s="19"/>
      <c r="R370" s="19"/>
      <c r="S370" s="19"/>
      <c r="T370" s="19"/>
      <c r="U370" s="19"/>
      <c r="V370" s="19"/>
      <c r="W370" s="19"/>
      <c r="X370" s="19"/>
      <c r="Y370" s="19"/>
      <c r="Z370" s="19"/>
    </row>
    <row r="371">
      <c r="A371" s="19"/>
      <c r="B371" s="20"/>
      <c r="C371" s="19"/>
      <c r="D371" s="19"/>
      <c r="E371" s="19"/>
      <c r="F371" s="19"/>
      <c r="G371" s="20"/>
      <c r="H371" s="19"/>
      <c r="I371" s="19"/>
      <c r="J371" s="19"/>
      <c r="K371" s="19"/>
      <c r="L371" s="19"/>
      <c r="M371" s="19"/>
      <c r="N371" s="19"/>
      <c r="O371" s="19"/>
      <c r="P371" s="19"/>
      <c r="Q371" s="19"/>
      <c r="R371" s="19"/>
      <c r="S371" s="19"/>
      <c r="T371" s="19"/>
      <c r="U371" s="19"/>
      <c r="V371" s="19"/>
      <c r="W371" s="19"/>
      <c r="X371" s="19"/>
      <c r="Y371" s="19"/>
      <c r="Z371" s="19"/>
    </row>
    <row r="372">
      <c r="A372" s="19"/>
      <c r="B372" s="20"/>
      <c r="C372" s="19"/>
      <c r="D372" s="19"/>
      <c r="E372" s="19"/>
      <c r="F372" s="19"/>
      <c r="G372" s="20"/>
      <c r="H372" s="19"/>
      <c r="I372" s="19"/>
      <c r="J372" s="19"/>
      <c r="K372" s="19"/>
      <c r="L372" s="19"/>
      <c r="M372" s="19"/>
      <c r="N372" s="19"/>
      <c r="O372" s="19"/>
      <c r="P372" s="19"/>
      <c r="Q372" s="19"/>
      <c r="R372" s="19"/>
      <c r="S372" s="19"/>
      <c r="T372" s="19"/>
      <c r="U372" s="19"/>
      <c r="V372" s="19"/>
      <c r="W372" s="19"/>
      <c r="X372" s="19"/>
      <c r="Y372" s="19"/>
      <c r="Z372" s="19"/>
    </row>
    <row r="373">
      <c r="A373" s="19"/>
      <c r="B373" s="20"/>
      <c r="C373" s="19"/>
      <c r="D373" s="19"/>
      <c r="E373" s="19"/>
      <c r="F373" s="19"/>
      <c r="G373" s="20"/>
      <c r="H373" s="19"/>
      <c r="I373" s="19"/>
      <c r="J373" s="19"/>
      <c r="K373" s="19"/>
      <c r="L373" s="19"/>
      <c r="M373" s="19"/>
      <c r="N373" s="19"/>
      <c r="O373" s="19"/>
      <c r="P373" s="19"/>
      <c r="Q373" s="19"/>
      <c r="R373" s="19"/>
      <c r="S373" s="19"/>
      <c r="T373" s="19"/>
      <c r="U373" s="19"/>
      <c r="V373" s="19"/>
      <c r="W373" s="19"/>
      <c r="X373" s="19"/>
      <c r="Y373" s="19"/>
      <c r="Z373" s="19"/>
    </row>
    <row r="374">
      <c r="A374" s="19"/>
      <c r="B374" s="20"/>
      <c r="C374" s="19"/>
      <c r="D374" s="19"/>
      <c r="E374" s="19"/>
      <c r="F374" s="19"/>
      <c r="G374" s="20"/>
      <c r="H374" s="19"/>
      <c r="I374" s="19"/>
      <c r="J374" s="19"/>
      <c r="K374" s="19"/>
      <c r="L374" s="19"/>
      <c r="M374" s="19"/>
      <c r="N374" s="19"/>
      <c r="O374" s="19"/>
      <c r="P374" s="19"/>
      <c r="Q374" s="19"/>
      <c r="R374" s="19"/>
      <c r="S374" s="19"/>
      <c r="T374" s="19"/>
      <c r="U374" s="19"/>
      <c r="V374" s="19"/>
      <c r="W374" s="19"/>
      <c r="X374" s="19"/>
      <c r="Y374" s="19"/>
      <c r="Z374" s="19"/>
    </row>
    <row r="375">
      <c r="A375" s="19"/>
      <c r="B375" s="20"/>
      <c r="C375" s="19"/>
      <c r="D375" s="19"/>
      <c r="E375" s="19"/>
      <c r="F375" s="19"/>
      <c r="G375" s="20"/>
      <c r="H375" s="19"/>
      <c r="I375" s="19"/>
      <c r="J375" s="19"/>
      <c r="K375" s="19"/>
      <c r="L375" s="19"/>
      <c r="M375" s="19"/>
      <c r="N375" s="19"/>
      <c r="O375" s="19"/>
      <c r="P375" s="19"/>
      <c r="Q375" s="19"/>
      <c r="R375" s="19"/>
      <c r="S375" s="19"/>
      <c r="T375" s="19"/>
      <c r="U375" s="19"/>
      <c r="V375" s="19"/>
      <c r="W375" s="19"/>
      <c r="X375" s="19"/>
      <c r="Y375" s="19"/>
      <c r="Z375" s="19"/>
    </row>
    <row r="376">
      <c r="A376" s="19"/>
      <c r="B376" s="20"/>
      <c r="C376" s="19"/>
      <c r="D376" s="19"/>
      <c r="E376" s="19"/>
      <c r="F376" s="19"/>
      <c r="G376" s="20"/>
      <c r="H376" s="19"/>
      <c r="I376" s="19"/>
      <c r="J376" s="19"/>
      <c r="K376" s="19"/>
      <c r="L376" s="19"/>
      <c r="M376" s="19"/>
      <c r="N376" s="19"/>
      <c r="O376" s="19"/>
      <c r="P376" s="19"/>
      <c r="Q376" s="19"/>
      <c r="R376" s="19"/>
      <c r="S376" s="19"/>
      <c r="T376" s="19"/>
      <c r="U376" s="19"/>
      <c r="V376" s="19"/>
      <c r="W376" s="19"/>
      <c r="X376" s="19"/>
      <c r="Y376" s="19"/>
      <c r="Z376" s="19"/>
    </row>
    <row r="377">
      <c r="A377" s="19"/>
      <c r="B377" s="20"/>
      <c r="C377" s="19"/>
      <c r="D377" s="19"/>
      <c r="E377" s="19"/>
      <c r="F377" s="19"/>
      <c r="G377" s="20"/>
      <c r="H377" s="19"/>
      <c r="I377" s="19"/>
      <c r="J377" s="19"/>
      <c r="K377" s="19"/>
      <c r="L377" s="19"/>
      <c r="M377" s="19"/>
      <c r="N377" s="19"/>
      <c r="O377" s="19"/>
      <c r="P377" s="19"/>
      <c r="Q377" s="19"/>
      <c r="R377" s="19"/>
      <c r="S377" s="19"/>
      <c r="T377" s="19"/>
      <c r="U377" s="19"/>
      <c r="V377" s="19"/>
      <c r="W377" s="19"/>
      <c r="X377" s="19"/>
      <c r="Y377" s="19"/>
      <c r="Z377" s="19"/>
    </row>
    <row r="378">
      <c r="A378" s="19"/>
      <c r="B378" s="20"/>
      <c r="C378" s="19"/>
      <c r="D378" s="19"/>
      <c r="E378" s="19"/>
      <c r="F378" s="19"/>
      <c r="G378" s="20"/>
      <c r="H378" s="19"/>
      <c r="I378" s="19"/>
      <c r="J378" s="19"/>
      <c r="K378" s="19"/>
      <c r="L378" s="19"/>
      <c r="M378" s="19"/>
      <c r="N378" s="19"/>
      <c r="O378" s="19"/>
      <c r="P378" s="19"/>
      <c r="Q378" s="19"/>
      <c r="R378" s="19"/>
      <c r="S378" s="19"/>
      <c r="T378" s="19"/>
      <c r="U378" s="19"/>
      <c r="V378" s="19"/>
      <c r="W378" s="19"/>
      <c r="X378" s="19"/>
      <c r="Y378" s="19"/>
      <c r="Z378" s="19"/>
    </row>
    <row r="379">
      <c r="A379" s="19"/>
      <c r="B379" s="20"/>
      <c r="C379" s="19"/>
      <c r="D379" s="19"/>
      <c r="E379" s="19"/>
      <c r="F379" s="19"/>
      <c r="G379" s="20"/>
      <c r="H379" s="19"/>
      <c r="I379" s="19"/>
      <c r="J379" s="19"/>
      <c r="K379" s="19"/>
      <c r="L379" s="19"/>
      <c r="M379" s="19"/>
      <c r="N379" s="19"/>
      <c r="O379" s="19"/>
      <c r="P379" s="19"/>
      <c r="Q379" s="19"/>
      <c r="R379" s="19"/>
      <c r="S379" s="19"/>
      <c r="T379" s="19"/>
      <c r="U379" s="19"/>
      <c r="V379" s="19"/>
      <c r="W379" s="19"/>
      <c r="X379" s="19"/>
      <c r="Y379" s="19"/>
      <c r="Z379" s="19"/>
    </row>
    <row r="380">
      <c r="A380" s="19"/>
      <c r="B380" s="20"/>
      <c r="C380" s="19"/>
      <c r="D380" s="19"/>
      <c r="E380" s="19"/>
      <c r="F380" s="19"/>
      <c r="G380" s="20"/>
      <c r="H380" s="19"/>
      <c r="I380" s="19"/>
      <c r="J380" s="19"/>
      <c r="K380" s="19"/>
      <c r="L380" s="19"/>
      <c r="M380" s="19"/>
      <c r="N380" s="19"/>
      <c r="O380" s="19"/>
      <c r="P380" s="19"/>
      <c r="Q380" s="19"/>
      <c r="R380" s="19"/>
      <c r="S380" s="19"/>
      <c r="T380" s="19"/>
      <c r="U380" s="19"/>
      <c r="V380" s="19"/>
      <c r="W380" s="19"/>
      <c r="X380" s="19"/>
      <c r="Y380" s="19"/>
      <c r="Z380" s="19"/>
    </row>
    <row r="381">
      <c r="A381" s="19"/>
      <c r="B381" s="20"/>
      <c r="C381" s="19"/>
      <c r="D381" s="19"/>
      <c r="E381" s="19"/>
      <c r="F381" s="19"/>
      <c r="G381" s="20"/>
      <c r="H381" s="19"/>
      <c r="I381" s="19"/>
      <c r="J381" s="19"/>
      <c r="K381" s="19"/>
      <c r="L381" s="19"/>
      <c r="M381" s="19"/>
      <c r="N381" s="19"/>
      <c r="O381" s="19"/>
      <c r="P381" s="19"/>
      <c r="Q381" s="19"/>
      <c r="R381" s="19"/>
      <c r="S381" s="19"/>
      <c r="T381" s="19"/>
      <c r="U381" s="19"/>
      <c r="V381" s="19"/>
      <c r="W381" s="19"/>
      <c r="X381" s="19"/>
      <c r="Y381" s="19"/>
      <c r="Z381" s="19"/>
    </row>
    <row r="382">
      <c r="A382" s="19"/>
      <c r="B382" s="20"/>
      <c r="C382" s="19"/>
      <c r="D382" s="19"/>
      <c r="E382" s="19"/>
      <c r="F382" s="19"/>
      <c r="G382" s="20"/>
      <c r="H382" s="19"/>
      <c r="I382" s="19"/>
      <c r="J382" s="19"/>
      <c r="K382" s="19"/>
      <c r="L382" s="19"/>
      <c r="M382" s="19"/>
      <c r="N382" s="19"/>
      <c r="O382" s="19"/>
      <c r="P382" s="19"/>
      <c r="Q382" s="19"/>
      <c r="R382" s="19"/>
      <c r="S382" s="19"/>
      <c r="T382" s="19"/>
      <c r="U382" s="19"/>
      <c r="V382" s="19"/>
      <c r="W382" s="19"/>
      <c r="X382" s="19"/>
      <c r="Y382" s="19"/>
      <c r="Z382" s="19"/>
    </row>
    <row r="383">
      <c r="A383" s="19"/>
      <c r="B383" s="20"/>
      <c r="C383" s="19"/>
      <c r="D383" s="19"/>
      <c r="E383" s="19"/>
      <c r="F383" s="19"/>
      <c r="G383" s="20"/>
      <c r="H383" s="19"/>
      <c r="I383" s="19"/>
      <c r="J383" s="19"/>
      <c r="K383" s="19"/>
      <c r="L383" s="19"/>
      <c r="M383" s="19"/>
      <c r="N383" s="19"/>
      <c r="O383" s="19"/>
      <c r="P383" s="19"/>
      <c r="Q383" s="19"/>
      <c r="R383" s="19"/>
      <c r="S383" s="19"/>
      <c r="T383" s="19"/>
      <c r="U383" s="19"/>
      <c r="V383" s="19"/>
      <c r="W383" s="19"/>
      <c r="X383" s="19"/>
      <c r="Y383" s="19"/>
      <c r="Z383" s="19"/>
    </row>
    <row r="384">
      <c r="A384" s="19"/>
      <c r="B384" s="20"/>
      <c r="C384" s="19"/>
      <c r="D384" s="19"/>
      <c r="E384" s="19"/>
      <c r="F384" s="19"/>
      <c r="G384" s="20"/>
      <c r="H384" s="19"/>
      <c r="I384" s="19"/>
      <c r="J384" s="19"/>
      <c r="K384" s="19"/>
      <c r="L384" s="19"/>
      <c r="M384" s="19"/>
      <c r="N384" s="19"/>
      <c r="O384" s="19"/>
      <c r="P384" s="19"/>
      <c r="Q384" s="19"/>
      <c r="R384" s="19"/>
      <c r="S384" s="19"/>
      <c r="T384" s="19"/>
      <c r="U384" s="19"/>
      <c r="V384" s="19"/>
      <c r="W384" s="19"/>
      <c r="X384" s="19"/>
      <c r="Y384" s="19"/>
      <c r="Z384" s="19"/>
    </row>
    <row r="385">
      <c r="A385" s="19"/>
      <c r="B385" s="20"/>
      <c r="C385" s="19"/>
      <c r="D385" s="19"/>
      <c r="E385" s="19"/>
      <c r="F385" s="19"/>
      <c r="G385" s="20"/>
      <c r="H385" s="19"/>
      <c r="I385" s="19"/>
      <c r="J385" s="19"/>
      <c r="K385" s="19"/>
      <c r="L385" s="19"/>
      <c r="M385" s="19"/>
      <c r="N385" s="19"/>
      <c r="O385" s="19"/>
      <c r="P385" s="19"/>
      <c r="Q385" s="19"/>
      <c r="R385" s="19"/>
      <c r="S385" s="19"/>
      <c r="T385" s="19"/>
      <c r="U385" s="19"/>
      <c r="V385" s="19"/>
      <c r="W385" s="19"/>
      <c r="X385" s="19"/>
      <c r="Y385" s="19"/>
      <c r="Z385" s="19"/>
    </row>
    <row r="386">
      <c r="A386" s="19"/>
      <c r="B386" s="20"/>
      <c r="C386" s="19"/>
      <c r="D386" s="19"/>
      <c r="E386" s="19"/>
      <c r="F386" s="19"/>
      <c r="G386" s="20"/>
      <c r="H386" s="19"/>
      <c r="I386" s="19"/>
      <c r="J386" s="19"/>
      <c r="K386" s="19"/>
      <c r="L386" s="19"/>
      <c r="M386" s="19"/>
      <c r="N386" s="19"/>
      <c r="O386" s="19"/>
      <c r="P386" s="19"/>
      <c r="Q386" s="19"/>
      <c r="R386" s="19"/>
      <c r="S386" s="19"/>
      <c r="T386" s="19"/>
      <c r="U386" s="19"/>
      <c r="V386" s="19"/>
      <c r="W386" s="19"/>
      <c r="X386" s="19"/>
      <c r="Y386" s="19"/>
      <c r="Z386" s="19"/>
    </row>
    <row r="387">
      <c r="A387" s="19"/>
      <c r="B387" s="20"/>
      <c r="C387" s="19"/>
      <c r="D387" s="19"/>
      <c r="E387" s="19"/>
      <c r="F387" s="19"/>
      <c r="G387" s="20"/>
      <c r="H387" s="19"/>
      <c r="I387" s="19"/>
      <c r="J387" s="19"/>
      <c r="K387" s="19"/>
      <c r="L387" s="19"/>
      <c r="M387" s="19"/>
      <c r="N387" s="19"/>
      <c r="O387" s="19"/>
      <c r="P387" s="19"/>
      <c r="Q387" s="19"/>
      <c r="R387" s="19"/>
      <c r="S387" s="19"/>
      <c r="T387" s="19"/>
      <c r="U387" s="19"/>
      <c r="V387" s="19"/>
      <c r="W387" s="19"/>
      <c r="X387" s="19"/>
      <c r="Y387" s="19"/>
      <c r="Z387" s="19"/>
    </row>
    <row r="388">
      <c r="A388" s="19"/>
      <c r="B388" s="20"/>
      <c r="C388" s="19"/>
      <c r="D388" s="19"/>
      <c r="E388" s="19"/>
      <c r="F388" s="19"/>
      <c r="G388" s="20"/>
      <c r="H388" s="19"/>
      <c r="I388" s="19"/>
      <c r="J388" s="19"/>
      <c r="K388" s="19"/>
      <c r="L388" s="19"/>
      <c r="M388" s="19"/>
      <c r="N388" s="19"/>
      <c r="O388" s="19"/>
      <c r="P388" s="19"/>
      <c r="Q388" s="19"/>
      <c r="R388" s="19"/>
      <c r="S388" s="19"/>
      <c r="T388" s="19"/>
      <c r="U388" s="19"/>
      <c r="V388" s="19"/>
      <c r="W388" s="19"/>
      <c r="X388" s="19"/>
      <c r="Y388" s="19"/>
      <c r="Z388" s="19"/>
    </row>
    <row r="389">
      <c r="A389" s="19"/>
      <c r="B389" s="20"/>
      <c r="C389" s="19"/>
      <c r="D389" s="19"/>
      <c r="E389" s="19"/>
      <c r="F389" s="19"/>
      <c r="G389" s="20"/>
      <c r="H389" s="19"/>
      <c r="I389" s="19"/>
      <c r="J389" s="19"/>
      <c r="K389" s="19"/>
      <c r="L389" s="19"/>
      <c r="M389" s="19"/>
      <c r="N389" s="19"/>
      <c r="O389" s="19"/>
      <c r="P389" s="19"/>
      <c r="Q389" s="19"/>
      <c r="R389" s="19"/>
      <c r="S389" s="19"/>
      <c r="T389" s="19"/>
      <c r="U389" s="19"/>
      <c r="V389" s="19"/>
      <c r="W389" s="19"/>
      <c r="X389" s="19"/>
      <c r="Y389" s="19"/>
      <c r="Z389" s="19"/>
    </row>
    <row r="390">
      <c r="A390" s="19"/>
      <c r="B390" s="20"/>
      <c r="C390" s="19"/>
      <c r="D390" s="19"/>
      <c r="E390" s="19"/>
      <c r="F390" s="19"/>
      <c r="G390" s="20"/>
      <c r="H390" s="19"/>
      <c r="I390" s="19"/>
      <c r="J390" s="19"/>
      <c r="K390" s="19"/>
      <c r="L390" s="19"/>
      <c r="M390" s="19"/>
      <c r="N390" s="19"/>
      <c r="O390" s="19"/>
      <c r="P390" s="19"/>
      <c r="Q390" s="19"/>
      <c r="R390" s="19"/>
      <c r="S390" s="19"/>
      <c r="T390" s="19"/>
      <c r="U390" s="19"/>
      <c r="V390" s="19"/>
      <c r="W390" s="19"/>
      <c r="X390" s="19"/>
      <c r="Y390" s="19"/>
      <c r="Z390" s="19"/>
    </row>
    <row r="391">
      <c r="A391" s="19"/>
      <c r="B391" s="20"/>
      <c r="C391" s="19"/>
      <c r="D391" s="19"/>
      <c r="E391" s="19"/>
      <c r="F391" s="19"/>
      <c r="G391" s="20"/>
      <c r="H391" s="19"/>
      <c r="I391" s="19"/>
      <c r="J391" s="19"/>
      <c r="K391" s="19"/>
      <c r="L391" s="19"/>
      <c r="M391" s="19"/>
      <c r="N391" s="19"/>
      <c r="O391" s="19"/>
      <c r="P391" s="19"/>
      <c r="Q391" s="19"/>
      <c r="R391" s="19"/>
      <c r="S391" s="19"/>
      <c r="T391" s="19"/>
      <c r="U391" s="19"/>
      <c r="V391" s="19"/>
      <c r="W391" s="19"/>
      <c r="X391" s="19"/>
      <c r="Y391" s="19"/>
      <c r="Z391" s="19"/>
    </row>
    <row r="392">
      <c r="A392" s="19"/>
      <c r="B392" s="20"/>
      <c r="C392" s="19"/>
      <c r="D392" s="19"/>
      <c r="E392" s="19"/>
      <c r="F392" s="19"/>
      <c r="G392" s="20"/>
      <c r="H392" s="19"/>
      <c r="I392" s="19"/>
      <c r="J392" s="19"/>
      <c r="K392" s="19"/>
      <c r="L392" s="19"/>
      <c r="M392" s="19"/>
      <c r="N392" s="19"/>
      <c r="O392" s="19"/>
      <c r="P392" s="19"/>
      <c r="Q392" s="19"/>
      <c r="R392" s="19"/>
      <c r="S392" s="19"/>
      <c r="T392" s="19"/>
      <c r="U392" s="19"/>
      <c r="V392" s="19"/>
      <c r="W392" s="19"/>
      <c r="X392" s="19"/>
      <c r="Y392" s="19"/>
      <c r="Z392" s="19"/>
    </row>
    <row r="393">
      <c r="A393" s="19"/>
      <c r="B393" s="20"/>
      <c r="C393" s="19"/>
      <c r="D393" s="19"/>
      <c r="E393" s="19"/>
      <c r="F393" s="19"/>
      <c r="G393" s="20"/>
      <c r="H393" s="19"/>
      <c r="I393" s="19"/>
      <c r="J393" s="19"/>
      <c r="K393" s="19"/>
      <c r="L393" s="19"/>
      <c r="M393" s="19"/>
      <c r="N393" s="19"/>
      <c r="O393" s="19"/>
      <c r="P393" s="19"/>
      <c r="Q393" s="19"/>
      <c r="R393" s="19"/>
      <c r="S393" s="19"/>
      <c r="T393" s="19"/>
      <c r="U393" s="19"/>
      <c r="V393" s="19"/>
      <c r="W393" s="19"/>
      <c r="X393" s="19"/>
      <c r="Y393" s="19"/>
      <c r="Z393" s="19"/>
    </row>
    <row r="394">
      <c r="A394" s="19"/>
      <c r="B394" s="20"/>
      <c r="C394" s="19"/>
      <c r="D394" s="19"/>
      <c r="E394" s="19"/>
      <c r="F394" s="19"/>
      <c r="G394" s="20"/>
      <c r="H394" s="19"/>
      <c r="I394" s="19"/>
      <c r="J394" s="19"/>
      <c r="K394" s="19"/>
      <c r="L394" s="19"/>
      <c r="M394" s="19"/>
      <c r="N394" s="19"/>
      <c r="O394" s="19"/>
      <c r="P394" s="19"/>
      <c r="Q394" s="19"/>
      <c r="R394" s="19"/>
      <c r="S394" s="19"/>
      <c r="T394" s="19"/>
      <c r="U394" s="19"/>
      <c r="V394" s="19"/>
      <c r="W394" s="19"/>
      <c r="X394" s="19"/>
      <c r="Y394" s="19"/>
      <c r="Z394" s="19"/>
    </row>
    <row r="395">
      <c r="A395" s="19"/>
      <c r="B395" s="20"/>
      <c r="C395" s="19"/>
      <c r="D395" s="19"/>
      <c r="E395" s="19"/>
      <c r="F395" s="19"/>
      <c r="G395" s="20"/>
      <c r="H395" s="19"/>
      <c r="I395" s="19"/>
      <c r="J395" s="19"/>
      <c r="K395" s="19"/>
      <c r="L395" s="19"/>
      <c r="M395" s="19"/>
      <c r="N395" s="19"/>
      <c r="O395" s="19"/>
      <c r="P395" s="19"/>
      <c r="Q395" s="19"/>
      <c r="R395" s="19"/>
      <c r="S395" s="19"/>
      <c r="T395" s="19"/>
      <c r="U395" s="19"/>
      <c r="V395" s="19"/>
      <c r="W395" s="19"/>
      <c r="X395" s="19"/>
      <c r="Y395" s="19"/>
      <c r="Z395" s="19"/>
    </row>
    <row r="396">
      <c r="A396" s="19"/>
      <c r="B396" s="20"/>
      <c r="C396" s="19"/>
      <c r="D396" s="19"/>
      <c r="E396" s="19"/>
      <c r="F396" s="19"/>
      <c r="G396" s="20"/>
      <c r="H396" s="19"/>
      <c r="I396" s="19"/>
      <c r="J396" s="19"/>
      <c r="K396" s="19"/>
      <c r="L396" s="19"/>
      <c r="M396" s="19"/>
      <c r="N396" s="19"/>
      <c r="O396" s="19"/>
      <c r="P396" s="19"/>
      <c r="Q396" s="19"/>
      <c r="R396" s="19"/>
      <c r="S396" s="19"/>
      <c r="T396" s="19"/>
      <c r="U396" s="19"/>
      <c r="V396" s="19"/>
      <c r="W396" s="19"/>
      <c r="X396" s="19"/>
      <c r="Y396" s="19"/>
      <c r="Z396" s="19"/>
    </row>
    <row r="397">
      <c r="A397" s="19"/>
      <c r="B397" s="20"/>
      <c r="C397" s="19"/>
      <c r="D397" s="19"/>
      <c r="E397" s="19"/>
      <c r="F397" s="19"/>
      <c r="G397" s="20"/>
      <c r="H397" s="19"/>
      <c r="I397" s="19"/>
      <c r="J397" s="19"/>
      <c r="K397" s="19"/>
      <c r="L397" s="19"/>
      <c r="M397" s="19"/>
      <c r="N397" s="19"/>
      <c r="O397" s="19"/>
      <c r="P397" s="19"/>
      <c r="Q397" s="19"/>
      <c r="R397" s="19"/>
      <c r="S397" s="19"/>
      <c r="T397" s="19"/>
      <c r="U397" s="19"/>
      <c r="V397" s="19"/>
      <c r="W397" s="19"/>
      <c r="X397" s="19"/>
      <c r="Y397" s="19"/>
      <c r="Z397" s="19"/>
    </row>
    <row r="398">
      <c r="A398" s="19"/>
      <c r="B398" s="20"/>
      <c r="C398" s="19"/>
      <c r="D398" s="19"/>
      <c r="E398" s="19"/>
      <c r="F398" s="19"/>
      <c r="G398" s="20"/>
      <c r="H398" s="19"/>
      <c r="I398" s="19"/>
      <c r="J398" s="19"/>
      <c r="K398" s="19"/>
      <c r="L398" s="19"/>
      <c r="M398" s="19"/>
      <c r="N398" s="19"/>
      <c r="O398" s="19"/>
      <c r="P398" s="19"/>
      <c r="Q398" s="19"/>
      <c r="R398" s="19"/>
      <c r="S398" s="19"/>
      <c r="T398" s="19"/>
      <c r="U398" s="19"/>
      <c r="V398" s="19"/>
      <c r="W398" s="19"/>
      <c r="X398" s="19"/>
      <c r="Y398" s="19"/>
      <c r="Z398" s="19"/>
    </row>
    <row r="399">
      <c r="A399" s="19"/>
      <c r="B399" s="20"/>
      <c r="C399" s="19"/>
      <c r="D399" s="19"/>
      <c r="E399" s="19"/>
      <c r="F399" s="19"/>
      <c r="G399" s="20"/>
      <c r="H399" s="19"/>
      <c r="I399" s="19"/>
      <c r="J399" s="19"/>
      <c r="K399" s="19"/>
      <c r="L399" s="19"/>
      <c r="M399" s="19"/>
      <c r="N399" s="19"/>
      <c r="O399" s="19"/>
      <c r="P399" s="19"/>
      <c r="Q399" s="19"/>
      <c r="R399" s="19"/>
      <c r="S399" s="19"/>
      <c r="T399" s="19"/>
      <c r="U399" s="19"/>
      <c r="V399" s="19"/>
      <c r="W399" s="19"/>
      <c r="X399" s="19"/>
      <c r="Y399" s="19"/>
      <c r="Z399" s="19"/>
    </row>
    <row r="400">
      <c r="A400" s="19"/>
      <c r="B400" s="20"/>
      <c r="C400" s="19"/>
      <c r="D400" s="19"/>
      <c r="E400" s="19"/>
      <c r="F400" s="19"/>
      <c r="G400" s="20"/>
      <c r="H400" s="19"/>
      <c r="I400" s="19"/>
      <c r="J400" s="19"/>
      <c r="K400" s="19"/>
      <c r="L400" s="19"/>
      <c r="M400" s="19"/>
      <c r="N400" s="19"/>
      <c r="O400" s="19"/>
      <c r="P400" s="19"/>
      <c r="Q400" s="19"/>
      <c r="R400" s="19"/>
      <c r="S400" s="19"/>
      <c r="T400" s="19"/>
      <c r="U400" s="19"/>
      <c r="V400" s="19"/>
      <c r="W400" s="19"/>
      <c r="X400" s="19"/>
      <c r="Y400" s="19"/>
      <c r="Z400" s="19"/>
    </row>
    <row r="401">
      <c r="A401" s="19"/>
      <c r="B401" s="20"/>
      <c r="C401" s="19"/>
      <c r="D401" s="19"/>
      <c r="E401" s="19"/>
      <c r="F401" s="19"/>
      <c r="G401" s="20"/>
      <c r="H401" s="19"/>
      <c r="I401" s="19"/>
      <c r="J401" s="19"/>
      <c r="K401" s="19"/>
      <c r="L401" s="19"/>
      <c r="M401" s="19"/>
      <c r="N401" s="19"/>
      <c r="O401" s="19"/>
      <c r="P401" s="19"/>
      <c r="Q401" s="19"/>
      <c r="R401" s="19"/>
      <c r="S401" s="19"/>
      <c r="T401" s="19"/>
      <c r="U401" s="19"/>
      <c r="V401" s="19"/>
      <c r="W401" s="19"/>
      <c r="X401" s="19"/>
      <c r="Y401" s="19"/>
      <c r="Z401" s="19"/>
    </row>
    <row r="402">
      <c r="A402" s="19"/>
      <c r="B402" s="20"/>
      <c r="C402" s="19"/>
      <c r="D402" s="19"/>
      <c r="E402" s="19"/>
      <c r="F402" s="19"/>
      <c r="G402" s="20"/>
      <c r="H402" s="19"/>
      <c r="I402" s="19"/>
      <c r="J402" s="19"/>
      <c r="K402" s="19"/>
      <c r="L402" s="19"/>
      <c r="M402" s="19"/>
      <c r="N402" s="19"/>
      <c r="O402" s="19"/>
      <c r="P402" s="19"/>
      <c r="Q402" s="19"/>
      <c r="R402" s="19"/>
      <c r="S402" s="19"/>
      <c r="T402" s="19"/>
      <c r="U402" s="19"/>
      <c r="V402" s="19"/>
      <c r="W402" s="19"/>
      <c r="X402" s="19"/>
      <c r="Y402" s="19"/>
      <c r="Z402" s="19"/>
    </row>
    <row r="403">
      <c r="A403" s="19"/>
      <c r="B403" s="20"/>
      <c r="C403" s="19"/>
      <c r="D403" s="19"/>
      <c r="E403" s="19"/>
      <c r="F403" s="19"/>
      <c r="G403" s="20"/>
      <c r="H403" s="19"/>
      <c r="I403" s="19"/>
      <c r="J403" s="19"/>
      <c r="K403" s="19"/>
      <c r="L403" s="19"/>
      <c r="M403" s="19"/>
      <c r="N403" s="19"/>
      <c r="O403" s="19"/>
      <c r="P403" s="19"/>
      <c r="Q403" s="19"/>
      <c r="R403" s="19"/>
      <c r="S403" s="19"/>
      <c r="T403" s="19"/>
      <c r="U403" s="19"/>
      <c r="V403" s="19"/>
      <c r="W403" s="19"/>
      <c r="X403" s="19"/>
      <c r="Y403" s="19"/>
      <c r="Z403" s="19"/>
    </row>
    <row r="404">
      <c r="A404" s="19"/>
      <c r="B404" s="20"/>
      <c r="C404" s="19"/>
      <c r="D404" s="19"/>
      <c r="E404" s="19"/>
      <c r="F404" s="19"/>
      <c r="G404" s="20"/>
      <c r="H404" s="19"/>
      <c r="I404" s="19"/>
      <c r="J404" s="19"/>
      <c r="K404" s="19"/>
      <c r="L404" s="19"/>
      <c r="M404" s="19"/>
      <c r="N404" s="19"/>
      <c r="O404" s="19"/>
      <c r="P404" s="19"/>
      <c r="Q404" s="19"/>
      <c r="R404" s="19"/>
      <c r="S404" s="19"/>
      <c r="T404" s="19"/>
      <c r="U404" s="19"/>
      <c r="V404" s="19"/>
      <c r="W404" s="19"/>
      <c r="X404" s="19"/>
      <c r="Y404" s="19"/>
      <c r="Z404" s="19"/>
    </row>
    <row r="405">
      <c r="A405" s="19"/>
      <c r="B405" s="20"/>
      <c r="C405" s="19"/>
      <c r="D405" s="19"/>
      <c r="E405" s="19"/>
      <c r="F405" s="19"/>
      <c r="G405" s="20"/>
      <c r="H405" s="19"/>
      <c r="I405" s="19"/>
      <c r="J405" s="19"/>
      <c r="K405" s="19"/>
      <c r="L405" s="19"/>
      <c r="M405" s="19"/>
      <c r="N405" s="19"/>
      <c r="O405" s="19"/>
      <c r="P405" s="19"/>
      <c r="Q405" s="19"/>
      <c r="R405" s="19"/>
      <c r="S405" s="19"/>
      <c r="T405" s="19"/>
      <c r="U405" s="19"/>
      <c r="V405" s="19"/>
      <c r="W405" s="19"/>
      <c r="X405" s="19"/>
      <c r="Y405" s="19"/>
      <c r="Z405" s="19"/>
    </row>
    <row r="406">
      <c r="A406" s="19"/>
      <c r="B406" s="20"/>
      <c r="C406" s="19"/>
      <c r="D406" s="19"/>
      <c r="E406" s="19"/>
      <c r="F406" s="19"/>
      <c r="G406" s="20"/>
      <c r="H406" s="19"/>
      <c r="I406" s="19"/>
      <c r="J406" s="19"/>
      <c r="K406" s="19"/>
      <c r="L406" s="19"/>
      <c r="M406" s="19"/>
      <c r="N406" s="19"/>
      <c r="O406" s="19"/>
      <c r="P406" s="19"/>
      <c r="Q406" s="19"/>
      <c r="R406" s="19"/>
      <c r="S406" s="19"/>
      <c r="T406" s="19"/>
      <c r="U406" s="19"/>
      <c r="V406" s="19"/>
      <c r="W406" s="19"/>
      <c r="X406" s="19"/>
      <c r="Y406" s="19"/>
      <c r="Z406" s="19"/>
    </row>
    <row r="407">
      <c r="A407" s="19"/>
      <c r="B407" s="20"/>
      <c r="C407" s="19"/>
      <c r="D407" s="19"/>
      <c r="E407" s="19"/>
      <c r="F407" s="19"/>
      <c r="G407" s="20"/>
      <c r="H407" s="19"/>
      <c r="I407" s="19"/>
      <c r="J407" s="19"/>
      <c r="K407" s="19"/>
      <c r="L407" s="19"/>
      <c r="M407" s="19"/>
      <c r="N407" s="19"/>
      <c r="O407" s="19"/>
      <c r="P407" s="19"/>
      <c r="Q407" s="19"/>
      <c r="R407" s="19"/>
      <c r="S407" s="19"/>
      <c r="T407" s="19"/>
      <c r="U407" s="19"/>
      <c r="V407" s="19"/>
      <c r="W407" s="19"/>
      <c r="X407" s="19"/>
      <c r="Y407" s="19"/>
      <c r="Z407" s="19"/>
    </row>
    <row r="408">
      <c r="A408" s="19"/>
      <c r="B408" s="20"/>
      <c r="C408" s="19"/>
      <c r="D408" s="19"/>
      <c r="E408" s="19"/>
      <c r="F408" s="19"/>
      <c r="G408" s="20"/>
      <c r="H408" s="19"/>
      <c r="I408" s="19"/>
      <c r="J408" s="19"/>
      <c r="K408" s="19"/>
      <c r="L408" s="19"/>
      <c r="M408" s="19"/>
      <c r="N408" s="19"/>
      <c r="O408" s="19"/>
      <c r="P408" s="19"/>
      <c r="Q408" s="19"/>
      <c r="R408" s="19"/>
      <c r="S408" s="19"/>
      <c r="T408" s="19"/>
      <c r="U408" s="19"/>
      <c r="V408" s="19"/>
      <c r="W408" s="19"/>
      <c r="X408" s="19"/>
      <c r="Y408" s="19"/>
      <c r="Z408" s="19"/>
    </row>
    <row r="409">
      <c r="A409" s="19"/>
      <c r="B409" s="20"/>
      <c r="C409" s="19"/>
      <c r="D409" s="19"/>
      <c r="E409" s="19"/>
      <c r="F409" s="19"/>
      <c r="G409" s="20"/>
      <c r="H409" s="19"/>
      <c r="I409" s="19"/>
      <c r="J409" s="19"/>
      <c r="K409" s="19"/>
      <c r="L409" s="19"/>
      <c r="M409" s="19"/>
      <c r="N409" s="19"/>
      <c r="O409" s="19"/>
      <c r="P409" s="19"/>
      <c r="Q409" s="19"/>
      <c r="R409" s="19"/>
      <c r="S409" s="19"/>
      <c r="T409" s="19"/>
      <c r="U409" s="19"/>
      <c r="V409" s="19"/>
      <c r="W409" s="19"/>
      <c r="X409" s="19"/>
      <c r="Y409" s="19"/>
      <c r="Z409" s="19"/>
    </row>
    <row r="410">
      <c r="A410" s="19"/>
      <c r="B410" s="20"/>
      <c r="C410" s="19"/>
      <c r="D410" s="19"/>
      <c r="E410" s="19"/>
      <c r="F410" s="19"/>
      <c r="G410" s="20"/>
      <c r="H410" s="19"/>
      <c r="I410" s="19"/>
      <c r="J410" s="19"/>
      <c r="K410" s="19"/>
      <c r="L410" s="19"/>
      <c r="M410" s="19"/>
      <c r="N410" s="19"/>
      <c r="O410" s="19"/>
      <c r="P410" s="19"/>
      <c r="Q410" s="19"/>
      <c r="R410" s="19"/>
      <c r="S410" s="19"/>
      <c r="T410" s="19"/>
      <c r="U410" s="19"/>
      <c r="V410" s="19"/>
      <c r="W410" s="19"/>
      <c r="X410" s="19"/>
      <c r="Y410" s="19"/>
      <c r="Z410" s="19"/>
    </row>
    <row r="411">
      <c r="A411" s="19"/>
      <c r="B411" s="20"/>
      <c r="C411" s="19"/>
      <c r="D411" s="19"/>
      <c r="E411" s="19"/>
      <c r="F411" s="19"/>
      <c r="G411" s="20"/>
      <c r="H411" s="19"/>
      <c r="I411" s="19"/>
      <c r="J411" s="19"/>
      <c r="K411" s="19"/>
      <c r="L411" s="19"/>
      <c r="M411" s="19"/>
      <c r="N411" s="19"/>
      <c r="O411" s="19"/>
      <c r="P411" s="19"/>
      <c r="Q411" s="19"/>
      <c r="R411" s="19"/>
      <c r="S411" s="19"/>
      <c r="T411" s="19"/>
      <c r="U411" s="19"/>
      <c r="V411" s="19"/>
      <c r="W411" s="19"/>
      <c r="X411" s="19"/>
      <c r="Y411" s="19"/>
      <c r="Z411" s="19"/>
    </row>
    <row r="412">
      <c r="A412" s="19"/>
      <c r="B412" s="20"/>
      <c r="C412" s="19"/>
      <c r="D412" s="19"/>
      <c r="E412" s="19"/>
      <c r="F412" s="19"/>
      <c r="G412" s="20"/>
      <c r="H412" s="19"/>
      <c r="I412" s="19"/>
      <c r="J412" s="19"/>
      <c r="K412" s="19"/>
      <c r="L412" s="19"/>
      <c r="M412" s="19"/>
      <c r="N412" s="19"/>
      <c r="O412" s="19"/>
      <c r="P412" s="19"/>
      <c r="Q412" s="19"/>
      <c r="R412" s="19"/>
      <c r="S412" s="19"/>
      <c r="T412" s="19"/>
      <c r="U412" s="19"/>
      <c r="V412" s="19"/>
      <c r="W412" s="19"/>
      <c r="X412" s="19"/>
      <c r="Y412" s="19"/>
      <c r="Z412" s="19"/>
    </row>
    <row r="413">
      <c r="A413" s="19"/>
      <c r="B413" s="20"/>
      <c r="C413" s="19"/>
      <c r="D413" s="19"/>
      <c r="E413" s="19"/>
      <c r="F413" s="19"/>
      <c r="G413" s="20"/>
      <c r="H413" s="19"/>
      <c r="I413" s="19"/>
      <c r="J413" s="19"/>
      <c r="K413" s="19"/>
      <c r="L413" s="19"/>
      <c r="M413" s="19"/>
      <c r="N413" s="19"/>
      <c r="O413" s="19"/>
      <c r="P413" s="19"/>
      <c r="Q413" s="19"/>
      <c r="R413" s="19"/>
      <c r="S413" s="19"/>
      <c r="T413" s="19"/>
      <c r="U413" s="19"/>
      <c r="V413" s="19"/>
      <c r="W413" s="19"/>
      <c r="X413" s="19"/>
      <c r="Y413" s="19"/>
      <c r="Z413" s="19"/>
    </row>
    <row r="414">
      <c r="A414" s="19"/>
      <c r="B414" s="20"/>
      <c r="C414" s="19"/>
      <c r="D414" s="19"/>
      <c r="E414" s="19"/>
      <c r="F414" s="19"/>
      <c r="G414" s="20"/>
      <c r="H414" s="19"/>
      <c r="I414" s="19"/>
      <c r="J414" s="19"/>
      <c r="K414" s="19"/>
      <c r="L414" s="19"/>
      <c r="M414" s="19"/>
      <c r="N414" s="19"/>
      <c r="O414" s="19"/>
      <c r="P414" s="19"/>
      <c r="Q414" s="19"/>
      <c r="R414" s="19"/>
      <c r="S414" s="19"/>
      <c r="T414" s="19"/>
      <c r="U414" s="19"/>
      <c r="V414" s="19"/>
      <c r="W414" s="19"/>
      <c r="X414" s="19"/>
      <c r="Y414" s="19"/>
      <c r="Z414" s="19"/>
    </row>
    <row r="415">
      <c r="A415" s="19"/>
      <c r="B415" s="20"/>
      <c r="C415" s="19"/>
      <c r="D415" s="19"/>
      <c r="E415" s="19"/>
      <c r="F415" s="19"/>
      <c r="G415" s="20"/>
      <c r="H415" s="19"/>
      <c r="I415" s="19"/>
      <c r="J415" s="19"/>
      <c r="K415" s="19"/>
      <c r="L415" s="19"/>
      <c r="M415" s="19"/>
      <c r="N415" s="19"/>
      <c r="O415" s="19"/>
      <c r="P415" s="19"/>
      <c r="Q415" s="19"/>
      <c r="R415" s="19"/>
      <c r="S415" s="19"/>
      <c r="T415" s="19"/>
      <c r="U415" s="19"/>
      <c r="V415" s="19"/>
      <c r="W415" s="19"/>
      <c r="X415" s="19"/>
      <c r="Y415" s="19"/>
      <c r="Z415" s="19"/>
    </row>
    <row r="416">
      <c r="A416" s="19"/>
      <c r="B416" s="20"/>
      <c r="C416" s="19"/>
      <c r="D416" s="19"/>
      <c r="E416" s="19"/>
      <c r="F416" s="19"/>
      <c r="G416" s="20"/>
      <c r="H416" s="19"/>
      <c r="I416" s="19"/>
      <c r="J416" s="19"/>
      <c r="K416" s="19"/>
      <c r="L416" s="19"/>
      <c r="M416" s="19"/>
      <c r="N416" s="19"/>
      <c r="O416" s="19"/>
      <c r="P416" s="19"/>
      <c r="Q416" s="19"/>
      <c r="R416" s="19"/>
      <c r="S416" s="19"/>
      <c r="T416" s="19"/>
      <c r="U416" s="19"/>
      <c r="V416" s="19"/>
      <c r="W416" s="19"/>
      <c r="X416" s="19"/>
      <c r="Y416" s="19"/>
      <c r="Z416" s="19"/>
    </row>
    <row r="417">
      <c r="A417" s="19"/>
      <c r="B417" s="20"/>
      <c r="C417" s="19"/>
      <c r="D417" s="19"/>
      <c r="E417" s="19"/>
      <c r="F417" s="19"/>
      <c r="G417" s="20"/>
      <c r="H417" s="19"/>
      <c r="I417" s="19"/>
      <c r="J417" s="19"/>
      <c r="K417" s="19"/>
      <c r="L417" s="19"/>
      <c r="M417" s="19"/>
      <c r="N417" s="19"/>
      <c r="O417" s="19"/>
      <c r="P417" s="19"/>
      <c r="Q417" s="19"/>
      <c r="R417" s="19"/>
      <c r="S417" s="19"/>
      <c r="T417" s="19"/>
      <c r="U417" s="19"/>
      <c r="V417" s="19"/>
      <c r="W417" s="19"/>
      <c r="X417" s="19"/>
      <c r="Y417" s="19"/>
      <c r="Z417" s="19"/>
    </row>
    <row r="418">
      <c r="A418" s="19"/>
      <c r="B418" s="20"/>
      <c r="C418" s="19"/>
      <c r="D418" s="19"/>
      <c r="E418" s="19"/>
      <c r="F418" s="19"/>
      <c r="G418" s="20"/>
      <c r="H418" s="19"/>
      <c r="I418" s="19"/>
      <c r="J418" s="19"/>
      <c r="K418" s="19"/>
      <c r="L418" s="19"/>
      <c r="M418" s="19"/>
      <c r="N418" s="19"/>
      <c r="O418" s="19"/>
      <c r="P418" s="19"/>
      <c r="Q418" s="19"/>
      <c r="R418" s="19"/>
      <c r="S418" s="19"/>
      <c r="T418" s="19"/>
      <c r="U418" s="19"/>
      <c r="V418" s="19"/>
      <c r="W418" s="19"/>
      <c r="X418" s="19"/>
      <c r="Y418" s="19"/>
      <c r="Z418" s="19"/>
    </row>
    <row r="419">
      <c r="A419" s="19"/>
      <c r="B419" s="20"/>
      <c r="C419" s="19"/>
      <c r="D419" s="19"/>
      <c r="E419" s="19"/>
      <c r="F419" s="19"/>
      <c r="G419" s="20"/>
      <c r="H419" s="19"/>
      <c r="I419" s="19"/>
      <c r="J419" s="19"/>
      <c r="K419" s="19"/>
      <c r="L419" s="19"/>
      <c r="M419" s="19"/>
      <c r="N419" s="19"/>
      <c r="O419" s="19"/>
      <c r="P419" s="19"/>
      <c r="Q419" s="19"/>
      <c r="R419" s="19"/>
      <c r="S419" s="19"/>
      <c r="T419" s="19"/>
      <c r="U419" s="19"/>
      <c r="V419" s="19"/>
      <c r="W419" s="19"/>
      <c r="X419" s="19"/>
      <c r="Y419" s="19"/>
      <c r="Z419" s="19"/>
    </row>
    <row r="420">
      <c r="A420" s="19"/>
      <c r="B420" s="20"/>
      <c r="C420" s="19"/>
      <c r="D420" s="19"/>
      <c r="E420" s="19"/>
      <c r="F420" s="19"/>
      <c r="G420" s="20"/>
      <c r="H420" s="19"/>
      <c r="I420" s="19"/>
      <c r="J420" s="19"/>
      <c r="K420" s="19"/>
      <c r="L420" s="19"/>
      <c r="M420" s="19"/>
      <c r="N420" s="19"/>
      <c r="O420" s="19"/>
      <c r="P420" s="19"/>
      <c r="Q420" s="19"/>
      <c r="R420" s="19"/>
      <c r="S420" s="19"/>
      <c r="T420" s="19"/>
      <c r="U420" s="19"/>
      <c r="V420" s="19"/>
      <c r="W420" s="19"/>
      <c r="X420" s="19"/>
      <c r="Y420" s="19"/>
      <c r="Z420" s="19"/>
    </row>
    <row r="421">
      <c r="A421" s="19"/>
      <c r="B421" s="20"/>
      <c r="C421" s="19"/>
      <c r="D421" s="19"/>
      <c r="E421" s="19"/>
      <c r="F421" s="19"/>
      <c r="G421" s="20"/>
      <c r="H421" s="19"/>
      <c r="I421" s="19"/>
      <c r="J421" s="19"/>
      <c r="K421" s="19"/>
      <c r="L421" s="19"/>
      <c r="M421" s="19"/>
      <c r="N421" s="19"/>
      <c r="O421" s="19"/>
      <c r="P421" s="19"/>
      <c r="Q421" s="19"/>
      <c r="R421" s="19"/>
      <c r="S421" s="19"/>
      <c r="T421" s="19"/>
      <c r="U421" s="19"/>
      <c r="V421" s="19"/>
      <c r="W421" s="19"/>
      <c r="X421" s="19"/>
      <c r="Y421" s="19"/>
      <c r="Z421" s="19"/>
    </row>
    <row r="422">
      <c r="A422" s="19"/>
      <c r="B422" s="20"/>
      <c r="C422" s="19"/>
      <c r="D422" s="19"/>
      <c r="E422" s="19"/>
      <c r="F422" s="19"/>
      <c r="G422" s="20"/>
      <c r="H422" s="19"/>
      <c r="I422" s="19"/>
      <c r="J422" s="19"/>
      <c r="K422" s="19"/>
      <c r="L422" s="19"/>
      <c r="M422" s="19"/>
      <c r="N422" s="19"/>
      <c r="O422" s="19"/>
      <c r="P422" s="19"/>
      <c r="Q422" s="19"/>
      <c r="R422" s="19"/>
      <c r="S422" s="19"/>
      <c r="T422" s="19"/>
      <c r="U422" s="19"/>
      <c r="V422" s="19"/>
      <c r="W422" s="19"/>
      <c r="X422" s="19"/>
      <c r="Y422" s="19"/>
      <c r="Z422" s="19"/>
    </row>
    <row r="423">
      <c r="A423" s="19"/>
      <c r="B423" s="20"/>
      <c r="C423" s="19"/>
      <c r="D423" s="19"/>
      <c r="E423" s="19"/>
      <c r="F423" s="19"/>
      <c r="G423" s="20"/>
      <c r="H423" s="19"/>
      <c r="I423" s="19"/>
      <c r="J423" s="19"/>
      <c r="K423" s="19"/>
      <c r="L423" s="19"/>
      <c r="M423" s="19"/>
      <c r="N423" s="19"/>
      <c r="O423" s="19"/>
      <c r="P423" s="19"/>
      <c r="Q423" s="19"/>
      <c r="R423" s="19"/>
      <c r="S423" s="19"/>
      <c r="T423" s="19"/>
      <c r="U423" s="19"/>
      <c r="V423" s="19"/>
      <c r="W423" s="19"/>
      <c r="X423" s="19"/>
      <c r="Y423" s="19"/>
      <c r="Z423" s="19"/>
    </row>
    <row r="424">
      <c r="A424" s="19"/>
      <c r="B424" s="20"/>
      <c r="C424" s="19"/>
      <c r="D424" s="19"/>
      <c r="E424" s="19"/>
      <c r="F424" s="19"/>
      <c r="G424" s="20"/>
      <c r="H424" s="19"/>
      <c r="I424" s="19"/>
      <c r="J424" s="19"/>
      <c r="K424" s="19"/>
      <c r="L424" s="19"/>
      <c r="M424" s="19"/>
      <c r="N424" s="19"/>
      <c r="O424" s="19"/>
      <c r="P424" s="19"/>
      <c r="Q424" s="19"/>
      <c r="R424" s="19"/>
      <c r="S424" s="19"/>
      <c r="T424" s="19"/>
      <c r="U424" s="19"/>
      <c r="V424" s="19"/>
      <c r="W424" s="19"/>
      <c r="X424" s="19"/>
      <c r="Y424" s="19"/>
      <c r="Z424" s="19"/>
    </row>
    <row r="425">
      <c r="A425" s="19"/>
      <c r="B425" s="20"/>
      <c r="C425" s="19"/>
      <c r="D425" s="19"/>
      <c r="E425" s="19"/>
      <c r="F425" s="19"/>
      <c r="G425" s="20"/>
      <c r="H425" s="19"/>
      <c r="I425" s="19"/>
      <c r="J425" s="19"/>
      <c r="K425" s="19"/>
      <c r="L425" s="19"/>
      <c r="M425" s="19"/>
      <c r="N425" s="19"/>
      <c r="O425" s="19"/>
      <c r="P425" s="19"/>
      <c r="Q425" s="19"/>
      <c r="R425" s="19"/>
      <c r="S425" s="19"/>
      <c r="T425" s="19"/>
      <c r="U425" s="19"/>
      <c r="V425" s="19"/>
      <c r="W425" s="19"/>
      <c r="X425" s="19"/>
      <c r="Y425" s="19"/>
      <c r="Z425" s="19"/>
    </row>
    <row r="426">
      <c r="A426" s="19"/>
      <c r="B426" s="20"/>
      <c r="C426" s="19"/>
      <c r="D426" s="19"/>
      <c r="E426" s="19"/>
      <c r="F426" s="19"/>
      <c r="G426" s="20"/>
      <c r="H426" s="19"/>
      <c r="I426" s="19"/>
      <c r="J426" s="19"/>
      <c r="K426" s="19"/>
      <c r="L426" s="19"/>
      <c r="M426" s="19"/>
      <c r="N426" s="19"/>
      <c r="O426" s="19"/>
      <c r="P426" s="19"/>
      <c r="Q426" s="19"/>
      <c r="R426" s="19"/>
      <c r="S426" s="19"/>
      <c r="T426" s="19"/>
      <c r="U426" s="19"/>
      <c r="V426" s="19"/>
      <c r="W426" s="19"/>
      <c r="X426" s="19"/>
      <c r="Y426" s="19"/>
      <c r="Z426" s="19"/>
    </row>
    <row r="427">
      <c r="A427" s="19"/>
      <c r="B427" s="20"/>
      <c r="C427" s="19"/>
      <c r="D427" s="19"/>
      <c r="E427" s="19"/>
      <c r="F427" s="19"/>
      <c r="G427" s="20"/>
      <c r="H427" s="19"/>
      <c r="I427" s="19"/>
      <c r="J427" s="19"/>
      <c r="K427" s="19"/>
      <c r="L427" s="19"/>
      <c r="M427" s="19"/>
      <c r="N427" s="19"/>
      <c r="O427" s="19"/>
      <c r="P427" s="19"/>
      <c r="Q427" s="19"/>
      <c r="R427" s="19"/>
      <c r="S427" s="19"/>
      <c r="T427" s="19"/>
      <c r="U427" s="19"/>
      <c r="V427" s="19"/>
      <c r="W427" s="19"/>
      <c r="X427" s="19"/>
      <c r="Y427" s="19"/>
      <c r="Z427" s="19"/>
    </row>
    <row r="428">
      <c r="A428" s="19"/>
      <c r="B428" s="20"/>
      <c r="C428" s="19"/>
      <c r="D428" s="19"/>
      <c r="E428" s="19"/>
      <c r="F428" s="19"/>
      <c r="G428" s="20"/>
      <c r="H428" s="19"/>
      <c r="I428" s="19"/>
      <c r="J428" s="19"/>
      <c r="K428" s="19"/>
      <c r="L428" s="19"/>
      <c r="M428" s="19"/>
      <c r="N428" s="19"/>
      <c r="O428" s="19"/>
      <c r="P428" s="19"/>
      <c r="Q428" s="19"/>
      <c r="R428" s="19"/>
      <c r="S428" s="19"/>
      <c r="T428" s="19"/>
      <c r="U428" s="19"/>
      <c r="V428" s="19"/>
      <c r="W428" s="19"/>
      <c r="X428" s="19"/>
      <c r="Y428" s="19"/>
      <c r="Z428" s="19"/>
    </row>
    <row r="429">
      <c r="A429" s="19"/>
      <c r="B429" s="20"/>
      <c r="C429" s="19"/>
      <c r="D429" s="19"/>
      <c r="E429" s="19"/>
      <c r="F429" s="19"/>
      <c r="G429" s="20"/>
      <c r="H429" s="19"/>
      <c r="I429" s="19"/>
      <c r="J429" s="19"/>
      <c r="K429" s="19"/>
      <c r="L429" s="19"/>
      <c r="M429" s="19"/>
      <c r="N429" s="19"/>
      <c r="O429" s="19"/>
      <c r="P429" s="19"/>
      <c r="Q429" s="19"/>
      <c r="R429" s="19"/>
      <c r="S429" s="19"/>
      <c r="T429" s="19"/>
      <c r="U429" s="19"/>
      <c r="V429" s="19"/>
      <c r="W429" s="19"/>
      <c r="X429" s="19"/>
      <c r="Y429" s="19"/>
      <c r="Z429" s="19"/>
    </row>
    <row r="430">
      <c r="A430" s="19"/>
      <c r="B430" s="20"/>
      <c r="C430" s="19"/>
      <c r="D430" s="19"/>
      <c r="E430" s="19"/>
      <c r="F430" s="19"/>
      <c r="G430" s="20"/>
      <c r="H430" s="19"/>
      <c r="I430" s="19"/>
      <c r="J430" s="19"/>
      <c r="K430" s="19"/>
      <c r="L430" s="19"/>
      <c r="M430" s="19"/>
      <c r="N430" s="19"/>
      <c r="O430" s="19"/>
      <c r="P430" s="19"/>
      <c r="Q430" s="19"/>
      <c r="R430" s="19"/>
      <c r="S430" s="19"/>
      <c r="T430" s="19"/>
      <c r="U430" s="19"/>
      <c r="V430" s="19"/>
      <c r="W430" s="19"/>
      <c r="X430" s="19"/>
      <c r="Y430" s="19"/>
      <c r="Z430" s="19"/>
    </row>
    <row r="431">
      <c r="A431" s="19"/>
      <c r="B431" s="20"/>
      <c r="C431" s="19"/>
      <c r="D431" s="19"/>
      <c r="E431" s="19"/>
      <c r="F431" s="19"/>
      <c r="G431" s="20"/>
      <c r="H431" s="19"/>
      <c r="I431" s="19"/>
      <c r="J431" s="19"/>
      <c r="K431" s="19"/>
      <c r="L431" s="19"/>
      <c r="M431" s="19"/>
      <c r="N431" s="19"/>
      <c r="O431" s="19"/>
      <c r="P431" s="19"/>
      <c r="Q431" s="19"/>
      <c r="R431" s="19"/>
      <c r="S431" s="19"/>
      <c r="T431" s="19"/>
      <c r="U431" s="19"/>
      <c r="V431" s="19"/>
      <c r="W431" s="19"/>
      <c r="X431" s="19"/>
      <c r="Y431" s="19"/>
      <c r="Z431" s="19"/>
    </row>
    <row r="432">
      <c r="A432" s="19"/>
      <c r="B432" s="20"/>
      <c r="C432" s="19"/>
      <c r="D432" s="19"/>
      <c r="E432" s="19"/>
      <c r="F432" s="19"/>
      <c r="G432" s="20"/>
      <c r="H432" s="19"/>
      <c r="I432" s="19"/>
      <c r="J432" s="19"/>
      <c r="K432" s="19"/>
      <c r="L432" s="19"/>
      <c r="M432" s="19"/>
      <c r="N432" s="19"/>
      <c r="O432" s="19"/>
      <c r="P432" s="19"/>
      <c r="Q432" s="19"/>
      <c r="R432" s="19"/>
      <c r="S432" s="19"/>
      <c r="T432" s="19"/>
      <c r="U432" s="19"/>
      <c r="V432" s="19"/>
      <c r="W432" s="19"/>
      <c r="X432" s="19"/>
      <c r="Y432" s="19"/>
      <c r="Z432" s="19"/>
    </row>
    <row r="433">
      <c r="A433" s="19"/>
      <c r="B433" s="20"/>
      <c r="C433" s="19"/>
      <c r="D433" s="19"/>
      <c r="E433" s="19"/>
      <c r="F433" s="19"/>
      <c r="G433" s="20"/>
      <c r="H433" s="19"/>
      <c r="I433" s="19"/>
      <c r="J433" s="19"/>
      <c r="K433" s="19"/>
      <c r="L433" s="19"/>
      <c r="M433" s="19"/>
      <c r="N433" s="19"/>
      <c r="O433" s="19"/>
      <c r="P433" s="19"/>
      <c r="Q433" s="19"/>
      <c r="R433" s="19"/>
      <c r="S433" s="19"/>
      <c r="T433" s="19"/>
      <c r="U433" s="19"/>
      <c r="V433" s="19"/>
      <c r="W433" s="19"/>
      <c r="X433" s="19"/>
      <c r="Y433" s="19"/>
      <c r="Z433" s="19"/>
    </row>
    <row r="434">
      <c r="A434" s="19"/>
      <c r="B434" s="20"/>
      <c r="C434" s="19"/>
      <c r="D434" s="19"/>
      <c r="E434" s="19"/>
      <c r="F434" s="19"/>
      <c r="G434" s="20"/>
      <c r="H434" s="19"/>
      <c r="I434" s="19"/>
      <c r="J434" s="19"/>
      <c r="K434" s="19"/>
      <c r="L434" s="19"/>
      <c r="M434" s="19"/>
      <c r="N434" s="19"/>
      <c r="O434" s="19"/>
      <c r="P434" s="19"/>
      <c r="Q434" s="19"/>
      <c r="R434" s="19"/>
      <c r="S434" s="19"/>
      <c r="T434" s="19"/>
      <c r="U434" s="19"/>
      <c r="V434" s="19"/>
      <c r="W434" s="19"/>
      <c r="X434" s="19"/>
      <c r="Y434" s="19"/>
      <c r="Z434" s="19"/>
    </row>
    <row r="435">
      <c r="A435" s="19"/>
      <c r="B435" s="20"/>
      <c r="C435" s="19"/>
      <c r="D435" s="19"/>
      <c r="E435" s="19"/>
      <c r="F435" s="19"/>
      <c r="G435" s="20"/>
      <c r="H435" s="19"/>
      <c r="I435" s="19"/>
      <c r="J435" s="19"/>
      <c r="K435" s="19"/>
      <c r="L435" s="19"/>
      <c r="M435" s="19"/>
      <c r="N435" s="19"/>
      <c r="O435" s="19"/>
      <c r="P435" s="19"/>
      <c r="Q435" s="19"/>
      <c r="R435" s="19"/>
      <c r="S435" s="19"/>
      <c r="T435" s="19"/>
      <c r="U435" s="19"/>
      <c r="V435" s="19"/>
      <c r="W435" s="19"/>
      <c r="X435" s="19"/>
      <c r="Y435" s="19"/>
      <c r="Z435" s="19"/>
    </row>
    <row r="436">
      <c r="A436" s="19"/>
      <c r="B436" s="20"/>
      <c r="C436" s="19"/>
      <c r="D436" s="19"/>
      <c r="E436" s="19"/>
      <c r="F436" s="19"/>
      <c r="G436" s="20"/>
      <c r="H436" s="19"/>
      <c r="I436" s="19"/>
      <c r="J436" s="19"/>
      <c r="K436" s="19"/>
      <c r="L436" s="19"/>
      <c r="M436" s="19"/>
      <c r="N436" s="19"/>
      <c r="O436" s="19"/>
      <c r="P436" s="19"/>
      <c r="Q436" s="19"/>
      <c r="R436" s="19"/>
      <c r="S436" s="19"/>
      <c r="T436" s="19"/>
      <c r="U436" s="19"/>
      <c r="V436" s="19"/>
      <c r="W436" s="19"/>
      <c r="X436" s="19"/>
      <c r="Y436" s="19"/>
      <c r="Z436" s="19"/>
    </row>
    <row r="437">
      <c r="A437" s="19"/>
      <c r="B437" s="20"/>
      <c r="C437" s="19"/>
      <c r="D437" s="19"/>
      <c r="E437" s="19"/>
      <c r="F437" s="19"/>
      <c r="G437" s="20"/>
      <c r="H437" s="19"/>
      <c r="I437" s="19"/>
      <c r="J437" s="19"/>
      <c r="K437" s="19"/>
      <c r="L437" s="19"/>
      <c r="M437" s="19"/>
      <c r="N437" s="19"/>
      <c r="O437" s="19"/>
      <c r="P437" s="19"/>
      <c r="Q437" s="19"/>
      <c r="R437" s="19"/>
      <c r="S437" s="19"/>
      <c r="T437" s="19"/>
      <c r="U437" s="19"/>
      <c r="V437" s="19"/>
      <c r="W437" s="19"/>
      <c r="X437" s="19"/>
      <c r="Y437" s="19"/>
      <c r="Z437" s="19"/>
    </row>
    <row r="438">
      <c r="A438" s="19"/>
      <c r="B438" s="20"/>
      <c r="C438" s="19"/>
      <c r="D438" s="19"/>
      <c r="E438" s="19"/>
      <c r="F438" s="19"/>
      <c r="G438" s="20"/>
      <c r="H438" s="19"/>
      <c r="I438" s="19"/>
      <c r="J438" s="19"/>
      <c r="K438" s="19"/>
      <c r="L438" s="19"/>
      <c r="M438" s="19"/>
      <c r="N438" s="19"/>
      <c r="O438" s="19"/>
      <c r="P438" s="19"/>
      <c r="Q438" s="19"/>
      <c r="R438" s="19"/>
      <c r="S438" s="19"/>
      <c r="T438" s="19"/>
      <c r="U438" s="19"/>
      <c r="V438" s="19"/>
      <c r="W438" s="19"/>
      <c r="X438" s="19"/>
      <c r="Y438" s="19"/>
      <c r="Z438" s="19"/>
    </row>
    <row r="439">
      <c r="A439" s="19"/>
      <c r="B439" s="20"/>
      <c r="C439" s="19"/>
      <c r="D439" s="19"/>
      <c r="E439" s="19"/>
      <c r="F439" s="19"/>
      <c r="G439" s="20"/>
      <c r="H439" s="19"/>
      <c r="I439" s="19"/>
      <c r="J439" s="19"/>
      <c r="K439" s="19"/>
      <c r="L439" s="19"/>
      <c r="M439" s="19"/>
      <c r="N439" s="19"/>
      <c r="O439" s="19"/>
      <c r="P439" s="19"/>
      <c r="Q439" s="19"/>
      <c r="R439" s="19"/>
      <c r="S439" s="19"/>
      <c r="T439" s="19"/>
      <c r="U439" s="19"/>
      <c r="V439" s="19"/>
      <c r="W439" s="19"/>
      <c r="X439" s="19"/>
      <c r="Y439" s="19"/>
      <c r="Z439" s="19"/>
    </row>
    <row r="440">
      <c r="A440" s="19"/>
      <c r="B440" s="20"/>
      <c r="C440" s="19"/>
      <c r="D440" s="19"/>
      <c r="E440" s="19"/>
      <c r="F440" s="19"/>
      <c r="G440" s="20"/>
      <c r="H440" s="19"/>
      <c r="I440" s="19"/>
      <c r="J440" s="19"/>
      <c r="K440" s="19"/>
      <c r="L440" s="19"/>
      <c r="M440" s="19"/>
      <c r="N440" s="19"/>
      <c r="O440" s="19"/>
      <c r="P440" s="19"/>
      <c r="Q440" s="19"/>
      <c r="R440" s="19"/>
      <c r="S440" s="19"/>
      <c r="T440" s="19"/>
      <c r="U440" s="19"/>
      <c r="V440" s="19"/>
      <c r="W440" s="19"/>
      <c r="X440" s="19"/>
      <c r="Y440" s="19"/>
      <c r="Z440" s="19"/>
    </row>
    <row r="441">
      <c r="A441" s="19"/>
      <c r="B441" s="20"/>
      <c r="C441" s="19"/>
      <c r="D441" s="19"/>
      <c r="E441" s="19"/>
      <c r="F441" s="19"/>
      <c r="G441" s="20"/>
      <c r="H441" s="19"/>
      <c r="I441" s="19"/>
      <c r="J441" s="19"/>
      <c r="K441" s="19"/>
      <c r="L441" s="19"/>
      <c r="M441" s="19"/>
      <c r="N441" s="19"/>
      <c r="O441" s="19"/>
      <c r="P441" s="19"/>
      <c r="Q441" s="19"/>
      <c r="R441" s="19"/>
      <c r="S441" s="19"/>
      <c r="T441" s="19"/>
      <c r="U441" s="19"/>
      <c r="V441" s="19"/>
      <c r="W441" s="19"/>
      <c r="X441" s="19"/>
      <c r="Y441" s="19"/>
      <c r="Z441" s="19"/>
    </row>
    <row r="442">
      <c r="A442" s="19"/>
      <c r="B442" s="20"/>
      <c r="C442" s="19"/>
      <c r="D442" s="19"/>
      <c r="E442" s="19"/>
      <c r="F442" s="19"/>
      <c r="G442" s="20"/>
      <c r="H442" s="19"/>
      <c r="I442" s="19"/>
      <c r="J442" s="19"/>
      <c r="K442" s="19"/>
      <c r="L442" s="19"/>
      <c r="M442" s="19"/>
      <c r="N442" s="19"/>
      <c r="O442" s="19"/>
      <c r="P442" s="19"/>
      <c r="Q442" s="19"/>
      <c r="R442" s="19"/>
      <c r="S442" s="19"/>
      <c r="T442" s="19"/>
      <c r="U442" s="19"/>
      <c r="V442" s="19"/>
      <c r="W442" s="19"/>
      <c r="X442" s="19"/>
      <c r="Y442" s="19"/>
      <c r="Z442" s="19"/>
    </row>
    <row r="443">
      <c r="A443" s="19"/>
      <c r="B443" s="20"/>
      <c r="C443" s="19"/>
      <c r="D443" s="19"/>
      <c r="E443" s="19"/>
      <c r="F443" s="19"/>
      <c r="G443" s="20"/>
      <c r="H443" s="19"/>
      <c r="I443" s="19"/>
      <c r="J443" s="19"/>
      <c r="K443" s="19"/>
      <c r="L443" s="19"/>
      <c r="M443" s="19"/>
      <c r="N443" s="19"/>
      <c r="O443" s="19"/>
      <c r="P443" s="19"/>
      <c r="Q443" s="19"/>
      <c r="R443" s="19"/>
      <c r="S443" s="19"/>
      <c r="T443" s="19"/>
      <c r="U443" s="19"/>
      <c r="V443" s="19"/>
      <c r="W443" s="19"/>
      <c r="X443" s="19"/>
      <c r="Y443" s="19"/>
      <c r="Z443" s="19"/>
    </row>
    <row r="444">
      <c r="A444" s="19"/>
      <c r="B444" s="20"/>
      <c r="C444" s="19"/>
      <c r="D444" s="19"/>
      <c r="E444" s="19"/>
      <c r="F444" s="19"/>
      <c r="G444" s="20"/>
      <c r="H444" s="19"/>
      <c r="I444" s="19"/>
      <c r="J444" s="19"/>
      <c r="K444" s="19"/>
      <c r="L444" s="19"/>
      <c r="M444" s="19"/>
      <c r="N444" s="19"/>
      <c r="O444" s="19"/>
      <c r="P444" s="19"/>
      <c r="Q444" s="19"/>
      <c r="R444" s="19"/>
      <c r="S444" s="19"/>
      <c r="T444" s="19"/>
      <c r="U444" s="19"/>
      <c r="V444" s="19"/>
      <c r="W444" s="19"/>
      <c r="X444" s="19"/>
      <c r="Y444" s="19"/>
      <c r="Z444" s="19"/>
    </row>
    <row r="445">
      <c r="A445" s="19"/>
      <c r="B445" s="20"/>
      <c r="C445" s="19"/>
      <c r="D445" s="19"/>
      <c r="E445" s="19"/>
      <c r="F445" s="19"/>
      <c r="G445" s="20"/>
      <c r="H445" s="19"/>
      <c r="I445" s="19"/>
      <c r="J445" s="19"/>
      <c r="K445" s="19"/>
      <c r="L445" s="19"/>
      <c r="M445" s="19"/>
      <c r="N445" s="19"/>
      <c r="O445" s="19"/>
      <c r="P445" s="19"/>
      <c r="Q445" s="19"/>
      <c r="R445" s="19"/>
      <c r="S445" s="19"/>
      <c r="T445" s="19"/>
      <c r="U445" s="19"/>
      <c r="V445" s="19"/>
      <c r="W445" s="19"/>
      <c r="X445" s="19"/>
      <c r="Y445" s="19"/>
      <c r="Z445" s="19"/>
    </row>
    <row r="446">
      <c r="A446" s="19"/>
      <c r="B446" s="20"/>
      <c r="C446" s="19"/>
      <c r="D446" s="19"/>
      <c r="E446" s="19"/>
      <c r="F446" s="19"/>
      <c r="G446" s="20"/>
      <c r="H446" s="19"/>
      <c r="I446" s="19"/>
      <c r="J446" s="19"/>
      <c r="K446" s="19"/>
      <c r="L446" s="19"/>
      <c r="M446" s="19"/>
      <c r="N446" s="19"/>
      <c r="O446" s="19"/>
      <c r="P446" s="19"/>
      <c r="Q446" s="19"/>
      <c r="R446" s="19"/>
      <c r="S446" s="19"/>
      <c r="T446" s="19"/>
      <c r="U446" s="19"/>
      <c r="V446" s="19"/>
      <c r="W446" s="19"/>
      <c r="X446" s="19"/>
      <c r="Y446" s="19"/>
      <c r="Z446" s="19"/>
    </row>
    <row r="447">
      <c r="A447" s="19"/>
      <c r="B447" s="20"/>
      <c r="C447" s="19"/>
      <c r="D447" s="19"/>
      <c r="E447" s="19"/>
      <c r="F447" s="19"/>
      <c r="G447" s="20"/>
      <c r="H447" s="19"/>
      <c r="I447" s="19"/>
      <c r="J447" s="19"/>
      <c r="K447" s="19"/>
      <c r="L447" s="19"/>
      <c r="M447" s="19"/>
      <c r="N447" s="19"/>
      <c r="O447" s="19"/>
      <c r="P447" s="19"/>
      <c r="Q447" s="19"/>
      <c r="R447" s="19"/>
      <c r="S447" s="19"/>
      <c r="T447" s="19"/>
      <c r="U447" s="19"/>
      <c r="V447" s="19"/>
      <c r="W447" s="19"/>
      <c r="X447" s="19"/>
      <c r="Y447" s="19"/>
      <c r="Z447" s="19"/>
    </row>
    <row r="448">
      <c r="A448" s="19"/>
      <c r="B448" s="20"/>
      <c r="C448" s="19"/>
      <c r="D448" s="19"/>
      <c r="E448" s="19"/>
      <c r="F448" s="19"/>
      <c r="G448" s="20"/>
      <c r="H448" s="19"/>
      <c r="I448" s="19"/>
      <c r="J448" s="19"/>
      <c r="K448" s="19"/>
      <c r="L448" s="19"/>
      <c r="M448" s="19"/>
      <c r="N448" s="19"/>
      <c r="O448" s="19"/>
      <c r="P448" s="19"/>
      <c r="Q448" s="19"/>
      <c r="R448" s="19"/>
      <c r="S448" s="19"/>
      <c r="T448" s="19"/>
      <c r="U448" s="19"/>
      <c r="V448" s="19"/>
      <c r="W448" s="19"/>
      <c r="X448" s="19"/>
      <c r="Y448" s="19"/>
      <c r="Z448" s="19"/>
    </row>
    <row r="449">
      <c r="A449" s="19"/>
      <c r="B449" s="20"/>
      <c r="C449" s="19"/>
      <c r="D449" s="19"/>
      <c r="E449" s="19"/>
      <c r="F449" s="19"/>
      <c r="G449" s="20"/>
      <c r="H449" s="19"/>
      <c r="I449" s="19"/>
      <c r="J449" s="19"/>
      <c r="K449" s="19"/>
      <c r="L449" s="19"/>
      <c r="M449" s="19"/>
      <c r="N449" s="19"/>
      <c r="O449" s="19"/>
      <c r="P449" s="19"/>
      <c r="Q449" s="19"/>
      <c r="R449" s="19"/>
      <c r="S449" s="19"/>
      <c r="T449" s="19"/>
      <c r="U449" s="19"/>
      <c r="V449" s="19"/>
      <c r="W449" s="19"/>
      <c r="X449" s="19"/>
      <c r="Y449" s="19"/>
      <c r="Z449" s="19"/>
    </row>
    <row r="450">
      <c r="A450" s="19"/>
      <c r="B450" s="20"/>
      <c r="C450" s="19"/>
      <c r="D450" s="19"/>
      <c r="E450" s="19"/>
      <c r="F450" s="19"/>
      <c r="G450" s="20"/>
      <c r="H450" s="19"/>
      <c r="I450" s="19"/>
      <c r="J450" s="19"/>
      <c r="K450" s="19"/>
      <c r="L450" s="19"/>
      <c r="M450" s="19"/>
      <c r="N450" s="19"/>
      <c r="O450" s="19"/>
      <c r="P450" s="19"/>
      <c r="Q450" s="19"/>
      <c r="R450" s="19"/>
      <c r="S450" s="19"/>
      <c r="T450" s="19"/>
      <c r="U450" s="19"/>
      <c r="V450" s="19"/>
      <c r="W450" s="19"/>
      <c r="X450" s="19"/>
      <c r="Y450" s="19"/>
      <c r="Z450" s="19"/>
    </row>
    <row r="451">
      <c r="A451" s="19"/>
      <c r="B451" s="20"/>
      <c r="C451" s="19"/>
      <c r="D451" s="19"/>
      <c r="E451" s="19"/>
      <c r="F451" s="19"/>
      <c r="G451" s="20"/>
      <c r="H451" s="19"/>
      <c r="I451" s="19"/>
      <c r="J451" s="19"/>
      <c r="K451" s="19"/>
      <c r="L451" s="19"/>
      <c r="M451" s="19"/>
      <c r="N451" s="19"/>
      <c r="O451" s="19"/>
      <c r="P451" s="19"/>
      <c r="Q451" s="19"/>
      <c r="R451" s="19"/>
      <c r="S451" s="19"/>
      <c r="T451" s="19"/>
      <c r="U451" s="19"/>
      <c r="V451" s="19"/>
      <c r="W451" s="19"/>
      <c r="X451" s="19"/>
      <c r="Y451" s="19"/>
      <c r="Z451" s="19"/>
    </row>
    <row r="452">
      <c r="A452" s="19"/>
      <c r="B452" s="20"/>
      <c r="C452" s="19"/>
      <c r="D452" s="19"/>
      <c r="E452" s="19"/>
      <c r="F452" s="19"/>
      <c r="G452" s="20"/>
      <c r="H452" s="19"/>
      <c r="I452" s="19"/>
      <c r="J452" s="19"/>
      <c r="K452" s="19"/>
      <c r="L452" s="19"/>
      <c r="M452" s="19"/>
      <c r="N452" s="19"/>
      <c r="O452" s="19"/>
      <c r="P452" s="19"/>
      <c r="Q452" s="19"/>
      <c r="R452" s="19"/>
      <c r="S452" s="19"/>
      <c r="T452" s="19"/>
      <c r="U452" s="19"/>
      <c r="V452" s="19"/>
      <c r="W452" s="19"/>
      <c r="X452" s="19"/>
      <c r="Y452" s="19"/>
      <c r="Z452" s="19"/>
    </row>
    <row r="453">
      <c r="A453" s="19"/>
      <c r="B453" s="20"/>
      <c r="C453" s="19"/>
      <c r="D453" s="19"/>
      <c r="E453" s="19"/>
      <c r="F453" s="19"/>
      <c r="G453" s="20"/>
      <c r="H453" s="19"/>
      <c r="I453" s="19"/>
      <c r="J453" s="19"/>
      <c r="K453" s="19"/>
      <c r="L453" s="19"/>
      <c r="M453" s="19"/>
      <c r="N453" s="19"/>
      <c r="O453" s="19"/>
      <c r="P453" s="19"/>
      <c r="Q453" s="19"/>
      <c r="R453" s="19"/>
      <c r="S453" s="19"/>
      <c r="T453" s="19"/>
      <c r="U453" s="19"/>
      <c r="V453" s="19"/>
      <c r="W453" s="19"/>
      <c r="X453" s="19"/>
      <c r="Y453" s="19"/>
      <c r="Z453" s="19"/>
    </row>
    <row r="454">
      <c r="A454" s="19"/>
      <c r="B454" s="20"/>
      <c r="C454" s="19"/>
      <c r="D454" s="19"/>
      <c r="E454" s="19"/>
      <c r="F454" s="19"/>
      <c r="G454" s="20"/>
      <c r="H454" s="19"/>
      <c r="I454" s="19"/>
      <c r="J454" s="19"/>
      <c r="K454" s="19"/>
      <c r="L454" s="19"/>
      <c r="M454" s="19"/>
      <c r="N454" s="19"/>
      <c r="O454" s="19"/>
      <c r="P454" s="19"/>
      <c r="Q454" s="19"/>
      <c r="R454" s="19"/>
      <c r="S454" s="19"/>
      <c r="T454" s="19"/>
      <c r="U454" s="19"/>
      <c r="V454" s="19"/>
      <c r="W454" s="19"/>
      <c r="X454" s="19"/>
      <c r="Y454" s="19"/>
      <c r="Z454" s="19"/>
    </row>
    <row r="455">
      <c r="A455" s="19"/>
      <c r="B455" s="20"/>
      <c r="C455" s="19"/>
      <c r="D455" s="19"/>
      <c r="E455" s="19"/>
      <c r="F455" s="19"/>
      <c r="G455" s="20"/>
      <c r="H455" s="19"/>
      <c r="I455" s="19"/>
      <c r="J455" s="19"/>
      <c r="K455" s="19"/>
      <c r="L455" s="19"/>
      <c r="M455" s="19"/>
      <c r="N455" s="19"/>
      <c r="O455" s="19"/>
      <c r="P455" s="19"/>
      <c r="Q455" s="19"/>
      <c r="R455" s="19"/>
      <c r="S455" s="19"/>
      <c r="T455" s="19"/>
      <c r="U455" s="19"/>
      <c r="V455" s="19"/>
      <c r="W455" s="19"/>
      <c r="X455" s="19"/>
      <c r="Y455" s="19"/>
      <c r="Z455" s="19"/>
    </row>
    <row r="456">
      <c r="A456" s="19"/>
      <c r="B456" s="20"/>
      <c r="C456" s="19"/>
      <c r="D456" s="19"/>
      <c r="E456" s="19"/>
      <c r="F456" s="19"/>
      <c r="G456" s="20"/>
      <c r="H456" s="19"/>
      <c r="I456" s="19"/>
      <c r="J456" s="19"/>
      <c r="K456" s="19"/>
      <c r="L456" s="19"/>
      <c r="M456" s="19"/>
      <c r="N456" s="19"/>
      <c r="O456" s="19"/>
      <c r="P456" s="19"/>
      <c r="Q456" s="19"/>
      <c r="R456" s="19"/>
      <c r="S456" s="19"/>
      <c r="T456" s="19"/>
      <c r="U456" s="19"/>
      <c r="V456" s="19"/>
      <c r="W456" s="19"/>
      <c r="X456" s="19"/>
      <c r="Y456" s="19"/>
      <c r="Z456" s="19"/>
    </row>
    <row r="457">
      <c r="A457" s="19"/>
      <c r="B457" s="20"/>
      <c r="C457" s="19"/>
      <c r="D457" s="19"/>
      <c r="E457" s="19"/>
      <c r="F457" s="19"/>
      <c r="G457" s="20"/>
      <c r="H457" s="19"/>
      <c r="I457" s="19"/>
      <c r="J457" s="19"/>
      <c r="K457" s="19"/>
      <c r="L457" s="19"/>
      <c r="M457" s="19"/>
      <c r="N457" s="19"/>
      <c r="O457" s="19"/>
      <c r="P457" s="19"/>
      <c r="Q457" s="19"/>
      <c r="R457" s="19"/>
      <c r="S457" s="19"/>
      <c r="T457" s="19"/>
      <c r="U457" s="19"/>
      <c r="V457" s="19"/>
      <c r="W457" s="19"/>
      <c r="X457" s="19"/>
      <c r="Y457" s="19"/>
      <c r="Z457" s="19"/>
    </row>
    <row r="458">
      <c r="A458" s="19"/>
      <c r="B458" s="20"/>
      <c r="C458" s="19"/>
      <c r="D458" s="19"/>
      <c r="E458" s="19"/>
      <c r="F458" s="19"/>
      <c r="G458" s="20"/>
      <c r="H458" s="19"/>
      <c r="I458" s="19"/>
      <c r="J458" s="19"/>
      <c r="K458" s="19"/>
      <c r="L458" s="19"/>
      <c r="M458" s="19"/>
      <c r="N458" s="19"/>
      <c r="O458" s="19"/>
      <c r="P458" s="19"/>
      <c r="Q458" s="19"/>
      <c r="R458" s="19"/>
      <c r="S458" s="19"/>
      <c r="T458" s="19"/>
      <c r="U458" s="19"/>
      <c r="V458" s="19"/>
      <c r="W458" s="19"/>
      <c r="X458" s="19"/>
      <c r="Y458" s="19"/>
      <c r="Z458" s="19"/>
    </row>
    <row r="459">
      <c r="A459" s="19"/>
      <c r="B459" s="20"/>
      <c r="C459" s="19"/>
      <c r="D459" s="19"/>
      <c r="E459" s="19"/>
      <c r="F459" s="19"/>
      <c r="G459" s="20"/>
      <c r="H459" s="19"/>
      <c r="I459" s="19"/>
      <c r="J459" s="19"/>
      <c r="K459" s="19"/>
      <c r="L459" s="19"/>
      <c r="M459" s="19"/>
      <c r="N459" s="19"/>
      <c r="O459" s="19"/>
      <c r="P459" s="19"/>
      <c r="Q459" s="19"/>
      <c r="R459" s="19"/>
      <c r="S459" s="19"/>
      <c r="T459" s="19"/>
      <c r="U459" s="19"/>
      <c r="V459" s="19"/>
      <c r="W459" s="19"/>
      <c r="X459" s="19"/>
      <c r="Y459" s="19"/>
      <c r="Z459" s="19"/>
    </row>
    <row r="460">
      <c r="A460" s="19"/>
      <c r="B460" s="20"/>
      <c r="C460" s="19"/>
      <c r="D460" s="19"/>
      <c r="E460" s="19"/>
      <c r="F460" s="19"/>
      <c r="G460" s="20"/>
      <c r="H460" s="19"/>
      <c r="I460" s="19"/>
      <c r="J460" s="19"/>
      <c r="K460" s="19"/>
      <c r="L460" s="19"/>
      <c r="M460" s="19"/>
      <c r="N460" s="19"/>
      <c r="O460" s="19"/>
      <c r="P460" s="19"/>
      <c r="Q460" s="19"/>
      <c r="R460" s="19"/>
      <c r="S460" s="19"/>
      <c r="T460" s="19"/>
      <c r="U460" s="19"/>
      <c r="V460" s="19"/>
      <c r="W460" s="19"/>
      <c r="X460" s="19"/>
      <c r="Y460" s="19"/>
      <c r="Z460" s="19"/>
    </row>
    <row r="461">
      <c r="A461" s="19"/>
      <c r="B461" s="20"/>
      <c r="C461" s="19"/>
      <c r="D461" s="19"/>
      <c r="E461" s="19"/>
      <c r="F461" s="19"/>
      <c r="G461" s="20"/>
      <c r="H461" s="19"/>
      <c r="I461" s="19"/>
      <c r="J461" s="19"/>
      <c r="K461" s="19"/>
      <c r="L461" s="19"/>
      <c r="M461" s="19"/>
      <c r="N461" s="19"/>
      <c r="O461" s="19"/>
      <c r="P461" s="19"/>
      <c r="Q461" s="19"/>
      <c r="R461" s="19"/>
      <c r="S461" s="19"/>
      <c r="T461" s="19"/>
      <c r="U461" s="19"/>
      <c r="V461" s="19"/>
      <c r="W461" s="19"/>
      <c r="X461" s="19"/>
      <c r="Y461" s="19"/>
      <c r="Z461" s="19"/>
    </row>
    <row r="462">
      <c r="A462" s="19"/>
      <c r="B462" s="20"/>
      <c r="C462" s="19"/>
      <c r="D462" s="19"/>
      <c r="E462" s="19"/>
      <c r="F462" s="19"/>
      <c r="G462" s="20"/>
      <c r="H462" s="19"/>
      <c r="I462" s="19"/>
      <c r="J462" s="19"/>
      <c r="K462" s="19"/>
      <c r="L462" s="19"/>
      <c r="M462" s="19"/>
      <c r="N462" s="19"/>
      <c r="O462" s="19"/>
      <c r="P462" s="19"/>
      <c r="Q462" s="19"/>
      <c r="R462" s="19"/>
      <c r="S462" s="19"/>
      <c r="T462" s="19"/>
      <c r="U462" s="19"/>
      <c r="V462" s="19"/>
      <c r="W462" s="19"/>
      <c r="X462" s="19"/>
      <c r="Y462" s="19"/>
      <c r="Z462" s="19"/>
    </row>
    <row r="463">
      <c r="A463" s="19"/>
      <c r="B463" s="20"/>
      <c r="C463" s="19"/>
      <c r="D463" s="19"/>
      <c r="E463" s="19"/>
      <c r="F463" s="19"/>
      <c r="G463" s="20"/>
      <c r="H463" s="19"/>
      <c r="I463" s="19"/>
      <c r="J463" s="19"/>
      <c r="K463" s="19"/>
      <c r="L463" s="19"/>
      <c r="M463" s="19"/>
      <c r="N463" s="19"/>
      <c r="O463" s="19"/>
      <c r="P463" s="19"/>
      <c r="Q463" s="19"/>
      <c r="R463" s="19"/>
      <c r="S463" s="19"/>
      <c r="T463" s="19"/>
      <c r="U463" s="19"/>
      <c r="V463" s="19"/>
      <c r="W463" s="19"/>
      <c r="X463" s="19"/>
      <c r="Y463" s="19"/>
      <c r="Z463" s="19"/>
    </row>
    <row r="464">
      <c r="A464" s="19"/>
      <c r="B464" s="20"/>
      <c r="C464" s="19"/>
      <c r="D464" s="19"/>
      <c r="E464" s="19"/>
      <c r="F464" s="19"/>
      <c r="G464" s="20"/>
      <c r="H464" s="19"/>
      <c r="I464" s="19"/>
      <c r="J464" s="19"/>
      <c r="K464" s="19"/>
      <c r="L464" s="19"/>
      <c r="M464" s="19"/>
      <c r="N464" s="19"/>
      <c r="O464" s="19"/>
      <c r="P464" s="19"/>
      <c r="Q464" s="19"/>
      <c r="R464" s="19"/>
      <c r="S464" s="19"/>
      <c r="T464" s="19"/>
      <c r="U464" s="19"/>
      <c r="V464" s="19"/>
      <c r="W464" s="19"/>
      <c r="X464" s="19"/>
      <c r="Y464" s="19"/>
      <c r="Z464" s="19"/>
    </row>
    <row r="465">
      <c r="A465" s="19"/>
      <c r="B465" s="20"/>
      <c r="C465" s="19"/>
      <c r="D465" s="19"/>
      <c r="E465" s="19"/>
      <c r="F465" s="19"/>
      <c r="G465" s="20"/>
      <c r="H465" s="19"/>
      <c r="I465" s="19"/>
      <c r="J465" s="19"/>
      <c r="K465" s="19"/>
      <c r="L465" s="19"/>
      <c r="M465" s="19"/>
      <c r="N465" s="19"/>
      <c r="O465" s="19"/>
      <c r="P465" s="19"/>
      <c r="Q465" s="19"/>
      <c r="R465" s="19"/>
      <c r="S465" s="19"/>
      <c r="T465" s="19"/>
      <c r="U465" s="19"/>
      <c r="V465" s="19"/>
      <c r="W465" s="19"/>
      <c r="X465" s="19"/>
      <c r="Y465" s="19"/>
      <c r="Z465" s="19"/>
    </row>
    <row r="466">
      <c r="A466" s="19"/>
      <c r="B466" s="20"/>
      <c r="C466" s="19"/>
      <c r="D466" s="19"/>
      <c r="E466" s="19"/>
      <c r="F466" s="19"/>
      <c r="G466" s="20"/>
      <c r="H466" s="19"/>
      <c r="I466" s="19"/>
      <c r="J466" s="19"/>
      <c r="K466" s="19"/>
      <c r="L466" s="19"/>
      <c r="M466" s="19"/>
      <c r="N466" s="19"/>
      <c r="O466" s="19"/>
      <c r="P466" s="19"/>
      <c r="Q466" s="19"/>
      <c r="R466" s="19"/>
      <c r="S466" s="19"/>
      <c r="T466" s="19"/>
      <c r="U466" s="19"/>
      <c r="V466" s="19"/>
      <c r="W466" s="19"/>
      <c r="X466" s="19"/>
      <c r="Y466" s="19"/>
      <c r="Z466" s="19"/>
    </row>
    <row r="467">
      <c r="A467" s="19"/>
      <c r="B467" s="20"/>
      <c r="C467" s="19"/>
      <c r="D467" s="19"/>
      <c r="E467" s="19"/>
      <c r="F467" s="19"/>
      <c r="G467" s="20"/>
      <c r="H467" s="19"/>
      <c r="I467" s="19"/>
      <c r="J467" s="19"/>
      <c r="K467" s="19"/>
      <c r="L467" s="19"/>
      <c r="M467" s="19"/>
      <c r="N467" s="19"/>
      <c r="O467" s="19"/>
      <c r="P467" s="19"/>
      <c r="Q467" s="19"/>
      <c r="R467" s="19"/>
      <c r="S467" s="19"/>
      <c r="T467" s="19"/>
      <c r="U467" s="19"/>
      <c r="V467" s="19"/>
      <c r="W467" s="19"/>
      <c r="X467" s="19"/>
      <c r="Y467" s="19"/>
      <c r="Z467" s="19"/>
    </row>
    <row r="468">
      <c r="A468" s="19"/>
      <c r="B468" s="20"/>
      <c r="C468" s="19"/>
      <c r="D468" s="19"/>
      <c r="E468" s="19"/>
      <c r="F468" s="19"/>
      <c r="G468" s="20"/>
      <c r="H468" s="19"/>
      <c r="I468" s="19"/>
      <c r="J468" s="19"/>
      <c r="K468" s="19"/>
      <c r="L468" s="19"/>
      <c r="M468" s="19"/>
      <c r="N468" s="19"/>
      <c r="O468" s="19"/>
      <c r="P468" s="19"/>
      <c r="Q468" s="19"/>
      <c r="R468" s="19"/>
      <c r="S468" s="19"/>
      <c r="T468" s="19"/>
      <c r="U468" s="19"/>
      <c r="V468" s="19"/>
      <c r="W468" s="19"/>
      <c r="X468" s="19"/>
      <c r="Y468" s="19"/>
      <c r="Z468" s="19"/>
    </row>
    <row r="469">
      <c r="A469" s="19"/>
      <c r="B469" s="20"/>
      <c r="C469" s="19"/>
      <c r="D469" s="19"/>
      <c r="E469" s="19"/>
      <c r="F469" s="19"/>
      <c r="G469" s="20"/>
      <c r="H469" s="19"/>
      <c r="I469" s="19"/>
      <c r="J469" s="19"/>
      <c r="K469" s="19"/>
      <c r="L469" s="19"/>
      <c r="M469" s="19"/>
      <c r="N469" s="19"/>
      <c r="O469" s="19"/>
      <c r="P469" s="19"/>
      <c r="Q469" s="19"/>
      <c r="R469" s="19"/>
      <c r="S469" s="19"/>
      <c r="T469" s="19"/>
      <c r="U469" s="19"/>
      <c r="V469" s="19"/>
      <c r="W469" s="19"/>
      <c r="X469" s="19"/>
      <c r="Y469" s="19"/>
      <c r="Z469" s="19"/>
    </row>
    <row r="470">
      <c r="A470" s="19"/>
      <c r="B470" s="20"/>
      <c r="C470" s="19"/>
      <c r="D470" s="19"/>
      <c r="E470" s="19"/>
      <c r="F470" s="19"/>
      <c r="G470" s="20"/>
      <c r="H470" s="19"/>
      <c r="I470" s="19"/>
      <c r="J470" s="19"/>
      <c r="K470" s="19"/>
      <c r="L470" s="19"/>
      <c r="M470" s="19"/>
      <c r="N470" s="19"/>
      <c r="O470" s="19"/>
      <c r="P470" s="19"/>
      <c r="Q470" s="19"/>
      <c r="R470" s="19"/>
      <c r="S470" s="19"/>
      <c r="T470" s="19"/>
      <c r="U470" s="19"/>
      <c r="V470" s="19"/>
      <c r="W470" s="19"/>
      <c r="X470" s="19"/>
      <c r="Y470" s="19"/>
      <c r="Z470" s="19"/>
    </row>
    <row r="471">
      <c r="A471" s="19"/>
      <c r="B471" s="20"/>
      <c r="C471" s="19"/>
      <c r="D471" s="19"/>
      <c r="E471" s="19"/>
      <c r="F471" s="19"/>
      <c r="G471" s="20"/>
      <c r="H471" s="19"/>
      <c r="I471" s="19"/>
      <c r="J471" s="19"/>
      <c r="K471" s="19"/>
      <c r="L471" s="19"/>
      <c r="M471" s="19"/>
      <c r="N471" s="19"/>
      <c r="O471" s="19"/>
      <c r="P471" s="19"/>
      <c r="Q471" s="19"/>
      <c r="R471" s="19"/>
      <c r="S471" s="19"/>
      <c r="T471" s="19"/>
      <c r="U471" s="19"/>
      <c r="V471" s="19"/>
      <c r="W471" s="19"/>
      <c r="X471" s="19"/>
      <c r="Y471" s="19"/>
      <c r="Z471" s="19"/>
    </row>
    <row r="472">
      <c r="A472" s="19"/>
      <c r="B472" s="20"/>
      <c r="C472" s="19"/>
      <c r="D472" s="19"/>
      <c r="E472" s="19"/>
      <c r="F472" s="19"/>
      <c r="G472" s="20"/>
      <c r="H472" s="19"/>
      <c r="I472" s="19"/>
      <c r="J472" s="19"/>
      <c r="K472" s="19"/>
      <c r="L472" s="19"/>
      <c r="M472" s="19"/>
      <c r="N472" s="19"/>
      <c r="O472" s="19"/>
      <c r="P472" s="19"/>
      <c r="Q472" s="19"/>
      <c r="R472" s="19"/>
      <c r="S472" s="19"/>
      <c r="T472" s="19"/>
      <c r="U472" s="19"/>
      <c r="V472" s="19"/>
      <c r="W472" s="19"/>
      <c r="X472" s="19"/>
      <c r="Y472" s="19"/>
      <c r="Z472" s="19"/>
    </row>
    <row r="473">
      <c r="A473" s="19"/>
      <c r="B473" s="20"/>
      <c r="C473" s="19"/>
      <c r="D473" s="19"/>
      <c r="E473" s="19"/>
      <c r="F473" s="19"/>
      <c r="G473" s="20"/>
      <c r="H473" s="19"/>
      <c r="I473" s="19"/>
      <c r="J473" s="19"/>
      <c r="K473" s="19"/>
      <c r="L473" s="19"/>
      <c r="M473" s="19"/>
      <c r="N473" s="19"/>
      <c r="O473" s="19"/>
      <c r="P473" s="19"/>
      <c r="Q473" s="19"/>
      <c r="R473" s="19"/>
      <c r="S473" s="19"/>
      <c r="T473" s="19"/>
      <c r="U473" s="19"/>
      <c r="V473" s="19"/>
      <c r="W473" s="19"/>
      <c r="X473" s="19"/>
      <c r="Y473" s="19"/>
      <c r="Z473" s="19"/>
    </row>
    <row r="474">
      <c r="A474" s="19"/>
      <c r="B474" s="20"/>
      <c r="C474" s="19"/>
      <c r="D474" s="19"/>
      <c r="E474" s="19"/>
      <c r="F474" s="19"/>
      <c r="G474" s="20"/>
      <c r="H474" s="19"/>
      <c r="I474" s="19"/>
      <c r="J474" s="19"/>
      <c r="K474" s="19"/>
      <c r="L474" s="19"/>
      <c r="M474" s="19"/>
      <c r="N474" s="19"/>
      <c r="O474" s="19"/>
      <c r="P474" s="19"/>
      <c r="Q474" s="19"/>
      <c r="R474" s="19"/>
      <c r="S474" s="19"/>
      <c r="T474" s="19"/>
      <c r="U474" s="19"/>
      <c r="V474" s="19"/>
      <c r="W474" s="19"/>
      <c r="X474" s="19"/>
      <c r="Y474" s="19"/>
      <c r="Z474" s="19"/>
    </row>
    <row r="475">
      <c r="A475" s="19"/>
      <c r="B475" s="20"/>
      <c r="C475" s="19"/>
      <c r="D475" s="19"/>
      <c r="E475" s="19"/>
      <c r="F475" s="19"/>
      <c r="G475" s="20"/>
      <c r="H475" s="19"/>
      <c r="I475" s="19"/>
      <c r="J475" s="19"/>
      <c r="K475" s="19"/>
      <c r="L475" s="19"/>
      <c r="M475" s="19"/>
      <c r="N475" s="19"/>
      <c r="O475" s="19"/>
      <c r="P475" s="19"/>
      <c r="Q475" s="19"/>
      <c r="R475" s="19"/>
      <c r="S475" s="19"/>
      <c r="T475" s="19"/>
      <c r="U475" s="19"/>
      <c r="V475" s="19"/>
      <c r="W475" s="19"/>
      <c r="X475" s="19"/>
      <c r="Y475" s="19"/>
      <c r="Z475" s="19"/>
    </row>
    <row r="476">
      <c r="A476" s="19"/>
      <c r="B476" s="20"/>
      <c r="C476" s="19"/>
      <c r="D476" s="19"/>
      <c r="E476" s="19"/>
      <c r="F476" s="19"/>
      <c r="G476" s="20"/>
      <c r="H476" s="19"/>
      <c r="I476" s="19"/>
      <c r="J476" s="19"/>
      <c r="K476" s="19"/>
      <c r="L476" s="19"/>
      <c r="M476" s="19"/>
      <c r="N476" s="19"/>
      <c r="O476" s="19"/>
      <c r="P476" s="19"/>
      <c r="Q476" s="19"/>
      <c r="R476" s="19"/>
      <c r="S476" s="19"/>
      <c r="T476" s="19"/>
      <c r="U476" s="19"/>
      <c r="V476" s="19"/>
      <c r="W476" s="19"/>
      <c r="X476" s="19"/>
      <c r="Y476" s="19"/>
      <c r="Z476" s="19"/>
    </row>
    <row r="477">
      <c r="A477" s="19"/>
      <c r="B477" s="20"/>
      <c r="C477" s="19"/>
      <c r="D477" s="19"/>
      <c r="E477" s="19"/>
      <c r="F477" s="19"/>
      <c r="G477" s="20"/>
      <c r="H477" s="19"/>
      <c r="I477" s="19"/>
      <c r="J477" s="19"/>
      <c r="K477" s="19"/>
      <c r="L477" s="19"/>
      <c r="M477" s="19"/>
      <c r="N477" s="19"/>
      <c r="O477" s="19"/>
      <c r="P477" s="19"/>
      <c r="Q477" s="19"/>
      <c r="R477" s="19"/>
      <c r="S477" s="19"/>
      <c r="T477" s="19"/>
      <c r="U477" s="19"/>
      <c r="V477" s="19"/>
      <c r="W477" s="19"/>
      <c r="X477" s="19"/>
      <c r="Y477" s="19"/>
      <c r="Z477" s="19"/>
    </row>
    <row r="478">
      <c r="A478" s="19"/>
      <c r="B478" s="20"/>
      <c r="C478" s="19"/>
      <c r="D478" s="19"/>
      <c r="E478" s="19"/>
      <c r="F478" s="19"/>
      <c r="G478" s="20"/>
      <c r="H478" s="19"/>
      <c r="I478" s="19"/>
      <c r="J478" s="19"/>
      <c r="K478" s="19"/>
      <c r="L478" s="19"/>
      <c r="M478" s="19"/>
      <c r="N478" s="19"/>
      <c r="O478" s="19"/>
      <c r="P478" s="19"/>
      <c r="Q478" s="19"/>
      <c r="R478" s="19"/>
      <c r="S478" s="19"/>
      <c r="T478" s="19"/>
      <c r="U478" s="19"/>
      <c r="V478" s="19"/>
      <c r="W478" s="19"/>
      <c r="X478" s="19"/>
      <c r="Y478" s="19"/>
      <c r="Z478" s="19"/>
    </row>
    <row r="479">
      <c r="A479" s="19"/>
      <c r="B479" s="20"/>
      <c r="C479" s="19"/>
      <c r="D479" s="19"/>
      <c r="E479" s="19"/>
      <c r="F479" s="19"/>
      <c r="G479" s="20"/>
      <c r="H479" s="19"/>
      <c r="I479" s="19"/>
      <c r="J479" s="19"/>
      <c r="K479" s="19"/>
      <c r="L479" s="19"/>
      <c r="M479" s="19"/>
      <c r="N479" s="19"/>
      <c r="O479" s="19"/>
      <c r="P479" s="19"/>
      <c r="Q479" s="19"/>
      <c r="R479" s="19"/>
      <c r="S479" s="19"/>
      <c r="T479" s="19"/>
      <c r="U479" s="19"/>
      <c r="V479" s="19"/>
      <c r="W479" s="19"/>
      <c r="X479" s="19"/>
      <c r="Y479" s="19"/>
      <c r="Z479" s="19"/>
    </row>
    <row r="480">
      <c r="A480" s="19"/>
      <c r="B480" s="20"/>
      <c r="C480" s="19"/>
      <c r="D480" s="19"/>
      <c r="E480" s="19"/>
      <c r="F480" s="19"/>
      <c r="G480" s="20"/>
      <c r="H480" s="19"/>
      <c r="I480" s="19"/>
      <c r="J480" s="19"/>
      <c r="K480" s="19"/>
      <c r="L480" s="19"/>
      <c r="M480" s="19"/>
      <c r="N480" s="19"/>
      <c r="O480" s="19"/>
      <c r="P480" s="19"/>
      <c r="Q480" s="19"/>
      <c r="R480" s="19"/>
      <c r="S480" s="19"/>
      <c r="T480" s="19"/>
      <c r="U480" s="19"/>
      <c r="V480" s="19"/>
      <c r="W480" s="19"/>
      <c r="X480" s="19"/>
      <c r="Y480" s="19"/>
      <c r="Z480" s="19"/>
    </row>
    <row r="481">
      <c r="A481" s="19"/>
      <c r="B481" s="20"/>
      <c r="C481" s="19"/>
      <c r="D481" s="19"/>
      <c r="E481" s="19"/>
      <c r="F481" s="19"/>
      <c r="G481" s="20"/>
      <c r="H481" s="19"/>
      <c r="I481" s="19"/>
      <c r="J481" s="19"/>
      <c r="K481" s="19"/>
      <c r="L481" s="19"/>
      <c r="M481" s="19"/>
      <c r="N481" s="19"/>
      <c r="O481" s="19"/>
      <c r="P481" s="19"/>
      <c r="Q481" s="19"/>
      <c r="R481" s="19"/>
      <c r="S481" s="19"/>
      <c r="T481" s="19"/>
      <c r="U481" s="19"/>
      <c r="V481" s="19"/>
      <c r="W481" s="19"/>
      <c r="X481" s="19"/>
      <c r="Y481" s="19"/>
      <c r="Z481" s="19"/>
    </row>
    <row r="482">
      <c r="A482" s="19"/>
      <c r="B482" s="20"/>
      <c r="C482" s="19"/>
      <c r="D482" s="19"/>
      <c r="E482" s="19"/>
      <c r="F482" s="19"/>
      <c r="G482" s="20"/>
      <c r="H482" s="19"/>
      <c r="I482" s="19"/>
      <c r="J482" s="19"/>
      <c r="K482" s="19"/>
      <c r="L482" s="19"/>
      <c r="M482" s="19"/>
      <c r="N482" s="19"/>
      <c r="O482" s="19"/>
      <c r="P482" s="19"/>
      <c r="Q482" s="19"/>
      <c r="R482" s="19"/>
      <c r="S482" s="19"/>
      <c r="T482" s="19"/>
      <c r="U482" s="19"/>
      <c r="V482" s="19"/>
      <c r="W482" s="19"/>
      <c r="X482" s="19"/>
      <c r="Y482" s="19"/>
      <c r="Z482" s="19"/>
    </row>
    <row r="483">
      <c r="A483" s="19"/>
      <c r="B483" s="20"/>
      <c r="C483" s="19"/>
      <c r="D483" s="19"/>
      <c r="E483" s="19"/>
      <c r="F483" s="19"/>
      <c r="G483" s="20"/>
      <c r="H483" s="19"/>
      <c r="I483" s="19"/>
      <c r="J483" s="19"/>
      <c r="K483" s="19"/>
      <c r="L483" s="19"/>
      <c r="M483" s="19"/>
      <c r="N483" s="19"/>
      <c r="O483" s="19"/>
      <c r="P483" s="19"/>
      <c r="Q483" s="19"/>
      <c r="R483" s="19"/>
      <c r="S483" s="19"/>
      <c r="T483" s="19"/>
      <c r="U483" s="19"/>
      <c r="V483" s="19"/>
      <c r="W483" s="19"/>
      <c r="X483" s="19"/>
      <c r="Y483" s="19"/>
      <c r="Z483" s="19"/>
    </row>
    <row r="484">
      <c r="A484" s="19"/>
      <c r="B484" s="20"/>
      <c r="C484" s="19"/>
      <c r="D484" s="19"/>
      <c r="E484" s="19"/>
      <c r="F484" s="19"/>
      <c r="G484" s="20"/>
      <c r="H484" s="19"/>
      <c r="I484" s="19"/>
      <c r="J484" s="19"/>
      <c r="K484" s="19"/>
      <c r="L484" s="19"/>
      <c r="M484" s="19"/>
      <c r="N484" s="19"/>
      <c r="O484" s="19"/>
      <c r="P484" s="19"/>
      <c r="Q484" s="19"/>
      <c r="R484" s="19"/>
      <c r="S484" s="19"/>
      <c r="T484" s="19"/>
      <c r="U484" s="19"/>
      <c r="V484" s="19"/>
      <c r="W484" s="19"/>
      <c r="X484" s="19"/>
      <c r="Y484" s="19"/>
      <c r="Z484" s="19"/>
    </row>
    <row r="485">
      <c r="A485" s="19"/>
      <c r="B485" s="20"/>
      <c r="C485" s="19"/>
      <c r="D485" s="19"/>
      <c r="E485" s="19"/>
      <c r="F485" s="19"/>
      <c r="G485" s="20"/>
      <c r="H485" s="19"/>
      <c r="I485" s="19"/>
      <c r="J485" s="19"/>
      <c r="K485" s="19"/>
      <c r="L485" s="19"/>
      <c r="M485" s="19"/>
      <c r="N485" s="19"/>
      <c r="O485" s="19"/>
      <c r="P485" s="19"/>
      <c r="Q485" s="19"/>
      <c r="R485" s="19"/>
      <c r="S485" s="19"/>
      <c r="T485" s="19"/>
      <c r="U485" s="19"/>
      <c r="V485" s="19"/>
      <c r="W485" s="19"/>
      <c r="X485" s="19"/>
      <c r="Y485" s="19"/>
      <c r="Z485" s="19"/>
    </row>
    <row r="486">
      <c r="A486" s="19"/>
      <c r="B486" s="20"/>
      <c r="C486" s="19"/>
      <c r="D486" s="19"/>
      <c r="E486" s="19"/>
      <c r="F486" s="19"/>
      <c r="G486" s="20"/>
      <c r="H486" s="19"/>
      <c r="I486" s="19"/>
      <c r="J486" s="19"/>
      <c r="K486" s="19"/>
      <c r="L486" s="19"/>
      <c r="M486" s="19"/>
      <c r="N486" s="19"/>
      <c r="O486" s="19"/>
      <c r="P486" s="19"/>
      <c r="Q486" s="19"/>
      <c r="R486" s="19"/>
      <c r="S486" s="19"/>
      <c r="T486" s="19"/>
      <c r="U486" s="19"/>
      <c r="V486" s="19"/>
      <c r="W486" s="19"/>
      <c r="X486" s="19"/>
      <c r="Y486" s="19"/>
      <c r="Z486" s="19"/>
    </row>
    <row r="487">
      <c r="A487" s="19"/>
      <c r="B487" s="20"/>
      <c r="C487" s="19"/>
      <c r="D487" s="19"/>
      <c r="E487" s="19"/>
      <c r="F487" s="19"/>
      <c r="G487" s="20"/>
      <c r="H487" s="19"/>
      <c r="I487" s="19"/>
      <c r="J487" s="19"/>
      <c r="K487" s="19"/>
      <c r="L487" s="19"/>
      <c r="M487" s="19"/>
      <c r="N487" s="19"/>
      <c r="O487" s="19"/>
      <c r="P487" s="19"/>
      <c r="Q487" s="19"/>
      <c r="R487" s="19"/>
      <c r="S487" s="19"/>
      <c r="T487" s="19"/>
      <c r="U487" s="19"/>
      <c r="V487" s="19"/>
      <c r="W487" s="19"/>
      <c r="X487" s="19"/>
      <c r="Y487" s="19"/>
      <c r="Z487" s="19"/>
    </row>
    <row r="488">
      <c r="A488" s="19"/>
      <c r="B488" s="20"/>
      <c r="C488" s="19"/>
      <c r="D488" s="19"/>
      <c r="E488" s="19"/>
      <c r="F488" s="19"/>
      <c r="G488" s="20"/>
      <c r="H488" s="19"/>
      <c r="I488" s="19"/>
      <c r="J488" s="19"/>
      <c r="K488" s="19"/>
      <c r="L488" s="19"/>
      <c r="M488" s="19"/>
      <c r="N488" s="19"/>
      <c r="O488" s="19"/>
      <c r="P488" s="19"/>
      <c r="Q488" s="19"/>
      <c r="R488" s="19"/>
      <c r="S488" s="19"/>
      <c r="T488" s="19"/>
      <c r="U488" s="19"/>
      <c r="V488" s="19"/>
      <c r="W488" s="19"/>
      <c r="X488" s="19"/>
      <c r="Y488" s="19"/>
      <c r="Z488" s="19"/>
    </row>
    <row r="489">
      <c r="A489" s="19"/>
      <c r="B489" s="20"/>
      <c r="C489" s="19"/>
      <c r="D489" s="19"/>
      <c r="E489" s="19"/>
      <c r="F489" s="19"/>
      <c r="G489" s="20"/>
      <c r="H489" s="19"/>
      <c r="I489" s="19"/>
      <c r="J489" s="19"/>
      <c r="K489" s="19"/>
      <c r="L489" s="19"/>
      <c r="M489" s="19"/>
      <c r="N489" s="19"/>
      <c r="O489" s="19"/>
      <c r="P489" s="19"/>
      <c r="Q489" s="19"/>
      <c r="R489" s="19"/>
      <c r="S489" s="19"/>
      <c r="T489" s="19"/>
      <c r="U489" s="19"/>
      <c r="V489" s="19"/>
      <c r="W489" s="19"/>
      <c r="X489" s="19"/>
      <c r="Y489" s="19"/>
      <c r="Z489" s="19"/>
    </row>
    <row r="490">
      <c r="A490" s="19"/>
      <c r="B490" s="20"/>
      <c r="C490" s="19"/>
      <c r="D490" s="19"/>
      <c r="E490" s="19"/>
      <c r="F490" s="19"/>
      <c r="G490" s="20"/>
      <c r="H490" s="19"/>
      <c r="I490" s="19"/>
      <c r="J490" s="19"/>
      <c r="K490" s="19"/>
      <c r="L490" s="19"/>
      <c r="M490" s="19"/>
      <c r="N490" s="19"/>
      <c r="O490" s="19"/>
      <c r="P490" s="19"/>
      <c r="Q490" s="19"/>
      <c r="R490" s="19"/>
      <c r="S490" s="19"/>
      <c r="T490" s="19"/>
      <c r="U490" s="19"/>
      <c r="V490" s="19"/>
      <c r="W490" s="19"/>
      <c r="X490" s="19"/>
      <c r="Y490" s="19"/>
      <c r="Z490" s="19"/>
    </row>
    <row r="491">
      <c r="A491" s="19"/>
      <c r="B491" s="20"/>
      <c r="C491" s="19"/>
      <c r="D491" s="19"/>
      <c r="E491" s="19"/>
      <c r="F491" s="19"/>
      <c r="G491" s="20"/>
      <c r="H491" s="19"/>
      <c r="I491" s="19"/>
      <c r="J491" s="19"/>
      <c r="K491" s="19"/>
      <c r="L491" s="19"/>
      <c r="M491" s="19"/>
      <c r="N491" s="19"/>
      <c r="O491" s="19"/>
      <c r="P491" s="19"/>
      <c r="Q491" s="19"/>
      <c r="R491" s="19"/>
      <c r="S491" s="19"/>
      <c r="T491" s="19"/>
      <c r="U491" s="19"/>
      <c r="V491" s="19"/>
      <c r="W491" s="19"/>
      <c r="X491" s="19"/>
      <c r="Y491" s="19"/>
      <c r="Z491" s="19"/>
    </row>
    <row r="492">
      <c r="A492" s="19"/>
      <c r="B492" s="20"/>
      <c r="C492" s="19"/>
      <c r="D492" s="19"/>
      <c r="E492" s="19"/>
      <c r="F492" s="19"/>
      <c r="G492" s="20"/>
      <c r="H492" s="19"/>
      <c r="I492" s="19"/>
      <c r="J492" s="19"/>
      <c r="K492" s="19"/>
      <c r="L492" s="19"/>
      <c r="M492" s="19"/>
      <c r="N492" s="19"/>
      <c r="O492" s="19"/>
      <c r="P492" s="19"/>
      <c r="Q492" s="19"/>
      <c r="R492" s="19"/>
      <c r="S492" s="19"/>
      <c r="T492" s="19"/>
      <c r="U492" s="19"/>
      <c r="V492" s="19"/>
      <c r="W492" s="19"/>
      <c r="X492" s="19"/>
      <c r="Y492" s="19"/>
      <c r="Z492" s="19"/>
    </row>
    <row r="493">
      <c r="A493" s="19"/>
      <c r="B493" s="20"/>
      <c r="C493" s="19"/>
      <c r="D493" s="19"/>
      <c r="E493" s="19"/>
      <c r="F493" s="19"/>
      <c r="G493" s="20"/>
      <c r="H493" s="19"/>
      <c r="I493" s="19"/>
      <c r="J493" s="19"/>
      <c r="K493" s="19"/>
      <c r="L493" s="19"/>
      <c r="M493" s="19"/>
      <c r="N493" s="19"/>
      <c r="O493" s="19"/>
      <c r="P493" s="19"/>
      <c r="Q493" s="19"/>
      <c r="R493" s="19"/>
      <c r="S493" s="19"/>
      <c r="T493" s="19"/>
      <c r="U493" s="19"/>
      <c r="V493" s="19"/>
      <c r="W493" s="19"/>
      <c r="X493" s="19"/>
      <c r="Y493" s="19"/>
      <c r="Z493" s="19"/>
    </row>
    <row r="494">
      <c r="A494" s="19"/>
      <c r="B494" s="20"/>
      <c r="C494" s="19"/>
      <c r="D494" s="19"/>
      <c r="E494" s="19"/>
      <c r="F494" s="19"/>
      <c r="G494" s="20"/>
      <c r="H494" s="19"/>
      <c r="I494" s="19"/>
      <c r="J494" s="19"/>
      <c r="K494" s="19"/>
      <c r="L494" s="19"/>
      <c r="M494" s="19"/>
      <c r="N494" s="19"/>
      <c r="O494" s="19"/>
      <c r="P494" s="19"/>
      <c r="Q494" s="19"/>
      <c r="R494" s="19"/>
      <c r="S494" s="19"/>
      <c r="T494" s="19"/>
      <c r="U494" s="19"/>
      <c r="V494" s="19"/>
      <c r="W494" s="19"/>
      <c r="X494" s="19"/>
      <c r="Y494" s="19"/>
      <c r="Z494" s="19"/>
    </row>
    <row r="495">
      <c r="A495" s="19"/>
      <c r="B495" s="20"/>
      <c r="C495" s="19"/>
      <c r="D495" s="19"/>
      <c r="E495" s="19"/>
      <c r="F495" s="19"/>
      <c r="G495" s="20"/>
      <c r="H495" s="19"/>
      <c r="I495" s="19"/>
      <c r="J495" s="19"/>
      <c r="K495" s="19"/>
      <c r="L495" s="19"/>
      <c r="M495" s="19"/>
      <c r="N495" s="19"/>
      <c r="O495" s="19"/>
      <c r="P495" s="19"/>
      <c r="Q495" s="19"/>
      <c r="R495" s="19"/>
      <c r="S495" s="19"/>
      <c r="T495" s="19"/>
      <c r="U495" s="19"/>
      <c r="V495" s="19"/>
      <c r="W495" s="19"/>
      <c r="X495" s="19"/>
      <c r="Y495" s="19"/>
      <c r="Z495" s="19"/>
    </row>
    <row r="496">
      <c r="A496" s="19"/>
      <c r="B496" s="20"/>
      <c r="C496" s="19"/>
      <c r="D496" s="19"/>
      <c r="E496" s="19"/>
      <c r="F496" s="19"/>
      <c r="G496" s="20"/>
      <c r="H496" s="19"/>
      <c r="I496" s="19"/>
      <c r="J496" s="19"/>
      <c r="K496" s="19"/>
      <c r="L496" s="19"/>
      <c r="M496" s="19"/>
      <c r="N496" s="19"/>
      <c r="O496" s="19"/>
      <c r="P496" s="19"/>
      <c r="Q496" s="19"/>
      <c r="R496" s="19"/>
      <c r="S496" s="19"/>
      <c r="T496" s="19"/>
      <c r="U496" s="19"/>
      <c r="V496" s="19"/>
      <c r="W496" s="19"/>
      <c r="X496" s="19"/>
      <c r="Y496" s="19"/>
      <c r="Z496" s="19"/>
    </row>
    <row r="497">
      <c r="A497" s="19"/>
      <c r="B497" s="20"/>
      <c r="C497" s="19"/>
      <c r="D497" s="19"/>
      <c r="E497" s="19"/>
      <c r="F497" s="19"/>
      <c r="G497" s="20"/>
      <c r="H497" s="19"/>
      <c r="I497" s="19"/>
      <c r="J497" s="19"/>
      <c r="K497" s="19"/>
      <c r="L497" s="19"/>
      <c r="M497" s="19"/>
      <c r="N497" s="19"/>
      <c r="O497" s="19"/>
      <c r="P497" s="19"/>
      <c r="Q497" s="19"/>
      <c r="R497" s="19"/>
      <c r="S497" s="19"/>
      <c r="T497" s="19"/>
      <c r="U497" s="19"/>
      <c r="V497" s="19"/>
      <c r="W497" s="19"/>
      <c r="X497" s="19"/>
      <c r="Y497" s="19"/>
      <c r="Z497" s="19"/>
    </row>
    <row r="498">
      <c r="A498" s="19"/>
      <c r="B498" s="20"/>
      <c r="C498" s="19"/>
      <c r="D498" s="19"/>
      <c r="E498" s="19"/>
      <c r="F498" s="19"/>
      <c r="G498" s="20"/>
      <c r="H498" s="19"/>
      <c r="I498" s="19"/>
      <c r="J498" s="19"/>
      <c r="K498" s="19"/>
      <c r="L498" s="19"/>
      <c r="M498" s="19"/>
      <c r="N498" s="19"/>
      <c r="O498" s="19"/>
      <c r="P498" s="19"/>
      <c r="Q498" s="19"/>
      <c r="R498" s="19"/>
      <c r="S498" s="19"/>
      <c r="T498" s="19"/>
      <c r="U498" s="19"/>
      <c r="V498" s="19"/>
      <c r="W498" s="19"/>
      <c r="X498" s="19"/>
      <c r="Y498" s="19"/>
      <c r="Z498" s="19"/>
    </row>
    <row r="499">
      <c r="A499" s="19"/>
      <c r="B499" s="20"/>
      <c r="C499" s="19"/>
      <c r="D499" s="19"/>
      <c r="E499" s="19"/>
      <c r="F499" s="19"/>
      <c r="G499" s="20"/>
      <c r="H499" s="19"/>
      <c r="I499" s="19"/>
      <c r="J499" s="19"/>
      <c r="K499" s="19"/>
      <c r="L499" s="19"/>
      <c r="M499" s="19"/>
      <c r="N499" s="19"/>
      <c r="O499" s="19"/>
      <c r="P499" s="19"/>
      <c r="Q499" s="19"/>
      <c r="R499" s="19"/>
      <c r="S499" s="19"/>
      <c r="T499" s="19"/>
      <c r="U499" s="19"/>
      <c r="V499" s="19"/>
      <c r="W499" s="19"/>
      <c r="X499" s="19"/>
      <c r="Y499" s="19"/>
      <c r="Z499" s="19"/>
    </row>
    <row r="500">
      <c r="A500" s="19"/>
      <c r="B500" s="20"/>
      <c r="C500" s="19"/>
      <c r="D500" s="19"/>
      <c r="E500" s="19"/>
      <c r="F500" s="19"/>
      <c r="G500" s="20"/>
      <c r="H500" s="19"/>
      <c r="I500" s="19"/>
      <c r="J500" s="19"/>
      <c r="K500" s="19"/>
      <c r="L500" s="19"/>
      <c r="M500" s="19"/>
      <c r="N500" s="19"/>
      <c r="O500" s="19"/>
      <c r="P500" s="19"/>
      <c r="Q500" s="19"/>
      <c r="R500" s="19"/>
      <c r="S500" s="19"/>
      <c r="T500" s="19"/>
      <c r="U500" s="19"/>
      <c r="V500" s="19"/>
      <c r="W500" s="19"/>
      <c r="X500" s="19"/>
      <c r="Y500" s="19"/>
      <c r="Z500" s="19"/>
    </row>
    <row r="501">
      <c r="A501" s="19"/>
      <c r="B501" s="20"/>
      <c r="C501" s="19"/>
      <c r="D501" s="19"/>
      <c r="E501" s="19"/>
      <c r="F501" s="19"/>
      <c r="G501" s="20"/>
      <c r="H501" s="19"/>
      <c r="I501" s="19"/>
      <c r="J501" s="19"/>
      <c r="K501" s="19"/>
      <c r="L501" s="19"/>
      <c r="M501" s="19"/>
      <c r="N501" s="19"/>
      <c r="O501" s="19"/>
      <c r="P501" s="19"/>
      <c r="Q501" s="19"/>
      <c r="R501" s="19"/>
      <c r="S501" s="19"/>
      <c r="T501" s="19"/>
      <c r="U501" s="19"/>
      <c r="V501" s="19"/>
      <c r="W501" s="19"/>
      <c r="X501" s="19"/>
      <c r="Y501" s="19"/>
      <c r="Z501" s="19"/>
    </row>
    <row r="502">
      <c r="A502" s="19"/>
      <c r="B502" s="20"/>
      <c r="C502" s="19"/>
      <c r="D502" s="19"/>
      <c r="E502" s="19"/>
      <c r="F502" s="19"/>
      <c r="G502" s="20"/>
      <c r="H502" s="19"/>
      <c r="I502" s="19"/>
      <c r="J502" s="19"/>
      <c r="K502" s="19"/>
      <c r="L502" s="19"/>
      <c r="M502" s="19"/>
      <c r="N502" s="19"/>
      <c r="O502" s="19"/>
      <c r="P502" s="19"/>
      <c r="Q502" s="19"/>
      <c r="R502" s="19"/>
      <c r="S502" s="19"/>
      <c r="T502" s="19"/>
      <c r="U502" s="19"/>
      <c r="V502" s="19"/>
      <c r="W502" s="19"/>
      <c r="X502" s="19"/>
      <c r="Y502" s="19"/>
      <c r="Z502" s="19"/>
    </row>
    <row r="503">
      <c r="A503" s="19"/>
      <c r="B503" s="20"/>
      <c r="C503" s="19"/>
      <c r="D503" s="19"/>
      <c r="E503" s="19"/>
      <c r="F503" s="19"/>
      <c r="G503" s="20"/>
      <c r="H503" s="19"/>
      <c r="I503" s="19"/>
      <c r="J503" s="19"/>
      <c r="K503" s="19"/>
      <c r="L503" s="19"/>
      <c r="M503" s="19"/>
      <c r="N503" s="19"/>
      <c r="O503" s="19"/>
      <c r="P503" s="19"/>
      <c r="Q503" s="19"/>
      <c r="R503" s="19"/>
      <c r="S503" s="19"/>
      <c r="T503" s="19"/>
      <c r="U503" s="19"/>
      <c r="V503" s="19"/>
      <c r="W503" s="19"/>
      <c r="X503" s="19"/>
      <c r="Y503" s="19"/>
      <c r="Z503" s="19"/>
    </row>
    <row r="504">
      <c r="A504" s="19"/>
      <c r="B504" s="20"/>
      <c r="C504" s="19"/>
      <c r="D504" s="19"/>
      <c r="E504" s="19"/>
      <c r="F504" s="19"/>
      <c r="G504" s="20"/>
      <c r="H504" s="19"/>
      <c r="I504" s="19"/>
      <c r="J504" s="19"/>
      <c r="K504" s="19"/>
      <c r="L504" s="19"/>
      <c r="M504" s="19"/>
      <c r="N504" s="19"/>
      <c r="O504" s="19"/>
      <c r="P504" s="19"/>
      <c r="Q504" s="19"/>
      <c r="R504" s="19"/>
      <c r="S504" s="19"/>
      <c r="T504" s="19"/>
      <c r="U504" s="19"/>
      <c r="V504" s="19"/>
      <c r="W504" s="19"/>
      <c r="X504" s="19"/>
      <c r="Y504" s="19"/>
      <c r="Z504" s="19"/>
    </row>
    <row r="505">
      <c r="A505" s="19"/>
      <c r="B505" s="20"/>
      <c r="C505" s="19"/>
      <c r="D505" s="19"/>
      <c r="E505" s="19"/>
      <c r="F505" s="19"/>
      <c r="G505" s="20"/>
      <c r="H505" s="19"/>
      <c r="I505" s="19"/>
      <c r="J505" s="19"/>
      <c r="K505" s="19"/>
      <c r="L505" s="19"/>
      <c r="M505" s="19"/>
      <c r="N505" s="19"/>
      <c r="O505" s="19"/>
      <c r="P505" s="19"/>
      <c r="Q505" s="19"/>
      <c r="R505" s="19"/>
      <c r="S505" s="19"/>
      <c r="T505" s="19"/>
      <c r="U505" s="19"/>
      <c r="V505" s="19"/>
      <c r="W505" s="19"/>
      <c r="X505" s="19"/>
      <c r="Y505" s="19"/>
      <c r="Z505" s="19"/>
    </row>
    <row r="506">
      <c r="A506" s="19"/>
      <c r="B506" s="20"/>
      <c r="C506" s="19"/>
      <c r="D506" s="19"/>
      <c r="E506" s="19"/>
      <c r="F506" s="19"/>
      <c r="G506" s="20"/>
      <c r="H506" s="19"/>
      <c r="I506" s="19"/>
      <c r="J506" s="19"/>
      <c r="K506" s="19"/>
      <c r="L506" s="19"/>
      <c r="M506" s="19"/>
      <c r="N506" s="19"/>
      <c r="O506" s="19"/>
      <c r="P506" s="19"/>
      <c r="Q506" s="19"/>
      <c r="R506" s="19"/>
      <c r="S506" s="19"/>
      <c r="T506" s="19"/>
      <c r="U506" s="19"/>
      <c r="V506" s="19"/>
      <c r="W506" s="19"/>
      <c r="X506" s="19"/>
      <c r="Y506" s="19"/>
      <c r="Z506" s="19"/>
    </row>
    <row r="507">
      <c r="A507" s="19"/>
      <c r="B507" s="20"/>
      <c r="C507" s="19"/>
      <c r="D507" s="19"/>
      <c r="E507" s="19"/>
      <c r="F507" s="19"/>
      <c r="G507" s="20"/>
      <c r="H507" s="19"/>
      <c r="I507" s="19"/>
      <c r="J507" s="19"/>
      <c r="K507" s="19"/>
      <c r="L507" s="19"/>
      <c r="M507" s="19"/>
      <c r="N507" s="19"/>
      <c r="O507" s="19"/>
      <c r="P507" s="19"/>
      <c r="Q507" s="19"/>
      <c r="R507" s="19"/>
      <c r="S507" s="19"/>
      <c r="T507" s="19"/>
      <c r="U507" s="19"/>
      <c r="V507" s="19"/>
      <c r="W507" s="19"/>
      <c r="X507" s="19"/>
      <c r="Y507" s="19"/>
      <c r="Z507" s="19"/>
    </row>
    <row r="508">
      <c r="A508" s="19"/>
      <c r="B508" s="20"/>
      <c r="C508" s="19"/>
      <c r="D508" s="19"/>
      <c r="E508" s="19"/>
      <c r="F508" s="19"/>
      <c r="G508" s="20"/>
      <c r="H508" s="19"/>
      <c r="I508" s="19"/>
      <c r="J508" s="19"/>
      <c r="K508" s="19"/>
      <c r="L508" s="19"/>
      <c r="M508" s="19"/>
      <c r="N508" s="19"/>
      <c r="O508" s="19"/>
      <c r="P508" s="19"/>
      <c r="Q508" s="19"/>
      <c r="R508" s="19"/>
      <c r="S508" s="19"/>
      <c r="T508" s="19"/>
      <c r="U508" s="19"/>
      <c r="V508" s="19"/>
      <c r="W508" s="19"/>
      <c r="X508" s="19"/>
      <c r="Y508" s="19"/>
      <c r="Z508" s="19"/>
    </row>
    <row r="509">
      <c r="A509" s="19"/>
      <c r="B509" s="20"/>
      <c r="C509" s="19"/>
      <c r="D509" s="19"/>
      <c r="E509" s="19"/>
      <c r="F509" s="19"/>
      <c r="G509" s="20"/>
      <c r="H509" s="19"/>
      <c r="I509" s="19"/>
      <c r="J509" s="19"/>
      <c r="K509" s="19"/>
      <c r="L509" s="19"/>
      <c r="M509" s="19"/>
      <c r="N509" s="19"/>
      <c r="O509" s="19"/>
      <c r="P509" s="19"/>
      <c r="Q509" s="19"/>
      <c r="R509" s="19"/>
      <c r="S509" s="19"/>
      <c r="T509" s="19"/>
      <c r="U509" s="19"/>
      <c r="V509" s="19"/>
      <c r="W509" s="19"/>
      <c r="X509" s="19"/>
      <c r="Y509" s="19"/>
      <c r="Z509" s="19"/>
    </row>
    <row r="510">
      <c r="A510" s="19"/>
      <c r="B510" s="20"/>
      <c r="C510" s="19"/>
      <c r="D510" s="19"/>
      <c r="E510" s="19"/>
      <c r="F510" s="19"/>
      <c r="G510" s="20"/>
      <c r="H510" s="19"/>
      <c r="I510" s="19"/>
      <c r="J510" s="19"/>
      <c r="K510" s="19"/>
      <c r="L510" s="19"/>
      <c r="M510" s="19"/>
      <c r="N510" s="19"/>
      <c r="O510" s="19"/>
      <c r="P510" s="19"/>
      <c r="Q510" s="19"/>
      <c r="R510" s="19"/>
      <c r="S510" s="19"/>
      <c r="T510" s="19"/>
      <c r="U510" s="19"/>
      <c r="V510" s="19"/>
      <c r="W510" s="19"/>
      <c r="X510" s="19"/>
      <c r="Y510" s="19"/>
      <c r="Z510" s="19"/>
    </row>
    <row r="511">
      <c r="A511" s="19"/>
      <c r="B511" s="20"/>
      <c r="C511" s="19"/>
      <c r="D511" s="19"/>
      <c r="E511" s="19"/>
      <c r="F511" s="19"/>
      <c r="G511" s="20"/>
      <c r="H511" s="19"/>
      <c r="I511" s="19"/>
      <c r="J511" s="19"/>
      <c r="K511" s="19"/>
      <c r="L511" s="19"/>
      <c r="M511" s="19"/>
      <c r="N511" s="19"/>
      <c r="O511" s="19"/>
      <c r="P511" s="19"/>
      <c r="Q511" s="19"/>
      <c r="R511" s="19"/>
      <c r="S511" s="19"/>
      <c r="T511" s="19"/>
      <c r="U511" s="19"/>
      <c r="V511" s="19"/>
      <c r="W511" s="19"/>
      <c r="X511" s="19"/>
      <c r="Y511" s="19"/>
      <c r="Z511" s="19"/>
    </row>
    <row r="512">
      <c r="A512" s="19"/>
      <c r="B512" s="20"/>
      <c r="C512" s="19"/>
      <c r="D512" s="19"/>
      <c r="E512" s="19"/>
      <c r="F512" s="19"/>
      <c r="G512" s="20"/>
      <c r="H512" s="19"/>
      <c r="I512" s="19"/>
      <c r="J512" s="19"/>
      <c r="K512" s="19"/>
      <c r="L512" s="19"/>
      <c r="M512" s="19"/>
      <c r="N512" s="19"/>
      <c r="O512" s="19"/>
      <c r="P512" s="19"/>
      <c r="Q512" s="19"/>
      <c r="R512" s="19"/>
      <c r="S512" s="19"/>
      <c r="T512" s="19"/>
      <c r="U512" s="19"/>
      <c r="V512" s="19"/>
      <c r="W512" s="19"/>
      <c r="X512" s="19"/>
      <c r="Y512" s="19"/>
      <c r="Z512" s="19"/>
    </row>
    <row r="513">
      <c r="A513" s="19"/>
      <c r="B513" s="20"/>
      <c r="C513" s="19"/>
      <c r="D513" s="19"/>
      <c r="E513" s="19"/>
      <c r="F513" s="19"/>
      <c r="G513" s="20"/>
      <c r="H513" s="19"/>
      <c r="I513" s="19"/>
      <c r="J513" s="19"/>
      <c r="K513" s="19"/>
      <c r="L513" s="19"/>
      <c r="M513" s="19"/>
      <c r="N513" s="19"/>
      <c r="O513" s="19"/>
      <c r="P513" s="19"/>
      <c r="Q513" s="19"/>
      <c r="R513" s="19"/>
      <c r="S513" s="19"/>
      <c r="T513" s="19"/>
      <c r="U513" s="19"/>
      <c r="V513" s="19"/>
      <c r="W513" s="19"/>
      <c r="X513" s="19"/>
      <c r="Y513" s="19"/>
      <c r="Z513" s="19"/>
    </row>
    <row r="514">
      <c r="A514" s="19"/>
      <c r="B514" s="20"/>
      <c r="C514" s="19"/>
      <c r="D514" s="19"/>
      <c r="E514" s="19"/>
      <c r="F514" s="19"/>
      <c r="G514" s="20"/>
      <c r="H514" s="19"/>
      <c r="I514" s="19"/>
      <c r="J514" s="19"/>
      <c r="K514" s="19"/>
      <c r="L514" s="19"/>
      <c r="M514" s="19"/>
      <c r="N514" s="19"/>
      <c r="O514" s="19"/>
      <c r="P514" s="19"/>
      <c r="Q514" s="19"/>
      <c r="R514" s="19"/>
      <c r="S514" s="19"/>
      <c r="T514" s="19"/>
      <c r="U514" s="19"/>
      <c r="V514" s="19"/>
      <c r="W514" s="19"/>
      <c r="X514" s="19"/>
      <c r="Y514" s="19"/>
      <c r="Z514" s="19"/>
    </row>
    <row r="515">
      <c r="A515" s="19"/>
      <c r="B515" s="20"/>
      <c r="C515" s="19"/>
      <c r="D515" s="19"/>
      <c r="E515" s="19"/>
      <c r="F515" s="19"/>
      <c r="G515" s="20"/>
      <c r="H515" s="19"/>
      <c r="I515" s="19"/>
      <c r="J515" s="19"/>
      <c r="K515" s="19"/>
      <c r="L515" s="19"/>
      <c r="M515" s="19"/>
      <c r="N515" s="19"/>
      <c r="O515" s="19"/>
      <c r="P515" s="19"/>
      <c r="Q515" s="19"/>
      <c r="R515" s="19"/>
      <c r="S515" s="19"/>
      <c r="T515" s="19"/>
      <c r="U515" s="19"/>
      <c r="V515" s="19"/>
      <c r="W515" s="19"/>
      <c r="X515" s="19"/>
      <c r="Y515" s="19"/>
      <c r="Z515" s="19"/>
    </row>
    <row r="516">
      <c r="A516" s="19"/>
      <c r="B516" s="20"/>
      <c r="C516" s="19"/>
      <c r="D516" s="19"/>
      <c r="E516" s="19"/>
      <c r="F516" s="19"/>
      <c r="G516" s="20"/>
      <c r="H516" s="19"/>
      <c r="I516" s="19"/>
      <c r="J516" s="19"/>
      <c r="K516" s="19"/>
      <c r="L516" s="19"/>
      <c r="M516" s="19"/>
      <c r="N516" s="19"/>
      <c r="O516" s="19"/>
      <c r="P516" s="19"/>
      <c r="Q516" s="19"/>
      <c r="R516" s="19"/>
      <c r="S516" s="19"/>
      <c r="T516" s="19"/>
      <c r="U516" s="19"/>
      <c r="V516" s="19"/>
      <c r="W516" s="19"/>
      <c r="X516" s="19"/>
      <c r="Y516" s="19"/>
      <c r="Z516" s="19"/>
    </row>
    <row r="517">
      <c r="A517" s="19"/>
      <c r="B517" s="20"/>
      <c r="C517" s="19"/>
      <c r="D517" s="19"/>
      <c r="E517" s="19"/>
      <c r="F517" s="19"/>
      <c r="G517" s="20"/>
      <c r="H517" s="19"/>
      <c r="I517" s="19"/>
      <c r="J517" s="19"/>
      <c r="K517" s="19"/>
      <c r="L517" s="19"/>
      <c r="M517" s="19"/>
      <c r="N517" s="19"/>
      <c r="O517" s="19"/>
      <c r="P517" s="19"/>
      <c r="Q517" s="19"/>
      <c r="R517" s="19"/>
      <c r="S517" s="19"/>
      <c r="T517" s="19"/>
      <c r="U517" s="19"/>
      <c r="V517" s="19"/>
      <c r="W517" s="19"/>
      <c r="X517" s="19"/>
      <c r="Y517" s="19"/>
      <c r="Z517" s="19"/>
    </row>
    <row r="518">
      <c r="A518" s="19"/>
      <c r="B518" s="20"/>
      <c r="C518" s="19"/>
      <c r="D518" s="19"/>
      <c r="E518" s="19"/>
      <c r="F518" s="19"/>
      <c r="G518" s="20"/>
      <c r="H518" s="19"/>
      <c r="I518" s="19"/>
      <c r="J518" s="19"/>
      <c r="K518" s="19"/>
      <c r="L518" s="19"/>
      <c r="M518" s="19"/>
      <c r="N518" s="19"/>
      <c r="O518" s="19"/>
      <c r="P518" s="19"/>
      <c r="Q518" s="19"/>
      <c r="R518" s="19"/>
      <c r="S518" s="19"/>
      <c r="T518" s="19"/>
      <c r="U518" s="19"/>
      <c r="V518" s="19"/>
      <c r="W518" s="19"/>
      <c r="X518" s="19"/>
      <c r="Y518" s="19"/>
      <c r="Z518" s="19"/>
    </row>
    <row r="519">
      <c r="A519" s="19"/>
      <c r="B519" s="20"/>
      <c r="C519" s="19"/>
      <c r="D519" s="19"/>
      <c r="E519" s="19"/>
      <c r="F519" s="19"/>
      <c r="G519" s="20"/>
      <c r="H519" s="19"/>
      <c r="I519" s="19"/>
      <c r="J519" s="19"/>
      <c r="K519" s="19"/>
      <c r="L519" s="19"/>
      <c r="M519" s="19"/>
      <c r="N519" s="19"/>
      <c r="O519" s="19"/>
      <c r="P519" s="19"/>
      <c r="Q519" s="19"/>
      <c r="R519" s="19"/>
      <c r="S519" s="19"/>
      <c r="T519" s="19"/>
      <c r="U519" s="19"/>
      <c r="V519" s="19"/>
      <c r="W519" s="19"/>
      <c r="X519" s="19"/>
      <c r="Y519" s="19"/>
      <c r="Z519" s="19"/>
    </row>
    <row r="520">
      <c r="A520" s="19"/>
      <c r="B520" s="20"/>
      <c r="C520" s="19"/>
      <c r="D520" s="19"/>
      <c r="E520" s="19"/>
      <c r="F520" s="19"/>
      <c r="G520" s="20"/>
      <c r="H520" s="19"/>
      <c r="I520" s="19"/>
      <c r="J520" s="19"/>
      <c r="K520" s="19"/>
      <c r="L520" s="19"/>
      <c r="M520" s="19"/>
      <c r="N520" s="19"/>
      <c r="O520" s="19"/>
      <c r="P520" s="19"/>
      <c r="Q520" s="19"/>
      <c r="R520" s="19"/>
      <c r="S520" s="19"/>
      <c r="T520" s="19"/>
      <c r="U520" s="19"/>
      <c r="V520" s="19"/>
      <c r="W520" s="19"/>
      <c r="X520" s="19"/>
      <c r="Y520" s="19"/>
      <c r="Z520" s="19"/>
    </row>
    <row r="521">
      <c r="A521" s="19"/>
      <c r="B521" s="20"/>
      <c r="C521" s="19"/>
      <c r="D521" s="19"/>
      <c r="E521" s="19"/>
      <c r="F521" s="19"/>
      <c r="G521" s="20"/>
      <c r="H521" s="19"/>
      <c r="I521" s="19"/>
      <c r="J521" s="19"/>
      <c r="K521" s="19"/>
      <c r="L521" s="19"/>
      <c r="M521" s="19"/>
      <c r="N521" s="19"/>
      <c r="O521" s="19"/>
      <c r="P521" s="19"/>
      <c r="Q521" s="19"/>
      <c r="R521" s="19"/>
      <c r="S521" s="19"/>
      <c r="T521" s="19"/>
      <c r="U521" s="19"/>
      <c r="V521" s="19"/>
      <c r="W521" s="19"/>
      <c r="X521" s="19"/>
      <c r="Y521" s="19"/>
      <c r="Z521" s="19"/>
    </row>
    <row r="522">
      <c r="A522" s="19"/>
      <c r="B522" s="20"/>
      <c r="C522" s="19"/>
      <c r="D522" s="19"/>
      <c r="E522" s="19"/>
      <c r="F522" s="19"/>
      <c r="G522" s="20"/>
      <c r="H522" s="19"/>
      <c r="I522" s="19"/>
      <c r="J522" s="19"/>
      <c r="K522" s="19"/>
      <c r="L522" s="19"/>
      <c r="M522" s="19"/>
      <c r="N522" s="19"/>
      <c r="O522" s="19"/>
      <c r="P522" s="19"/>
      <c r="Q522" s="19"/>
      <c r="R522" s="19"/>
      <c r="S522" s="19"/>
      <c r="T522" s="19"/>
      <c r="U522" s="19"/>
      <c r="V522" s="19"/>
      <c r="W522" s="19"/>
      <c r="X522" s="19"/>
      <c r="Y522" s="19"/>
      <c r="Z522" s="19"/>
    </row>
    <row r="523">
      <c r="A523" s="19"/>
      <c r="B523" s="20"/>
      <c r="C523" s="19"/>
      <c r="D523" s="19"/>
      <c r="E523" s="19"/>
      <c r="F523" s="19"/>
      <c r="G523" s="20"/>
      <c r="H523" s="19"/>
      <c r="I523" s="19"/>
      <c r="J523" s="19"/>
      <c r="K523" s="19"/>
      <c r="L523" s="19"/>
      <c r="M523" s="19"/>
      <c r="N523" s="19"/>
      <c r="O523" s="19"/>
      <c r="P523" s="19"/>
      <c r="Q523" s="19"/>
      <c r="R523" s="19"/>
      <c r="S523" s="19"/>
      <c r="T523" s="19"/>
      <c r="U523" s="19"/>
      <c r="V523" s="19"/>
      <c r="W523" s="19"/>
      <c r="X523" s="19"/>
      <c r="Y523" s="19"/>
      <c r="Z523" s="19"/>
    </row>
    <row r="524">
      <c r="A524" s="19"/>
      <c r="B524" s="20"/>
      <c r="C524" s="19"/>
      <c r="D524" s="19"/>
      <c r="E524" s="19"/>
      <c r="F524" s="19"/>
      <c r="G524" s="20"/>
      <c r="H524" s="19"/>
      <c r="I524" s="19"/>
      <c r="J524" s="19"/>
      <c r="K524" s="19"/>
      <c r="L524" s="19"/>
      <c r="M524" s="19"/>
      <c r="N524" s="19"/>
      <c r="O524" s="19"/>
      <c r="P524" s="19"/>
      <c r="Q524" s="19"/>
      <c r="R524" s="19"/>
      <c r="S524" s="19"/>
      <c r="T524" s="19"/>
      <c r="U524" s="19"/>
      <c r="V524" s="19"/>
      <c r="W524" s="19"/>
      <c r="X524" s="19"/>
      <c r="Y524" s="19"/>
      <c r="Z524" s="19"/>
    </row>
    <row r="525">
      <c r="A525" s="19"/>
      <c r="B525" s="20"/>
      <c r="C525" s="19"/>
      <c r="D525" s="19"/>
      <c r="E525" s="19"/>
      <c r="F525" s="19"/>
      <c r="G525" s="20"/>
      <c r="H525" s="19"/>
      <c r="I525" s="19"/>
      <c r="J525" s="19"/>
      <c r="K525" s="19"/>
      <c r="L525" s="19"/>
      <c r="M525" s="19"/>
      <c r="N525" s="19"/>
      <c r="O525" s="19"/>
      <c r="P525" s="19"/>
      <c r="Q525" s="19"/>
      <c r="R525" s="19"/>
      <c r="S525" s="19"/>
      <c r="T525" s="19"/>
      <c r="U525" s="19"/>
      <c r="V525" s="19"/>
      <c r="W525" s="19"/>
      <c r="X525" s="19"/>
      <c r="Y525" s="19"/>
      <c r="Z525" s="19"/>
    </row>
    <row r="526">
      <c r="A526" s="19"/>
      <c r="B526" s="20"/>
      <c r="C526" s="19"/>
      <c r="D526" s="19"/>
      <c r="E526" s="19"/>
      <c r="F526" s="19"/>
      <c r="G526" s="20"/>
      <c r="H526" s="19"/>
      <c r="I526" s="19"/>
      <c r="J526" s="19"/>
      <c r="K526" s="19"/>
      <c r="L526" s="19"/>
      <c r="M526" s="19"/>
      <c r="N526" s="19"/>
      <c r="O526" s="19"/>
      <c r="P526" s="19"/>
      <c r="Q526" s="19"/>
      <c r="R526" s="19"/>
      <c r="S526" s="19"/>
      <c r="T526" s="19"/>
      <c r="U526" s="19"/>
      <c r="V526" s="19"/>
      <c r="W526" s="19"/>
      <c r="X526" s="19"/>
      <c r="Y526" s="19"/>
      <c r="Z526" s="19"/>
    </row>
    <row r="527">
      <c r="A527" s="19"/>
      <c r="B527" s="20"/>
      <c r="C527" s="19"/>
      <c r="D527" s="19"/>
      <c r="E527" s="19"/>
      <c r="F527" s="19"/>
      <c r="G527" s="20"/>
      <c r="H527" s="19"/>
      <c r="I527" s="19"/>
      <c r="J527" s="19"/>
      <c r="K527" s="19"/>
      <c r="L527" s="19"/>
      <c r="M527" s="19"/>
      <c r="N527" s="19"/>
      <c r="O527" s="19"/>
      <c r="P527" s="19"/>
      <c r="Q527" s="19"/>
      <c r="R527" s="19"/>
      <c r="S527" s="19"/>
      <c r="T527" s="19"/>
      <c r="U527" s="19"/>
      <c r="V527" s="19"/>
      <c r="W527" s="19"/>
      <c r="X527" s="19"/>
      <c r="Y527" s="19"/>
      <c r="Z527" s="19"/>
    </row>
    <row r="528">
      <c r="A528" s="19"/>
      <c r="B528" s="20"/>
      <c r="C528" s="19"/>
      <c r="D528" s="19"/>
      <c r="E528" s="19"/>
      <c r="F528" s="19"/>
      <c r="G528" s="20"/>
      <c r="H528" s="19"/>
      <c r="I528" s="19"/>
      <c r="J528" s="19"/>
      <c r="K528" s="19"/>
      <c r="L528" s="19"/>
      <c r="M528" s="19"/>
      <c r="N528" s="19"/>
      <c r="O528" s="19"/>
      <c r="P528" s="19"/>
      <c r="Q528" s="19"/>
      <c r="R528" s="19"/>
      <c r="S528" s="19"/>
      <c r="T528" s="19"/>
      <c r="U528" s="19"/>
      <c r="V528" s="19"/>
      <c r="W528" s="19"/>
      <c r="X528" s="19"/>
      <c r="Y528" s="19"/>
      <c r="Z528" s="19"/>
    </row>
    <row r="529">
      <c r="A529" s="19"/>
      <c r="B529" s="20"/>
      <c r="C529" s="19"/>
      <c r="D529" s="19"/>
      <c r="E529" s="19"/>
      <c r="F529" s="19"/>
      <c r="G529" s="20"/>
      <c r="H529" s="19"/>
      <c r="I529" s="19"/>
      <c r="J529" s="19"/>
      <c r="K529" s="19"/>
      <c r="L529" s="19"/>
      <c r="M529" s="19"/>
      <c r="N529" s="19"/>
      <c r="O529" s="19"/>
      <c r="P529" s="19"/>
      <c r="Q529" s="19"/>
      <c r="R529" s="19"/>
      <c r="S529" s="19"/>
      <c r="T529" s="19"/>
      <c r="U529" s="19"/>
      <c r="V529" s="19"/>
      <c r="W529" s="19"/>
      <c r="X529" s="19"/>
      <c r="Y529" s="19"/>
      <c r="Z529" s="19"/>
    </row>
    <row r="530">
      <c r="A530" s="19"/>
      <c r="B530" s="20"/>
      <c r="C530" s="19"/>
      <c r="D530" s="19"/>
      <c r="E530" s="19"/>
      <c r="F530" s="19"/>
      <c r="G530" s="20"/>
      <c r="H530" s="19"/>
      <c r="I530" s="19"/>
      <c r="J530" s="19"/>
      <c r="K530" s="19"/>
      <c r="L530" s="19"/>
      <c r="M530" s="19"/>
      <c r="N530" s="19"/>
      <c r="O530" s="19"/>
      <c r="P530" s="19"/>
      <c r="Q530" s="19"/>
      <c r="R530" s="19"/>
      <c r="S530" s="19"/>
      <c r="T530" s="19"/>
      <c r="U530" s="19"/>
      <c r="V530" s="19"/>
      <c r="W530" s="19"/>
      <c r="X530" s="19"/>
      <c r="Y530" s="19"/>
      <c r="Z530" s="19"/>
    </row>
    <row r="531">
      <c r="A531" s="19"/>
      <c r="B531" s="20"/>
      <c r="C531" s="19"/>
      <c r="D531" s="19"/>
      <c r="E531" s="19"/>
      <c r="F531" s="19"/>
      <c r="G531" s="20"/>
      <c r="H531" s="19"/>
      <c r="I531" s="19"/>
      <c r="J531" s="19"/>
      <c r="K531" s="19"/>
      <c r="L531" s="19"/>
      <c r="M531" s="19"/>
      <c r="N531" s="19"/>
      <c r="O531" s="19"/>
      <c r="P531" s="19"/>
      <c r="Q531" s="19"/>
      <c r="R531" s="19"/>
      <c r="S531" s="19"/>
      <c r="T531" s="19"/>
      <c r="U531" s="19"/>
      <c r="V531" s="19"/>
      <c r="W531" s="19"/>
      <c r="X531" s="19"/>
      <c r="Y531" s="19"/>
      <c r="Z531" s="19"/>
    </row>
    <row r="532">
      <c r="A532" s="19"/>
      <c r="B532" s="20"/>
      <c r="C532" s="19"/>
      <c r="D532" s="19"/>
      <c r="E532" s="19"/>
      <c r="F532" s="19"/>
      <c r="G532" s="20"/>
      <c r="H532" s="19"/>
      <c r="I532" s="19"/>
      <c r="J532" s="19"/>
      <c r="K532" s="19"/>
      <c r="L532" s="19"/>
      <c r="M532" s="19"/>
      <c r="N532" s="19"/>
      <c r="O532" s="19"/>
      <c r="P532" s="19"/>
      <c r="Q532" s="19"/>
      <c r="R532" s="19"/>
      <c r="S532" s="19"/>
      <c r="T532" s="19"/>
      <c r="U532" s="19"/>
      <c r="V532" s="19"/>
      <c r="W532" s="19"/>
      <c r="X532" s="19"/>
      <c r="Y532" s="19"/>
      <c r="Z532" s="19"/>
    </row>
    <row r="533">
      <c r="A533" s="19"/>
      <c r="B533" s="20"/>
      <c r="C533" s="19"/>
      <c r="D533" s="19"/>
      <c r="E533" s="19"/>
      <c r="F533" s="19"/>
      <c r="G533" s="20"/>
      <c r="H533" s="19"/>
      <c r="I533" s="19"/>
      <c r="J533" s="19"/>
      <c r="K533" s="19"/>
      <c r="L533" s="19"/>
      <c r="M533" s="19"/>
      <c r="N533" s="19"/>
      <c r="O533" s="19"/>
      <c r="P533" s="19"/>
      <c r="Q533" s="19"/>
      <c r="R533" s="19"/>
      <c r="S533" s="19"/>
      <c r="T533" s="19"/>
      <c r="U533" s="19"/>
      <c r="V533" s="19"/>
      <c r="W533" s="19"/>
      <c r="X533" s="19"/>
      <c r="Y533" s="19"/>
      <c r="Z533" s="19"/>
    </row>
    <row r="534">
      <c r="A534" s="19"/>
      <c r="B534" s="20"/>
      <c r="C534" s="19"/>
      <c r="D534" s="19"/>
      <c r="E534" s="19"/>
      <c r="F534" s="19"/>
      <c r="G534" s="20"/>
      <c r="H534" s="19"/>
      <c r="I534" s="19"/>
      <c r="J534" s="19"/>
      <c r="K534" s="19"/>
      <c r="L534" s="19"/>
      <c r="M534" s="19"/>
      <c r="N534" s="19"/>
      <c r="O534" s="19"/>
      <c r="P534" s="19"/>
      <c r="Q534" s="19"/>
      <c r="R534" s="19"/>
      <c r="S534" s="19"/>
      <c r="T534" s="19"/>
      <c r="U534" s="19"/>
      <c r="V534" s="19"/>
      <c r="W534" s="19"/>
      <c r="X534" s="19"/>
      <c r="Y534" s="19"/>
      <c r="Z534" s="19"/>
    </row>
    <row r="535">
      <c r="A535" s="19"/>
      <c r="B535" s="20"/>
      <c r="C535" s="19"/>
      <c r="D535" s="19"/>
      <c r="E535" s="19"/>
      <c r="F535" s="19"/>
      <c r="G535" s="20"/>
      <c r="H535" s="19"/>
      <c r="I535" s="19"/>
      <c r="J535" s="19"/>
      <c r="K535" s="19"/>
      <c r="L535" s="19"/>
      <c r="M535" s="19"/>
      <c r="N535" s="19"/>
      <c r="O535" s="19"/>
      <c r="P535" s="19"/>
      <c r="Q535" s="19"/>
      <c r="R535" s="19"/>
      <c r="S535" s="19"/>
      <c r="T535" s="19"/>
      <c r="U535" s="19"/>
      <c r="V535" s="19"/>
      <c r="W535" s="19"/>
      <c r="X535" s="19"/>
      <c r="Y535" s="19"/>
      <c r="Z535" s="19"/>
    </row>
    <row r="536">
      <c r="A536" s="19"/>
      <c r="B536" s="20"/>
      <c r="C536" s="19"/>
      <c r="D536" s="19"/>
      <c r="E536" s="19"/>
      <c r="F536" s="19"/>
      <c r="G536" s="20"/>
      <c r="H536" s="19"/>
      <c r="I536" s="19"/>
      <c r="J536" s="19"/>
      <c r="K536" s="19"/>
      <c r="L536" s="19"/>
      <c r="M536" s="19"/>
      <c r="N536" s="19"/>
      <c r="O536" s="19"/>
      <c r="P536" s="19"/>
      <c r="Q536" s="19"/>
      <c r="R536" s="19"/>
      <c r="S536" s="19"/>
      <c r="T536" s="19"/>
      <c r="U536" s="19"/>
      <c r="V536" s="19"/>
      <c r="W536" s="19"/>
      <c r="X536" s="19"/>
      <c r="Y536" s="19"/>
      <c r="Z536" s="19"/>
    </row>
    <row r="537">
      <c r="A537" s="19"/>
      <c r="B537" s="20"/>
      <c r="C537" s="19"/>
      <c r="D537" s="19"/>
      <c r="E537" s="19"/>
      <c r="F537" s="19"/>
      <c r="G537" s="20"/>
      <c r="H537" s="19"/>
      <c r="I537" s="19"/>
      <c r="J537" s="19"/>
      <c r="K537" s="19"/>
      <c r="L537" s="19"/>
      <c r="M537" s="19"/>
      <c r="N537" s="19"/>
      <c r="O537" s="19"/>
      <c r="P537" s="19"/>
      <c r="Q537" s="19"/>
      <c r="R537" s="19"/>
      <c r="S537" s="19"/>
      <c r="T537" s="19"/>
      <c r="U537" s="19"/>
      <c r="V537" s="19"/>
      <c r="W537" s="19"/>
      <c r="X537" s="19"/>
      <c r="Y537" s="19"/>
      <c r="Z537" s="19"/>
    </row>
    <row r="538">
      <c r="A538" s="19"/>
      <c r="B538" s="20"/>
      <c r="C538" s="19"/>
      <c r="D538" s="19"/>
      <c r="E538" s="19"/>
      <c r="F538" s="19"/>
      <c r="G538" s="20"/>
      <c r="H538" s="19"/>
      <c r="I538" s="19"/>
      <c r="J538" s="19"/>
      <c r="K538" s="19"/>
      <c r="L538" s="19"/>
      <c r="M538" s="19"/>
      <c r="N538" s="19"/>
      <c r="O538" s="19"/>
      <c r="P538" s="19"/>
      <c r="Q538" s="19"/>
      <c r="R538" s="19"/>
      <c r="S538" s="19"/>
      <c r="T538" s="19"/>
      <c r="U538" s="19"/>
      <c r="V538" s="19"/>
      <c r="W538" s="19"/>
      <c r="X538" s="19"/>
      <c r="Y538" s="19"/>
      <c r="Z538" s="19"/>
    </row>
    <row r="539">
      <c r="A539" s="19"/>
      <c r="B539" s="20"/>
      <c r="C539" s="19"/>
      <c r="D539" s="19"/>
      <c r="E539" s="19"/>
      <c r="F539" s="19"/>
      <c r="G539" s="20"/>
      <c r="H539" s="19"/>
      <c r="I539" s="19"/>
      <c r="J539" s="19"/>
      <c r="K539" s="19"/>
      <c r="L539" s="19"/>
      <c r="M539" s="19"/>
      <c r="N539" s="19"/>
      <c r="O539" s="19"/>
      <c r="P539" s="19"/>
      <c r="Q539" s="19"/>
      <c r="R539" s="19"/>
      <c r="S539" s="19"/>
      <c r="T539" s="19"/>
      <c r="U539" s="19"/>
      <c r="V539" s="19"/>
      <c r="W539" s="19"/>
      <c r="X539" s="19"/>
      <c r="Y539" s="19"/>
      <c r="Z539" s="19"/>
    </row>
    <row r="540">
      <c r="A540" s="19"/>
      <c r="B540" s="20"/>
      <c r="C540" s="19"/>
      <c r="D540" s="19"/>
      <c r="E540" s="19"/>
      <c r="F540" s="19"/>
      <c r="G540" s="20"/>
      <c r="H540" s="19"/>
      <c r="I540" s="19"/>
      <c r="J540" s="19"/>
      <c r="K540" s="19"/>
      <c r="L540" s="19"/>
      <c r="M540" s="19"/>
      <c r="N540" s="19"/>
      <c r="O540" s="19"/>
      <c r="P540" s="19"/>
      <c r="Q540" s="19"/>
      <c r="R540" s="19"/>
      <c r="S540" s="19"/>
      <c r="T540" s="19"/>
      <c r="U540" s="19"/>
      <c r="V540" s="19"/>
      <c r="W540" s="19"/>
      <c r="X540" s="19"/>
      <c r="Y540" s="19"/>
      <c r="Z540" s="19"/>
    </row>
    <row r="541">
      <c r="A541" s="19"/>
      <c r="B541" s="20"/>
      <c r="C541" s="19"/>
      <c r="D541" s="19"/>
      <c r="E541" s="19"/>
      <c r="F541" s="19"/>
      <c r="G541" s="20"/>
      <c r="H541" s="19"/>
      <c r="I541" s="19"/>
      <c r="J541" s="19"/>
      <c r="K541" s="19"/>
      <c r="L541" s="19"/>
      <c r="M541" s="19"/>
      <c r="N541" s="19"/>
      <c r="O541" s="19"/>
      <c r="P541" s="19"/>
      <c r="Q541" s="19"/>
      <c r="R541" s="19"/>
      <c r="S541" s="19"/>
      <c r="T541" s="19"/>
      <c r="U541" s="19"/>
      <c r="V541" s="19"/>
      <c r="W541" s="19"/>
      <c r="X541" s="19"/>
      <c r="Y541" s="19"/>
      <c r="Z541" s="19"/>
    </row>
    <row r="542">
      <c r="A542" s="19"/>
      <c r="B542" s="20"/>
      <c r="C542" s="19"/>
      <c r="D542" s="19"/>
      <c r="E542" s="19"/>
      <c r="F542" s="19"/>
      <c r="G542" s="20"/>
      <c r="H542" s="19"/>
      <c r="I542" s="19"/>
      <c r="J542" s="19"/>
      <c r="K542" s="19"/>
      <c r="L542" s="19"/>
      <c r="M542" s="19"/>
      <c r="N542" s="19"/>
      <c r="O542" s="19"/>
      <c r="P542" s="19"/>
      <c r="Q542" s="19"/>
      <c r="R542" s="19"/>
      <c r="S542" s="19"/>
      <c r="T542" s="19"/>
      <c r="U542" s="19"/>
      <c r="V542" s="19"/>
      <c r="W542" s="19"/>
      <c r="X542" s="19"/>
      <c r="Y542" s="19"/>
      <c r="Z542" s="19"/>
    </row>
    <row r="543">
      <c r="A543" s="19"/>
      <c r="B543" s="20"/>
      <c r="C543" s="19"/>
      <c r="D543" s="19"/>
      <c r="E543" s="19"/>
      <c r="F543" s="19"/>
      <c r="G543" s="20"/>
      <c r="H543" s="19"/>
      <c r="I543" s="19"/>
      <c r="J543" s="19"/>
      <c r="K543" s="19"/>
      <c r="L543" s="19"/>
      <c r="M543" s="19"/>
      <c r="N543" s="19"/>
      <c r="O543" s="19"/>
      <c r="P543" s="19"/>
      <c r="Q543" s="19"/>
      <c r="R543" s="19"/>
      <c r="S543" s="19"/>
      <c r="T543" s="19"/>
      <c r="U543" s="19"/>
      <c r="V543" s="19"/>
      <c r="W543" s="19"/>
      <c r="X543" s="19"/>
      <c r="Y543" s="19"/>
      <c r="Z543" s="19"/>
    </row>
    <row r="544">
      <c r="A544" s="19"/>
      <c r="B544" s="20"/>
      <c r="C544" s="19"/>
      <c r="D544" s="19"/>
      <c r="E544" s="19"/>
      <c r="F544" s="19"/>
      <c r="G544" s="20"/>
      <c r="H544" s="19"/>
      <c r="I544" s="19"/>
      <c r="J544" s="19"/>
      <c r="K544" s="19"/>
      <c r="L544" s="19"/>
      <c r="M544" s="19"/>
      <c r="N544" s="19"/>
      <c r="O544" s="19"/>
      <c r="P544" s="19"/>
      <c r="Q544" s="19"/>
      <c r="R544" s="19"/>
      <c r="S544" s="19"/>
      <c r="T544" s="19"/>
      <c r="U544" s="19"/>
      <c r="V544" s="19"/>
      <c r="W544" s="19"/>
      <c r="X544" s="19"/>
      <c r="Y544" s="19"/>
      <c r="Z544" s="19"/>
    </row>
    <row r="545">
      <c r="A545" s="19"/>
      <c r="B545" s="20"/>
      <c r="C545" s="19"/>
      <c r="D545" s="19"/>
      <c r="E545" s="19"/>
      <c r="F545" s="19"/>
      <c r="G545" s="20"/>
      <c r="H545" s="19"/>
      <c r="I545" s="19"/>
      <c r="J545" s="19"/>
      <c r="K545" s="19"/>
      <c r="L545" s="19"/>
      <c r="M545" s="19"/>
      <c r="N545" s="19"/>
      <c r="O545" s="19"/>
      <c r="P545" s="19"/>
      <c r="Q545" s="19"/>
      <c r="R545" s="19"/>
      <c r="S545" s="19"/>
      <c r="T545" s="19"/>
      <c r="U545" s="19"/>
      <c r="V545" s="19"/>
      <c r="W545" s="19"/>
      <c r="X545" s="19"/>
      <c r="Y545" s="19"/>
      <c r="Z545" s="19"/>
    </row>
    <row r="546">
      <c r="A546" s="19"/>
      <c r="B546" s="20"/>
      <c r="C546" s="19"/>
      <c r="D546" s="19"/>
      <c r="E546" s="19"/>
      <c r="F546" s="19"/>
      <c r="G546" s="20"/>
      <c r="H546" s="19"/>
      <c r="I546" s="19"/>
      <c r="J546" s="19"/>
      <c r="K546" s="19"/>
      <c r="L546" s="19"/>
      <c r="M546" s="19"/>
      <c r="N546" s="19"/>
      <c r="O546" s="19"/>
      <c r="P546" s="19"/>
      <c r="Q546" s="19"/>
      <c r="R546" s="19"/>
      <c r="S546" s="19"/>
      <c r="T546" s="19"/>
      <c r="U546" s="19"/>
      <c r="V546" s="19"/>
      <c r="W546" s="19"/>
      <c r="X546" s="19"/>
      <c r="Y546" s="19"/>
      <c r="Z546" s="19"/>
    </row>
    <row r="547">
      <c r="A547" s="19"/>
      <c r="B547" s="20"/>
      <c r="C547" s="19"/>
      <c r="D547" s="19"/>
      <c r="E547" s="19"/>
      <c r="F547" s="19"/>
      <c r="G547" s="20"/>
      <c r="H547" s="19"/>
      <c r="I547" s="19"/>
      <c r="J547" s="19"/>
      <c r="K547" s="19"/>
      <c r="L547" s="19"/>
      <c r="M547" s="19"/>
      <c r="N547" s="19"/>
      <c r="O547" s="19"/>
      <c r="P547" s="19"/>
      <c r="Q547" s="19"/>
      <c r="R547" s="19"/>
      <c r="S547" s="19"/>
      <c r="T547" s="19"/>
      <c r="U547" s="19"/>
      <c r="V547" s="19"/>
      <c r="W547" s="19"/>
      <c r="X547" s="19"/>
      <c r="Y547" s="19"/>
      <c r="Z547" s="19"/>
    </row>
    <row r="548">
      <c r="A548" s="19"/>
      <c r="B548" s="20"/>
      <c r="C548" s="19"/>
      <c r="D548" s="19"/>
      <c r="E548" s="19"/>
      <c r="F548" s="19"/>
      <c r="G548" s="20"/>
      <c r="H548" s="19"/>
      <c r="I548" s="19"/>
      <c r="J548" s="19"/>
      <c r="K548" s="19"/>
      <c r="L548" s="19"/>
      <c r="M548" s="19"/>
      <c r="N548" s="19"/>
      <c r="O548" s="19"/>
      <c r="P548" s="19"/>
      <c r="Q548" s="19"/>
      <c r="R548" s="19"/>
      <c r="S548" s="19"/>
      <c r="T548" s="19"/>
      <c r="U548" s="19"/>
      <c r="V548" s="19"/>
      <c r="W548" s="19"/>
      <c r="X548" s="19"/>
      <c r="Y548" s="19"/>
      <c r="Z548" s="19"/>
    </row>
    <row r="549">
      <c r="A549" s="19"/>
      <c r="B549" s="20"/>
      <c r="C549" s="19"/>
      <c r="D549" s="19"/>
      <c r="E549" s="19"/>
      <c r="F549" s="19"/>
      <c r="G549" s="20"/>
      <c r="H549" s="19"/>
      <c r="I549" s="19"/>
      <c r="J549" s="19"/>
      <c r="K549" s="19"/>
      <c r="L549" s="19"/>
      <c r="M549" s="19"/>
      <c r="N549" s="19"/>
      <c r="O549" s="19"/>
      <c r="P549" s="19"/>
      <c r="Q549" s="19"/>
      <c r="R549" s="19"/>
      <c r="S549" s="19"/>
      <c r="T549" s="19"/>
      <c r="U549" s="19"/>
      <c r="V549" s="19"/>
      <c r="W549" s="19"/>
      <c r="X549" s="19"/>
      <c r="Y549" s="19"/>
      <c r="Z549" s="19"/>
    </row>
    <row r="550">
      <c r="A550" s="19"/>
      <c r="B550" s="20"/>
      <c r="C550" s="19"/>
      <c r="D550" s="19"/>
      <c r="E550" s="19"/>
      <c r="F550" s="19"/>
      <c r="G550" s="20"/>
      <c r="H550" s="19"/>
      <c r="I550" s="19"/>
      <c r="J550" s="19"/>
      <c r="K550" s="19"/>
      <c r="L550" s="19"/>
      <c r="M550" s="19"/>
      <c r="N550" s="19"/>
      <c r="O550" s="19"/>
      <c r="P550" s="19"/>
      <c r="Q550" s="19"/>
      <c r="R550" s="19"/>
      <c r="S550" s="19"/>
      <c r="T550" s="19"/>
      <c r="U550" s="19"/>
      <c r="V550" s="19"/>
      <c r="W550" s="19"/>
      <c r="X550" s="19"/>
      <c r="Y550" s="19"/>
      <c r="Z550" s="19"/>
    </row>
    <row r="551">
      <c r="A551" s="19"/>
      <c r="B551" s="20"/>
      <c r="C551" s="19"/>
      <c r="D551" s="19"/>
      <c r="E551" s="19"/>
      <c r="F551" s="19"/>
      <c r="G551" s="20"/>
      <c r="H551" s="19"/>
      <c r="I551" s="19"/>
      <c r="J551" s="19"/>
      <c r="K551" s="19"/>
      <c r="L551" s="19"/>
      <c r="M551" s="19"/>
      <c r="N551" s="19"/>
      <c r="O551" s="19"/>
      <c r="P551" s="19"/>
      <c r="Q551" s="19"/>
      <c r="R551" s="19"/>
      <c r="S551" s="19"/>
      <c r="T551" s="19"/>
      <c r="U551" s="19"/>
      <c r="V551" s="19"/>
      <c r="W551" s="19"/>
      <c r="X551" s="19"/>
      <c r="Y551" s="19"/>
      <c r="Z551" s="19"/>
    </row>
    <row r="552">
      <c r="A552" s="19"/>
      <c r="B552" s="20"/>
      <c r="C552" s="19"/>
      <c r="D552" s="19"/>
      <c r="E552" s="19"/>
      <c r="F552" s="19"/>
      <c r="G552" s="20"/>
      <c r="H552" s="19"/>
      <c r="I552" s="19"/>
      <c r="J552" s="19"/>
      <c r="K552" s="19"/>
      <c r="L552" s="19"/>
      <c r="M552" s="19"/>
      <c r="N552" s="19"/>
      <c r="O552" s="19"/>
      <c r="P552" s="19"/>
      <c r="Q552" s="19"/>
      <c r="R552" s="19"/>
      <c r="S552" s="19"/>
      <c r="T552" s="19"/>
      <c r="U552" s="19"/>
      <c r="V552" s="19"/>
      <c r="W552" s="19"/>
      <c r="X552" s="19"/>
      <c r="Y552" s="19"/>
      <c r="Z552" s="19"/>
    </row>
    <row r="553">
      <c r="A553" s="19"/>
      <c r="B553" s="20"/>
      <c r="C553" s="19"/>
      <c r="D553" s="19"/>
      <c r="E553" s="19"/>
      <c r="F553" s="19"/>
      <c r="G553" s="20"/>
      <c r="H553" s="19"/>
      <c r="I553" s="19"/>
      <c r="J553" s="19"/>
      <c r="K553" s="19"/>
      <c r="L553" s="19"/>
      <c r="M553" s="19"/>
      <c r="N553" s="19"/>
      <c r="O553" s="19"/>
      <c r="P553" s="19"/>
      <c r="Q553" s="19"/>
      <c r="R553" s="19"/>
      <c r="S553" s="19"/>
      <c r="T553" s="19"/>
      <c r="U553" s="19"/>
      <c r="V553" s="19"/>
      <c r="W553" s="19"/>
      <c r="X553" s="19"/>
      <c r="Y553" s="19"/>
      <c r="Z553" s="19"/>
    </row>
    <row r="554">
      <c r="A554" s="19"/>
      <c r="B554" s="20"/>
      <c r="C554" s="19"/>
      <c r="D554" s="19"/>
      <c r="E554" s="19"/>
      <c r="F554" s="19"/>
      <c r="G554" s="20"/>
      <c r="H554" s="19"/>
      <c r="I554" s="19"/>
      <c r="J554" s="19"/>
      <c r="K554" s="19"/>
      <c r="L554" s="19"/>
      <c r="M554" s="19"/>
      <c r="N554" s="19"/>
      <c r="O554" s="19"/>
      <c r="P554" s="19"/>
      <c r="Q554" s="19"/>
      <c r="R554" s="19"/>
      <c r="S554" s="19"/>
      <c r="T554" s="19"/>
      <c r="U554" s="19"/>
      <c r="V554" s="19"/>
      <c r="W554" s="19"/>
      <c r="X554" s="19"/>
      <c r="Y554" s="19"/>
      <c r="Z554" s="19"/>
    </row>
    <row r="555">
      <c r="A555" s="19"/>
      <c r="B555" s="20"/>
      <c r="C555" s="19"/>
      <c r="D555" s="19"/>
      <c r="E555" s="19"/>
      <c r="F555" s="19"/>
      <c r="G555" s="20"/>
      <c r="H555" s="19"/>
      <c r="I555" s="19"/>
      <c r="J555" s="19"/>
      <c r="K555" s="19"/>
      <c r="L555" s="19"/>
      <c r="M555" s="19"/>
      <c r="N555" s="19"/>
      <c r="O555" s="19"/>
      <c r="P555" s="19"/>
      <c r="Q555" s="19"/>
      <c r="R555" s="19"/>
      <c r="S555" s="19"/>
      <c r="T555" s="19"/>
      <c r="U555" s="19"/>
      <c r="V555" s="19"/>
      <c r="W555" s="19"/>
      <c r="X555" s="19"/>
      <c r="Y555" s="19"/>
      <c r="Z555" s="19"/>
    </row>
    <row r="556">
      <c r="A556" s="19"/>
      <c r="B556" s="20"/>
      <c r="C556" s="19"/>
      <c r="D556" s="19"/>
      <c r="E556" s="19"/>
      <c r="F556" s="19"/>
      <c r="G556" s="20"/>
      <c r="H556" s="19"/>
      <c r="I556" s="19"/>
      <c r="J556" s="19"/>
      <c r="K556" s="19"/>
      <c r="L556" s="19"/>
      <c r="M556" s="19"/>
      <c r="N556" s="19"/>
      <c r="O556" s="19"/>
      <c r="P556" s="19"/>
      <c r="Q556" s="19"/>
      <c r="R556" s="19"/>
      <c r="S556" s="19"/>
      <c r="T556" s="19"/>
      <c r="U556" s="19"/>
      <c r="V556" s="19"/>
      <c r="W556" s="19"/>
      <c r="X556" s="19"/>
      <c r="Y556" s="19"/>
      <c r="Z556" s="19"/>
    </row>
    <row r="557">
      <c r="A557" s="19"/>
      <c r="B557" s="20"/>
      <c r="C557" s="19"/>
      <c r="D557" s="19"/>
      <c r="E557" s="19"/>
      <c r="F557" s="19"/>
      <c r="G557" s="20"/>
      <c r="H557" s="19"/>
      <c r="I557" s="19"/>
      <c r="J557" s="19"/>
      <c r="K557" s="19"/>
      <c r="L557" s="19"/>
      <c r="M557" s="19"/>
      <c r="N557" s="19"/>
      <c r="O557" s="19"/>
      <c r="P557" s="19"/>
      <c r="Q557" s="19"/>
      <c r="R557" s="19"/>
      <c r="S557" s="19"/>
      <c r="T557" s="19"/>
      <c r="U557" s="19"/>
      <c r="V557" s="19"/>
      <c r="W557" s="19"/>
      <c r="X557" s="19"/>
      <c r="Y557" s="19"/>
      <c r="Z557" s="19"/>
    </row>
    <row r="558">
      <c r="A558" s="19"/>
      <c r="B558" s="20"/>
      <c r="C558" s="19"/>
      <c r="D558" s="19"/>
      <c r="E558" s="19"/>
      <c r="F558" s="19"/>
      <c r="G558" s="20"/>
      <c r="H558" s="19"/>
      <c r="I558" s="19"/>
      <c r="J558" s="19"/>
      <c r="K558" s="19"/>
      <c r="L558" s="19"/>
      <c r="M558" s="19"/>
      <c r="N558" s="19"/>
      <c r="O558" s="19"/>
      <c r="P558" s="19"/>
      <c r="Q558" s="19"/>
      <c r="R558" s="19"/>
      <c r="S558" s="19"/>
      <c r="T558" s="19"/>
      <c r="U558" s="19"/>
      <c r="V558" s="19"/>
      <c r="W558" s="19"/>
      <c r="X558" s="19"/>
      <c r="Y558" s="19"/>
      <c r="Z558" s="19"/>
    </row>
    <row r="559">
      <c r="A559" s="19"/>
      <c r="B559" s="20"/>
      <c r="C559" s="19"/>
      <c r="D559" s="19"/>
      <c r="E559" s="19"/>
      <c r="F559" s="19"/>
      <c r="G559" s="20"/>
      <c r="H559" s="19"/>
      <c r="I559" s="19"/>
      <c r="J559" s="19"/>
      <c r="K559" s="19"/>
      <c r="L559" s="19"/>
      <c r="M559" s="19"/>
      <c r="N559" s="19"/>
      <c r="O559" s="19"/>
      <c r="P559" s="19"/>
      <c r="Q559" s="19"/>
      <c r="R559" s="19"/>
      <c r="S559" s="19"/>
      <c r="T559" s="19"/>
      <c r="U559" s="19"/>
      <c r="V559" s="19"/>
      <c r="W559" s="19"/>
      <c r="X559" s="19"/>
      <c r="Y559" s="19"/>
      <c r="Z559" s="19"/>
    </row>
    <row r="560">
      <c r="A560" s="19"/>
      <c r="B560" s="20"/>
      <c r="C560" s="19"/>
      <c r="D560" s="19"/>
      <c r="E560" s="19"/>
      <c r="F560" s="19"/>
      <c r="G560" s="20"/>
      <c r="H560" s="19"/>
      <c r="I560" s="19"/>
      <c r="J560" s="19"/>
      <c r="K560" s="19"/>
      <c r="L560" s="19"/>
      <c r="M560" s="19"/>
      <c r="N560" s="19"/>
      <c r="O560" s="19"/>
      <c r="P560" s="19"/>
      <c r="Q560" s="19"/>
      <c r="R560" s="19"/>
      <c r="S560" s="19"/>
      <c r="T560" s="19"/>
      <c r="U560" s="19"/>
      <c r="V560" s="19"/>
      <c r="W560" s="19"/>
      <c r="X560" s="19"/>
      <c r="Y560" s="19"/>
      <c r="Z560" s="19"/>
    </row>
    <row r="561">
      <c r="A561" s="19"/>
      <c r="B561" s="20"/>
      <c r="C561" s="19"/>
      <c r="D561" s="19"/>
      <c r="E561" s="19"/>
      <c r="F561" s="19"/>
      <c r="G561" s="20"/>
      <c r="H561" s="19"/>
      <c r="I561" s="19"/>
      <c r="J561" s="19"/>
      <c r="K561" s="19"/>
      <c r="L561" s="19"/>
      <c r="M561" s="19"/>
      <c r="N561" s="19"/>
      <c r="O561" s="19"/>
      <c r="P561" s="19"/>
      <c r="Q561" s="19"/>
      <c r="R561" s="19"/>
      <c r="S561" s="19"/>
      <c r="T561" s="19"/>
      <c r="U561" s="19"/>
      <c r="V561" s="19"/>
      <c r="W561" s="19"/>
      <c r="X561" s="19"/>
      <c r="Y561" s="19"/>
      <c r="Z561" s="19"/>
    </row>
    <row r="562">
      <c r="A562" s="19"/>
      <c r="B562" s="20"/>
      <c r="C562" s="19"/>
      <c r="D562" s="19"/>
      <c r="E562" s="19"/>
      <c r="F562" s="19"/>
      <c r="G562" s="20"/>
      <c r="H562" s="19"/>
      <c r="I562" s="19"/>
      <c r="J562" s="19"/>
      <c r="K562" s="19"/>
      <c r="L562" s="19"/>
      <c r="M562" s="19"/>
      <c r="N562" s="19"/>
      <c r="O562" s="19"/>
      <c r="P562" s="19"/>
      <c r="Q562" s="19"/>
      <c r="R562" s="19"/>
      <c r="S562" s="19"/>
      <c r="T562" s="19"/>
      <c r="U562" s="19"/>
      <c r="V562" s="19"/>
      <c r="W562" s="19"/>
      <c r="X562" s="19"/>
      <c r="Y562" s="19"/>
      <c r="Z562" s="19"/>
    </row>
    <row r="563">
      <c r="A563" s="19"/>
      <c r="B563" s="20"/>
      <c r="C563" s="19"/>
      <c r="D563" s="19"/>
      <c r="E563" s="19"/>
      <c r="F563" s="19"/>
      <c r="G563" s="20"/>
      <c r="H563" s="19"/>
      <c r="I563" s="19"/>
      <c r="J563" s="19"/>
      <c r="K563" s="19"/>
      <c r="L563" s="19"/>
      <c r="M563" s="19"/>
      <c r="N563" s="19"/>
      <c r="O563" s="19"/>
      <c r="P563" s="19"/>
      <c r="Q563" s="19"/>
      <c r="R563" s="19"/>
      <c r="S563" s="19"/>
      <c r="T563" s="19"/>
      <c r="U563" s="19"/>
      <c r="V563" s="19"/>
      <c r="W563" s="19"/>
      <c r="X563" s="19"/>
      <c r="Y563" s="19"/>
      <c r="Z563" s="19"/>
    </row>
    <row r="564">
      <c r="A564" s="19"/>
      <c r="B564" s="20"/>
      <c r="C564" s="19"/>
      <c r="D564" s="19"/>
      <c r="E564" s="19"/>
      <c r="F564" s="19"/>
      <c r="G564" s="20"/>
      <c r="H564" s="19"/>
      <c r="I564" s="19"/>
      <c r="J564" s="19"/>
      <c r="K564" s="19"/>
      <c r="L564" s="19"/>
      <c r="M564" s="19"/>
      <c r="N564" s="19"/>
      <c r="O564" s="19"/>
      <c r="P564" s="19"/>
      <c r="Q564" s="19"/>
      <c r="R564" s="19"/>
      <c r="S564" s="19"/>
      <c r="T564" s="19"/>
      <c r="U564" s="19"/>
      <c r="V564" s="19"/>
      <c r="W564" s="19"/>
      <c r="X564" s="19"/>
      <c r="Y564" s="19"/>
      <c r="Z564" s="19"/>
    </row>
    <row r="565">
      <c r="A565" s="19"/>
      <c r="B565" s="20"/>
      <c r="C565" s="19"/>
      <c r="D565" s="19"/>
      <c r="E565" s="19"/>
      <c r="F565" s="19"/>
      <c r="G565" s="20"/>
      <c r="H565" s="19"/>
      <c r="I565" s="19"/>
      <c r="J565" s="19"/>
      <c r="K565" s="19"/>
      <c r="L565" s="19"/>
      <c r="M565" s="19"/>
      <c r="N565" s="19"/>
      <c r="O565" s="19"/>
      <c r="P565" s="19"/>
      <c r="Q565" s="19"/>
      <c r="R565" s="19"/>
      <c r="S565" s="19"/>
      <c r="T565" s="19"/>
      <c r="U565" s="19"/>
      <c r="V565" s="19"/>
      <c r="W565" s="19"/>
      <c r="X565" s="19"/>
      <c r="Y565" s="19"/>
      <c r="Z565" s="19"/>
    </row>
    <row r="566">
      <c r="A566" s="19"/>
      <c r="B566" s="20"/>
      <c r="C566" s="19"/>
      <c r="D566" s="19"/>
      <c r="E566" s="19"/>
      <c r="F566" s="19"/>
      <c r="G566" s="20"/>
      <c r="H566" s="19"/>
      <c r="I566" s="19"/>
      <c r="J566" s="19"/>
      <c r="K566" s="19"/>
      <c r="L566" s="19"/>
      <c r="M566" s="19"/>
      <c r="N566" s="19"/>
      <c r="O566" s="19"/>
      <c r="P566" s="19"/>
      <c r="Q566" s="19"/>
      <c r="R566" s="19"/>
      <c r="S566" s="19"/>
      <c r="T566" s="19"/>
      <c r="U566" s="19"/>
      <c r="V566" s="19"/>
      <c r="W566" s="19"/>
      <c r="X566" s="19"/>
      <c r="Y566" s="19"/>
      <c r="Z566" s="19"/>
    </row>
    <row r="567">
      <c r="A567" s="19"/>
      <c r="B567" s="20"/>
      <c r="C567" s="19"/>
      <c r="D567" s="19"/>
      <c r="E567" s="19"/>
      <c r="F567" s="19"/>
      <c r="G567" s="20"/>
      <c r="H567" s="19"/>
      <c r="I567" s="19"/>
      <c r="J567" s="19"/>
      <c r="K567" s="19"/>
      <c r="L567" s="19"/>
      <c r="M567" s="19"/>
      <c r="N567" s="19"/>
      <c r="O567" s="19"/>
      <c r="P567" s="19"/>
      <c r="Q567" s="19"/>
      <c r="R567" s="19"/>
      <c r="S567" s="19"/>
      <c r="T567" s="19"/>
      <c r="U567" s="19"/>
      <c r="V567" s="19"/>
      <c r="W567" s="19"/>
      <c r="X567" s="19"/>
      <c r="Y567" s="19"/>
      <c r="Z567" s="19"/>
    </row>
    <row r="568">
      <c r="A568" s="19"/>
      <c r="B568" s="20"/>
      <c r="C568" s="19"/>
      <c r="D568" s="19"/>
      <c r="E568" s="19"/>
      <c r="F568" s="19"/>
      <c r="G568" s="20"/>
      <c r="H568" s="19"/>
      <c r="I568" s="19"/>
      <c r="J568" s="19"/>
      <c r="K568" s="19"/>
      <c r="L568" s="19"/>
      <c r="M568" s="19"/>
      <c r="N568" s="19"/>
      <c r="O568" s="19"/>
      <c r="P568" s="19"/>
      <c r="Q568" s="19"/>
      <c r="R568" s="19"/>
      <c r="S568" s="19"/>
      <c r="T568" s="19"/>
      <c r="U568" s="19"/>
      <c r="V568" s="19"/>
      <c r="W568" s="19"/>
      <c r="X568" s="19"/>
      <c r="Y568" s="19"/>
      <c r="Z568" s="19"/>
    </row>
    <row r="569">
      <c r="A569" s="19"/>
      <c r="B569" s="20"/>
      <c r="C569" s="19"/>
      <c r="D569" s="19"/>
      <c r="E569" s="19"/>
      <c r="F569" s="19"/>
      <c r="G569" s="20"/>
      <c r="H569" s="19"/>
      <c r="I569" s="19"/>
      <c r="J569" s="19"/>
      <c r="K569" s="19"/>
      <c r="L569" s="19"/>
      <c r="M569" s="19"/>
      <c r="N569" s="19"/>
      <c r="O569" s="19"/>
      <c r="P569" s="19"/>
      <c r="Q569" s="19"/>
      <c r="R569" s="19"/>
      <c r="S569" s="19"/>
      <c r="T569" s="19"/>
      <c r="U569" s="19"/>
      <c r="V569" s="19"/>
      <c r="W569" s="19"/>
      <c r="X569" s="19"/>
      <c r="Y569" s="19"/>
      <c r="Z569" s="19"/>
    </row>
    <row r="570">
      <c r="A570" s="19"/>
      <c r="B570" s="20"/>
      <c r="C570" s="19"/>
      <c r="D570" s="19"/>
      <c r="E570" s="19"/>
      <c r="F570" s="19"/>
      <c r="G570" s="20"/>
      <c r="H570" s="19"/>
      <c r="I570" s="19"/>
      <c r="J570" s="19"/>
      <c r="K570" s="19"/>
      <c r="L570" s="19"/>
      <c r="M570" s="19"/>
      <c r="N570" s="19"/>
      <c r="O570" s="19"/>
      <c r="P570" s="19"/>
      <c r="Q570" s="19"/>
      <c r="R570" s="19"/>
      <c r="S570" s="19"/>
      <c r="T570" s="19"/>
      <c r="U570" s="19"/>
      <c r="V570" s="19"/>
      <c r="W570" s="19"/>
      <c r="X570" s="19"/>
      <c r="Y570" s="19"/>
      <c r="Z570" s="19"/>
    </row>
    <row r="571">
      <c r="A571" s="19"/>
      <c r="B571" s="20"/>
      <c r="C571" s="19"/>
      <c r="D571" s="19"/>
      <c r="E571" s="19"/>
      <c r="F571" s="19"/>
      <c r="G571" s="20"/>
      <c r="H571" s="19"/>
      <c r="I571" s="19"/>
      <c r="J571" s="19"/>
      <c r="K571" s="19"/>
      <c r="L571" s="19"/>
      <c r="M571" s="19"/>
      <c r="N571" s="19"/>
      <c r="O571" s="19"/>
      <c r="P571" s="19"/>
      <c r="Q571" s="19"/>
      <c r="R571" s="19"/>
      <c r="S571" s="19"/>
      <c r="T571" s="19"/>
      <c r="U571" s="19"/>
      <c r="V571" s="19"/>
      <c r="W571" s="19"/>
      <c r="X571" s="19"/>
      <c r="Y571" s="19"/>
      <c r="Z571" s="19"/>
    </row>
    <row r="572">
      <c r="A572" s="19"/>
      <c r="B572" s="20"/>
      <c r="C572" s="19"/>
      <c r="D572" s="19"/>
      <c r="E572" s="19"/>
      <c r="F572" s="19"/>
      <c r="G572" s="20"/>
      <c r="H572" s="19"/>
      <c r="I572" s="19"/>
      <c r="J572" s="19"/>
      <c r="K572" s="19"/>
      <c r="L572" s="19"/>
      <c r="M572" s="19"/>
      <c r="N572" s="19"/>
      <c r="O572" s="19"/>
      <c r="P572" s="19"/>
      <c r="Q572" s="19"/>
      <c r="R572" s="19"/>
      <c r="S572" s="19"/>
      <c r="T572" s="19"/>
      <c r="U572" s="19"/>
      <c r="V572" s="19"/>
      <c r="W572" s="19"/>
      <c r="X572" s="19"/>
      <c r="Y572" s="19"/>
      <c r="Z572" s="19"/>
    </row>
    <row r="573">
      <c r="A573" s="19"/>
      <c r="B573" s="20"/>
      <c r="C573" s="19"/>
      <c r="D573" s="19"/>
      <c r="E573" s="19"/>
      <c r="F573" s="19"/>
      <c r="G573" s="20"/>
      <c r="H573" s="19"/>
      <c r="I573" s="19"/>
      <c r="J573" s="19"/>
      <c r="K573" s="19"/>
      <c r="L573" s="19"/>
      <c r="M573" s="19"/>
      <c r="N573" s="19"/>
      <c r="O573" s="19"/>
      <c r="P573" s="19"/>
      <c r="Q573" s="19"/>
      <c r="R573" s="19"/>
      <c r="S573" s="19"/>
      <c r="T573" s="19"/>
      <c r="U573" s="19"/>
      <c r="V573" s="19"/>
      <c r="W573" s="19"/>
      <c r="X573" s="19"/>
      <c r="Y573" s="19"/>
      <c r="Z573" s="19"/>
    </row>
    <row r="574">
      <c r="A574" s="19"/>
      <c r="B574" s="20"/>
      <c r="C574" s="19"/>
      <c r="D574" s="19"/>
      <c r="E574" s="19"/>
      <c r="F574" s="19"/>
      <c r="G574" s="20"/>
      <c r="H574" s="19"/>
      <c r="I574" s="19"/>
      <c r="J574" s="19"/>
      <c r="K574" s="19"/>
      <c r="L574" s="19"/>
      <c r="M574" s="19"/>
      <c r="N574" s="19"/>
      <c r="O574" s="19"/>
      <c r="P574" s="19"/>
      <c r="Q574" s="19"/>
      <c r="R574" s="19"/>
      <c r="S574" s="19"/>
      <c r="T574" s="19"/>
      <c r="U574" s="19"/>
      <c r="V574" s="19"/>
      <c r="W574" s="19"/>
      <c r="X574" s="19"/>
      <c r="Y574" s="19"/>
      <c r="Z574" s="19"/>
    </row>
    <row r="575">
      <c r="A575" s="19"/>
      <c r="B575" s="20"/>
      <c r="C575" s="19"/>
      <c r="D575" s="19"/>
      <c r="E575" s="19"/>
      <c r="F575" s="19"/>
      <c r="G575" s="20"/>
      <c r="H575" s="19"/>
      <c r="I575" s="19"/>
      <c r="J575" s="19"/>
      <c r="K575" s="19"/>
      <c r="L575" s="19"/>
      <c r="M575" s="19"/>
      <c r="N575" s="19"/>
      <c r="O575" s="19"/>
      <c r="P575" s="19"/>
      <c r="Q575" s="19"/>
      <c r="R575" s="19"/>
      <c r="S575" s="19"/>
      <c r="T575" s="19"/>
      <c r="U575" s="19"/>
      <c r="V575" s="19"/>
      <c r="W575" s="19"/>
      <c r="X575" s="19"/>
      <c r="Y575" s="19"/>
      <c r="Z575" s="19"/>
    </row>
    <row r="576">
      <c r="A576" s="19"/>
      <c r="B576" s="20"/>
      <c r="C576" s="19"/>
      <c r="D576" s="19"/>
      <c r="E576" s="19"/>
      <c r="F576" s="19"/>
      <c r="G576" s="20"/>
      <c r="H576" s="19"/>
      <c r="I576" s="19"/>
      <c r="J576" s="19"/>
      <c r="K576" s="19"/>
      <c r="L576" s="19"/>
      <c r="M576" s="19"/>
      <c r="N576" s="19"/>
      <c r="O576" s="19"/>
      <c r="P576" s="19"/>
      <c r="Q576" s="19"/>
      <c r="R576" s="19"/>
      <c r="S576" s="19"/>
      <c r="T576" s="19"/>
      <c r="U576" s="19"/>
      <c r="V576" s="19"/>
      <c r="W576" s="19"/>
      <c r="X576" s="19"/>
      <c r="Y576" s="19"/>
      <c r="Z576" s="19"/>
    </row>
    <row r="577">
      <c r="A577" s="19"/>
      <c r="B577" s="20"/>
      <c r="C577" s="19"/>
      <c r="D577" s="19"/>
      <c r="E577" s="19"/>
      <c r="F577" s="19"/>
      <c r="G577" s="20"/>
      <c r="H577" s="19"/>
      <c r="I577" s="19"/>
      <c r="J577" s="19"/>
      <c r="K577" s="19"/>
      <c r="L577" s="19"/>
      <c r="M577" s="19"/>
      <c r="N577" s="19"/>
      <c r="O577" s="19"/>
      <c r="P577" s="19"/>
      <c r="Q577" s="19"/>
      <c r="R577" s="19"/>
      <c r="S577" s="19"/>
      <c r="T577" s="19"/>
      <c r="U577" s="19"/>
      <c r="V577" s="19"/>
      <c r="W577" s="19"/>
      <c r="X577" s="19"/>
      <c r="Y577" s="19"/>
      <c r="Z577" s="19"/>
    </row>
    <row r="578">
      <c r="A578" s="19"/>
      <c r="B578" s="20"/>
      <c r="C578" s="19"/>
      <c r="D578" s="19"/>
      <c r="E578" s="19"/>
      <c r="F578" s="19"/>
      <c r="G578" s="20"/>
      <c r="H578" s="19"/>
      <c r="I578" s="19"/>
      <c r="J578" s="19"/>
      <c r="K578" s="19"/>
      <c r="L578" s="19"/>
      <c r="M578" s="19"/>
      <c r="N578" s="19"/>
      <c r="O578" s="19"/>
      <c r="P578" s="19"/>
      <c r="Q578" s="19"/>
      <c r="R578" s="19"/>
      <c r="S578" s="19"/>
      <c r="T578" s="19"/>
      <c r="U578" s="19"/>
      <c r="V578" s="19"/>
      <c r="W578" s="19"/>
      <c r="X578" s="19"/>
      <c r="Y578" s="19"/>
      <c r="Z578" s="19"/>
    </row>
    <row r="579">
      <c r="A579" s="19"/>
      <c r="B579" s="20"/>
      <c r="C579" s="19"/>
      <c r="D579" s="19"/>
      <c r="E579" s="19"/>
      <c r="F579" s="19"/>
      <c r="G579" s="20"/>
      <c r="H579" s="19"/>
      <c r="I579" s="19"/>
      <c r="J579" s="19"/>
      <c r="K579" s="19"/>
      <c r="L579" s="19"/>
      <c r="M579" s="19"/>
      <c r="N579" s="19"/>
      <c r="O579" s="19"/>
      <c r="P579" s="19"/>
      <c r="Q579" s="19"/>
      <c r="R579" s="19"/>
      <c r="S579" s="19"/>
      <c r="T579" s="19"/>
      <c r="U579" s="19"/>
      <c r="V579" s="19"/>
      <c r="W579" s="19"/>
      <c r="X579" s="19"/>
      <c r="Y579" s="19"/>
      <c r="Z579" s="19"/>
    </row>
    <row r="580">
      <c r="A580" s="19"/>
      <c r="B580" s="20"/>
      <c r="C580" s="19"/>
      <c r="D580" s="19"/>
      <c r="E580" s="19"/>
      <c r="F580" s="19"/>
      <c r="G580" s="20"/>
      <c r="H580" s="19"/>
      <c r="I580" s="19"/>
      <c r="J580" s="19"/>
      <c r="K580" s="19"/>
      <c r="L580" s="19"/>
      <c r="M580" s="19"/>
      <c r="N580" s="19"/>
      <c r="O580" s="19"/>
      <c r="P580" s="19"/>
      <c r="Q580" s="19"/>
      <c r="R580" s="19"/>
      <c r="S580" s="19"/>
      <c r="T580" s="19"/>
      <c r="U580" s="19"/>
      <c r="V580" s="19"/>
      <c r="W580" s="19"/>
      <c r="X580" s="19"/>
      <c r="Y580" s="19"/>
      <c r="Z580" s="19"/>
    </row>
    <row r="581">
      <c r="A581" s="19"/>
      <c r="B581" s="20"/>
      <c r="C581" s="19"/>
      <c r="D581" s="19"/>
      <c r="E581" s="19"/>
      <c r="F581" s="19"/>
      <c r="G581" s="20"/>
      <c r="H581" s="19"/>
      <c r="I581" s="19"/>
      <c r="J581" s="19"/>
      <c r="K581" s="19"/>
      <c r="L581" s="19"/>
      <c r="M581" s="19"/>
      <c r="N581" s="19"/>
      <c r="O581" s="19"/>
      <c r="P581" s="19"/>
      <c r="Q581" s="19"/>
      <c r="R581" s="19"/>
      <c r="S581" s="19"/>
      <c r="T581" s="19"/>
      <c r="U581" s="19"/>
      <c r="V581" s="19"/>
      <c r="W581" s="19"/>
      <c r="X581" s="19"/>
      <c r="Y581" s="19"/>
      <c r="Z581" s="19"/>
    </row>
    <row r="582">
      <c r="A582" s="19"/>
      <c r="B582" s="20"/>
      <c r="C582" s="19"/>
      <c r="D582" s="19"/>
      <c r="E582" s="19"/>
      <c r="F582" s="19"/>
      <c r="G582" s="20"/>
      <c r="H582" s="19"/>
      <c r="I582" s="19"/>
      <c r="J582" s="19"/>
      <c r="K582" s="19"/>
      <c r="L582" s="19"/>
      <c r="M582" s="19"/>
      <c r="N582" s="19"/>
      <c r="O582" s="19"/>
      <c r="P582" s="19"/>
      <c r="Q582" s="19"/>
      <c r="R582" s="19"/>
      <c r="S582" s="19"/>
      <c r="T582" s="19"/>
      <c r="U582" s="19"/>
      <c r="V582" s="19"/>
      <c r="W582" s="19"/>
      <c r="X582" s="19"/>
      <c r="Y582" s="19"/>
      <c r="Z582" s="19"/>
    </row>
    <row r="583">
      <c r="A583" s="19"/>
      <c r="B583" s="20"/>
      <c r="C583" s="19"/>
      <c r="D583" s="19"/>
      <c r="E583" s="19"/>
      <c r="F583" s="19"/>
      <c r="G583" s="20"/>
      <c r="H583" s="19"/>
      <c r="I583" s="19"/>
      <c r="J583" s="19"/>
      <c r="K583" s="19"/>
      <c r="L583" s="19"/>
      <c r="M583" s="19"/>
      <c r="N583" s="19"/>
      <c r="O583" s="19"/>
      <c r="P583" s="19"/>
      <c r="Q583" s="19"/>
      <c r="R583" s="19"/>
      <c r="S583" s="19"/>
      <c r="T583" s="19"/>
      <c r="U583" s="19"/>
      <c r="V583" s="19"/>
      <c r="W583" s="19"/>
      <c r="X583" s="19"/>
      <c r="Y583" s="19"/>
      <c r="Z583" s="19"/>
    </row>
    <row r="584">
      <c r="A584" s="19"/>
      <c r="B584" s="20"/>
      <c r="C584" s="19"/>
      <c r="D584" s="19"/>
      <c r="E584" s="19"/>
      <c r="F584" s="19"/>
      <c r="G584" s="20"/>
      <c r="H584" s="19"/>
      <c r="I584" s="19"/>
      <c r="J584" s="19"/>
      <c r="K584" s="19"/>
      <c r="L584" s="19"/>
      <c r="M584" s="19"/>
      <c r="N584" s="19"/>
      <c r="O584" s="19"/>
      <c r="P584" s="19"/>
      <c r="Q584" s="19"/>
      <c r="R584" s="19"/>
      <c r="S584" s="19"/>
      <c r="T584" s="19"/>
      <c r="U584" s="19"/>
      <c r="V584" s="19"/>
      <c r="W584" s="19"/>
      <c r="X584" s="19"/>
      <c r="Y584" s="19"/>
      <c r="Z584" s="19"/>
    </row>
    <row r="585">
      <c r="A585" s="19"/>
      <c r="B585" s="20"/>
      <c r="C585" s="19"/>
      <c r="D585" s="19"/>
      <c r="E585" s="19"/>
      <c r="F585" s="19"/>
      <c r="G585" s="20"/>
      <c r="H585" s="19"/>
      <c r="I585" s="19"/>
      <c r="J585" s="19"/>
      <c r="K585" s="19"/>
      <c r="L585" s="19"/>
      <c r="M585" s="19"/>
      <c r="N585" s="19"/>
      <c r="O585" s="19"/>
      <c r="P585" s="19"/>
      <c r="Q585" s="19"/>
      <c r="R585" s="19"/>
      <c r="S585" s="19"/>
      <c r="T585" s="19"/>
      <c r="U585" s="19"/>
      <c r="V585" s="19"/>
      <c r="W585" s="19"/>
      <c r="X585" s="19"/>
      <c r="Y585" s="19"/>
      <c r="Z585" s="19"/>
    </row>
    <row r="586">
      <c r="A586" s="19"/>
      <c r="B586" s="20"/>
      <c r="C586" s="19"/>
      <c r="D586" s="19"/>
      <c r="E586" s="19"/>
      <c r="F586" s="19"/>
      <c r="G586" s="20"/>
      <c r="H586" s="19"/>
      <c r="I586" s="19"/>
      <c r="J586" s="19"/>
      <c r="K586" s="19"/>
      <c r="L586" s="19"/>
      <c r="M586" s="19"/>
      <c r="N586" s="19"/>
      <c r="O586" s="19"/>
      <c r="P586" s="19"/>
      <c r="Q586" s="19"/>
      <c r="R586" s="19"/>
      <c r="S586" s="19"/>
      <c r="T586" s="19"/>
      <c r="U586" s="19"/>
      <c r="V586" s="19"/>
      <c r="W586" s="19"/>
      <c r="X586" s="19"/>
      <c r="Y586" s="19"/>
      <c r="Z586" s="19"/>
    </row>
    <row r="587">
      <c r="A587" s="19"/>
      <c r="B587" s="20"/>
      <c r="C587" s="19"/>
      <c r="D587" s="19"/>
      <c r="E587" s="19"/>
      <c r="F587" s="19"/>
      <c r="G587" s="20"/>
      <c r="H587" s="19"/>
      <c r="I587" s="19"/>
      <c r="J587" s="19"/>
      <c r="K587" s="19"/>
      <c r="L587" s="19"/>
      <c r="M587" s="19"/>
      <c r="N587" s="19"/>
      <c r="O587" s="19"/>
      <c r="P587" s="19"/>
      <c r="Q587" s="19"/>
      <c r="R587" s="19"/>
      <c r="S587" s="19"/>
      <c r="T587" s="19"/>
      <c r="U587" s="19"/>
      <c r="V587" s="19"/>
      <c r="W587" s="19"/>
      <c r="X587" s="19"/>
      <c r="Y587" s="19"/>
      <c r="Z587" s="19"/>
    </row>
    <row r="588">
      <c r="A588" s="19"/>
      <c r="B588" s="20"/>
      <c r="C588" s="19"/>
      <c r="D588" s="19"/>
      <c r="E588" s="19"/>
      <c r="F588" s="19"/>
      <c r="G588" s="20"/>
      <c r="H588" s="19"/>
      <c r="I588" s="19"/>
      <c r="J588" s="19"/>
      <c r="K588" s="19"/>
      <c r="L588" s="19"/>
      <c r="M588" s="19"/>
      <c r="N588" s="19"/>
      <c r="O588" s="19"/>
      <c r="P588" s="19"/>
      <c r="Q588" s="19"/>
      <c r="R588" s="19"/>
      <c r="S588" s="19"/>
      <c r="T588" s="19"/>
      <c r="U588" s="19"/>
      <c r="V588" s="19"/>
      <c r="W588" s="19"/>
      <c r="X588" s="19"/>
      <c r="Y588" s="19"/>
      <c r="Z588" s="19"/>
    </row>
    <row r="589">
      <c r="A589" s="19"/>
      <c r="B589" s="20"/>
      <c r="C589" s="19"/>
      <c r="D589" s="19"/>
      <c r="E589" s="19"/>
      <c r="F589" s="19"/>
      <c r="G589" s="20"/>
      <c r="H589" s="19"/>
      <c r="I589" s="19"/>
      <c r="J589" s="19"/>
      <c r="K589" s="19"/>
      <c r="L589" s="19"/>
      <c r="M589" s="19"/>
      <c r="N589" s="19"/>
      <c r="O589" s="19"/>
      <c r="P589" s="19"/>
      <c r="Q589" s="19"/>
      <c r="R589" s="19"/>
      <c r="S589" s="19"/>
      <c r="T589" s="19"/>
      <c r="U589" s="19"/>
      <c r="V589" s="19"/>
      <c r="W589" s="19"/>
      <c r="X589" s="19"/>
      <c r="Y589" s="19"/>
      <c r="Z589" s="19"/>
    </row>
    <row r="590">
      <c r="A590" s="19"/>
      <c r="B590" s="20"/>
      <c r="C590" s="19"/>
      <c r="D590" s="19"/>
      <c r="E590" s="19"/>
      <c r="F590" s="19"/>
      <c r="G590" s="20"/>
      <c r="H590" s="19"/>
      <c r="I590" s="19"/>
      <c r="J590" s="19"/>
      <c r="K590" s="19"/>
      <c r="L590" s="19"/>
      <c r="M590" s="19"/>
      <c r="N590" s="19"/>
      <c r="O590" s="19"/>
      <c r="P590" s="19"/>
      <c r="Q590" s="19"/>
      <c r="R590" s="19"/>
      <c r="S590" s="19"/>
      <c r="T590" s="19"/>
      <c r="U590" s="19"/>
      <c r="V590" s="19"/>
      <c r="W590" s="19"/>
      <c r="X590" s="19"/>
      <c r="Y590" s="19"/>
      <c r="Z590" s="19"/>
    </row>
    <row r="591">
      <c r="A591" s="19"/>
      <c r="B591" s="20"/>
      <c r="C591" s="19"/>
      <c r="D591" s="19"/>
      <c r="E591" s="19"/>
      <c r="F591" s="19"/>
      <c r="G591" s="20"/>
      <c r="H591" s="19"/>
      <c r="I591" s="19"/>
      <c r="J591" s="19"/>
      <c r="K591" s="19"/>
      <c r="L591" s="19"/>
      <c r="M591" s="19"/>
      <c r="N591" s="19"/>
      <c r="O591" s="19"/>
      <c r="P591" s="19"/>
      <c r="Q591" s="19"/>
      <c r="R591" s="19"/>
      <c r="S591" s="19"/>
      <c r="T591" s="19"/>
      <c r="U591" s="19"/>
      <c r="V591" s="19"/>
      <c r="W591" s="19"/>
      <c r="X591" s="19"/>
      <c r="Y591" s="19"/>
      <c r="Z591" s="19"/>
    </row>
    <row r="592">
      <c r="A592" s="19"/>
      <c r="B592" s="20"/>
      <c r="C592" s="19"/>
      <c r="D592" s="19"/>
      <c r="E592" s="19"/>
      <c r="F592" s="19"/>
      <c r="G592" s="20"/>
      <c r="H592" s="19"/>
      <c r="I592" s="19"/>
      <c r="J592" s="19"/>
      <c r="K592" s="19"/>
      <c r="L592" s="19"/>
      <c r="M592" s="19"/>
      <c r="N592" s="19"/>
      <c r="O592" s="19"/>
      <c r="P592" s="19"/>
      <c r="Q592" s="19"/>
      <c r="R592" s="19"/>
      <c r="S592" s="19"/>
      <c r="T592" s="19"/>
      <c r="U592" s="19"/>
      <c r="V592" s="19"/>
      <c r="W592" s="19"/>
      <c r="X592" s="19"/>
      <c r="Y592" s="19"/>
      <c r="Z592" s="19"/>
    </row>
    <row r="593">
      <c r="A593" s="19"/>
      <c r="B593" s="20"/>
      <c r="C593" s="19"/>
      <c r="D593" s="19"/>
      <c r="E593" s="19"/>
      <c r="F593" s="19"/>
      <c r="G593" s="20"/>
      <c r="H593" s="19"/>
      <c r="I593" s="19"/>
      <c r="J593" s="19"/>
      <c r="K593" s="19"/>
      <c r="L593" s="19"/>
      <c r="M593" s="19"/>
      <c r="N593" s="19"/>
      <c r="O593" s="19"/>
      <c r="P593" s="19"/>
      <c r="Q593" s="19"/>
      <c r="R593" s="19"/>
      <c r="S593" s="19"/>
      <c r="T593" s="19"/>
      <c r="U593" s="19"/>
      <c r="V593" s="19"/>
      <c r="W593" s="19"/>
      <c r="X593" s="19"/>
      <c r="Y593" s="19"/>
      <c r="Z593" s="19"/>
    </row>
    <row r="594">
      <c r="A594" s="19"/>
      <c r="B594" s="20"/>
      <c r="C594" s="19"/>
      <c r="D594" s="19"/>
      <c r="E594" s="19"/>
      <c r="F594" s="19"/>
      <c r="G594" s="20"/>
      <c r="H594" s="19"/>
      <c r="I594" s="19"/>
      <c r="J594" s="19"/>
      <c r="K594" s="19"/>
      <c r="L594" s="19"/>
      <c r="M594" s="19"/>
      <c r="N594" s="19"/>
      <c r="O594" s="19"/>
      <c r="P594" s="19"/>
      <c r="Q594" s="19"/>
      <c r="R594" s="19"/>
      <c r="S594" s="19"/>
      <c r="T594" s="19"/>
      <c r="U594" s="19"/>
      <c r="V594" s="19"/>
      <c r="W594" s="19"/>
      <c r="X594" s="19"/>
      <c r="Y594" s="19"/>
      <c r="Z594" s="19"/>
    </row>
    <row r="595">
      <c r="A595" s="19"/>
      <c r="B595" s="20"/>
      <c r="C595" s="19"/>
      <c r="D595" s="19"/>
      <c r="E595" s="19"/>
      <c r="F595" s="19"/>
      <c r="G595" s="20"/>
      <c r="H595" s="19"/>
      <c r="I595" s="19"/>
      <c r="J595" s="19"/>
      <c r="K595" s="19"/>
      <c r="L595" s="19"/>
      <c r="M595" s="19"/>
      <c r="N595" s="19"/>
      <c r="O595" s="19"/>
      <c r="P595" s="19"/>
      <c r="Q595" s="19"/>
      <c r="R595" s="19"/>
      <c r="S595" s="19"/>
      <c r="T595" s="19"/>
      <c r="U595" s="19"/>
      <c r="V595" s="19"/>
      <c r="W595" s="19"/>
      <c r="X595" s="19"/>
      <c r="Y595" s="19"/>
      <c r="Z595" s="19"/>
    </row>
    <row r="596">
      <c r="A596" s="19"/>
      <c r="B596" s="20"/>
      <c r="C596" s="19"/>
      <c r="D596" s="19"/>
      <c r="E596" s="19"/>
      <c r="F596" s="19"/>
      <c r="G596" s="20"/>
      <c r="H596" s="19"/>
      <c r="I596" s="19"/>
      <c r="J596" s="19"/>
      <c r="K596" s="19"/>
      <c r="L596" s="19"/>
      <c r="M596" s="19"/>
      <c r="N596" s="19"/>
      <c r="O596" s="19"/>
      <c r="P596" s="19"/>
      <c r="Q596" s="19"/>
      <c r="R596" s="19"/>
      <c r="S596" s="19"/>
      <c r="T596" s="19"/>
      <c r="U596" s="19"/>
      <c r="V596" s="19"/>
      <c r="W596" s="19"/>
      <c r="X596" s="19"/>
      <c r="Y596" s="19"/>
      <c r="Z596" s="19"/>
    </row>
    <row r="597">
      <c r="A597" s="19"/>
      <c r="B597" s="20"/>
      <c r="C597" s="19"/>
      <c r="D597" s="19"/>
      <c r="E597" s="19"/>
      <c r="F597" s="19"/>
      <c r="G597" s="20"/>
      <c r="H597" s="19"/>
      <c r="I597" s="19"/>
      <c r="J597" s="19"/>
      <c r="K597" s="19"/>
      <c r="L597" s="19"/>
      <c r="M597" s="19"/>
      <c r="N597" s="19"/>
      <c r="O597" s="19"/>
      <c r="P597" s="19"/>
      <c r="Q597" s="19"/>
      <c r="R597" s="19"/>
      <c r="S597" s="19"/>
      <c r="T597" s="19"/>
      <c r="U597" s="19"/>
      <c r="V597" s="19"/>
      <c r="W597" s="19"/>
      <c r="X597" s="19"/>
      <c r="Y597" s="19"/>
      <c r="Z597" s="19"/>
    </row>
    <row r="598">
      <c r="A598" s="19"/>
      <c r="B598" s="20"/>
      <c r="C598" s="19"/>
      <c r="D598" s="19"/>
      <c r="E598" s="19"/>
      <c r="F598" s="19"/>
      <c r="G598" s="20"/>
      <c r="H598" s="19"/>
      <c r="I598" s="19"/>
      <c r="J598" s="19"/>
      <c r="K598" s="19"/>
      <c r="L598" s="19"/>
      <c r="M598" s="19"/>
      <c r="N598" s="19"/>
      <c r="O598" s="19"/>
      <c r="P598" s="19"/>
      <c r="Q598" s="19"/>
      <c r="R598" s="19"/>
      <c r="S598" s="19"/>
      <c r="T598" s="19"/>
      <c r="U598" s="19"/>
      <c r="V598" s="19"/>
      <c r="W598" s="19"/>
      <c r="X598" s="19"/>
      <c r="Y598" s="19"/>
      <c r="Z598" s="19"/>
    </row>
    <row r="599">
      <c r="A599" s="19"/>
      <c r="B599" s="20"/>
      <c r="C599" s="19"/>
      <c r="D599" s="19"/>
      <c r="E599" s="19"/>
      <c r="F599" s="19"/>
      <c r="G599" s="20"/>
      <c r="H599" s="19"/>
      <c r="I599" s="19"/>
      <c r="J599" s="19"/>
      <c r="K599" s="19"/>
      <c r="L599" s="19"/>
      <c r="M599" s="19"/>
      <c r="N599" s="19"/>
      <c r="O599" s="19"/>
      <c r="P599" s="19"/>
      <c r="Q599" s="19"/>
      <c r="R599" s="19"/>
      <c r="S599" s="19"/>
      <c r="T599" s="19"/>
      <c r="U599" s="19"/>
      <c r="V599" s="19"/>
      <c r="W599" s="19"/>
      <c r="X599" s="19"/>
      <c r="Y599" s="19"/>
      <c r="Z599" s="19"/>
    </row>
    <row r="600">
      <c r="A600" s="19"/>
      <c r="B600" s="20"/>
      <c r="C600" s="19"/>
      <c r="D600" s="19"/>
      <c r="E600" s="19"/>
      <c r="F600" s="19"/>
      <c r="G600" s="20"/>
      <c r="H600" s="19"/>
      <c r="I600" s="19"/>
      <c r="J600" s="19"/>
      <c r="K600" s="19"/>
      <c r="L600" s="19"/>
      <c r="M600" s="19"/>
      <c r="N600" s="19"/>
      <c r="O600" s="19"/>
      <c r="P600" s="19"/>
      <c r="Q600" s="19"/>
      <c r="R600" s="19"/>
      <c r="S600" s="19"/>
      <c r="T600" s="19"/>
      <c r="U600" s="19"/>
      <c r="V600" s="19"/>
      <c r="W600" s="19"/>
      <c r="X600" s="19"/>
      <c r="Y600" s="19"/>
      <c r="Z600" s="19"/>
    </row>
    <row r="601">
      <c r="A601" s="19"/>
      <c r="B601" s="20"/>
      <c r="C601" s="19"/>
      <c r="D601" s="19"/>
      <c r="E601" s="19"/>
      <c r="F601" s="19"/>
      <c r="G601" s="20"/>
      <c r="H601" s="19"/>
      <c r="I601" s="19"/>
      <c r="J601" s="19"/>
      <c r="K601" s="19"/>
      <c r="L601" s="19"/>
      <c r="M601" s="19"/>
      <c r="N601" s="19"/>
      <c r="O601" s="19"/>
      <c r="P601" s="19"/>
      <c r="Q601" s="19"/>
      <c r="R601" s="19"/>
      <c r="S601" s="19"/>
      <c r="T601" s="19"/>
      <c r="U601" s="19"/>
      <c r="V601" s="19"/>
      <c r="W601" s="19"/>
      <c r="X601" s="19"/>
      <c r="Y601" s="19"/>
      <c r="Z601" s="19"/>
    </row>
    <row r="602">
      <c r="A602" s="19"/>
      <c r="B602" s="20"/>
      <c r="C602" s="19"/>
      <c r="D602" s="19"/>
      <c r="E602" s="19"/>
      <c r="F602" s="19"/>
      <c r="G602" s="20"/>
      <c r="H602" s="19"/>
      <c r="I602" s="19"/>
      <c r="J602" s="19"/>
      <c r="K602" s="19"/>
      <c r="L602" s="19"/>
      <c r="M602" s="19"/>
      <c r="N602" s="19"/>
      <c r="O602" s="19"/>
      <c r="P602" s="19"/>
      <c r="Q602" s="19"/>
      <c r="R602" s="19"/>
      <c r="S602" s="19"/>
      <c r="T602" s="19"/>
      <c r="U602" s="19"/>
      <c r="V602" s="19"/>
      <c r="W602" s="19"/>
      <c r="X602" s="19"/>
      <c r="Y602" s="19"/>
      <c r="Z602" s="19"/>
    </row>
    <row r="603">
      <c r="A603" s="19"/>
      <c r="B603" s="20"/>
      <c r="C603" s="19"/>
      <c r="D603" s="19"/>
      <c r="E603" s="19"/>
      <c r="F603" s="19"/>
      <c r="G603" s="20"/>
      <c r="H603" s="19"/>
      <c r="I603" s="19"/>
      <c r="J603" s="19"/>
      <c r="K603" s="19"/>
      <c r="L603" s="19"/>
      <c r="M603" s="19"/>
      <c r="N603" s="19"/>
      <c r="O603" s="19"/>
      <c r="P603" s="19"/>
      <c r="Q603" s="19"/>
      <c r="R603" s="19"/>
      <c r="S603" s="19"/>
      <c r="T603" s="19"/>
      <c r="U603" s="19"/>
      <c r="V603" s="19"/>
      <c r="W603" s="19"/>
      <c r="X603" s="19"/>
      <c r="Y603" s="19"/>
      <c r="Z603" s="19"/>
    </row>
    <row r="604">
      <c r="A604" s="19"/>
      <c r="B604" s="20"/>
      <c r="C604" s="19"/>
      <c r="D604" s="19"/>
      <c r="E604" s="19"/>
      <c r="F604" s="19"/>
      <c r="G604" s="20"/>
      <c r="H604" s="19"/>
      <c r="I604" s="19"/>
      <c r="J604" s="19"/>
      <c r="K604" s="19"/>
      <c r="L604" s="19"/>
      <c r="M604" s="19"/>
      <c r="N604" s="19"/>
      <c r="O604" s="19"/>
      <c r="P604" s="19"/>
      <c r="Q604" s="19"/>
      <c r="R604" s="19"/>
      <c r="S604" s="19"/>
      <c r="T604" s="19"/>
      <c r="U604" s="19"/>
      <c r="V604" s="19"/>
      <c r="W604" s="19"/>
      <c r="X604" s="19"/>
      <c r="Y604" s="19"/>
      <c r="Z604" s="19"/>
    </row>
    <row r="605">
      <c r="A605" s="19"/>
      <c r="B605" s="20"/>
      <c r="C605" s="19"/>
      <c r="D605" s="19"/>
      <c r="E605" s="19"/>
      <c r="F605" s="19"/>
      <c r="G605" s="20"/>
      <c r="H605" s="19"/>
      <c r="I605" s="19"/>
      <c r="J605" s="19"/>
      <c r="K605" s="19"/>
      <c r="L605" s="19"/>
      <c r="M605" s="19"/>
      <c r="N605" s="19"/>
      <c r="O605" s="19"/>
      <c r="P605" s="19"/>
      <c r="Q605" s="19"/>
      <c r="R605" s="19"/>
      <c r="S605" s="19"/>
      <c r="T605" s="19"/>
      <c r="U605" s="19"/>
      <c r="V605" s="19"/>
      <c r="W605" s="19"/>
      <c r="X605" s="19"/>
      <c r="Y605" s="19"/>
      <c r="Z605" s="19"/>
    </row>
    <row r="606">
      <c r="A606" s="19"/>
      <c r="B606" s="20"/>
      <c r="C606" s="19"/>
      <c r="D606" s="19"/>
      <c r="E606" s="19"/>
      <c r="F606" s="19"/>
      <c r="G606" s="20"/>
      <c r="H606" s="19"/>
      <c r="I606" s="19"/>
      <c r="J606" s="19"/>
      <c r="K606" s="19"/>
      <c r="L606" s="19"/>
      <c r="M606" s="19"/>
      <c r="N606" s="19"/>
      <c r="O606" s="19"/>
      <c r="P606" s="19"/>
      <c r="Q606" s="19"/>
      <c r="R606" s="19"/>
      <c r="S606" s="19"/>
      <c r="T606" s="19"/>
      <c r="U606" s="19"/>
      <c r="V606" s="19"/>
      <c r="W606" s="19"/>
      <c r="X606" s="19"/>
      <c r="Y606" s="19"/>
      <c r="Z606" s="19"/>
    </row>
    <row r="607">
      <c r="A607" s="19"/>
      <c r="B607" s="20"/>
      <c r="C607" s="19"/>
      <c r="D607" s="19"/>
      <c r="E607" s="19"/>
      <c r="F607" s="19"/>
      <c r="G607" s="20"/>
      <c r="H607" s="19"/>
      <c r="I607" s="19"/>
      <c r="J607" s="19"/>
      <c r="K607" s="19"/>
      <c r="L607" s="19"/>
      <c r="M607" s="19"/>
      <c r="N607" s="19"/>
      <c r="O607" s="19"/>
      <c r="P607" s="19"/>
      <c r="Q607" s="19"/>
      <c r="R607" s="19"/>
      <c r="S607" s="19"/>
      <c r="T607" s="19"/>
      <c r="U607" s="19"/>
      <c r="V607" s="19"/>
      <c r="W607" s="19"/>
      <c r="X607" s="19"/>
      <c r="Y607" s="19"/>
      <c r="Z607" s="19"/>
    </row>
    <row r="608">
      <c r="A608" s="19"/>
      <c r="B608" s="20"/>
      <c r="C608" s="19"/>
      <c r="D608" s="19"/>
      <c r="E608" s="19"/>
      <c r="F608" s="19"/>
      <c r="G608" s="20"/>
      <c r="H608" s="19"/>
      <c r="I608" s="19"/>
      <c r="J608" s="19"/>
      <c r="K608" s="19"/>
      <c r="L608" s="19"/>
      <c r="M608" s="19"/>
      <c r="N608" s="19"/>
      <c r="O608" s="19"/>
      <c r="P608" s="19"/>
      <c r="Q608" s="19"/>
      <c r="R608" s="19"/>
      <c r="S608" s="19"/>
      <c r="T608" s="19"/>
      <c r="U608" s="19"/>
      <c r="V608" s="19"/>
      <c r="W608" s="19"/>
      <c r="X608" s="19"/>
      <c r="Y608" s="19"/>
      <c r="Z608" s="19"/>
    </row>
    <row r="609">
      <c r="A609" s="19"/>
      <c r="B609" s="20"/>
      <c r="C609" s="19"/>
      <c r="D609" s="19"/>
      <c r="E609" s="19"/>
      <c r="F609" s="19"/>
      <c r="G609" s="20"/>
      <c r="H609" s="19"/>
      <c r="I609" s="19"/>
      <c r="J609" s="19"/>
      <c r="K609" s="19"/>
      <c r="L609" s="19"/>
      <c r="M609" s="19"/>
      <c r="N609" s="19"/>
      <c r="O609" s="19"/>
      <c r="P609" s="19"/>
      <c r="Q609" s="19"/>
      <c r="R609" s="19"/>
      <c r="S609" s="19"/>
      <c r="T609" s="19"/>
      <c r="U609" s="19"/>
      <c r="V609" s="19"/>
      <c r="W609" s="19"/>
      <c r="X609" s="19"/>
      <c r="Y609" s="19"/>
      <c r="Z609" s="19"/>
    </row>
    <row r="610">
      <c r="A610" s="19"/>
      <c r="B610" s="20"/>
      <c r="C610" s="19"/>
      <c r="D610" s="19"/>
      <c r="E610" s="19"/>
      <c r="F610" s="19"/>
      <c r="G610" s="20"/>
      <c r="H610" s="19"/>
      <c r="I610" s="19"/>
      <c r="J610" s="19"/>
      <c r="K610" s="19"/>
      <c r="L610" s="19"/>
      <c r="M610" s="19"/>
      <c r="N610" s="19"/>
      <c r="O610" s="19"/>
      <c r="P610" s="19"/>
      <c r="Q610" s="19"/>
      <c r="R610" s="19"/>
      <c r="S610" s="19"/>
      <c r="T610" s="19"/>
      <c r="U610" s="19"/>
      <c r="V610" s="19"/>
      <c r="W610" s="19"/>
      <c r="X610" s="19"/>
      <c r="Y610" s="19"/>
      <c r="Z610" s="19"/>
    </row>
    <row r="611">
      <c r="A611" s="19"/>
      <c r="B611" s="20"/>
      <c r="C611" s="19"/>
      <c r="D611" s="19"/>
      <c r="E611" s="19"/>
      <c r="F611" s="19"/>
      <c r="G611" s="20"/>
      <c r="H611" s="19"/>
      <c r="I611" s="19"/>
      <c r="J611" s="19"/>
      <c r="K611" s="19"/>
      <c r="L611" s="19"/>
      <c r="M611" s="19"/>
      <c r="N611" s="19"/>
      <c r="O611" s="19"/>
      <c r="P611" s="19"/>
      <c r="Q611" s="19"/>
      <c r="R611" s="19"/>
      <c r="S611" s="19"/>
      <c r="T611" s="19"/>
      <c r="U611" s="19"/>
      <c r="V611" s="19"/>
      <c r="W611" s="19"/>
      <c r="X611" s="19"/>
      <c r="Y611" s="19"/>
      <c r="Z611" s="19"/>
    </row>
    <row r="612">
      <c r="A612" s="19"/>
      <c r="B612" s="20"/>
      <c r="C612" s="19"/>
      <c r="D612" s="19"/>
      <c r="E612" s="19"/>
      <c r="F612" s="19"/>
      <c r="G612" s="20"/>
      <c r="H612" s="19"/>
      <c r="I612" s="19"/>
      <c r="J612" s="19"/>
      <c r="K612" s="19"/>
      <c r="L612" s="19"/>
      <c r="M612" s="19"/>
      <c r="N612" s="19"/>
      <c r="O612" s="19"/>
      <c r="P612" s="19"/>
      <c r="Q612" s="19"/>
      <c r="R612" s="19"/>
      <c r="S612" s="19"/>
      <c r="T612" s="19"/>
      <c r="U612" s="19"/>
      <c r="V612" s="19"/>
      <c r="W612" s="19"/>
      <c r="X612" s="19"/>
      <c r="Y612" s="19"/>
      <c r="Z612" s="19"/>
    </row>
    <row r="613">
      <c r="A613" s="19"/>
      <c r="B613" s="20"/>
      <c r="C613" s="19"/>
      <c r="D613" s="19"/>
      <c r="E613" s="19"/>
      <c r="F613" s="19"/>
      <c r="G613" s="20"/>
      <c r="H613" s="19"/>
      <c r="I613" s="19"/>
      <c r="J613" s="19"/>
      <c r="K613" s="19"/>
      <c r="L613" s="19"/>
      <c r="M613" s="19"/>
      <c r="N613" s="19"/>
      <c r="O613" s="19"/>
      <c r="P613" s="19"/>
      <c r="Q613" s="19"/>
      <c r="R613" s="19"/>
      <c r="S613" s="19"/>
      <c r="T613" s="19"/>
      <c r="U613" s="19"/>
      <c r="V613" s="19"/>
      <c r="W613" s="19"/>
      <c r="X613" s="19"/>
      <c r="Y613" s="19"/>
      <c r="Z613" s="19"/>
    </row>
    <row r="614">
      <c r="A614" s="19"/>
      <c r="B614" s="20"/>
      <c r="C614" s="19"/>
      <c r="D614" s="19"/>
      <c r="E614" s="19"/>
      <c r="F614" s="19"/>
      <c r="G614" s="20"/>
      <c r="H614" s="19"/>
      <c r="I614" s="19"/>
      <c r="J614" s="19"/>
      <c r="K614" s="19"/>
      <c r="L614" s="19"/>
      <c r="M614" s="19"/>
      <c r="N614" s="19"/>
      <c r="O614" s="19"/>
      <c r="P614" s="19"/>
      <c r="Q614" s="19"/>
      <c r="R614" s="19"/>
      <c r="S614" s="19"/>
      <c r="T614" s="19"/>
      <c r="U614" s="19"/>
      <c r="V614" s="19"/>
      <c r="W614" s="19"/>
      <c r="X614" s="19"/>
      <c r="Y614" s="19"/>
      <c r="Z614" s="19"/>
    </row>
    <row r="615">
      <c r="A615" s="19"/>
      <c r="B615" s="20"/>
      <c r="C615" s="19"/>
      <c r="D615" s="19"/>
      <c r="E615" s="19"/>
      <c r="F615" s="19"/>
      <c r="G615" s="20"/>
      <c r="H615" s="19"/>
      <c r="I615" s="19"/>
      <c r="J615" s="19"/>
      <c r="K615" s="19"/>
      <c r="L615" s="19"/>
      <c r="M615" s="19"/>
      <c r="N615" s="19"/>
      <c r="O615" s="19"/>
      <c r="P615" s="19"/>
      <c r="Q615" s="19"/>
      <c r="R615" s="19"/>
      <c r="S615" s="19"/>
      <c r="T615" s="19"/>
      <c r="U615" s="19"/>
      <c r="V615" s="19"/>
      <c r="W615" s="19"/>
      <c r="X615" s="19"/>
      <c r="Y615" s="19"/>
      <c r="Z615" s="19"/>
    </row>
    <row r="616">
      <c r="A616" s="19"/>
      <c r="B616" s="20"/>
      <c r="C616" s="19"/>
      <c r="D616" s="19"/>
      <c r="E616" s="19"/>
      <c r="F616" s="19"/>
      <c r="G616" s="20"/>
      <c r="H616" s="19"/>
      <c r="I616" s="19"/>
      <c r="J616" s="19"/>
      <c r="K616" s="19"/>
      <c r="L616" s="19"/>
      <c r="M616" s="19"/>
      <c r="N616" s="19"/>
      <c r="O616" s="19"/>
      <c r="P616" s="19"/>
      <c r="Q616" s="19"/>
      <c r="R616" s="19"/>
      <c r="S616" s="19"/>
      <c r="T616" s="19"/>
      <c r="U616" s="19"/>
      <c r="V616" s="19"/>
      <c r="W616" s="19"/>
      <c r="X616" s="19"/>
      <c r="Y616" s="19"/>
      <c r="Z616" s="19"/>
    </row>
    <row r="617">
      <c r="A617" s="19"/>
      <c r="B617" s="20"/>
      <c r="C617" s="19"/>
      <c r="D617" s="19"/>
      <c r="E617" s="19"/>
      <c r="F617" s="19"/>
      <c r="G617" s="20"/>
      <c r="H617" s="19"/>
      <c r="I617" s="19"/>
      <c r="J617" s="19"/>
      <c r="K617" s="19"/>
      <c r="L617" s="19"/>
      <c r="M617" s="19"/>
      <c r="N617" s="19"/>
      <c r="O617" s="19"/>
      <c r="P617" s="19"/>
      <c r="Q617" s="19"/>
      <c r="R617" s="19"/>
      <c r="S617" s="19"/>
      <c r="T617" s="19"/>
      <c r="U617" s="19"/>
      <c r="V617" s="19"/>
      <c r="W617" s="19"/>
      <c r="X617" s="19"/>
      <c r="Y617" s="19"/>
      <c r="Z617" s="19"/>
    </row>
    <row r="618">
      <c r="A618" s="19"/>
      <c r="B618" s="20"/>
      <c r="C618" s="19"/>
      <c r="D618" s="19"/>
      <c r="E618" s="19"/>
      <c r="F618" s="19"/>
      <c r="G618" s="20"/>
      <c r="H618" s="19"/>
      <c r="I618" s="19"/>
      <c r="J618" s="19"/>
      <c r="K618" s="19"/>
      <c r="L618" s="19"/>
      <c r="M618" s="19"/>
      <c r="N618" s="19"/>
      <c r="O618" s="19"/>
      <c r="P618" s="19"/>
      <c r="Q618" s="19"/>
      <c r="R618" s="19"/>
      <c r="S618" s="19"/>
      <c r="T618" s="19"/>
      <c r="U618" s="19"/>
      <c r="V618" s="19"/>
      <c r="W618" s="19"/>
      <c r="X618" s="19"/>
      <c r="Y618" s="19"/>
      <c r="Z618" s="19"/>
    </row>
    <row r="619">
      <c r="A619" s="19"/>
      <c r="B619" s="20"/>
      <c r="C619" s="19"/>
      <c r="D619" s="19"/>
      <c r="E619" s="19"/>
      <c r="F619" s="19"/>
      <c r="G619" s="20"/>
      <c r="H619" s="19"/>
      <c r="I619" s="19"/>
      <c r="J619" s="19"/>
      <c r="K619" s="19"/>
      <c r="L619" s="19"/>
      <c r="M619" s="19"/>
      <c r="N619" s="19"/>
      <c r="O619" s="19"/>
      <c r="P619" s="19"/>
      <c r="Q619" s="19"/>
      <c r="R619" s="19"/>
      <c r="S619" s="19"/>
      <c r="T619" s="19"/>
      <c r="U619" s="19"/>
      <c r="V619" s="19"/>
      <c r="W619" s="19"/>
      <c r="X619" s="19"/>
      <c r="Y619" s="19"/>
      <c r="Z619" s="19"/>
    </row>
    <row r="620">
      <c r="A620" s="19"/>
      <c r="B620" s="20"/>
      <c r="C620" s="19"/>
      <c r="D620" s="19"/>
      <c r="E620" s="19"/>
      <c r="F620" s="19"/>
      <c r="G620" s="20"/>
      <c r="H620" s="19"/>
      <c r="I620" s="19"/>
      <c r="J620" s="19"/>
      <c r="K620" s="19"/>
      <c r="L620" s="19"/>
      <c r="M620" s="19"/>
      <c r="N620" s="19"/>
      <c r="O620" s="19"/>
      <c r="P620" s="19"/>
      <c r="Q620" s="19"/>
      <c r="R620" s="19"/>
      <c r="S620" s="19"/>
      <c r="T620" s="19"/>
      <c r="U620" s="19"/>
      <c r="V620" s="19"/>
      <c r="W620" s="19"/>
      <c r="X620" s="19"/>
      <c r="Y620" s="19"/>
      <c r="Z620" s="19"/>
    </row>
    <row r="621">
      <c r="A621" s="19"/>
      <c r="B621" s="20"/>
      <c r="C621" s="19"/>
      <c r="D621" s="19"/>
      <c r="E621" s="19"/>
      <c r="F621" s="19"/>
      <c r="G621" s="20"/>
      <c r="H621" s="19"/>
      <c r="I621" s="19"/>
      <c r="J621" s="19"/>
      <c r="K621" s="19"/>
      <c r="L621" s="19"/>
      <c r="M621" s="19"/>
      <c r="N621" s="19"/>
      <c r="O621" s="19"/>
      <c r="P621" s="19"/>
      <c r="Q621" s="19"/>
      <c r="R621" s="19"/>
      <c r="S621" s="19"/>
      <c r="T621" s="19"/>
      <c r="U621" s="19"/>
      <c r="V621" s="19"/>
      <c r="W621" s="19"/>
      <c r="X621" s="19"/>
      <c r="Y621" s="19"/>
      <c r="Z621" s="19"/>
    </row>
    <row r="622">
      <c r="A622" s="19"/>
      <c r="B622" s="20"/>
      <c r="C622" s="19"/>
      <c r="D622" s="19"/>
      <c r="E622" s="19"/>
      <c r="F622" s="19"/>
      <c r="G622" s="20"/>
      <c r="H622" s="19"/>
      <c r="I622" s="19"/>
      <c r="J622" s="19"/>
      <c r="K622" s="19"/>
      <c r="L622" s="19"/>
      <c r="M622" s="19"/>
      <c r="N622" s="19"/>
      <c r="O622" s="19"/>
      <c r="P622" s="19"/>
      <c r="Q622" s="19"/>
      <c r="R622" s="19"/>
      <c r="S622" s="19"/>
      <c r="T622" s="19"/>
      <c r="U622" s="19"/>
      <c r="V622" s="19"/>
      <c r="W622" s="19"/>
      <c r="X622" s="19"/>
      <c r="Y622" s="19"/>
      <c r="Z622" s="19"/>
    </row>
    <row r="623">
      <c r="A623" s="19"/>
      <c r="B623" s="20"/>
      <c r="C623" s="19"/>
      <c r="D623" s="19"/>
      <c r="E623" s="19"/>
      <c r="F623" s="19"/>
      <c r="G623" s="20"/>
      <c r="H623" s="19"/>
      <c r="I623" s="19"/>
      <c r="J623" s="19"/>
      <c r="K623" s="19"/>
      <c r="L623" s="19"/>
      <c r="M623" s="19"/>
      <c r="N623" s="19"/>
      <c r="O623" s="19"/>
      <c r="P623" s="19"/>
      <c r="Q623" s="19"/>
      <c r="R623" s="19"/>
      <c r="S623" s="19"/>
      <c r="T623" s="19"/>
      <c r="U623" s="19"/>
      <c r="V623" s="19"/>
      <c r="W623" s="19"/>
      <c r="X623" s="19"/>
      <c r="Y623" s="19"/>
      <c r="Z623" s="19"/>
    </row>
    <row r="624">
      <c r="A624" s="19"/>
      <c r="B624" s="20"/>
      <c r="C624" s="19"/>
      <c r="D624" s="19"/>
      <c r="E624" s="19"/>
      <c r="F624" s="19"/>
      <c r="G624" s="20"/>
      <c r="H624" s="19"/>
      <c r="I624" s="19"/>
      <c r="J624" s="19"/>
      <c r="K624" s="19"/>
      <c r="L624" s="19"/>
      <c r="M624" s="19"/>
      <c r="N624" s="19"/>
      <c r="O624" s="19"/>
      <c r="P624" s="19"/>
      <c r="Q624" s="19"/>
      <c r="R624" s="19"/>
      <c r="S624" s="19"/>
      <c r="T624" s="19"/>
      <c r="U624" s="19"/>
      <c r="V624" s="19"/>
      <c r="W624" s="19"/>
      <c r="X624" s="19"/>
      <c r="Y624" s="19"/>
      <c r="Z624" s="19"/>
    </row>
    <row r="625">
      <c r="A625" s="19"/>
      <c r="B625" s="20"/>
      <c r="C625" s="19"/>
      <c r="D625" s="19"/>
      <c r="E625" s="19"/>
      <c r="F625" s="19"/>
      <c r="G625" s="20"/>
      <c r="H625" s="19"/>
      <c r="I625" s="19"/>
      <c r="J625" s="19"/>
      <c r="K625" s="19"/>
      <c r="L625" s="19"/>
      <c r="M625" s="19"/>
      <c r="N625" s="19"/>
      <c r="O625" s="19"/>
      <c r="P625" s="19"/>
      <c r="Q625" s="19"/>
      <c r="R625" s="19"/>
      <c r="S625" s="19"/>
      <c r="T625" s="19"/>
      <c r="U625" s="19"/>
      <c r="V625" s="19"/>
      <c r="W625" s="19"/>
      <c r="X625" s="19"/>
      <c r="Y625" s="19"/>
      <c r="Z625" s="19"/>
    </row>
    <row r="626">
      <c r="A626" s="19"/>
      <c r="B626" s="20"/>
      <c r="C626" s="19"/>
      <c r="D626" s="19"/>
      <c r="E626" s="19"/>
      <c r="F626" s="19"/>
      <c r="G626" s="20"/>
      <c r="H626" s="19"/>
      <c r="I626" s="19"/>
      <c r="J626" s="19"/>
      <c r="K626" s="19"/>
      <c r="L626" s="19"/>
      <c r="M626" s="19"/>
      <c r="N626" s="19"/>
      <c r="O626" s="19"/>
      <c r="P626" s="19"/>
      <c r="Q626" s="19"/>
      <c r="R626" s="19"/>
      <c r="S626" s="19"/>
      <c r="T626" s="19"/>
      <c r="U626" s="19"/>
      <c r="V626" s="19"/>
      <c r="W626" s="19"/>
      <c r="X626" s="19"/>
      <c r="Y626" s="19"/>
      <c r="Z626" s="19"/>
    </row>
    <row r="627">
      <c r="A627" s="19"/>
      <c r="B627" s="20"/>
      <c r="C627" s="19"/>
      <c r="D627" s="19"/>
      <c r="E627" s="19"/>
      <c r="F627" s="19"/>
      <c r="G627" s="20"/>
      <c r="H627" s="19"/>
      <c r="I627" s="19"/>
      <c r="J627" s="19"/>
      <c r="K627" s="19"/>
      <c r="L627" s="19"/>
      <c r="M627" s="19"/>
      <c r="N627" s="19"/>
      <c r="O627" s="19"/>
      <c r="P627" s="19"/>
      <c r="Q627" s="19"/>
      <c r="R627" s="19"/>
      <c r="S627" s="19"/>
      <c r="T627" s="19"/>
      <c r="U627" s="19"/>
      <c r="V627" s="19"/>
      <c r="W627" s="19"/>
      <c r="X627" s="19"/>
      <c r="Y627" s="19"/>
      <c r="Z627" s="19"/>
    </row>
    <row r="628">
      <c r="A628" s="19"/>
      <c r="B628" s="20"/>
      <c r="C628" s="19"/>
      <c r="D628" s="19"/>
      <c r="E628" s="19"/>
      <c r="F628" s="19"/>
      <c r="G628" s="20"/>
      <c r="H628" s="19"/>
      <c r="I628" s="19"/>
      <c r="J628" s="19"/>
      <c r="K628" s="19"/>
      <c r="L628" s="19"/>
      <c r="M628" s="19"/>
      <c r="N628" s="19"/>
      <c r="O628" s="19"/>
      <c r="P628" s="19"/>
      <c r="Q628" s="19"/>
      <c r="R628" s="19"/>
      <c r="S628" s="19"/>
      <c r="T628" s="19"/>
      <c r="U628" s="19"/>
      <c r="V628" s="19"/>
      <c r="W628" s="19"/>
      <c r="X628" s="19"/>
      <c r="Y628" s="19"/>
      <c r="Z628" s="19"/>
    </row>
    <row r="629">
      <c r="A629" s="19"/>
      <c r="B629" s="20"/>
      <c r="C629" s="19"/>
      <c r="D629" s="19"/>
      <c r="E629" s="19"/>
      <c r="F629" s="19"/>
      <c r="G629" s="20"/>
      <c r="H629" s="19"/>
      <c r="I629" s="19"/>
      <c r="J629" s="19"/>
      <c r="K629" s="19"/>
      <c r="L629" s="19"/>
      <c r="M629" s="19"/>
      <c r="N629" s="19"/>
      <c r="O629" s="19"/>
      <c r="P629" s="19"/>
      <c r="Q629" s="19"/>
      <c r="R629" s="19"/>
      <c r="S629" s="19"/>
      <c r="T629" s="19"/>
      <c r="U629" s="19"/>
      <c r="V629" s="19"/>
      <c r="W629" s="19"/>
      <c r="X629" s="19"/>
      <c r="Y629" s="19"/>
      <c r="Z629" s="19"/>
    </row>
    <row r="630">
      <c r="A630" s="19"/>
      <c r="B630" s="20"/>
      <c r="C630" s="19"/>
      <c r="D630" s="19"/>
      <c r="E630" s="19"/>
      <c r="F630" s="19"/>
      <c r="G630" s="20"/>
      <c r="H630" s="19"/>
      <c r="I630" s="19"/>
      <c r="J630" s="19"/>
      <c r="K630" s="19"/>
      <c r="L630" s="19"/>
      <c r="M630" s="19"/>
      <c r="N630" s="19"/>
      <c r="O630" s="19"/>
      <c r="P630" s="19"/>
      <c r="Q630" s="19"/>
      <c r="R630" s="19"/>
      <c r="S630" s="19"/>
      <c r="T630" s="19"/>
      <c r="U630" s="19"/>
      <c r="V630" s="19"/>
      <c r="W630" s="19"/>
      <c r="X630" s="19"/>
      <c r="Y630" s="19"/>
      <c r="Z630" s="19"/>
    </row>
    <row r="631">
      <c r="A631" s="19"/>
      <c r="B631" s="20"/>
      <c r="C631" s="19"/>
      <c r="D631" s="19"/>
      <c r="E631" s="19"/>
      <c r="F631" s="19"/>
      <c r="G631" s="20"/>
      <c r="H631" s="19"/>
      <c r="I631" s="19"/>
      <c r="J631" s="19"/>
      <c r="K631" s="19"/>
      <c r="L631" s="19"/>
      <c r="M631" s="19"/>
      <c r="N631" s="19"/>
      <c r="O631" s="19"/>
      <c r="P631" s="19"/>
      <c r="Q631" s="19"/>
      <c r="R631" s="19"/>
      <c r="S631" s="19"/>
      <c r="T631" s="19"/>
      <c r="U631" s="19"/>
      <c r="V631" s="19"/>
      <c r="W631" s="19"/>
      <c r="X631" s="19"/>
      <c r="Y631" s="19"/>
      <c r="Z631" s="19"/>
    </row>
    <row r="632">
      <c r="A632" s="19"/>
      <c r="B632" s="20"/>
      <c r="C632" s="19"/>
      <c r="D632" s="19"/>
      <c r="E632" s="19"/>
      <c r="F632" s="19"/>
      <c r="G632" s="20"/>
      <c r="H632" s="19"/>
      <c r="I632" s="19"/>
      <c r="J632" s="19"/>
      <c r="K632" s="19"/>
      <c r="L632" s="19"/>
      <c r="M632" s="19"/>
      <c r="N632" s="19"/>
      <c r="O632" s="19"/>
      <c r="P632" s="19"/>
      <c r="Q632" s="19"/>
      <c r="R632" s="19"/>
      <c r="S632" s="19"/>
      <c r="T632" s="19"/>
      <c r="U632" s="19"/>
      <c r="V632" s="19"/>
      <c r="W632" s="19"/>
      <c r="X632" s="19"/>
      <c r="Y632" s="19"/>
      <c r="Z632" s="19"/>
    </row>
    <row r="633">
      <c r="A633" s="19"/>
      <c r="B633" s="20"/>
      <c r="C633" s="19"/>
      <c r="D633" s="19"/>
      <c r="E633" s="19"/>
      <c r="F633" s="19"/>
      <c r="G633" s="20"/>
      <c r="H633" s="19"/>
      <c r="I633" s="19"/>
      <c r="J633" s="19"/>
      <c r="K633" s="19"/>
      <c r="L633" s="19"/>
      <c r="M633" s="19"/>
      <c r="N633" s="19"/>
      <c r="O633" s="19"/>
      <c r="P633" s="19"/>
      <c r="Q633" s="19"/>
      <c r="R633" s="19"/>
      <c r="S633" s="19"/>
      <c r="T633" s="19"/>
      <c r="U633" s="19"/>
      <c r="V633" s="19"/>
      <c r="W633" s="19"/>
      <c r="X633" s="19"/>
      <c r="Y633" s="19"/>
      <c r="Z633" s="19"/>
    </row>
    <row r="634">
      <c r="A634" s="19"/>
      <c r="B634" s="20"/>
      <c r="C634" s="19"/>
      <c r="D634" s="19"/>
      <c r="E634" s="19"/>
      <c r="F634" s="19"/>
      <c r="G634" s="20"/>
      <c r="H634" s="19"/>
      <c r="I634" s="19"/>
      <c r="J634" s="19"/>
      <c r="K634" s="19"/>
      <c r="L634" s="19"/>
      <c r="M634" s="19"/>
      <c r="N634" s="19"/>
      <c r="O634" s="19"/>
      <c r="P634" s="19"/>
      <c r="Q634" s="19"/>
      <c r="R634" s="19"/>
      <c r="S634" s="19"/>
      <c r="T634" s="19"/>
      <c r="U634" s="19"/>
      <c r="V634" s="19"/>
      <c r="W634" s="19"/>
      <c r="X634" s="19"/>
      <c r="Y634" s="19"/>
      <c r="Z634" s="19"/>
    </row>
    <row r="635">
      <c r="A635" s="19"/>
      <c r="B635" s="20"/>
      <c r="C635" s="19"/>
      <c r="D635" s="19"/>
      <c r="E635" s="19"/>
      <c r="F635" s="19"/>
      <c r="G635" s="20"/>
      <c r="H635" s="19"/>
      <c r="I635" s="19"/>
      <c r="J635" s="19"/>
      <c r="K635" s="19"/>
      <c r="L635" s="19"/>
      <c r="M635" s="19"/>
      <c r="N635" s="19"/>
      <c r="O635" s="19"/>
      <c r="P635" s="19"/>
      <c r="Q635" s="19"/>
      <c r="R635" s="19"/>
      <c r="S635" s="19"/>
      <c r="T635" s="19"/>
      <c r="U635" s="19"/>
      <c r="V635" s="19"/>
      <c r="W635" s="19"/>
      <c r="X635" s="19"/>
      <c r="Y635" s="19"/>
      <c r="Z635" s="19"/>
    </row>
    <row r="636">
      <c r="A636" s="19"/>
      <c r="B636" s="20"/>
      <c r="C636" s="19"/>
      <c r="D636" s="19"/>
      <c r="E636" s="19"/>
      <c r="F636" s="19"/>
      <c r="G636" s="20"/>
      <c r="H636" s="19"/>
      <c r="I636" s="19"/>
      <c r="J636" s="19"/>
      <c r="K636" s="19"/>
      <c r="L636" s="19"/>
      <c r="M636" s="19"/>
      <c r="N636" s="19"/>
      <c r="O636" s="19"/>
      <c r="P636" s="19"/>
      <c r="Q636" s="19"/>
      <c r="R636" s="19"/>
      <c r="S636" s="19"/>
      <c r="T636" s="19"/>
      <c r="U636" s="19"/>
      <c r="V636" s="19"/>
      <c r="W636" s="19"/>
      <c r="X636" s="19"/>
      <c r="Y636" s="19"/>
      <c r="Z636" s="19"/>
    </row>
    <row r="637">
      <c r="A637" s="19"/>
      <c r="B637" s="20"/>
      <c r="C637" s="19"/>
      <c r="D637" s="19"/>
      <c r="E637" s="19"/>
      <c r="F637" s="19"/>
      <c r="G637" s="20"/>
      <c r="H637" s="19"/>
      <c r="I637" s="19"/>
      <c r="J637" s="19"/>
      <c r="K637" s="19"/>
      <c r="L637" s="19"/>
      <c r="M637" s="19"/>
      <c r="N637" s="19"/>
      <c r="O637" s="19"/>
      <c r="P637" s="19"/>
      <c r="Q637" s="19"/>
      <c r="R637" s="19"/>
      <c r="S637" s="19"/>
      <c r="T637" s="19"/>
      <c r="U637" s="19"/>
      <c r="V637" s="19"/>
      <c r="W637" s="19"/>
      <c r="X637" s="19"/>
      <c r="Y637" s="19"/>
      <c r="Z637" s="19"/>
    </row>
    <row r="638">
      <c r="A638" s="19"/>
      <c r="B638" s="20"/>
      <c r="C638" s="19"/>
      <c r="D638" s="19"/>
      <c r="E638" s="19"/>
      <c r="F638" s="19"/>
      <c r="G638" s="20"/>
      <c r="H638" s="19"/>
      <c r="I638" s="19"/>
      <c r="J638" s="19"/>
      <c r="K638" s="19"/>
      <c r="L638" s="19"/>
      <c r="M638" s="19"/>
      <c r="N638" s="19"/>
      <c r="O638" s="19"/>
      <c r="P638" s="19"/>
      <c r="Q638" s="19"/>
      <c r="R638" s="19"/>
      <c r="S638" s="19"/>
      <c r="T638" s="19"/>
      <c r="U638" s="19"/>
      <c r="V638" s="19"/>
      <c r="W638" s="19"/>
      <c r="X638" s="19"/>
      <c r="Y638" s="19"/>
      <c r="Z638" s="19"/>
    </row>
    <row r="639">
      <c r="A639" s="19"/>
      <c r="B639" s="20"/>
      <c r="C639" s="19"/>
      <c r="D639" s="19"/>
      <c r="E639" s="19"/>
      <c r="F639" s="19"/>
      <c r="G639" s="20"/>
      <c r="H639" s="19"/>
      <c r="I639" s="19"/>
      <c r="J639" s="19"/>
      <c r="K639" s="19"/>
      <c r="L639" s="19"/>
      <c r="M639" s="19"/>
      <c r="N639" s="19"/>
      <c r="O639" s="19"/>
      <c r="P639" s="19"/>
      <c r="Q639" s="19"/>
      <c r="R639" s="19"/>
      <c r="S639" s="19"/>
      <c r="T639" s="19"/>
      <c r="U639" s="19"/>
      <c r="V639" s="19"/>
      <c r="W639" s="19"/>
      <c r="X639" s="19"/>
      <c r="Y639" s="19"/>
      <c r="Z639" s="19"/>
    </row>
    <row r="640">
      <c r="A640" s="19"/>
      <c r="B640" s="20"/>
      <c r="C640" s="19"/>
      <c r="D640" s="19"/>
      <c r="E640" s="19"/>
      <c r="F640" s="19"/>
      <c r="G640" s="20"/>
      <c r="H640" s="19"/>
      <c r="I640" s="19"/>
      <c r="J640" s="19"/>
      <c r="K640" s="19"/>
      <c r="L640" s="19"/>
      <c r="M640" s="19"/>
      <c r="N640" s="19"/>
      <c r="O640" s="19"/>
      <c r="P640" s="19"/>
      <c r="Q640" s="19"/>
      <c r="R640" s="19"/>
      <c r="S640" s="19"/>
      <c r="T640" s="19"/>
      <c r="U640" s="19"/>
      <c r="V640" s="19"/>
      <c r="W640" s="19"/>
      <c r="X640" s="19"/>
      <c r="Y640" s="19"/>
      <c r="Z640" s="19"/>
    </row>
    <row r="641">
      <c r="A641" s="19"/>
      <c r="B641" s="20"/>
      <c r="C641" s="19"/>
      <c r="D641" s="19"/>
      <c r="E641" s="19"/>
      <c r="F641" s="19"/>
      <c r="G641" s="20"/>
      <c r="H641" s="19"/>
      <c r="I641" s="19"/>
      <c r="J641" s="19"/>
      <c r="K641" s="19"/>
      <c r="L641" s="19"/>
      <c r="M641" s="19"/>
      <c r="N641" s="19"/>
      <c r="O641" s="19"/>
      <c r="P641" s="19"/>
      <c r="Q641" s="19"/>
      <c r="R641" s="19"/>
      <c r="S641" s="19"/>
      <c r="T641" s="19"/>
      <c r="U641" s="19"/>
      <c r="V641" s="19"/>
      <c r="W641" s="19"/>
      <c r="X641" s="19"/>
      <c r="Y641" s="19"/>
      <c r="Z641" s="19"/>
    </row>
    <row r="642">
      <c r="A642" s="19"/>
      <c r="B642" s="20"/>
      <c r="C642" s="19"/>
      <c r="D642" s="19"/>
      <c r="E642" s="19"/>
      <c r="F642" s="19"/>
      <c r="G642" s="20"/>
      <c r="H642" s="19"/>
      <c r="I642" s="19"/>
      <c r="J642" s="19"/>
      <c r="K642" s="19"/>
      <c r="L642" s="19"/>
      <c r="M642" s="19"/>
      <c r="N642" s="19"/>
      <c r="O642" s="19"/>
      <c r="P642" s="19"/>
      <c r="Q642" s="19"/>
      <c r="R642" s="19"/>
      <c r="S642" s="19"/>
      <c r="T642" s="19"/>
      <c r="U642" s="19"/>
      <c r="V642" s="19"/>
      <c r="W642" s="19"/>
      <c r="X642" s="19"/>
      <c r="Y642" s="19"/>
      <c r="Z642" s="19"/>
    </row>
    <row r="643">
      <c r="A643" s="19"/>
      <c r="B643" s="20"/>
      <c r="C643" s="19"/>
      <c r="D643" s="19"/>
      <c r="E643" s="19"/>
      <c r="F643" s="19"/>
      <c r="G643" s="20"/>
      <c r="H643" s="19"/>
      <c r="I643" s="19"/>
      <c r="J643" s="19"/>
      <c r="K643" s="19"/>
      <c r="L643" s="19"/>
      <c r="M643" s="19"/>
      <c r="N643" s="19"/>
      <c r="O643" s="19"/>
      <c r="P643" s="19"/>
      <c r="Q643" s="19"/>
      <c r="R643" s="19"/>
      <c r="S643" s="19"/>
      <c r="T643" s="19"/>
      <c r="U643" s="19"/>
      <c r="V643" s="19"/>
      <c r="W643" s="19"/>
      <c r="X643" s="19"/>
      <c r="Y643" s="19"/>
      <c r="Z643" s="19"/>
    </row>
    <row r="644">
      <c r="A644" s="19"/>
      <c r="B644" s="20"/>
      <c r="C644" s="19"/>
      <c r="D644" s="19"/>
      <c r="E644" s="19"/>
      <c r="F644" s="19"/>
      <c r="G644" s="20"/>
      <c r="H644" s="19"/>
      <c r="I644" s="19"/>
      <c r="J644" s="19"/>
      <c r="K644" s="19"/>
      <c r="L644" s="19"/>
      <c r="M644" s="19"/>
      <c r="N644" s="19"/>
      <c r="O644" s="19"/>
      <c r="P644" s="19"/>
      <c r="Q644" s="19"/>
      <c r="R644" s="19"/>
      <c r="S644" s="19"/>
      <c r="T644" s="19"/>
      <c r="U644" s="19"/>
      <c r="V644" s="19"/>
      <c r="W644" s="19"/>
      <c r="X644" s="19"/>
      <c r="Y644" s="19"/>
      <c r="Z644" s="19"/>
    </row>
    <row r="645">
      <c r="A645" s="19"/>
      <c r="B645" s="20"/>
      <c r="C645" s="19"/>
      <c r="D645" s="19"/>
      <c r="E645" s="19"/>
      <c r="F645" s="19"/>
      <c r="G645" s="20"/>
      <c r="H645" s="19"/>
      <c r="I645" s="19"/>
      <c r="J645" s="19"/>
      <c r="K645" s="19"/>
      <c r="L645" s="19"/>
      <c r="M645" s="19"/>
      <c r="N645" s="19"/>
      <c r="O645" s="19"/>
      <c r="P645" s="19"/>
      <c r="Q645" s="19"/>
      <c r="R645" s="19"/>
      <c r="S645" s="19"/>
      <c r="T645" s="19"/>
      <c r="U645" s="19"/>
      <c r="V645" s="19"/>
      <c r="W645" s="19"/>
      <c r="X645" s="19"/>
      <c r="Y645" s="19"/>
      <c r="Z645" s="19"/>
    </row>
    <row r="646">
      <c r="A646" s="19"/>
      <c r="B646" s="20"/>
      <c r="C646" s="19"/>
      <c r="D646" s="19"/>
      <c r="E646" s="19"/>
      <c r="F646" s="19"/>
      <c r="G646" s="20"/>
      <c r="H646" s="19"/>
      <c r="I646" s="19"/>
      <c r="J646" s="19"/>
      <c r="K646" s="19"/>
      <c r="L646" s="19"/>
      <c r="M646" s="19"/>
      <c r="N646" s="19"/>
      <c r="O646" s="19"/>
      <c r="P646" s="19"/>
      <c r="Q646" s="19"/>
      <c r="R646" s="19"/>
      <c r="S646" s="19"/>
      <c r="T646" s="19"/>
      <c r="U646" s="19"/>
      <c r="V646" s="19"/>
      <c r="W646" s="19"/>
      <c r="X646" s="19"/>
      <c r="Y646" s="19"/>
      <c r="Z646" s="19"/>
    </row>
    <row r="647">
      <c r="A647" s="19"/>
      <c r="B647" s="20"/>
      <c r="C647" s="19"/>
      <c r="D647" s="19"/>
      <c r="E647" s="19"/>
      <c r="F647" s="19"/>
      <c r="G647" s="20"/>
      <c r="H647" s="19"/>
      <c r="I647" s="19"/>
      <c r="J647" s="19"/>
      <c r="K647" s="19"/>
      <c r="L647" s="19"/>
      <c r="M647" s="19"/>
      <c r="N647" s="19"/>
      <c r="O647" s="19"/>
      <c r="P647" s="19"/>
      <c r="Q647" s="19"/>
      <c r="R647" s="19"/>
      <c r="S647" s="19"/>
      <c r="T647" s="19"/>
      <c r="U647" s="19"/>
      <c r="V647" s="19"/>
      <c r="W647" s="19"/>
      <c r="X647" s="19"/>
      <c r="Y647" s="19"/>
      <c r="Z647" s="19"/>
    </row>
    <row r="648">
      <c r="A648" s="19"/>
      <c r="B648" s="20"/>
      <c r="C648" s="19"/>
      <c r="D648" s="19"/>
      <c r="E648" s="19"/>
      <c r="F648" s="19"/>
      <c r="G648" s="20"/>
      <c r="H648" s="19"/>
      <c r="I648" s="19"/>
      <c r="J648" s="19"/>
      <c r="K648" s="19"/>
      <c r="L648" s="19"/>
      <c r="M648" s="19"/>
      <c r="N648" s="19"/>
      <c r="O648" s="19"/>
      <c r="P648" s="19"/>
      <c r="Q648" s="19"/>
      <c r="R648" s="19"/>
      <c r="S648" s="19"/>
      <c r="T648" s="19"/>
      <c r="U648" s="19"/>
      <c r="V648" s="19"/>
      <c r="W648" s="19"/>
      <c r="X648" s="19"/>
      <c r="Y648" s="19"/>
      <c r="Z648" s="19"/>
    </row>
    <row r="649">
      <c r="A649" s="19"/>
      <c r="B649" s="20"/>
      <c r="C649" s="19"/>
      <c r="D649" s="19"/>
      <c r="E649" s="19"/>
      <c r="F649" s="19"/>
      <c r="G649" s="20"/>
      <c r="H649" s="19"/>
      <c r="I649" s="19"/>
      <c r="J649" s="19"/>
      <c r="K649" s="19"/>
      <c r="L649" s="19"/>
      <c r="M649" s="19"/>
      <c r="N649" s="19"/>
      <c r="O649" s="19"/>
      <c r="P649" s="19"/>
      <c r="Q649" s="19"/>
      <c r="R649" s="19"/>
      <c r="S649" s="19"/>
      <c r="T649" s="19"/>
      <c r="U649" s="19"/>
      <c r="V649" s="19"/>
      <c r="W649" s="19"/>
      <c r="X649" s="19"/>
      <c r="Y649" s="19"/>
      <c r="Z649" s="19"/>
    </row>
    <row r="650">
      <c r="A650" s="19"/>
      <c r="B650" s="20"/>
      <c r="C650" s="19"/>
      <c r="D650" s="19"/>
      <c r="E650" s="19"/>
      <c r="F650" s="19"/>
      <c r="G650" s="20"/>
      <c r="H650" s="19"/>
      <c r="I650" s="19"/>
      <c r="J650" s="19"/>
      <c r="K650" s="19"/>
      <c r="L650" s="19"/>
      <c r="M650" s="19"/>
      <c r="N650" s="19"/>
      <c r="O650" s="19"/>
      <c r="P650" s="19"/>
      <c r="Q650" s="19"/>
      <c r="R650" s="19"/>
      <c r="S650" s="19"/>
      <c r="T650" s="19"/>
      <c r="U650" s="19"/>
      <c r="V650" s="19"/>
      <c r="W650" s="19"/>
      <c r="X650" s="19"/>
      <c r="Y650" s="19"/>
      <c r="Z650" s="19"/>
    </row>
    <row r="651">
      <c r="A651" s="19"/>
      <c r="B651" s="20"/>
      <c r="C651" s="19"/>
      <c r="D651" s="19"/>
      <c r="E651" s="19"/>
      <c r="F651" s="19"/>
      <c r="G651" s="20"/>
      <c r="H651" s="19"/>
      <c r="I651" s="19"/>
      <c r="J651" s="19"/>
      <c r="K651" s="19"/>
      <c r="L651" s="19"/>
      <c r="M651" s="19"/>
      <c r="N651" s="19"/>
      <c r="O651" s="19"/>
      <c r="P651" s="19"/>
      <c r="Q651" s="19"/>
      <c r="R651" s="19"/>
      <c r="S651" s="19"/>
      <c r="T651" s="19"/>
      <c r="U651" s="19"/>
      <c r="V651" s="19"/>
      <c r="W651" s="19"/>
      <c r="X651" s="19"/>
      <c r="Y651" s="19"/>
      <c r="Z651" s="19"/>
    </row>
    <row r="652">
      <c r="A652" s="19"/>
      <c r="B652" s="20"/>
      <c r="C652" s="19"/>
      <c r="D652" s="19"/>
      <c r="E652" s="19"/>
      <c r="F652" s="19"/>
      <c r="G652" s="20"/>
      <c r="H652" s="19"/>
      <c r="I652" s="19"/>
      <c r="J652" s="19"/>
      <c r="K652" s="19"/>
      <c r="L652" s="19"/>
      <c r="M652" s="19"/>
      <c r="N652" s="19"/>
      <c r="O652" s="19"/>
      <c r="P652" s="19"/>
      <c r="Q652" s="19"/>
      <c r="R652" s="19"/>
      <c r="S652" s="19"/>
      <c r="T652" s="19"/>
      <c r="U652" s="19"/>
      <c r="V652" s="19"/>
      <c r="W652" s="19"/>
      <c r="X652" s="19"/>
      <c r="Y652" s="19"/>
      <c r="Z652" s="19"/>
    </row>
    <row r="653">
      <c r="A653" s="19"/>
      <c r="B653" s="20"/>
      <c r="C653" s="19"/>
      <c r="D653" s="19"/>
      <c r="E653" s="19"/>
      <c r="F653" s="19"/>
      <c r="G653" s="20"/>
      <c r="H653" s="19"/>
      <c r="I653" s="19"/>
      <c r="J653" s="19"/>
      <c r="K653" s="19"/>
      <c r="L653" s="19"/>
      <c r="M653" s="19"/>
      <c r="N653" s="19"/>
      <c r="O653" s="19"/>
      <c r="P653" s="19"/>
      <c r="Q653" s="19"/>
      <c r="R653" s="19"/>
      <c r="S653" s="19"/>
      <c r="T653" s="19"/>
      <c r="U653" s="19"/>
      <c r="V653" s="19"/>
      <c r="W653" s="19"/>
      <c r="X653" s="19"/>
      <c r="Y653" s="19"/>
      <c r="Z653" s="19"/>
    </row>
    <row r="654">
      <c r="A654" s="19"/>
      <c r="B654" s="20"/>
      <c r="C654" s="19"/>
      <c r="D654" s="19"/>
      <c r="E654" s="19"/>
      <c r="F654" s="19"/>
      <c r="G654" s="20"/>
      <c r="H654" s="19"/>
      <c r="I654" s="19"/>
      <c r="J654" s="19"/>
      <c r="K654" s="19"/>
      <c r="L654" s="19"/>
      <c r="M654" s="19"/>
      <c r="N654" s="19"/>
      <c r="O654" s="19"/>
      <c r="P654" s="19"/>
      <c r="Q654" s="19"/>
      <c r="R654" s="19"/>
      <c r="S654" s="19"/>
      <c r="T654" s="19"/>
      <c r="U654" s="19"/>
      <c r="V654" s="19"/>
      <c r="W654" s="19"/>
      <c r="X654" s="19"/>
      <c r="Y654" s="19"/>
      <c r="Z654" s="19"/>
    </row>
    <row r="655">
      <c r="A655" s="19"/>
      <c r="B655" s="20"/>
      <c r="C655" s="19"/>
      <c r="D655" s="19"/>
      <c r="E655" s="19"/>
      <c r="F655" s="19"/>
      <c r="G655" s="20"/>
      <c r="H655" s="19"/>
      <c r="I655" s="19"/>
      <c r="J655" s="19"/>
      <c r="K655" s="19"/>
      <c r="L655" s="19"/>
      <c r="M655" s="19"/>
      <c r="N655" s="19"/>
      <c r="O655" s="19"/>
      <c r="P655" s="19"/>
      <c r="Q655" s="19"/>
      <c r="R655" s="19"/>
      <c r="S655" s="19"/>
      <c r="T655" s="19"/>
      <c r="U655" s="19"/>
      <c r="V655" s="19"/>
      <c r="W655" s="19"/>
      <c r="X655" s="19"/>
      <c r="Y655" s="19"/>
      <c r="Z655" s="19"/>
    </row>
    <row r="656">
      <c r="A656" s="19"/>
      <c r="B656" s="20"/>
      <c r="C656" s="19"/>
      <c r="D656" s="19"/>
      <c r="E656" s="19"/>
      <c r="F656" s="19"/>
      <c r="G656" s="20"/>
      <c r="H656" s="19"/>
      <c r="I656" s="19"/>
      <c r="J656" s="19"/>
      <c r="K656" s="19"/>
      <c r="L656" s="19"/>
      <c r="M656" s="19"/>
      <c r="N656" s="19"/>
      <c r="O656" s="19"/>
      <c r="P656" s="19"/>
      <c r="Q656" s="19"/>
      <c r="R656" s="19"/>
      <c r="S656" s="19"/>
      <c r="T656" s="19"/>
      <c r="U656" s="19"/>
      <c r="V656" s="19"/>
      <c r="W656" s="19"/>
      <c r="X656" s="19"/>
      <c r="Y656" s="19"/>
      <c r="Z656" s="19"/>
    </row>
    <row r="657">
      <c r="A657" s="19"/>
      <c r="B657" s="20"/>
      <c r="C657" s="19"/>
      <c r="D657" s="19"/>
      <c r="E657" s="19"/>
      <c r="F657" s="19"/>
      <c r="G657" s="20"/>
      <c r="H657" s="19"/>
      <c r="I657" s="19"/>
      <c r="J657" s="19"/>
      <c r="K657" s="19"/>
      <c r="L657" s="19"/>
      <c r="M657" s="19"/>
      <c r="N657" s="19"/>
      <c r="O657" s="19"/>
      <c r="P657" s="19"/>
      <c r="Q657" s="19"/>
      <c r="R657" s="19"/>
      <c r="S657" s="19"/>
      <c r="T657" s="19"/>
      <c r="U657" s="19"/>
      <c r="V657" s="19"/>
      <c r="W657" s="19"/>
      <c r="X657" s="19"/>
      <c r="Y657" s="19"/>
      <c r="Z657" s="19"/>
    </row>
    <row r="658">
      <c r="A658" s="19"/>
      <c r="B658" s="20"/>
      <c r="C658" s="19"/>
      <c r="D658" s="19"/>
      <c r="E658" s="19"/>
      <c r="F658" s="19"/>
      <c r="G658" s="20"/>
      <c r="H658" s="19"/>
      <c r="I658" s="19"/>
      <c r="J658" s="19"/>
      <c r="K658" s="19"/>
      <c r="L658" s="19"/>
      <c r="M658" s="19"/>
      <c r="N658" s="19"/>
      <c r="O658" s="19"/>
      <c r="P658" s="19"/>
      <c r="Q658" s="19"/>
      <c r="R658" s="19"/>
      <c r="S658" s="19"/>
      <c r="T658" s="19"/>
      <c r="U658" s="19"/>
      <c r="V658" s="19"/>
      <c r="W658" s="19"/>
      <c r="X658" s="19"/>
      <c r="Y658" s="19"/>
      <c r="Z658" s="19"/>
    </row>
    <row r="659">
      <c r="A659" s="19"/>
      <c r="B659" s="20"/>
      <c r="C659" s="19"/>
      <c r="D659" s="19"/>
      <c r="E659" s="19"/>
      <c r="F659" s="19"/>
      <c r="G659" s="20"/>
      <c r="H659" s="19"/>
      <c r="I659" s="19"/>
      <c r="J659" s="19"/>
      <c r="K659" s="19"/>
      <c r="L659" s="19"/>
      <c r="M659" s="19"/>
      <c r="N659" s="19"/>
      <c r="O659" s="19"/>
      <c r="P659" s="19"/>
      <c r="Q659" s="19"/>
      <c r="R659" s="19"/>
      <c r="S659" s="19"/>
      <c r="T659" s="19"/>
      <c r="U659" s="19"/>
      <c r="V659" s="19"/>
      <c r="W659" s="19"/>
      <c r="X659" s="19"/>
      <c r="Y659" s="19"/>
      <c r="Z659" s="19"/>
    </row>
    <row r="660">
      <c r="A660" s="19"/>
      <c r="B660" s="20"/>
      <c r="C660" s="19"/>
      <c r="D660" s="19"/>
      <c r="E660" s="19"/>
      <c r="F660" s="19"/>
      <c r="G660" s="20"/>
      <c r="H660" s="19"/>
      <c r="I660" s="19"/>
      <c r="J660" s="19"/>
      <c r="K660" s="19"/>
      <c r="L660" s="19"/>
      <c r="M660" s="19"/>
      <c r="N660" s="19"/>
      <c r="O660" s="19"/>
      <c r="P660" s="19"/>
      <c r="Q660" s="19"/>
      <c r="R660" s="19"/>
      <c r="S660" s="19"/>
      <c r="T660" s="19"/>
      <c r="U660" s="19"/>
      <c r="V660" s="19"/>
      <c r="W660" s="19"/>
      <c r="X660" s="19"/>
      <c r="Y660" s="19"/>
      <c r="Z660" s="19"/>
    </row>
    <row r="661">
      <c r="A661" s="19"/>
      <c r="B661" s="20"/>
      <c r="C661" s="19"/>
      <c r="D661" s="19"/>
      <c r="E661" s="19"/>
      <c r="F661" s="19"/>
      <c r="G661" s="20"/>
      <c r="H661" s="19"/>
      <c r="I661" s="19"/>
      <c r="J661" s="19"/>
      <c r="K661" s="19"/>
      <c r="L661" s="19"/>
      <c r="M661" s="19"/>
      <c r="N661" s="19"/>
      <c r="O661" s="19"/>
      <c r="P661" s="19"/>
      <c r="Q661" s="19"/>
      <c r="R661" s="19"/>
      <c r="S661" s="19"/>
      <c r="T661" s="19"/>
      <c r="U661" s="19"/>
      <c r="V661" s="19"/>
      <c r="W661" s="19"/>
      <c r="X661" s="19"/>
      <c r="Y661" s="19"/>
      <c r="Z661" s="19"/>
    </row>
    <row r="662">
      <c r="A662" s="19"/>
      <c r="B662" s="20"/>
      <c r="C662" s="19"/>
      <c r="D662" s="19"/>
      <c r="E662" s="19"/>
      <c r="F662" s="19"/>
      <c r="G662" s="20"/>
      <c r="H662" s="19"/>
      <c r="I662" s="19"/>
      <c r="J662" s="19"/>
      <c r="K662" s="19"/>
      <c r="L662" s="19"/>
      <c r="M662" s="19"/>
      <c r="N662" s="19"/>
      <c r="O662" s="19"/>
      <c r="P662" s="19"/>
      <c r="Q662" s="19"/>
      <c r="R662" s="19"/>
      <c r="S662" s="19"/>
      <c r="T662" s="19"/>
      <c r="U662" s="19"/>
      <c r="V662" s="19"/>
      <c r="W662" s="19"/>
      <c r="X662" s="19"/>
      <c r="Y662" s="19"/>
      <c r="Z662" s="19"/>
    </row>
    <row r="663">
      <c r="A663" s="19"/>
      <c r="B663" s="20"/>
      <c r="C663" s="19"/>
      <c r="D663" s="19"/>
      <c r="E663" s="19"/>
      <c r="F663" s="19"/>
      <c r="G663" s="20"/>
      <c r="H663" s="19"/>
      <c r="I663" s="19"/>
      <c r="J663" s="19"/>
      <c r="K663" s="19"/>
      <c r="L663" s="19"/>
      <c r="M663" s="19"/>
      <c r="N663" s="19"/>
      <c r="O663" s="19"/>
      <c r="P663" s="19"/>
      <c r="Q663" s="19"/>
      <c r="R663" s="19"/>
      <c r="S663" s="19"/>
      <c r="T663" s="19"/>
      <c r="U663" s="19"/>
      <c r="V663" s="19"/>
      <c r="W663" s="19"/>
      <c r="X663" s="19"/>
      <c r="Y663" s="19"/>
      <c r="Z663" s="19"/>
    </row>
    <row r="664">
      <c r="A664" s="19"/>
      <c r="B664" s="20"/>
      <c r="C664" s="19"/>
      <c r="D664" s="19"/>
      <c r="E664" s="19"/>
      <c r="F664" s="19"/>
      <c r="G664" s="20"/>
      <c r="H664" s="19"/>
      <c r="I664" s="19"/>
      <c r="J664" s="19"/>
      <c r="K664" s="19"/>
      <c r="L664" s="19"/>
      <c r="M664" s="19"/>
      <c r="N664" s="19"/>
      <c r="O664" s="19"/>
      <c r="P664" s="19"/>
      <c r="Q664" s="19"/>
      <c r="R664" s="19"/>
      <c r="S664" s="19"/>
      <c r="T664" s="19"/>
      <c r="U664" s="19"/>
      <c r="V664" s="19"/>
      <c r="W664" s="19"/>
      <c r="X664" s="19"/>
      <c r="Y664" s="19"/>
      <c r="Z664" s="19"/>
    </row>
    <row r="665">
      <c r="A665" s="19"/>
      <c r="B665" s="20"/>
      <c r="C665" s="19"/>
      <c r="D665" s="19"/>
      <c r="E665" s="19"/>
      <c r="F665" s="19"/>
      <c r="G665" s="20"/>
      <c r="H665" s="19"/>
      <c r="I665" s="19"/>
      <c r="J665" s="19"/>
      <c r="K665" s="19"/>
      <c r="L665" s="19"/>
      <c r="M665" s="19"/>
      <c r="N665" s="19"/>
      <c r="O665" s="19"/>
      <c r="P665" s="19"/>
      <c r="Q665" s="19"/>
      <c r="R665" s="19"/>
      <c r="S665" s="19"/>
      <c r="T665" s="19"/>
      <c r="U665" s="19"/>
      <c r="V665" s="19"/>
      <c r="W665" s="19"/>
      <c r="X665" s="19"/>
      <c r="Y665" s="19"/>
      <c r="Z665" s="19"/>
    </row>
    <row r="666">
      <c r="A666" s="19"/>
      <c r="B666" s="20"/>
      <c r="C666" s="19"/>
      <c r="D666" s="19"/>
      <c r="E666" s="19"/>
      <c r="F666" s="19"/>
      <c r="G666" s="20"/>
      <c r="H666" s="19"/>
      <c r="I666" s="19"/>
      <c r="J666" s="19"/>
      <c r="K666" s="19"/>
      <c r="L666" s="19"/>
      <c r="M666" s="19"/>
      <c r="N666" s="19"/>
      <c r="O666" s="19"/>
      <c r="P666" s="19"/>
      <c r="Q666" s="19"/>
      <c r="R666" s="19"/>
      <c r="S666" s="19"/>
      <c r="T666" s="19"/>
      <c r="U666" s="19"/>
      <c r="V666" s="19"/>
      <c r="W666" s="19"/>
      <c r="X666" s="19"/>
      <c r="Y666" s="19"/>
      <c r="Z666" s="19"/>
    </row>
    <row r="667">
      <c r="A667" s="19"/>
      <c r="B667" s="20"/>
      <c r="C667" s="19"/>
      <c r="D667" s="19"/>
      <c r="E667" s="19"/>
      <c r="F667" s="19"/>
      <c r="G667" s="20"/>
      <c r="H667" s="19"/>
      <c r="I667" s="19"/>
      <c r="J667" s="19"/>
      <c r="K667" s="19"/>
      <c r="L667" s="19"/>
      <c r="M667" s="19"/>
      <c r="N667" s="19"/>
      <c r="O667" s="19"/>
      <c r="P667" s="19"/>
      <c r="Q667" s="19"/>
      <c r="R667" s="19"/>
      <c r="S667" s="19"/>
      <c r="T667" s="19"/>
      <c r="U667" s="19"/>
      <c r="V667" s="19"/>
      <c r="W667" s="19"/>
      <c r="X667" s="19"/>
      <c r="Y667" s="19"/>
      <c r="Z667" s="19"/>
    </row>
    <row r="668">
      <c r="A668" s="19"/>
      <c r="B668" s="20"/>
      <c r="C668" s="19"/>
      <c r="D668" s="19"/>
      <c r="E668" s="19"/>
      <c r="F668" s="19"/>
      <c r="G668" s="20"/>
      <c r="H668" s="19"/>
      <c r="I668" s="19"/>
      <c r="J668" s="19"/>
      <c r="K668" s="19"/>
      <c r="L668" s="19"/>
      <c r="M668" s="19"/>
      <c r="N668" s="19"/>
      <c r="O668" s="19"/>
      <c r="P668" s="19"/>
      <c r="Q668" s="19"/>
      <c r="R668" s="19"/>
      <c r="S668" s="19"/>
      <c r="T668" s="19"/>
      <c r="U668" s="19"/>
      <c r="V668" s="19"/>
      <c r="W668" s="19"/>
      <c r="X668" s="19"/>
      <c r="Y668" s="19"/>
      <c r="Z668" s="19"/>
    </row>
    <row r="669">
      <c r="A669" s="19"/>
      <c r="B669" s="20"/>
      <c r="C669" s="19"/>
      <c r="D669" s="19"/>
      <c r="E669" s="19"/>
      <c r="F669" s="19"/>
      <c r="G669" s="20"/>
      <c r="H669" s="19"/>
      <c r="I669" s="19"/>
      <c r="J669" s="19"/>
      <c r="K669" s="19"/>
      <c r="L669" s="19"/>
      <c r="M669" s="19"/>
      <c r="N669" s="19"/>
      <c r="O669" s="19"/>
      <c r="P669" s="19"/>
      <c r="Q669" s="19"/>
      <c r="R669" s="19"/>
      <c r="S669" s="19"/>
      <c r="T669" s="19"/>
      <c r="U669" s="19"/>
      <c r="V669" s="19"/>
      <c r="W669" s="19"/>
      <c r="X669" s="19"/>
      <c r="Y669" s="19"/>
      <c r="Z669" s="19"/>
    </row>
    <row r="670">
      <c r="A670" s="19"/>
      <c r="B670" s="20"/>
      <c r="C670" s="19"/>
      <c r="D670" s="19"/>
      <c r="E670" s="19"/>
      <c r="F670" s="19"/>
      <c r="G670" s="20"/>
      <c r="H670" s="19"/>
      <c r="I670" s="19"/>
      <c r="J670" s="19"/>
      <c r="K670" s="19"/>
      <c r="L670" s="19"/>
      <c r="M670" s="19"/>
      <c r="N670" s="19"/>
      <c r="O670" s="19"/>
      <c r="P670" s="19"/>
      <c r="Q670" s="19"/>
      <c r="R670" s="19"/>
      <c r="S670" s="19"/>
      <c r="T670" s="19"/>
      <c r="U670" s="19"/>
      <c r="V670" s="19"/>
      <c r="W670" s="19"/>
      <c r="X670" s="19"/>
      <c r="Y670" s="19"/>
      <c r="Z670" s="19"/>
    </row>
    <row r="671">
      <c r="A671" s="19"/>
      <c r="B671" s="20"/>
      <c r="C671" s="19"/>
      <c r="D671" s="19"/>
      <c r="E671" s="19"/>
      <c r="F671" s="19"/>
      <c r="G671" s="20"/>
      <c r="H671" s="19"/>
      <c r="I671" s="19"/>
      <c r="J671" s="19"/>
      <c r="K671" s="19"/>
      <c r="L671" s="19"/>
      <c r="M671" s="19"/>
      <c r="N671" s="19"/>
      <c r="O671" s="19"/>
      <c r="P671" s="19"/>
      <c r="Q671" s="19"/>
      <c r="R671" s="19"/>
      <c r="S671" s="19"/>
      <c r="T671" s="19"/>
      <c r="U671" s="19"/>
      <c r="V671" s="19"/>
      <c r="W671" s="19"/>
      <c r="X671" s="19"/>
      <c r="Y671" s="19"/>
      <c r="Z671" s="19"/>
    </row>
    <row r="672">
      <c r="A672" s="19"/>
      <c r="B672" s="20"/>
      <c r="C672" s="19"/>
      <c r="D672" s="19"/>
      <c r="E672" s="19"/>
      <c r="F672" s="19"/>
      <c r="G672" s="20"/>
      <c r="H672" s="19"/>
      <c r="I672" s="19"/>
      <c r="J672" s="19"/>
      <c r="K672" s="19"/>
      <c r="L672" s="19"/>
      <c r="M672" s="19"/>
      <c r="N672" s="19"/>
      <c r="O672" s="19"/>
      <c r="P672" s="19"/>
      <c r="Q672" s="19"/>
      <c r="R672" s="19"/>
      <c r="S672" s="19"/>
      <c r="T672" s="19"/>
      <c r="U672" s="19"/>
      <c r="V672" s="19"/>
      <c r="W672" s="19"/>
      <c r="X672" s="19"/>
      <c r="Y672" s="19"/>
      <c r="Z672" s="19"/>
    </row>
    <row r="673">
      <c r="A673" s="19"/>
      <c r="B673" s="20"/>
      <c r="C673" s="19"/>
      <c r="D673" s="19"/>
      <c r="E673" s="19"/>
      <c r="F673" s="19"/>
      <c r="G673" s="20"/>
      <c r="H673" s="19"/>
      <c r="I673" s="19"/>
      <c r="J673" s="19"/>
      <c r="K673" s="19"/>
      <c r="L673" s="19"/>
      <c r="M673" s="19"/>
      <c r="N673" s="19"/>
      <c r="O673" s="19"/>
      <c r="P673" s="19"/>
      <c r="Q673" s="19"/>
      <c r="R673" s="19"/>
      <c r="S673" s="19"/>
      <c r="T673" s="19"/>
      <c r="U673" s="19"/>
      <c r="V673" s="19"/>
      <c r="W673" s="19"/>
      <c r="X673" s="19"/>
      <c r="Y673" s="19"/>
      <c r="Z673" s="19"/>
    </row>
    <row r="674">
      <c r="A674" s="19"/>
      <c r="B674" s="20"/>
      <c r="C674" s="19"/>
      <c r="D674" s="19"/>
      <c r="E674" s="19"/>
      <c r="F674" s="19"/>
      <c r="G674" s="20"/>
      <c r="H674" s="19"/>
      <c r="I674" s="19"/>
      <c r="J674" s="19"/>
      <c r="K674" s="19"/>
      <c r="L674" s="19"/>
      <c r="M674" s="19"/>
      <c r="N674" s="19"/>
      <c r="O674" s="19"/>
      <c r="P674" s="19"/>
      <c r="Q674" s="19"/>
      <c r="R674" s="19"/>
      <c r="S674" s="19"/>
      <c r="T674" s="19"/>
      <c r="U674" s="19"/>
      <c r="V674" s="19"/>
      <c r="W674" s="19"/>
      <c r="X674" s="19"/>
      <c r="Y674" s="19"/>
      <c r="Z674" s="19"/>
    </row>
    <row r="675">
      <c r="A675" s="19"/>
      <c r="B675" s="20"/>
      <c r="C675" s="19"/>
      <c r="D675" s="19"/>
      <c r="E675" s="19"/>
      <c r="F675" s="19"/>
      <c r="G675" s="20"/>
      <c r="H675" s="19"/>
      <c r="I675" s="19"/>
      <c r="J675" s="19"/>
      <c r="K675" s="19"/>
      <c r="L675" s="19"/>
      <c r="M675" s="19"/>
      <c r="N675" s="19"/>
      <c r="O675" s="19"/>
      <c r="P675" s="19"/>
      <c r="Q675" s="19"/>
      <c r="R675" s="19"/>
      <c r="S675" s="19"/>
      <c r="T675" s="19"/>
      <c r="U675" s="19"/>
      <c r="V675" s="19"/>
      <c r="W675" s="19"/>
      <c r="X675" s="19"/>
      <c r="Y675" s="19"/>
      <c r="Z675" s="19"/>
    </row>
    <row r="676">
      <c r="A676" s="19"/>
      <c r="B676" s="20"/>
      <c r="C676" s="19"/>
      <c r="D676" s="19"/>
      <c r="E676" s="19"/>
      <c r="F676" s="19"/>
      <c r="G676" s="20"/>
      <c r="H676" s="19"/>
      <c r="I676" s="19"/>
      <c r="J676" s="19"/>
      <c r="K676" s="19"/>
      <c r="L676" s="19"/>
      <c r="M676" s="19"/>
      <c r="N676" s="19"/>
      <c r="O676" s="19"/>
      <c r="P676" s="19"/>
      <c r="Q676" s="19"/>
      <c r="R676" s="19"/>
      <c r="S676" s="19"/>
      <c r="T676" s="19"/>
      <c r="U676" s="19"/>
      <c r="V676" s="19"/>
      <c r="W676" s="19"/>
      <c r="X676" s="19"/>
      <c r="Y676" s="19"/>
      <c r="Z676" s="19"/>
    </row>
    <row r="677">
      <c r="A677" s="19"/>
      <c r="B677" s="20"/>
      <c r="C677" s="19"/>
      <c r="D677" s="19"/>
      <c r="E677" s="19"/>
      <c r="F677" s="19"/>
      <c r="G677" s="20"/>
      <c r="H677" s="19"/>
      <c r="I677" s="19"/>
      <c r="J677" s="19"/>
      <c r="K677" s="19"/>
      <c r="L677" s="19"/>
      <c r="M677" s="19"/>
      <c r="N677" s="19"/>
      <c r="O677" s="19"/>
      <c r="P677" s="19"/>
      <c r="Q677" s="19"/>
      <c r="R677" s="19"/>
      <c r="S677" s="19"/>
      <c r="T677" s="19"/>
      <c r="U677" s="19"/>
      <c r="V677" s="19"/>
      <c r="W677" s="19"/>
      <c r="X677" s="19"/>
      <c r="Y677" s="19"/>
      <c r="Z677" s="19"/>
    </row>
    <row r="678">
      <c r="A678" s="19"/>
      <c r="B678" s="20"/>
      <c r="C678" s="19"/>
      <c r="D678" s="19"/>
      <c r="E678" s="19"/>
      <c r="F678" s="19"/>
      <c r="G678" s="20"/>
      <c r="H678" s="19"/>
      <c r="I678" s="19"/>
      <c r="J678" s="19"/>
      <c r="K678" s="19"/>
      <c r="L678" s="19"/>
      <c r="M678" s="19"/>
      <c r="N678" s="19"/>
      <c r="O678" s="19"/>
      <c r="P678" s="19"/>
      <c r="Q678" s="19"/>
      <c r="R678" s="19"/>
      <c r="S678" s="19"/>
      <c r="T678" s="19"/>
      <c r="U678" s="19"/>
      <c r="V678" s="19"/>
      <c r="W678" s="19"/>
      <c r="X678" s="19"/>
      <c r="Y678" s="19"/>
      <c r="Z678" s="19"/>
    </row>
    <row r="679">
      <c r="A679" s="19"/>
      <c r="B679" s="20"/>
      <c r="C679" s="19"/>
      <c r="D679" s="19"/>
      <c r="E679" s="19"/>
      <c r="F679" s="19"/>
      <c r="G679" s="20"/>
      <c r="H679" s="19"/>
      <c r="I679" s="19"/>
      <c r="J679" s="19"/>
      <c r="K679" s="19"/>
      <c r="L679" s="19"/>
      <c r="M679" s="19"/>
      <c r="N679" s="19"/>
      <c r="O679" s="19"/>
      <c r="P679" s="19"/>
      <c r="Q679" s="19"/>
      <c r="R679" s="19"/>
      <c r="S679" s="19"/>
      <c r="T679" s="19"/>
      <c r="U679" s="19"/>
      <c r="V679" s="19"/>
      <c r="W679" s="19"/>
      <c r="X679" s="19"/>
      <c r="Y679" s="19"/>
      <c r="Z679" s="19"/>
    </row>
    <row r="680">
      <c r="A680" s="19"/>
      <c r="B680" s="20"/>
      <c r="C680" s="19"/>
      <c r="D680" s="19"/>
      <c r="E680" s="19"/>
      <c r="F680" s="19"/>
      <c r="G680" s="20"/>
      <c r="H680" s="19"/>
      <c r="I680" s="19"/>
      <c r="J680" s="19"/>
      <c r="K680" s="19"/>
      <c r="L680" s="19"/>
      <c r="M680" s="19"/>
      <c r="N680" s="19"/>
      <c r="O680" s="19"/>
      <c r="P680" s="19"/>
      <c r="Q680" s="19"/>
      <c r="R680" s="19"/>
      <c r="S680" s="19"/>
      <c r="T680" s="19"/>
      <c r="U680" s="19"/>
      <c r="V680" s="19"/>
      <c r="W680" s="19"/>
      <c r="X680" s="19"/>
      <c r="Y680" s="19"/>
      <c r="Z680" s="19"/>
    </row>
    <row r="681">
      <c r="A681" s="19"/>
      <c r="B681" s="20"/>
      <c r="C681" s="19"/>
      <c r="D681" s="19"/>
      <c r="E681" s="19"/>
      <c r="F681" s="19"/>
      <c r="G681" s="20"/>
      <c r="H681" s="19"/>
      <c r="I681" s="19"/>
      <c r="J681" s="19"/>
      <c r="K681" s="19"/>
      <c r="L681" s="19"/>
      <c r="M681" s="19"/>
      <c r="N681" s="19"/>
      <c r="O681" s="19"/>
      <c r="P681" s="19"/>
      <c r="Q681" s="19"/>
      <c r="R681" s="19"/>
      <c r="S681" s="19"/>
      <c r="T681" s="19"/>
      <c r="U681" s="19"/>
      <c r="V681" s="19"/>
      <c r="W681" s="19"/>
      <c r="X681" s="19"/>
      <c r="Y681" s="19"/>
      <c r="Z681" s="19"/>
    </row>
    <row r="682">
      <c r="A682" s="19"/>
      <c r="B682" s="20"/>
      <c r="C682" s="19"/>
      <c r="D682" s="19"/>
      <c r="E682" s="19"/>
      <c r="F682" s="19"/>
      <c r="G682" s="20"/>
      <c r="H682" s="19"/>
      <c r="I682" s="19"/>
      <c r="J682" s="19"/>
      <c r="K682" s="19"/>
      <c r="L682" s="19"/>
      <c r="M682" s="19"/>
      <c r="N682" s="19"/>
      <c r="O682" s="19"/>
      <c r="P682" s="19"/>
      <c r="Q682" s="19"/>
      <c r="R682" s="19"/>
      <c r="S682" s="19"/>
      <c r="T682" s="19"/>
      <c r="U682" s="19"/>
      <c r="V682" s="19"/>
      <c r="W682" s="19"/>
      <c r="X682" s="19"/>
      <c r="Y682" s="19"/>
      <c r="Z682" s="19"/>
    </row>
    <row r="683">
      <c r="A683" s="19"/>
      <c r="B683" s="20"/>
      <c r="C683" s="19"/>
      <c r="D683" s="19"/>
      <c r="E683" s="19"/>
      <c r="F683" s="19"/>
      <c r="G683" s="20"/>
      <c r="H683" s="19"/>
      <c r="I683" s="19"/>
      <c r="J683" s="19"/>
      <c r="K683" s="19"/>
      <c r="L683" s="19"/>
      <c r="M683" s="19"/>
      <c r="N683" s="19"/>
      <c r="O683" s="19"/>
      <c r="P683" s="19"/>
      <c r="Q683" s="19"/>
      <c r="R683" s="19"/>
      <c r="S683" s="19"/>
      <c r="T683" s="19"/>
      <c r="U683" s="19"/>
      <c r="V683" s="19"/>
      <c r="W683" s="19"/>
      <c r="X683" s="19"/>
      <c r="Y683" s="19"/>
      <c r="Z683" s="19"/>
    </row>
    <row r="684">
      <c r="A684" s="19"/>
      <c r="B684" s="20"/>
      <c r="C684" s="19"/>
      <c r="D684" s="19"/>
      <c r="E684" s="19"/>
      <c r="F684" s="19"/>
      <c r="G684" s="20"/>
      <c r="H684" s="19"/>
      <c r="I684" s="19"/>
      <c r="J684" s="19"/>
      <c r="K684" s="19"/>
      <c r="L684" s="19"/>
      <c r="M684" s="19"/>
      <c r="N684" s="19"/>
      <c r="O684" s="19"/>
      <c r="P684" s="19"/>
      <c r="Q684" s="19"/>
      <c r="R684" s="19"/>
      <c r="S684" s="19"/>
      <c r="T684" s="19"/>
      <c r="U684" s="19"/>
      <c r="V684" s="19"/>
      <c r="W684" s="19"/>
      <c r="X684" s="19"/>
      <c r="Y684" s="19"/>
      <c r="Z684" s="19"/>
    </row>
    <row r="685">
      <c r="A685" s="19"/>
      <c r="B685" s="20"/>
      <c r="C685" s="19"/>
      <c r="D685" s="19"/>
      <c r="E685" s="19"/>
      <c r="F685" s="19"/>
      <c r="G685" s="20"/>
      <c r="H685" s="19"/>
      <c r="I685" s="19"/>
      <c r="J685" s="19"/>
      <c r="K685" s="19"/>
      <c r="L685" s="19"/>
      <c r="M685" s="19"/>
      <c r="N685" s="19"/>
      <c r="O685" s="19"/>
      <c r="P685" s="19"/>
      <c r="Q685" s="19"/>
      <c r="R685" s="19"/>
      <c r="S685" s="19"/>
      <c r="T685" s="19"/>
      <c r="U685" s="19"/>
      <c r="V685" s="19"/>
      <c r="W685" s="19"/>
      <c r="X685" s="19"/>
      <c r="Y685" s="19"/>
      <c r="Z685" s="19"/>
    </row>
    <row r="686">
      <c r="A686" s="19"/>
      <c r="B686" s="20"/>
      <c r="C686" s="19"/>
      <c r="D686" s="19"/>
      <c r="E686" s="19"/>
      <c r="F686" s="19"/>
      <c r="G686" s="20"/>
      <c r="H686" s="19"/>
      <c r="I686" s="19"/>
      <c r="J686" s="19"/>
      <c r="K686" s="19"/>
      <c r="L686" s="19"/>
      <c r="M686" s="19"/>
      <c r="N686" s="19"/>
      <c r="O686" s="19"/>
      <c r="P686" s="19"/>
      <c r="Q686" s="19"/>
      <c r="R686" s="19"/>
      <c r="S686" s="19"/>
      <c r="T686" s="19"/>
      <c r="U686" s="19"/>
      <c r="V686" s="19"/>
      <c r="W686" s="19"/>
      <c r="X686" s="19"/>
      <c r="Y686" s="19"/>
      <c r="Z686" s="19"/>
    </row>
    <row r="687">
      <c r="A687" s="19"/>
      <c r="B687" s="20"/>
      <c r="C687" s="19"/>
      <c r="D687" s="19"/>
      <c r="E687" s="19"/>
      <c r="F687" s="19"/>
      <c r="G687" s="20"/>
      <c r="H687" s="19"/>
      <c r="I687" s="19"/>
      <c r="J687" s="19"/>
      <c r="K687" s="19"/>
      <c r="L687" s="19"/>
      <c r="M687" s="19"/>
      <c r="N687" s="19"/>
      <c r="O687" s="19"/>
      <c r="P687" s="19"/>
      <c r="Q687" s="19"/>
      <c r="R687" s="19"/>
      <c r="S687" s="19"/>
      <c r="T687" s="19"/>
      <c r="U687" s="19"/>
      <c r="V687" s="19"/>
      <c r="W687" s="19"/>
      <c r="X687" s="19"/>
      <c r="Y687" s="19"/>
      <c r="Z687" s="19"/>
    </row>
    <row r="688">
      <c r="A688" s="19"/>
      <c r="B688" s="20"/>
      <c r="C688" s="19"/>
      <c r="D688" s="19"/>
      <c r="E688" s="19"/>
      <c r="F688" s="19"/>
      <c r="G688" s="20"/>
      <c r="H688" s="19"/>
      <c r="I688" s="19"/>
      <c r="J688" s="19"/>
      <c r="K688" s="19"/>
      <c r="L688" s="19"/>
      <c r="M688" s="19"/>
      <c r="N688" s="19"/>
      <c r="O688" s="19"/>
      <c r="P688" s="19"/>
      <c r="Q688" s="19"/>
      <c r="R688" s="19"/>
      <c r="S688" s="19"/>
      <c r="T688" s="19"/>
      <c r="U688" s="19"/>
      <c r="V688" s="19"/>
      <c r="W688" s="19"/>
      <c r="X688" s="19"/>
      <c r="Y688" s="19"/>
      <c r="Z688" s="19"/>
    </row>
    <row r="689">
      <c r="A689" s="19"/>
      <c r="B689" s="20"/>
      <c r="C689" s="19"/>
      <c r="D689" s="19"/>
      <c r="E689" s="19"/>
      <c r="F689" s="19"/>
      <c r="G689" s="20"/>
      <c r="H689" s="19"/>
      <c r="I689" s="19"/>
      <c r="J689" s="19"/>
      <c r="K689" s="19"/>
      <c r="L689" s="19"/>
      <c r="M689" s="19"/>
      <c r="N689" s="19"/>
      <c r="O689" s="19"/>
      <c r="P689" s="19"/>
      <c r="Q689" s="19"/>
      <c r="R689" s="19"/>
      <c r="S689" s="19"/>
      <c r="T689" s="19"/>
      <c r="U689" s="19"/>
      <c r="V689" s="19"/>
      <c r="W689" s="19"/>
      <c r="X689" s="19"/>
      <c r="Y689" s="19"/>
      <c r="Z689" s="19"/>
    </row>
    <row r="690">
      <c r="A690" s="19"/>
      <c r="B690" s="20"/>
      <c r="C690" s="19"/>
      <c r="D690" s="19"/>
      <c r="E690" s="19"/>
      <c r="F690" s="19"/>
      <c r="G690" s="20"/>
      <c r="H690" s="19"/>
      <c r="I690" s="19"/>
      <c r="J690" s="19"/>
      <c r="K690" s="19"/>
      <c r="L690" s="19"/>
      <c r="M690" s="19"/>
      <c r="N690" s="19"/>
      <c r="O690" s="19"/>
      <c r="P690" s="19"/>
      <c r="Q690" s="19"/>
      <c r="R690" s="19"/>
      <c r="S690" s="19"/>
      <c r="T690" s="19"/>
      <c r="U690" s="19"/>
      <c r="V690" s="19"/>
      <c r="W690" s="19"/>
      <c r="X690" s="19"/>
      <c r="Y690" s="19"/>
      <c r="Z690" s="19"/>
    </row>
    <row r="691">
      <c r="A691" s="19"/>
      <c r="B691" s="20"/>
      <c r="C691" s="19"/>
      <c r="D691" s="19"/>
      <c r="E691" s="19"/>
      <c r="F691" s="19"/>
      <c r="G691" s="20"/>
      <c r="H691" s="19"/>
      <c r="I691" s="19"/>
      <c r="J691" s="19"/>
      <c r="K691" s="19"/>
      <c r="L691" s="19"/>
      <c r="M691" s="19"/>
      <c r="N691" s="19"/>
      <c r="O691" s="19"/>
      <c r="P691" s="19"/>
      <c r="Q691" s="19"/>
      <c r="R691" s="19"/>
      <c r="S691" s="19"/>
      <c r="T691" s="19"/>
      <c r="U691" s="19"/>
      <c r="V691" s="19"/>
      <c r="W691" s="19"/>
      <c r="X691" s="19"/>
      <c r="Y691" s="19"/>
      <c r="Z691" s="19"/>
    </row>
    <row r="692">
      <c r="A692" s="19"/>
      <c r="B692" s="20"/>
      <c r="C692" s="19"/>
      <c r="D692" s="19"/>
      <c r="E692" s="19"/>
      <c r="F692" s="19"/>
      <c r="G692" s="20"/>
      <c r="H692" s="19"/>
      <c r="I692" s="19"/>
      <c r="J692" s="19"/>
      <c r="K692" s="19"/>
      <c r="L692" s="19"/>
      <c r="M692" s="19"/>
      <c r="N692" s="19"/>
      <c r="O692" s="19"/>
      <c r="P692" s="19"/>
      <c r="Q692" s="19"/>
      <c r="R692" s="19"/>
      <c r="S692" s="19"/>
      <c r="T692" s="19"/>
      <c r="U692" s="19"/>
      <c r="V692" s="19"/>
      <c r="W692" s="19"/>
      <c r="X692" s="19"/>
      <c r="Y692" s="19"/>
      <c r="Z692" s="19"/>
    </row>
    <row r="693">
      <c r="A693" s="19"/>
      <c r="B693" s="20"/>
      <c r="C693" s="19"/>
      <c r="D693" s="19"/>
      <c r="E693" s="19"/>
      <c r="F693" s="19"/>
      <c r="G693" s="20"/>
      <c r="H693" s="19"/>
      <c r="I693" s="19"/>
      <c r="J693" s="19"/>
      <c r="K693" s="19"/>
      <c r="L693" s="19"/>
      <c r="M693" s="19"/>
      <c r="N693" s="19"/>
      <c r="O693" s="19"/>
      <c r="P693" s="19"/>
      <c r="Q693" s="19"/>
      <c r="R693" s="19"/>
      <c r="S693" s="19"/>
      <c r="T693" s="19"/>
      <c r="U693" s="19"/>
      <c r="V693" s="19"/>
      <c r="W693" s="19"/>
      <c r="X693" s="19"/>
      <c r="Y693" s="19"/>
      <c r="Z693" s="19"/>
    </row>
    <row r="694">
      <c r="A694" s="19"/>
      <c r="B694" s="20"/>
      <c r="C694" s="19"/>
      <c r="D694" s="19"/>
      <c r="E694" s="19"/>
      <c r="F694" s="19"/>
      <c r="G694" s="20"/>
      <c r="H694" s="19"/>
      <c r="I694" s="19"/>
      <c r="J694" s="19"/>
      <c r="K694" s="19"/>
      <c r="L694" s="19"/>
      <c r="M694" s="19"/>
      <c r="N694" s="19"/>
      <c r="O694" s="19"/>
      <c r="P694" s="19"/>
      <c r="Q694" s="19"/>
      <c r="R694" s="19"/>
      <c r="S694" s="19"/>
      <c r="T694" s="19"/>
      <c r="U694" s="19"/>
      <c r="V694" s="19"/>
      <c r="W694" s="19"/>
      <c r="X694" s="19"/>
      <c r="Y694" s="19"/>
      <c r="Z694" s="19"/>
    </row>
    <row r="695">
      <c r="A695" s="19"/>
      <c r="B695" s="20"/>
      <c r="C695" s="19"/>
      <c r="D695" s="19"/>
      <c r="E695" s="19"/>
      <c r="F695" s="19"/>
      <c r="G695" s="20"/>
      <c r="H695" s="19"/>
      <c r="I695" s="19"/>
      <c r="J695" s="19"/>
      <c r="K695" s="19"/>
      <c r="L695" s="19"/>
      <c r="M695" s="19"/>
      <c r="N695" s="19"/>
      <c r="O695" s="19"/>
      <c r="P695" s="19"/>
      <c r="Q695" s="19"/>
      <c r="R695" s="19"/>
      <c r="S695" s="19"/>
      <c r="T695" s="19"/>
      <c r="U695" s="19"/>
      <c r="V695" s="19"/>
      <c r="W695" s="19"/>
      <c r="X695" s="19"/>
      <c r="Y695" s="19"/>
      <c r="Z695" s="19"/>
    </row>
    <row r="696">
      <c r="A696" s="19"/>
      <c r="B696" s="20"/>
      <c r="C696" s="19"/>
      <c r="D696" s="19"/>
      <c r="E696" s="19"/>
      <c r="F696" s="19"/>
      <c r="G696" s="20"/>
      <c r="H696" s="19"/>
      <c r="I696" s="19"/>
      <c r="J696" s="19"/>
      <c r="K696" s="19"/>
      <c r="L696" s="19"/>
      <c r="M696" s="19"/>
      <c r="N696" s="19"/>
      <c r="O696" s="19"/>
      <c r="P696" s="19"/>
      <c r="Q696" s="19"/>
      <c r="R696" s="19"/>
      <c r="S696" s="19"/>
      <c r="T696" s="19"/>
      <c r="U696" s="19"/>
      <c r="V696" s="19"/>
      <c r="W696" s="19"/>
      <c r="X696" s="19"/>
      <c r="Y696" s="19"/>
      <c r="Z696" s="19"/>
    </row>
    <row r="697">
      <c r="A697" s="19"/>
      <c r="B697" s="20"/>
      <c r="C697" s="19"/>
      <c r="D697" s="19"/>
      <c r="E697" s="19"/>
      <c r="F697" s="19"/>
      <c r="G697" s="20"/>
      <c r="H697" s="19"/>
      <c r="I697" s="19"/>
      <c r="J697" s="19"/>
      <c r="K697" s="19"/>
      <c r="L697" s="19"/>
      <c r="M697" s="19"/>
      <c r="N697" s="19"/>
      <c r="O697" s="19"/>
      <c r="P697" s="19"/>
      <c r="Q697" s="19"/>
      <c r="R697" s="19"/>
      <c r="S697" s="19"/>
      <c r="T697" s="19"/>
      <c r="U697" s="19"/>
      <c r="V697" s="19"/>
      <c r="W697" s="19"/>
      <c r="X697" s="19"/>
      <c r="Y697" s="19"/>
      <c r="Z697" s="19"/>
    </row>
    <row r="698">
      <c r="A698" s="19"/>
      <c r="B698" s="20"/>
      <c r="C698" s="19"/>
      <c r="D698" s="19"/>
      <c r="E698" s="19"/>
      <c r="F698" s="19"/>
      <c r="G698" s="20"/>
      <c r="H698" s="19"/>
      <c r="I698" s="19"/>
      <c r="J698" s="19"/>
      <c r="K698" s="19"/>
      <c r="L698" s="19"/>
      <c r="M698" s="19"/>
      <c r="N698" s="19"/>
      <c r="O698" s="19"/>
      <c r="P698" s="19"/>
      <c r="Q698" s="19"/>
      <c r="R698" s="19"/>
      <c r="S698" s="19"/>
      <c r="T698" s="19"/>
      <c r="U698" s="19"/>
      <c r="V698" s="19"/>
      <c r="W698" s="19"/>
      <c r="X698" s="19"/>
      <c r="Y698" s="19"/>
      <c r="Z698" s="19"/>
    </row>
    <row r="699">
      <c r="A699" s="19"/>
      <c r="B699" s="20"/>
      <c r="C699" s="19"/>
      <c r="D699" s="19"/>
      <c r="E699" s="19"/>
      <c r="F699" s="19"/>
      <c r="G699" s="20"/>
      <c r="H699" s="19"/>
      <c r="I699" s="19"/>
      <c r="J699" s="19"/>
      <c r="K699" s="19"/>
      <c r="L699" s="19"/>
      <c r="M699" s="19"/>
      <c r="N699" s="19"/>
      <c r="O699" s="19"/>
      <c r="P699" s="19"/>
      <c r="Q699" s="19"/>
      <c r="R699" s="19"/>
      <c r="S699" s="19"/>
      <c r="T699" s="19"/>
      <c r="U699" s="19"/>
      <c r="V699" s="19"/>
      <c r="W699" s="19"/>
      <c r="X699" s="19"/>
      <c r="Y699" s="19"/>
      <c r="Z699" s="19"/>
    </row>
    <row r="700">
      <c r="A700" s="19"/>
      <c r="B700" s="20"/>
      <c r="C700" s="19"/>
      <c r="D700" s="19"/>
      <c r="E700" s="19"/>
      <c r="F700" s="19"/>
      <c r="G700" s="20"/>
      <c r="H700" s="19"/>
      <c r="I700" s="19"/>
      <c r="J700" s="19"/>
      <c r="K700" s="19"/>
      <c r="L700" s="19"/>
      <c r="M700" s="19"/>
      <c r="N700" s="19"/>
      <c r="O700" s="19"/>
      <c r="P700" s="19"/>
      <c r="Q700" s="19"/>
      <c r="R700" s="19"/>
      <c r="S700" s="19"/>
      <c r="T700" s="19"/>
      <c r="U700" s="19"/>
      <c r="V700" s="19"/>
      <c r="W700" s="19"/>
      <c r="X700" s="19"/>
      <c r="Y700" s="19"/>
      <c r="Z700" s="19"/>
    </row>
    <row r="701">
      <c r="A701" s="19"/>
      <c r="B701" s="20"/>
      <c r="C701" s="19"/>
      <c r="D701" s="19"/>
      <c r="E701" s="19"/>
      <c r="F701" s="19"/>
      <c r="G701" s="20"/>
      <c r="H701" s="19"/>
      <c r="I701" s="19"/>
      <c r="J701" s="19"/>
      <c r="K701" s="19"/>
      <c r="L701" s="19"/>
      <c r="M701" s="19"/>
      <c r="N701" s="19"/>
      <c r="O701" s="19"/>
      <c r="P701" s="19"/>
      <c r="Q701" s="19"/>
      <c r="R701" s="19"/>
      <c r="S701" s="19"/>
      <c r="T701" s="19"/>
      <c r="U701" s="19"/>
      <c r="V701" s="19"/>
      <c r="W701" s="19"/>
      <c r="X701" s="19"/>
      <c r="Y701" s="19"/>
      <c r="Z701" s="19"/>
    </row>
    <row r="702">
      <c r="A702" s="19"/>
      <c r="B702" s="20"/>
      <c r="C702" s="19"/>
      <c r="D702" s="19"/>
      <c r="E702" s="19"/>
      <c r="F702" s="19"/>
      <c r="G702" s="20"/>
      <c r="H702" s="19"/>
      <c r="I702" s="19"/>
      <c r="J702" s="19"/>
      <c r="K702" s="19"/>
      <c r="L702" s="19"/>
      <c r="M702" s="19"/>
      <c r="N702" s="19"/>
      <c r="O702" s="19"/>
      <c r="P702" s="19"/>
      <c r="Q702" s="19"/>
      <c r="R702" s="19"/>
      <c r="S702" s="19"/>
      <c r="T702" s="19"/>
      <c r="U702" s="19"/>
      <c r="V702" s="19"/>
      <c r="W702" s="19"/>
      <c r="X702" s="19"/>
      <c r="Y702" s="19"/>
      <c r="Z702" s="19"/>
    </row>
    <row r="703">
      <c r="A703" s="19"/>
      <c r="B703" s="20"/>
      <c r="C703" s="19"/>
      <c r="D703" s="19"/>
      <c r="E703" s="19"/>
      <c r="F703" s="19"/>
      <c r="G703" s="20"/>
      <c r="H703" s="19"/>
      <c r="I703" s="19"/>
      <c r="J703" s="19"/>
      <c r="K703" s="19"/>
      <c r="L703" s="19"/>
      <c r="M703" s="19"/>
      <c r="N703" s="19"/>
      <c r="O703" s="19"/>
      <c r="P703" s="19"/>
      <c r="Q703" s="19"/>
      <c r="R703" s="19"/>
      <c r="S703" s="19"/>
      <c r="T703" s="19"/>
      <c r="U703" s="19"/>
      <c r="V703" s="19"/>
      <c r="W703" s="19"/>
      <c r="X703" s="19"/>
      <c r="Y703" s="19"/>
      <c r="Z703" s="19"/>
    </row>
    <row r="704">
      <c r="A704" s="19"/>
      <c r="B704" s="20"/>
      <c r="C704" s="19"/>
      <c r="D704" s="19"/>
      <c r="E704" s="19"/>
      <c r="F704" s="19"/>
      <c r="G704" s="20"/>
      <c r="H704" s="19"/>
      <c r="I704" s="19"/>
      <c r="J704" s="19"/>
      <c r="K704" s="19"/>
      <c r="L704" s="19"/>
      <c r="M704" s="19"/>
      <c r="N704" s="19"/>
      <c r="O704" s="19"/>
      <c r="P704" s="19"/>
      <c r="Q704" s="19"/>
      <c r="R704" s="19"/>
      <c r="S704" s="19"/>
      <c r="T704" s="19"/>
      <c r="U704" s="19"/>
      <c r="V704" s="19"/>
      <c r="W704" s="19"/>
      <c r="X704" s="19"/>
      <c r="Y704" s="19"/>
      <c r="Z704" s="19"/>
    </row>
    <row r="705">
      <c r="A705" s="19"/>
      <c r="B705" s="20"/>
      <c r="C705" s="19"/>
      <c r="D705" s="19"/>
      <c r="E705" s="19"/>
      <c r="F705" s="19"/>
      <c r="G705" s="20"/>
      <c r="H705" s="19"/>
      <c r="I705" s="19"/>
      <c r="J705" s="19"/>
      <c r="K705" s="19"/>
      <c r="L705" s="19"/>
      <c r="M705" s="19"/>
      <c r="N705" s="19"/>
      <c r="O705" s="19"/>
      <c r="P705" s="19"/>
      <c r="Q705" s="19"/>
      <c r="R705" s="19"/>
      <c r="S705" s="19"/>
      <c r="T705" s="19"/>
      <c r="U705" s="19"/>
      <c r="V705" s="19"/>
      <c r="W705" s="19"/>
      <c r="X705" s="19"/>
      <c r="Y705" s="19"/>
      <c r="Z705" s="19"/>
    </row>
    <row r="706">
      <c r="A706" s="19"/>
      <c r="B706" s="20"/>
      <c r="C706" s="19"/>
      <c r="D706" s="19"/>
      <c r="E706" s="19"/>
      <c r="F706" s="19"/>
      <c r="G706" s="20"/>
      <c r="H706" s="19"/>
      <c r="I706" s="19"/>
      <c r="J706" s="19"/>
      <c r="K706" s="19"/>
      <c r="L706" s="19"/>
      <c r="M706" s="19"/>
      <c r="N706" s="19"/>
      <c r="O706" s="19"/>
      <c r="P706" s="19"/>
      <c r="Q706" s="19"/>
      <c r="R706" s="19"/>
      <c r="S706" s="19"/>
      <c r="T706" s="19"/>
      <c r="U706" s="19"/>
      <c r="V706" s="19"/>
      <c r="W706" s="19"/>
      <c r="X706" s="19"/>
      <c r="Y706" s="19"/>
      <c r="Z706" s="19"/>
    </row>
    <row r="707">
      <c r="A707" s="19"/>
      <c r="B707" s="20"/>
      <c r="C707" s="19"/>
      <c r="D707" s="19"/>
      <c r="E707" s="19"/>
      <c r="F707" s="19"/>
      <c r="G707" s="20"/>
      <c r="H707" s="19"/>
      <c r="I707" s="19"/>
      <c r="J707" s="19"/>
      <c r="K707" s="19"/>
      <c r="L707" s="19"/>
      <c r="M707" s="19"/>
      <c r="N707" s="19"/>
      <c r="O707" s="19"/>
      <c r="P707" s="19"/>
      <c r="Q707" s="19"/>
      <c r="R707" s="19"/>
      <c r="S707" s="19"/>
      <c r="T707" s="19"/>
      <c r="U707" s="19"/>
      <c r="V707" s="19"/>
      <c r="W707" s="19"/>
      <c r="X707" s="19"/>
      <c r="Y707" s="19"/>
      <c r="Z707" s="19"/>
    </row>
    <row r="708">
      <c r="A708" s="19"/>
      <c r="B708" s="20"/>
      <c r="C708" s="19"/>
      <c r="D708" s="19"/>
      <c r="E708" s="19"/>
      <c r="F708" s="19"/>
      <c r="G708" s="20"/>
      <c r="H708" s="19"/>
      <c r="I708" s="19"/>
      <c r="J708" s="19"/>
      <c r="K708" s="19"/>
      <c r="L708" s="19"/>
      <c r="M708" s="19"/>
      <c r="N708" s="19"/>
      <c r="O708" s="19"/>
      <c r="P708" s="19"/>
      <c r="Q708" s="19"/>
      <c r="R708" s="19"/>
      <c r="S708" s="19"/>
      <c r="T708" s="19"/>
      <c r="U708" s="19"/>
      <c r="V708" s="19"/>
      <c r="W708" s="19"/>
      <c r="X708" s="19"/>
      <c r="Y708" s="19"/>
      <c r="Z708" s="19"/>
    </row>
    <row r="709">
      <c r="A709" s="19"/>
      <c r="B709" s="20"/>
      <c r="C709" s="19"/>
      <c r="D709" s="19"/>
      <c r="E709" s="19"/>
      <c r="F709" s="19"/>
      <c r="G709" s="20"/>
      <c r="H709" s="19"/>
      <c r="I709" s="19"/>
      <c r="J709" s="19"/>
      <c r="K709" s="19"/>
      <c r="L709" s="19"/>
      <c r="M709" s="19"/>
      <c r="N709" s="19"/>
      <c r="O709" s="19"/>
      <c r="P709" s="19"/>
      <c r="Q709" s="19"/>
      <c r="R709" s="19"/>
      <c r="S709" s="19"/>
      <c r="T709" s="19"/>
      <c r="U709" s="19"/>
      <c r="V709" s="19"/>
      <c r="W709" s="19"/>
      <c r="X709" s="19"/>
      <c r="Y709" s="19"/>
      <c r="Z709" s="19"/>
    </row>
    <row r="710">
      <c r="A710" s="19"/>
      <c r="B710" s="20"/>
      <c r="C710" s="19"/>
      <c r="D710" s="19"/>
      <c r="E710" s="19"/>
      <c r="F710" s="19"/>
      <c r="G710" s="20"/>
      <c r="H710" s="19"/>
      <c r="I710" s="19"/>
      <c r="J710" s="19"/>
      <c r="K710" s="19"/>
      <c r="L710" s="19"/>
      <c r="M710" s="19"/>
      <c r="N710" s="19"/>
      <c r="O710" s="19"/>
      <c r="P710" s="19"/>
      <c r="Q710" s="19"/>
      <c r="R710" s="19"/>
      <c r="S710" s="19"/>
      <c r="T710" s="19"/>
      <c r="U710" s="19"/>
      <c r="V710" s="19"/>
      <c r="W710" s="19"/>
      <c r="X710" s="19"/>
      <c r="Y710" s="19"/>
      <c r="Z710" s="19"/>
    </row>
    <row r="711">
      <c r="A711" s="19"/>
      <c r="B711" s="20"/>
      <c r="C711" s="19"/>
      <c r="D711" s="19"/>
      <c r="E711" s="19"/>
      <c r="F711" s="19"/>
      <c r="G711" s="20"/>
      <c r="H711" s="19"/>
      <c r="I711" s="19"/>
      <c r="J711" s="19"/>
      <c r="K711" s="19"/>
      <c r="L711" s="19"/>
      <c r="M711" s="19"/>
      <c r="N711" s="19"/>
      <c r="O711" s="19"/>
      <c r="P711" s="19"/>
      <c r="Q711" s="19"/>
      <c r="R711" s="19"/>
      <c r="S711" s="19"/>
      <c r="T711" s="19"/>
      <c r="U711" s="19"/>
      <c r="V711" s="19"/>
      <c r="W711" s="19"/>
      <c r="X711" s="19"/>
      <c r="Y711" s="19"/>
      <c r="Z711" s="19"/>
    </row>
    <row r="712">
      <c r="A712" s="19"/>
      <c r="B712" s="20"/>
      <c r="C712" s="19"/>
      <c r="D712" s="19"/>
      <c r="E712" s="19"/>
      <c r="F712" s="19"/>
      <c r="G712" s="20"/>
      <c r="H712" s="19"/>
      <c r="I712" s="19"/>
      <c r="J712" s="19"/>
      <c r="K712" s="19"/>
      <c r="L712" s="19"/>
      <c r="M712" s="19"/>
      <c r="N712" s="19"/>
      <c r="O712" s="19"/>
      <c r="P712" s="19"/>
      <c r="Q712" s="19"/>
      <c r="R712" s="19"/>
      <c r="S712" s="19"/>
      <c r="T712" s="19"/>
      <c r="U712" s="19"/>
      <c r="V712" s="19"/>
      <c r="W712" s="19"/>
      <c r="X712" s="19"/>
      <c r="Y712" s="19"/>
      <c r="Z712" s="19"/>
    </row>
    <row r="713">
      <c r="A713" s="19"/>
      <c r="B713" s="20"/>
      <c r="C713" s="19"/>
      <c r="D713" s="19"/>
      <c r="E713" s="19"/>
      <c r="F713" s="19"/>
      <c r="G713" s="20"/>
      <c r="H713" s="19"/>
      <c r="I713" s="19"/>
      <c r="J713" s="19"/>
      <c r="K713" s="19"/>
      <c r="L713" s="19"/>
      <c r="M713" s="19"/>
      <c r="N713" s="19"/>
      <c r="O713" s="19"/>
      <c r="P713" s="19"/>
      <c r="Q713" s="19"/>
      <c r="R713" s="19"/>
      <c r="S713" s="19"/>
      <c r="T713" s="19"/>
      <c r="U713" s="19"/>
      <c r="V713" s="19"/>
      <c r="W713" s="19"/>
      <c r="X713" s="19"/>
      <c r="Y713" s="19"/>
      <c r="Z713" s="19"/>
    </row>
    <row r="714">
      <c r="A714" s="19"/>
      <c r="B714" s="20"/>
      <c r="C714" s="19"/>
      <c r="D714" s="19"/>
      <c r="E714" s="19"/>
      <c r="F714" s="19"/>
      <c r="G714" s="20"/>
      <c r="H714" s="19"/>
      <c r="I714" s="19"/>
      <c r="J714" s="19"/>
      <c r="K714" s="19"/>
      <c r="L714" s="19"/>
      <c r="M714" s="19"/>
      <c r="N714" s="19"/>
      <c r="O714" s="19"/>
      <c r="P714" s="19"/>
      <c r="Q714" s="19"/>
      <c r="R714" s="19"/>
      <c r="S714" s="19"/>
      <c r="T714" s="19"/>
      <c r="U714" s="19"/>
      <c r="V714" s="19"/>
      <c r="W714" s="19"/>
      <c r="X714" s="19"/>
      <c r="Y714" s="19"/>
      <c r="Z714" s="19"/>
    </row>
    <row r="715">
      <c r="A715" s="19"/>
      <c r="B715" s="20"/>
      <c r="C715" s="19"/>
      <c r="D715" s="19"/>
      <c r="E715" s="19"/>
      <c r="F715" s="19"/>
      <c r="G715" s="20"/>
      <c r="H715" s="19"/>
      <c r="I715" s="19"/>
      <c r="J715" s="19"/>
      <c r="K715" s="19"/>
      <c r="L715" s="19"/>
      <c r="M715" s="19"/>
      <c r="N715" s="19"/>
      <c r="O715" s="19"/>
      <c r="P715" s="19"/>
      <c r="Q715" s="19"/>
      <c r="R715" s="19"/>
      <c r="S715" s="19"/>
      <c r="T715" s="19"/>
      <c r="U715" s="19"/>
      <c r="V715" s="19"/>
      <c r="W715" s="19"/>
      <c r="X715" s="19"/>
      <c r="Y715" s="19"/>
      <c r="Z715" s="19"/>
    </row>
    <row r="716">
      <c r="A716" s="19"/>
      <c r="B716" s="20"/>
      <c r="C716" s="19"/>
      <c r="D716" s="19"/>
      <c r="E716" s="19"/>
      <c r="F716" s="19"/>
      <c r="G716" s="20"/>
      <c r="H716" s="19"/>
      <c r="I716" s="19"/>
      <c r="J716" s="19"/>
      <c r="K716" s="19"/>
      <c r="L716" s="19"/>
      <c r="M716" s="19"/>
      <c r="N716" s="19"/>
      <c r="O716" s="19"/>
      <c r="P716" s="19"/>
      <c r="Q716" s="19"/>
      <c r="R716" s="19"/>
      <c r="S716" s="19"/>
      <c r="T716" s="19"/>
      <c r="U716" s="19"/>
      <c r="V716" s="19"/>
      <c r="W716" s="19"/>
      <c r="X716" s="19"/>
      <c r="Y716" s="19"/>
      <c r="Z716" s="19"/>
    </row>
    <row r="717">
      <c r="A717" s="19"/>
      <c r="B717" s="20"/>
      <c r="C717" s="19"/>
      <c r="D717" s="19"/>
      <c r="E717" s="19"/>
      <c r="F717" s="19"/>
      <c r="G717" s="20"/>
      <c r="H717" s="19"/>
      <c r="I717" s="19"/>
      <c r="J717" s="19"/>
      <c r="K717" s="19"/>
      <c r="L717" s="19"/>
      <c r="M717" s="19"/>
      <c r="N717" s="19"/>
      <c r="O717" s="19"/>
      <c r="P717" s="19"/>
      <c r="Q717" s="19"/>
      <c r="R717" s="19"/>
      <c r="S717" s="19"/>
      <c r="T717" s="19"/>
      <c r="U717" s="19"/>
      <c r="V717" s="19"/>
      <c r="W717" s="19"/>
      <c r="X717" s="19"/>
      <c r="Y717" s="19"/>
      <c r="Z717" s="19"/>
    </row>
    <row r="718">
      <c r="A718" s="19"/>
      <c r="B718" s="20"/>
      <c r="C718" s="19"/>
      <c r="D718" s="19"/>
      <c r="E718" s="19"/>
      <c r="F718" s="19"/>
      <c r="G718" s="20"/>
      <c r="H718" s="19"/>
      <c r="I718" s="19"/>
      <c r="J718" s="19"/>
      <c r="K718" s="19"/>
      <c r="L718" s="19"/>
      <c r="M718" s="19"/>
      <c r="N718" s="19"/>
      <c r="O718" s="19"/>
      <c r="P718" s="19"/>
      <c r="Q718" s="19"/>
      <c r="R718" s="19"/>
      <c r="S718" s="19"/>
      <c r="T718" s="19"/>
      <c r="U718" s="19"/>
      <c r="V718" s="19"/>
      <c r="W718" s="19"/>
      <c r="X718" s="19"/>
      <c r="Y718" s="19"/>
      <c r="Z718" s="19"/>
    </row>
    <row r="719">
      <c r="A719" s="19"/>
      <c r="B719" s="20"/>
      <c r="C719" s="19"/>
      <c r="D719" s="19"/>
      <c r="E719" s="19"/>
      <c r="F719" s="19"/>
      <c r="G719" s="20"/>
      <c r="H719" s="19"/>
      <c r="I719" s="19"/>
      <c r="J719" s="19"/>
      <c r="K719" s="19"/>
      <c r="L719" s="19"/>
      <c r="M719" s="19"/>
      <c r="N719" s="19"/>
      <c r="O719" s="19"/>
      <c r="P719" s="19"/>
      <c r="Q719" s="19"/>
      <c r="R719" s="19"/>
      <c r="S719" s="19"/>
      <c r="T719" s="19"/>
      <c r="U719" s="19"/>
      <c r="V719" s="19"/>
      <c r="W719" s="19"/>
      <c r="X719" s="19"/>
      <c r="Y719" s="19"/>
      <c r="Z719" s="19"/>
    </row>
    <row r="720">
      <c r="A720" s="19"/>
      <c r="B720" s="20"/>
      <c r="C720" s="19"/>
      <c r="D720" s="19"/>
      <c r="E720" s="19"/>
      <c r="F720" s="19"/>
      <c r="G720" s="20"/>
      <c r="H720" s="19"/>
      <c r="I720" s="19"/>
      <c r="J720" s="19"/>
      <c r="K720" s="19"/>
      <c r="L720" s="19"/>
      <c r="M720" s="19"/>
      <c r="N720" s="19"/>
      <c r="O720" s="19"/>
      <c r="P720" s="19"/>
      <c r="Q720" s="19"/>
      <c r="R720" s="19"/>
      <c r="S720" s="19"/>
      <c r="T720" s="19"/>
      <c r="U720" s="19"/>
      <c r="V720" s="19"/>
      <c r="W720" s="19"/>
      <c r="X720" s="19"/>
      <c r="Y720" s="19"/>
      <c r="Z720" s="19"/>
    </row>
    <row r="721">
      <c r="A721" s="19"/>
      <c r="B721" s="20"/>
      <c r="C721" s="19"/>
      <c r="D721" s="19"/>
      <c r="E721" s="19"/>
      <c r="F721" s="19"/>
      <c r="G721" s="20"/>
      <c r="H721" s="19"/>
      <c r="I721" s="19"/>
      <c r="J721" s="19"/>
      <c r="K721" s="19"/>
      <c r="L721" s="19"/>
      <c r="M721" s="19"/>
      <c r="N721" s="19"/>
      <c r="O721" s="19"/>
      <c r="P721" s="19"/>
      <c r="Q721" s="19"/>
      <c r="R721" s="19"/>
      <c r="S721" s="19"/>
      <c r="T721" s="19"/>
      <c r="U721" s="19"/>
      <c r="V721" s="19"/>
      <c r="W721" s="19"/>
      <c r="X721" s="19"/>
      <c r="Y721" s="19"/>
      <c r="Z721" s="19"/>
    </row>
    <row r="722">
      <c r="A722" s="19"/>
      <c r="B722" s="20"/>
      <c r="C722" s="19"/>
      <c r="D722" s="19"/>
      <c r="E722" s="19"/>
      <c r="F722" s="19"/>
      <c r="G722" s="20"/>
      <c r="H722" s="19"/>
      <c r="I722" s="19"/>
      <c r="J722" s="19"/>
      <c r="K722" s="19"/>
      <c r="L722" s="19"/>
      <c r="M722" s="19"/>
      <c r="N722" s="19"/>
      <c r="O722" s="19"/>
      <c r="P722" s="19"/>
      <c r="Q722" s="19"/>
      <c r="R722" s="19"/>
      <c r="S722" s="19"/>
      <c r="T722" s="19"/>
      <c r="U722" s="19"/>
      <c r="V722" s="19"/>
      <c r="W722" s="19"/>
      <c r="X722" s="19"/>
      <c r="Y722" s="19"/>
      <c r="Z722" s="19"/>
    </row>
    <row r="723">
      <c r="A723" s="19"/>
      <c r="B723" s="20"/>
      <c r="C723" s="19"/>
      <c r="D723" s="19"/>
      <c r="E723" s="19"/>
      <c r="F723" s="19"/>
      <c r="G723" s="20"/>
      <c r="H723" s="19"/>
      <c r="I723" s="19"/>
      <c r="J723" s="19"/>
      <c r="K723" s="19"/>
      <c r="L723" s="19"/>
      <c r="M723" s="19"/>
      <c r="N723" s="19"/>
      <c r="O723" s="19"/>
      <c r="P723" s="19"/>
      <c r="Q723" s="19"/>
      <c r="R723" s="19"/>
      <c r="S723" s="19"/>
      <c r="T723" s="19"/>
      <c r="U723" s="19"/>
      <c r="V723" s="19"/>
      <c r="W723" s="19"/>
      <c r="X723" s="19"/>
      <c r="Y723" s="19"/>
      <c r="Z723" s="19"/>
    </row>
    <row r="724">
      <c r="A724" s="19"/>
      <c r="B724" s="20"/>
      <c r="C724" s="19"/>
      <c r="D724" s="19"/>
      <c r="E724" s="19"/>
      <c r="F724" s="19"/>
      <c r="G724" s="20"/>
      <c r="H724" s="19"/>
      <c r="I724" s="19"/>
      <c r="J724" s="19"/>
      <c r="K724" s="19"/>
      <c r="L724" s="19"/>
      <c r="M724" s="19"/>
      <c r="N724" s="19"/>
      <c r="O724" s="19"/>
      <c r="P724" s="19"/>
      <c r="Q724" s="19"/>
      <c r="R724" s="19"/>
      <c r="S724" s="19"/>
      <c r="T724" s="19"/>
      <c r="U724" s="19"/>
      <c r="V724" s="19"/>
      <c r="W724" s="19"/>
      <c r="X724" s="19"/>
      <c r="Y724" s="19"/>
      <c r="Z724" s="19"/>
    </row>
    <row r="725">
      <c r="A725" s="19"/>
      <c r="B725" s="20"/>
      <c r="C725" s="19"/>
      <c r="D725" s="19"/>
      <c r="E725" s="19"/>
      <c r="F725" s="19"/>
      <c r="G725" s="20"/>
      <c r="H725" s="19"/>
      <c r="I725" s="19"/>
      <c r="J725" s="19"/>
      <c r="K725" s="19"/>
      <c r="L725" s="19"/>
      <c r="M725" s="19"/>
      <c r="N725" s="19"/>
      <c r="O725" s="19"/>
      <c r="P725" s="19"/>
      <c r="Q725" s="19"/>
      <c r="R725" s="19"/>
      <c r="S725" s="19"/>
      <c r="T725" s="19"/>
      <c r="U725" s="19"/>
      <c r="V725" s="19"/>
      <c r="W725" s="19"/>
      <c r="X725" s="19"/>
      <c r="Y725" s="19"/>
      <c r="Z725" s="19"/>
    </row>
    <row r="726">
      <c r="A726" s="19"/>
      <c r="B726" s="20"/>
      <c r="C726" s="19"/>
      <c r="D726" s="19"/>
      <c r="E726" s="19"/>
      <c r="F726" s="19"/>
      <c r="G726" s="20"/>
      <c r="H726" s="19"/>
      <c r="I726" s="19"/>
      <c r="J726" s="19"/>
      <c r="K726" s="19"/>
      <c r="L726" s="19"/>
      <c r="M726" s="19"/>
      <c r="N726" s="19"/>
      <c r="O726" s="19"/>
      <c r="P726" s="19"/>
      <c r="Q726" s="19"/>
      <c r="R726" s="19"/>
      <c r="S726" s="19"/>
      <c r="T726" s="19"/>
      <c r="U726" s="19"/>
      <c r="V726" s="19"/>
      <c r="W726" s="19"/>
      <c r="X726" s="19"/>
      <c r="Y726" s="19"/>
      <c r="Z726" s="19"/>
    </row>
    <row r="727">
      <c r="A727" s="19"/>
      <c r="B727" s="20"/>
      <c r="C727" s="19"/>
      <c r="D727" s="19"/>
      <c r="E727" s="19"/>
      <c r="F727" s="19"/>
      <c r="G727" s="20"/>
      <c r="H727" s="19"/>
      <c r="I727" s="19"/>
      <c r="J727" s="19"/>
      <c r="K727" s="19"/>
      <c r="L727" s="19"/>
      <c r="M727" s="19"/>
      <c r="N727" s="19"/>
      <c r="O727" s="19"/>
      <c r="P727" s="19"/>
      <c r="Q727" s="19"/>
      <c r="R727" s="19"/>
      <c r="S727" s="19"/>
      <c r="T727" s="19"/>
      <c r="U727" s="19"/>
      <c r="V727" s="19"/>
      <c r="W727" s="19"/>
      <c r="X727" s="19"/>
      <c r="Y727" s="19"/>
      <c r="Z727" s="19"/>
    </row>
    <row r="728">
      <c r="A728" s="19"/>
      <c r="B728" s="20"/>
      <c r="C728" s="19"/>
      <c r="D728" s="19"/>
      <c r="E728" s="19"/>
      <c r="F728" s="19"/>
      <c r="G728" s="20"/>
      <c r="H728" s="19"/>
      <c r="I728" s="19"/>
      <c r="J728" s="19"/>
      <c r="K728" s="19"/>
      <c r="L728" s="19"/>
      <c r="M728" s="19"/>
      <c r="N728" s="19"/>
      <c r="O728" s="19"/>
      <c r="P728" s="19"/>
      <c r="Q728" s="19"/>
      <c r="R728" s="19"/>
      <c r="S728" s="19"/>
      <c r="T728" s="19"/>
      <c r="U728" s="19"/>
      <c r="V728" s="19"/>
      <c r="W728" s="19"/>
      <c r="X728" s="19"/>
      <c r="Y728" s="19"/>
      <c r="Z728" s="19"/>
    </row>
    <row r="729">
      <c r="A729" s="19"/>
      <c r="B729" s="20"/>
      <c r="C729" s="19"/>
      <c r="D729" s="19"/>
      <c r="E729" s="19"/>
      <c r="F729" s="19"/>
      <c r="G729" s="20"/>
      <c r="H729" s="19"/>
      <c r="I729" s="19"/>
      <c r="J729" s="19"/>
      <c r="K729" s="19"/>
      <c r="L729" s="19"/>
      <c r="M729" s="19"/>
      <c r="N729" s="19"/>
      <c r="O729" s="19"/>
      <c r="P729" s="19"/>
      <c r="Q729" s="19"/>
      <c r="R729" s="19"/>
      <c r="S729" s="19"/>
      <c r="T729" s="19"/>
      <c r="U729" s="19"/>
      <c r="V729" s="19"/>
      <c r="W729" s="19"/>
      <c r="X729" s="19"/>
      <c r="Y729" s="19"/>
      <c r="Z729" s="19"/>
    </row>
    <row r="730">
      <c r="A730" s="19"/>
      <c r="B730" s="20"/>
      <c r="C730" s="19"/>
      <c r="D730" s="19"/>
      <c r="E730" s="19"/>
      <c r="F730" s="19"/>
      <c r="G730" s="20"/>
      <c r="H730" s="19"/>
      <c r="I730" s="19"/>
      <c r="J730" s="19"/>
      <c r="K730" s="19"/>
      <c r="L730" s="19"/>
      <c r="M730" s="19"/>
      <c r="N730" s="19"/>
      <c r="O730" s="19"/>
      <c r="P730" s="19"/>
      <c r="Q730" s="19"/>
      <c r="R730" s="19"/>
      <c r="S730" s="19"/>
      <c r="T730" s="19"/>
      <c r="U730" s="19"/>
      <c r="V730" s="19"/>
      <c r="W730" s="19"/>
      <c r="X730" s="19"/>
      <c r="Y730" s="19"/>
      <c r="Z730" s="19"/>
    </row>
    <row r="731">
      <c r="A731" s="19"/>
      <c r="B731" s="20"/>
      <c r="C731" s="19"/>
      <c r="D731" s="19"/>
      <c r="E731" s="19"/>
      <c r="F731" s="19"/>
      <c r="G731" s="20"/>
      <c r="H731" s="19"/>
      <c r="I731" s="19"/>
      <c r="J731" s="19"/>
      <c r="K731" s="19"/>
      <c r="L731" s="19"/>
      <c r="M731" s="19"/>
      <c r="N731" s="19"/>
      <c r="O731" s="19"/>
      <c r="P731" s="19"/>
      <c r="Q731" s="19"/>
      <c r="R731" s="19"/>
      <c r="S731" s="19"/>
      <c r="T731" s="19"/>
      <c r="U731" s="19"/>
      <c r="V731" s="19"/>
      <c r="W731" s="19"/>
      <c r="X731" s="19"/>
      <c r="Y731" s="19"/>
      <c r="Z731" s="19"/>
    </row>
    <row r="732">
      <c r="A732" s="19"/>
      <c r="B732" s="20"/>
      <c r="C732" s="19"/>
      <c r="D732" s="19"/>
      <c r="E732" s="19"/>
      <c r="F732" s="19"/>
      <c r="G732" s="20"/>
      <c r="H732" s="19"/>
      <c r="I732" s="19"/>
      <c r="J732" s="19"/>
      <c r="K732" s="19"/>
      <c r="L732" s="19"/>
      <c r="M732" s="19"/>
      <c r="N732" s="19"/>
      <c r="O732" s="19"/>
      <c r="P732" s="19"/>
      <c r="Q732" s="19"/>
      <c r="R732" s="19"/>
      <c r="S732" s="19"/>
      <c r="T732" s="19"/>
      <c r="U732" s="19"/>
      <c r="V732" s="19"/>
      <c r="W732" s="19"/>
      <c r="X732" s="19"/>
      <c r="Y732" s="19"/>
      <c r="Z732" s="19"/>
    </row>
    <row r="733">
      <c r="A733" s="19"/>
      <c r="B733" s="20"/>
      <c r="C733" s="19"/>
      <c r="D733" s="19"/>
      <c r="E733" s="19"/>
      <c r="F733" s="19"/>
      <c r="G733" s="20"/>
      <c r="H733" s="19"/>
      <c r="I733" s="19"/>
      <c r="J733" s="19"/>
      <c r="K733" s="19"/>
      <c r="L733" s="19"/>
      <c r="M733" s="19"/>
      <c r="N733" s="19"/>
      <c r="O733" s="19"/>
      <c r="P733" s="19"/>
      <c r="Q733" s="19"/>
      <c r="R733" s="19"/>
      <c r="S733" s="19"/>
      <c r="T733" s="19"/>
      <c r="U733" s="19"/>
      <c r="V733" s="19"/>
      <c r="W733" s="19"/>
      <c r="X733" s="19"/>
      <c r="Y733" s="19"/>
      <c r="Z733" s="19"/>
    </row>
    <row r="734">
      <c r="A734" s="19"/>
      <c r="B734" s="20"/>
      <c r="C734" s="19"/>
      <c r="D734" s="19"/>
      <c r="E734" s="19"/>
      <c r="F734" s="19"/>
      <c r="G734" s="20"/>
      <c r="H734" s="19"/>
      <c r="I734" s="19"/>
      <c r="J734" s="19"/>
      <c r="K734" s="19"/>
      <c r="L734" s="19"/>
      <c r="M734" s="19"/>
      <c r="N734" s="19"/>
      <c r="O734" s="19"/>
      <c r="P734" s="19"/>
      <c r="Q734" s="19"/>
      <c r="R734" s="19"/>
      <c r="S734" s="19"/>
      <c r="T734" s="19"/>
      <c r="U734" s="19"/>
      <c r="V734" s="19"/>
      <c r="W734" s="19"/>
      <c r="X734" s="19"/>
      <c r="Y734" s="19"/>
      <c r="Z734" s="19"/>
    </row>
    <row r="735">
      <c r="A735" s="19"/>
      <c r="B735" s="20"/>
      <c r="C735" s="19"/>
      <c r="D735" s="19"/>
      <c r="E735" s="19"/>
      <c r="F735" s="19"/>
      <c r="G735" s="20"/>
      <c r="H735" s="19"/>
      <c r="I735" s="19"/>
      <c r="J735" s="19"/>
      <c r="K735" s="19"/>
      <c r="L735" s="19"/>
      <c r="M735" s="19"/>
      <c r="N735" s="19"/>
      <c r="O735" s="19"/>
      <c r="P735" s="19"/>
      <c r="Q735" s="19"/>
      <c r="R735" s="19"/>
      <c r="S735" s="19"/>
      <c r="T735" s="19"/>
      <c r="U735" s="19"/>
      <c r="V735" s="19"/>
      <c r="W735" s="19"/>
      <c r="X735" s="19"/>
      <c r="Y735" s="19"/>
      <c r="Z735" s="19"/>
    </row>
    <row r="736">
      <c r="A736" s="19"/>
      <c r="B736" s="20"/>
      <c r="C736" s="19"/>
      <c r="D736" s="19"/>
      <c r="E736" s="19"/>
      <c r="F736" s="19"/>
      <c r="G736" s="20"/>
      <c r="H736" s="19"/>
      <c r="I736" s="19"/>
      <c r="J736" s="19"/>
      <c r="K736" s="19"/>
      <c r="L736" s="19"/>
      <c r="M736" s="19"/>
      <c r="N736" s="19"/>
      <c r="O736" s="19"/>
      <c r="P736" s="19"/>
      <c r="Q736" s="19"/>
      <c r="R736" s="19"/>
      <c r="S736" s="19"/>
      <c r="T736" s="19"/>
      <c r="U736" s="19"/>
      <c r="V736" s="19"/>
      <c r="W736" s="19"/>
      <c r="X736" s="19"/>
      <c r="Y736" s="19"/>
      <c r="Z736" s="19"/>
    </row>
    <row r="737">
      <c r="A737" s="19"/>
      <c r="B737" s="20"/>
      <c r="C737" s="19"/>
      <c r="D737" s="19"/>
      <c r="E737" s="19"/>
      <c r="F737" s="19"/>
      <c r="G737" s="20"/>
      <c r="H737" s="19"/>
      <c r="I737" s="19"/>
      <c r="J737" s="19"/>
      <c r="K737" s="19"/>
      <c r="L737" s="19"/>
      <c r="M737" s="19"/>
      <c r="N737" s="19"/>
      <c r="O737" s="19"/>
      <c r="P737" s="19"/>
      <c r="Q737" s="19"/>
      <c r="R737" s="19"/>
      <c r="S737" s="19"/>
      <c r="T737" s="19"/>
      <c r="U737" s="19"/>
      <c r="V737" s="19"/>
      <c r="W737" s="19"/>
      <c r="X737" s="19"/>
      <c r="Y737" s="19"/>
      <c r="Z737" s="19"/>
    </row>
    <row r="738">
      <c r="A738" s="19"/>
      <c r="B738" s="20"/>
      <c r="C738" s="19"/>
      <c r="D738" s="19"/>
      <c r="E738" s="19"/>
      <c r="F738" s="19"/>
      <c r="G738" s="20"/>
      <c r="H738" s="19"/>
      <c r="I738" s="19"/>
      <c r="J738" s="19"/>
      <c r="K738" s="19"/>
      <c r="L738" s="19"/>
      <c r="M738" s="19"/>
      <c r="N738" s="19"/>
      <c r="O738" s="19"/>
      <c r="P738" s="19"/>
      <c r="Q738" s="19"/>
      <c r="R738" s="19"/>
      <c r="S738" s="19"/>
      <c r="T738" s="19"/>
      <c r="U738" s="19"/>
      <c r="V738" s="19"/>
      <c r="W738" s="19"/>
      <c r="X738" s="19"/>
      <c r="Y738" s="19"/>
      <c r="Z738" s="19"/>
    </row>
    <row r="739">
      <c r="A739" s="19"/>
      <c r="B739" s="20"/>
      <c r="C739" s="19"/>
      <c r="D739" s="19"/>
      <c r="E739" s="19"/>
      <c r="F739" s="19"/>
      <c r="G739" s="20"/>
      <c r="H739" s="19"/>
      <c r="I739" s="19"/>
      <c r="J739" s="19"/>
      <c r="K739" s="19"/>
      <c r="L739" s="19"/>
      <c r="M739" s="19"/>
      <c r="N739" s="19"/>
      <c r="O739" s="19"/>
      <c r="P739" s="19"/>
      <c r="Q739" s="19"/>
      <c r="R739" s="19"/>
      <c r="S739" s="19"/>
      <c r="T739" s="19"/>
      <c r="U739" s="19"/>
      <c r="V739" s="19"/>
      <c r="W739" s="19"/>
      <c r="X739" s="19"/>
      <c r="Y739" s="19"/>
      <c r="Z739" s="19"/>
    </row>
    <row r="740">
      <c r="A740" s="19"/>
      <c r="B740" s="20"/>
      <c r="C740" s="19"/>
      <c r="D740" s="19"/>
      <c r="E740" s="19"/>
      <c r="F740" s="19"/>
      <c r="G740" s="20"/>
      <c r="H740" s="19"/>
      <c r="I740" s="19"/>
      <c r="J740" s="19"/>
      <c r="K740" s="19"/>
      <c r="L740" s="19"/>
      <c r="M740" s="19"/>
      <c r="N740" s="19"/>
      <c r="O740" s="19"/>
      <c r="P740" s="19"/>
      <c r="Q740" s="19"/>
      <c r="R740" s="19"/>
      <c r="S740" s="19"/>
      <c r="T740" s="19"/>
      <c r="U740" s="19"/>
      <c r="V740" s="19"/>
      <c r="W740" s="19"/>
      <c r="X740" s="19"/>
      <c r="Y740" s="19"/>
      <c r="Z740" s="19"/>
    </row>
    <row r="741">
      <c r="A741" s="19"/>
      <c r="B741" s="20"/>
      <c r="C741" s="19"/>
      <c r="D741" s="19"/>
      <c r="E741" s="19"/>
      <c r="F741" s="19"/>
      <c r="G741" s="20"/>
      <c r="H741" s="19"/>
      <c r="I741" s="19"/>
      <c r="J741" s="19"/>
      <c r="K741" s="19"/>
      <c r="L741" s="19"/>
      <c r="M741" s="19"/>
      <c r="N741" s="19"/>
      <c r="O741" s="19"/>
      <c r="P741" s="19"/>
      <c r="Q741" s="19"/>
      <c r="R741" s="19"/>
      <c r="S741" s="19"/>
      <c r="T741" s="19"/>
      <c r="U741" s="19"/>
      <c r="V741" s="19"/>
      <c r="W741" s="19"/>
      <c r="X741" s="19"/>
      <c r="Y741" s="19"/>
      <c r="Z741" s="19"/>
    </row>
    <row r="742">
      <c r="A742" s="19"/>
      <c r="B742" s="20"/>
      <c r="C742" s="19"/>
      <c r="D742" s="19"/>
      <c r="E742" s="19"/>
      <c r="F742" s="19"/>
      <c r="G742" s="20"/>
      <c r="H742" s="19"/>
      <c r="I742" s="19"/>
      <c r="J742" s="19"/>
      <c r="K742" s="19"/>
      <c r="L742" s="19"/>
      <c r="M742" s="19"/>
      <c r="N742" s="19"/>
      <c r="O742" s="19"/>
      <c r="P742" s="19"/>
      <c r="Q742" s="19"/>
      <c r="R742" s="19"/>
      <c r="S742" s="19"/>
      <c r="T742" s="19"/>
      <c r="U742" s="19"/>
      <c r="V742" s="19"/>
      <c r="W742" s="19"/>
      <c r="X742" s="19"/>
      <c r="Y742" s="19"/>
      <c r="Z742" s="19"/>
    </row>
    <row r="743">
      <c r="A743" s="19"/>
      <c r="B743" s="20"/>
      <c r="C743" s="19"/>
      <c r="D743" s="19"/>
      <c r="E743" s="19"/>
      <c r="F743" s="19"/>
      <c r="G743" s="20"/>
      <c r="H743" s="19"/>
      <c r="I743" s="19"/>
      <c r="J743" s="19"/>
      <c r="K743" s="19"/>
      <c r="L743" s="19"/>
      <c r="M743" s="19"/>
      <c r="N743" s="19"/>
      <c r="O743" s="19"/>
      <c r="P743" s="19"/>
      <c r="Q743" s="19"/>
      <c r="R743" s="19"/>
      <c r="S743" s="19"/>
      <c r="T743" s="19"/>
      <c r="U743" s="19"/>
      <c r="V743" s="19"/>
      <c r="W743" s="19"/>
      <c r="X743" s="19"/>
      <c r="Y743" s="19"/>
      <c r="Z743" s="19"/>
    </row>
    <row r="744">
      <c r="A744" s="19"/>
      <c r="B744" s="20"/>
      <c r="C744" s="19"/>
      <c r="D744" s="19"/>
      <c r="E744" s="19"/>
      <c r="F744" s="19"/>
      <c r="G744" s="20"/>
      <c r="H744" s="19"/>
      <c r="I744" s="19"/>
      <c r="J744" s="19"/>
      <c r="K744" s="19"/>
      <c r="L744" s="19"/>
      <c r="M744" s="19"/>
      <c r="N744" s="19"/>
      <c r="O744" s="19"/>
      <c r="P744" s="19"/>
      <c r="Q744" s="19"/>
      <c r="R744" s="19"/>
      <c r="S744" s="19"/>
      <c r="T744" s="19"/>
      <c r="U744" s="19"/>
      <c r="V744" s="19"/>
      <c r="W744" s="19"/>
      <c r="X744" s="19"/>
      <c r="Y744" s="19"/>
      <c r="Z744" s="19"/>
    </row>
    <row r="745">
      <c r="A745" s="19"/>
      <c r="B745" s="20"/>
      <c r="C745" s="19"/>
      <c r="D745" s="19"/>
      <c r="E745" s="19"/>
      <c r="F745" s="19"/>
      <c r="G745" s="20"/>
      <c r="H745" s="19"/>
      <c r="I745" s="19"/>
      <c r="J745" s="19"/>
      <c r="K745" s="19"/>
      <c r="L745" s="19"/>
      <c r="M745" s="19"/>
      <c r="N745" s="19"/>
      <c r="O745" s="19"/>
      <c r="P745" s="19"/>
      <c r="Q745" s="19"/>
      <c r="R745" s="19"/>
      <c r="S745" s="19"/>
      <c r="T745" s="19"/>
      <c r="U745" s="19"/>
      <c r="V745" s="19"/>
      <c r="W745" s="19"/>
      <c r="X745" s="19"/>
      <c r="Y745" s="19"/>
      <c r="Z745" s="19"/>
    </row>
    <row r="746">
      <c r="A746" s="19"/>
      <c r="B746" s="20"/>
      <c r="C746" s="19"/>
      <c r="D746" s="19"/>
      <c r="E746" s="19"/>
      <c r="F746" s="19"/>
      <c r="G746" s="20"/>
      <c r="H746" s="19"/>
      <c r="I746" s="19"/>
      <c r="J746" s="19"/>
      <c r="K746" s="19"/>
      <c r="L746" s="19"/>
      <c r="M746" s="19"/>
      <c r="N746" s="19"/>
      <c r="O746" s="19"/>
      <c r="P746" s="19"/>
      <c r="Q746" s="19"/>
      <c r="R746" s="19"/>
      <c r="S746" s="19"/>
      <c r="T746" s="19"/>
      <c r="U746" s="19"/>
      <c r="V746" s="19"/>
      <c r="W746" s="19"/>
      <c r="X746" s="19"/>
      <c r="Y746" s="19"/>
      <c r="Z746" s="19"/>
    </row>
    <row r="747">
      <c r="A747" s="19"/>
      <c r="B747" s="20"/>
      <c r="C747" s="19"/>
      <c r="D747" s="19"/>
      <c r="E747" s="19"/>
      <c r="F747" s="19"/>
      <c r="G747" s="20"/>
      <c r="H747" s="19"/>
      <c r="I747" s="19"/>
      <c r="J747" s="19"/>
      <c r="K747" s="19"/>
      <c r="L747" s="19"/>
      <c r="M747" s="19"/>
      <c r="N747" s="19"/>
      <c r="O747" s="19"/>
      <c r="P747" s="19"/>
      <c r="Q747" s="19"/>
      <c r="R747" s="19"/>
      <c r="S747" s="19"/>
      <c r="T747" s="19"/>
      <c r="U747" s="19"/>
      <c r="V747" s="19"/>
      <c r="W747" s="19"/>
      <c r="X747" s="19"/>
      <c r="Y747" s="19"/>
      <c r="Z747" s="19"/>
    </row>
    <row r="748">
      <c r="A748" s="19"/>
      <c r="B748" s="20"/>
      <c r="C748" s="19"/>
      <c r="D748" s="19"/>
      <c r="E748" s="19"/>
      <c r="F748" s="19"/>
      <c r="G748" s="20"/>
      <c r="H748" s="19"/>
      <c r="I748" s="19"/>
      <c r="J748" s="19"/>
      <c r="K748" s="19"/>
      <c r="L748" s="19"/>
      <c r="M748" s="19"/>
      <c r="N748" s="19"/>
      <c r="O748" s="19"/>
      <c r="P748" s="19"/>
      <c r="Q748" s="19"/>
      <c r="R748" s="19"/>
      <c r="S748" s="19"/>
      <c r="T748" s="19"/>
      <c r="U748" s="19"/>
      <c r="V748" s="19"/>
      <c r="W748" s="19"/>
      <c r="X748" s="19"/>
      <c r="Y748" s="19"/>
      <c r="Z748" s="19"/>
    </row>
    <row r="749">
      <c r="A749" s="19"/>
      <c r="B749" s="20"/>
      <c r="C749" s="19"/>
      <c r="D749" s="19"/>
      <c r="E749" s="19"/>
      <c r="F749" s="19"/>
      <c r="G749" s="20"/>
      <c r="H749" s="19"/>
      <c r="I749" s="19"/>
      <c r="J749" s="19"/>
      <c r="K749" s="19"/>
      <c r="L749" s="19"/>
      <c r="M749" s="19"/>
      <c r="N749" s="19"/>
      <c r="O749" s="19"/>
      <c r="P749" s="19"/>
      <c r="Q749" s="19"/>
      <c r="R749" s="19"/>
      <c r="S749" s="19"/>
      <c r="T749" s="19"/>
      <c r="U749" s="19"/>
      <c r="V749" s="19"/>
      <c r="W749" s="19"/>
      <c r="X749" s="19"/>
      <c r="Y749" s="19"/>
      <c r="Z749" s="19"/>
    </row>
    <row r="750">
      <c r="A750" s="19"/>
      <c r="B750" s="20"/>
      <c r="C750" s="19"/>
      <c r="D750" s="19"/>
      <c r="E750" s="19"/>
      <c r="F750" s="19"/>
      <c r="G750" s="20"/>
      <c r="H750" s="19"/>
      <c r="I750" s="19"/>
      <c r="J750" s="19"/>
      <c r="K750" s="19"/>
      <c r="L750" s="19"/>
      <c r="M750" s="19"/>
      <c r="N750" s="19"/>
      <c r="O750" s="19"/>
      <c r="P750" s="19"/>
      <c r="Q750" s="19"/>
      <c r="R750" s="19"/>
      <c r="S750" s="19"/>
      <c r="T750" s="19"/>
      <c r="U750" s="19"/>
      <c r="V750" s="19"/>
      <c r="W750" s="19"/>
      <c r="X750" s="19"/>
      <c r="Y750" s="19"/>
      <c r="Z750" s="19"/>
    </row>
    <row r="751">
      <c r="A751" s="19"/>
      <c r="B751" s="20"/>
      <c r="C751" s="19"/>
      <c r="D751" s="19"/>
      <c r="E751" s="19"/>
      <c r="F751" s="19"/>
      <c r="G751" s="20"/>
      <c r="H751" s="19"/>
      <c r="I751" s="19"/>
      <c r="J751" s="19"/>
      <c r="K751" s="19"/>
      <c r="L751" s="19"/>
      <c r="M751" s="19"/>
      <c r="N751" s="19"/>
      <c r="O751" s="19"/>
      <c r="P751" s="19"/>
      <c r="Q751" s="19"/>
      <c r="R751" s="19"/>
      <c r="S751" s="19"/>
      <c r="T751" s="19"/>
      <c r="U751" s="19"/>
      <c r="V751" s="19"/>
      <c r="W751" s="19"/>
      <c r="X751" s="19"/>
      <c r="Y751" s="19"/>
      <c r="Z751" s="19"/>
    </row>
    <row r="752">
      <c r="A752" s="19"/>
      <c r="B752" s="20"/>
      <c r="C752" s="19"/>
      <c r="D752" s="19"/>
      <c r="E752" s="19"/>
      <c r="F752" s="19"/>
      <c r="G752" s="20"/>
      <c r="H752" s="19"/>
      <c r="I752" s="19"/>
      <c r="J752" s="19"/>
      <c r="K752" s="19"/>
      <c r="L752" s="19"/>
      <c r="M752" s="19"/>
      <c r="N752" s="19"/>
      <c r="O752" s="19"/>
      <c r="P752" s="19"/>
      <c r="Q752" s="19"/>
      <c r="R752" s="19"/>
      <c r="S752" s="19"/>
      <c r="T752" s="19"/>
      <c r="U752" s="19"/>
      <c r="V752" s="19"/>
      <c r="W752" s="19"/>
      <c r="X752" s="19"/>
      <c r="Y752" s="19"/>
      <c r="Z752" s="19"/>
    </row>
    <row r="753">
      <c r="A753" s="19"/>
      <c r="B753" s="20"/>
      <c r="C753" s="19"/>
      <c r="D753" s="19"/>
      <c r="E753" s="19"/>
      <c r="F753" s="19"/>
      <c r="G753" s="20"/>
      <c r="H753" s="19"/>
      <c r="I753" s="19"/>
      <c r="J753" s="19"/>
      <c r="K753" s="19"/>
      <c r="L753" s="19"/>
      <c r="M753" s="19"/>
      <c r="N753" s="19"/>
      <c r="O753" s="19"/>
      <c r="P753" s="19"/>
      <c r="Q753" s="19"/>
      <c r="R753" s="19"/>
      <c r="S753" s="19"/>
      <c r="T753" s="19"/>
      <c r="U753" s="19"/>
      <c r="V753" s="19"/>
      <c r="W753" s="19"/>
      <c r="X753" s="19"/>
      <c r="Y753" s="19"/>
      <c r="Z753" s="19"/>
    </row>
    <row r="754">
      <c r="A754" s="19"/>
      <c r="B754" s="20"/>
      <c r="C754" s="19"/>
      <c r="D754" s="19"/>
      <c r="E754" s="19"/>
      <c r="F754" s="19"/>
      <c r="G754" s="20"/>
      <c r="H754" s="19"/>
      <c r="I754" s="19"/>
      <c r="J754" s="19"/>
      <c r="K754" s="19"/>
      <c r="L754" s="19"/>
      <c r="M754" s="19"/>
      <c r="N754" s="19"/>
      <c r="O754" s="19"/>
      <c r="P754" s="19"/>
      <c r="Q754" s="19"/>
      <c r="R754" s="19"/>
      <c r="S754" s="19"/>
      <c r="T754" s="19"/>
      <c r="U754" s="19"/>
      <c r="V754" s="19"/>
      <c r="W754" s="19"/>
      <c r="X754" s="19"/>
      <c r="Y754" s="19"/>
      <c r="Z754" s="19"/>
    </row>
    <row r="755">
      <c r="A755" s="19"/>
      <c r="B755" s="20"/>
      <c r="C755" s="19"/>
      <c r="D755" s="19"/>
      <c r="E755" s="19"/>
      <c r="F755" s="19"/>
      <c r="G755" s="20"/>
      <c r="H755" s="19"/>
      <c r="I755" s="19"/>
      <c r="J755" s="19"/>
      <c r="K755" s="19"/>
      <c r="L755" s="19"/>
      <c r="M755" s="19"/>
      <c r="N755" s="19"/>
      <c r="O755" s="19"/>
      <c r="P755" s="19"/>
      <c r="Q755" s="19"/>
      <c r="R755" s="19"/>
      <c r="S755" s="19"/>
      <c r="T755" s="19"/>
      <c r="U755" s="19"/>
      <c r="V755" s="19"/>
      <c r="W755" s="19"/>
      <c r="X755" s="19"/>
      <c r="Y755" s="19"/>
      <c r="Z755" s="19"/>
    </row>
    <row r="756">
      <c r="A756" s="19"/>
      <c r="B756" s="20"/>
      <c r="C756" s="19"/>
      <c r="D756" s="19"/>
      <c r="E756" s="19"/>
      <c r="F756" s="19"/>
      <c r="G756" s="20"/>
      <c r="H756" s="19"/>
      <c r="I756" s="19"/>
      <c r="J756" s="19"/>
      <c r="K756" s="19"/>
      <c r="L756" s="19"/>
      <c r="M756" s="19"/>
      <c r="N756" s="19"/>
      <c r="O756" s="19"/>
      <c r="P756" s="19"/>
      <c r="Q756" s="19"/>
      <c r="R756" s="19"/>
      <c r="S756" s="19"/>
      <c r="T756" s="19"/>
      <c r="U756" s="19"/>
      <c r="V756" s="19"/>
      <c r="W756" s="19"/>
      <c r="X756" s="19"/>
      <c r="Y756" s="19"/>
      <c r="Z756" s="19"/>
    </row>
    <row r="757">
      <c r="A757" s="19"/>
      <c r="B757" s="20"/>
      <c r="C757" s="19"/>
      <c r="D757" s="19"/>
      <c r="E757" s="19"/>
      <c r="F757" s="19"/>
      <c r="G757" s="20"/>
      <c r="H757" s="19"/>
      <c r="I757" s="19"/>
      <c r="J757" s="19"/>
      <c r="K757" s="19"/>
      <c r="L757" s="19"/>
      <c r="M757" s="19"/>
      <c r="N757" s="19"/>
      <c r="O757" s="19"/>
      <c r="P757" s="19"/>
      <c r="Q757" s="19"/>
      <c r="R757" s="19"/>
      <c r="S757" s="19"/>
      <c r="T757" s="19"/>
      <c r="U757" s="19"/>
      <c r="V757" s="19"/>
      <c r="W757" s="19"/>
      <c r="X757" s="19"/>
      <c r="Y757" s="19"/>
      <c r="Z757" s="19"/>
    </row>
    <row r="758">
      <c r="A758" s="19"/>
      <c r="B758" s="20"/>
      <c r="C758" s="19"/>
      <c r="D758" s="19"/>
      <c r="E758" s="19"/>
      <c r="F758" s="19"/>
      <c r="G758" s="20"/>
      <c r="H758" s="19"/>
      <c r="I758" s="19"/>
      <c r="J758" s="19"/>
      <c r="K758" s="19"/>
      <c r="L758" s="19"/>
      <c r="M758" s="19"/>
      <c r="N758" s="19"/>
      <c r="O758" s="19"/>
      <c r="P758" s="19"/>
      <c r="Q758" s="19"/>
      <c r="R758" s="19"/>
      <c r="S758" s="19"/>
      <c r="T758" s="19"/>
      <c r="U758" s="19"/>
      <c r="V758" s="19"/>
      <c r="W758" s="19"/>
      <c r="X758" s="19"/>
      <c r="Y758" s="19"/>
      <c r="Z758" s="19"/>
    </row>
    <row r="759">
      <c r="A759" s="19"/>
      <c r="B759" s="20"/>
      <c r="C759" s="19"/>
      <c r="D759" s="19"/>
      <c r="E759" s="19"/>
      <c r="F759" s="19"/>
      <c r="G759" s="20"/>
      <c r="H759" s="19"/>
      <c r="I759" s="19"/>
      <c r="J759" s="19"/>
      <c r="K759" s="19"/>
      <c r="L759" s="19"/>
      <c r="M759" s="19"/>
      <c r="N759" s="19"/>
      <c r="O759" s="19"/>
      <c r="P759" s="19"/>
      <c r="Q759" s="19"/>
      <c r="R759" s="19"/>
      <c r="S759" s="19"/>
      <c r="T759" s="19"/>
      <c r="U759" s="19"/>
      <c r="V759" s="19"/>
      <c r="W759" s="19"/>
      <c r="X759" s="19"/>
      <c r="Y759" s="19"/>
      <c r="Z759" s="19"/>
    </row>
    <row r="760">
      <c r="A760" s="19"/>
      <c r="B760" s="20"/>
      <c r="C760" s="19"/>
      <c r="D760" s="19"/>
      <c r="E760" s="19"/>
      <c r="F760" s="19"/>
      <c r="G760" s="20"/>
      <c r="H760" s="19"/>
      <c r="I760" s="19"/>
      <c r="J760" s="19"/>
      <c r="K760" s="19"/>
      <c r="L760" s="19"/>
      <c r="M760" s="19"/>
      <c r="N760" s="19"/>
      <c r="O760" s="19"/>
      <c r="P760" s="19"/>
      <c r="Q760" s="19"/>
      <c r="R760" s="19"/>
      <c r="S760" s="19"/>
      <c r="T760" s="19"/>
      <c r="U760" s="19"/>
      <c r="V760" s="19"/>
      <c r="W760" s="19"/>
      <c r="X760" s="19"/>
      <c r="Y760" s="19"/>
      <c r="Z760" s="19"/>
    </row>
    <row r="761">
      <c r="A761" s="19"/>
      <c r="B761" s="20"/>
      <c r="C761" s="19"/>
      <c r="D761" s="19"/>
      <c r="E761" s="19"/>
      <c r="F761" s="19"/>
      <c r="G761" s="20"/>
      <c r="H761" s="19"/>
      <c r="I761" s="19"/>
      <c r="J761" s="19"/>
      <c r="K761" s="19"/>
      <c r="L761" s="19"/>
      <c r="M761" s="19"/>
      <c r="N761" s="19"/>
      <c r="O761" s="19"/>
      <c r="P761" s="19"/>
      <c r="Q761" s="19"/>
      <c r="R761" s="19"/>
      <c r="S761" s="19"/>
      <c r="T761" s="19"/>
      <c r="U761" s="19"/>
      <c r="V761" s="19"/>
      <c r="W761" s="19"/>
      <c r="X761" s="19"/>
      <c r="Y761" s="19"/>
      <c r="Z761" s="19"/>
    </row>
    <row r="762">
      <c r="A762" s="19"/>
      <c r="B762" s="20"/>
      <c r="C762" s="19"/>
      <c r="D762" s="19"/>
      <c r="E762" s="19"/>
      <c r="F762" s="19"/>
      <c r="G762" s="20"/>
      <c r="H762" s="19"/>
      <c r="I762" s="19"/>
      <c r="J762" s="19"/>
      <c r="K762" s="19"/>
      <c r="L762" s="19"/>
      <c r="M762" s="19"/>
      <c r="N762" s="19"/>
      <c r="O762" s="19"/>
      <c r="P762" s="19"/>
      <c r="Q762" s="19"/>
      <c r="R762" s="19"/>
      <c r="S762" s="19"/>
      <c r="T762" s="19"/>
      <c r="U762" s="19"/>
      <c r="V762" s="19"/>
      <c r="W762" s="19"/>
      <c r="X762" s="19"/>
      <c r="Y762" s="19"/>
      <c r="Z762" s="19"/>
    </row>
    <row r="763">
      <c r="A763" s="19"/>
      <c r="B763" s="20"/>
      <c r="C763" s="19"/>
      <c r="D763" s="19"/>
      <c r="E763" s="19"/>
      <c r="F763" s="19"/>
      <c r="G763" s="20"/>
      <c r="H763" s="19"/>
      <c r="I763" s="19"/>
      <c r="J763" s="19"/>
      <c r="K763" s="19"/>
      <c r="L763" s="19"/>
      <c r="M763" s="19"/>
      <c r="N763" s="19"/>
      <c r="O763" s="19"/>
      <c r="P763" s="19"/>
      <c r="Q763" s="19"/>
      <c r="R763" s="19"/>
      <c r="S763" s="19"/>
      <c r="T763" s="19"/>
      <c r="U763" s="19"/>
      <c r="V763" s="19"/>
      <c r="W763" s="19"/>
      <c r="X763" s="19"/>
      <c r="Y763" s="19"/>
      <c r="Z763" s="19"/>
    </row>
    <row r="764">
      <c r="A764" s="19"/>
      <c r="B764" s="20"/>
      <c r="C764" s="19"/>
      <c r="D764" s="19"/>
      <c r="E764" s="19"/>
      <c r="F764" s="19"/>
      <c r="G764" s="20"/>
      <c r="H764" s="19"/>
      <c r="I764" s="19"/>
      <c r="J764" s="19"/>
      <c r="K764" s="19"/>
      <c r="L764" s="19"/>
      <c r="M764" s="19"/>
      <c r="N764" s="19"/>
      <c r="O764" s="19"/>
      <c r="P764" s="19"/>
      <c r="Q764" s="19"/>
      <c r="R764" s="19"/>
      <c r="S764" s="19"/>
      <c r="T764" s="19"/>
      <c r="U764" s="19"/>
      <c r="V764" s="19"/>
      <c r="W764" s="19"/>
      <c r="X764" s="19"/>
      <c r="Y764" s="19"/>
      <c r="Z764" s="19"/>
    </row>
    <row r="765">
      <c r="A765" s="19"/>
      <c r="B765" s="20"/>
      <c r="C765" s="19"/>
      <c r="D765" s="19"/>
      <c r="E765" s="19"/>
      <c r="F765" s="19"/>
      <c r="G765" s="20"/>
      <c r="H765" s="19"/>
      <c r="I765" s="19"/>
      <c r="J765" s="19"/>
      <c r="K765" s="19"/>
      <c r="L765" s="19"/>
      <c r="M765" s="19"/>
      <c r="N765" s="19"/>
      <c r="O765" s="19"/>
      <c r="P765" s="19"/>
      <c r="Q765" s="19"/>
      <c r="R765" s="19"/>
      <c r="S765" s="19"/>
      <c r="T765" s="19"/>
      <c r="U765" s="19"/>
      <c r="V765" s="19"/>
      <c r="W765" s="19"/>
      <c r="X765" s="19"/>
      <c r="Y765" s="19"/>
      <c r="Z765" s="19"/>
    </row>
    <row r="766">
      <c r="A766" s="19"/>
      <c r="B766" s="20"/>
      <c r="C766" s="19"/>
      <c r="D766" s="19"/>
      <c r="E766" s="19"/>
      <c r="F766" s="19"/>
      <c r="G766" s="20"/>
      <c r="H766" s="19"/>
      <c r="I766" s="19"/>
      <c r="J766" s="19"/>
      <c r="K766" s="19"/>
      <c r="L766" s="19"/>
      <c r="M766" s="19"/>
      <c r="N766" s="19"/>
      <c r="O766" s="19"/>
      <c r="P766" s="19"/>
      <c r="Q766" s="19"/>
      <c r="R766" s="19"/>
      <c r="S766" s="19"/>
      <c r="T766" s="19"/>
      <c r="U766" s="19"/>
      <c r="V766" s="19"/>
      <c r="W766" s="19"/>
      <c r="X766" s="19"/>
      <c r="Y766" s="19"/>
      <c r="Z766" s="19"/>
    </row>
    <row r="767">
      <c r="A767" s="19"/>
      <c r="B767" s="20"/>
      <c r="C767" s="19"/>
      <c r="D767" s="19"/>
      <c r="E767" s="19"/>
      <c r="F767" s="19"/>
      <c r="G767" s="20"/>
      <c r="H767" s="19"/>
      <c r="I767" s="19"/>
      <c r="J767" s="19"/>
      <c r="K767" s="19"/>
      <c r="L767" s="19"/>
      <c r="M767" s="19"/>
      <c r="N767" s="19"/>
      <c r="O767" s="19"/>
      <c r="P767" s="19"/>
      <c r="Q767" s="19"/>
      <c r="R767" s="19"/>
      <c r="S767" s="19"/>
      <c r="T767" s="19"/>
      <c r="U767" s="19"/>
      <c r="V767" s="19"/>
      <c r="W767" s="19"/>
      <c r="X767" s="19"/>
      <c r="Y767" s="19"/>
      <c r="Z767" s="19"/>
    </row>
    <row r="768">
      <c r="A768" s="19"/>
      <c r="B768" s="20"/>
      <c r="C768" s="19"/>
      <c r="D768" s="19"/>
      <c r="E768" s="19"/>
      <c r="F768" s="19"/>
      <c r="G768" s="20"/>
      <c r="H768" s="19"/>
      <c r="I768" s="19"/>
      <c r="J768" s="19"/>
      <c r="K768" s="19"/>
      <c r="L768" s="19"/>
      <c r="M768" s="19"/>
      <c r="N768" s="19"/>
      <c r="O768" s="19"/>
      <c r="P768" s="19"/>
      <c r="Q768" s="19"/>
      <c r="R768" s="19"/>
      <c r="S768" s="19"/>
      <c r="T768" s="19"/>
      <c r="U768" s="19"/>
      <c r="V768" s="19"/>
      <c r="W768" s="19"/>
      <c r="X768" s="19"/>
      <c r="Y768" s="19"/>
      <c r="Z768" s="19"/>
    </row>
    <row r="769">
      <c r="A769" s="19"/>
      <c r="B769" s="20"/>
      <c r="C769" s="19"/>
      <c r="D769" s="19"/>
      <c r="E769" s="19"/>
      <c r="F769" s="19"/>
      <c r="G769" s="20"/>
      <c r="H769" s="19"/>
      <c r="I769" s="19"/>
      <c r="J769" s="19"/>
      <c r="K769" s="19"/>
      <c r="L769" s="19"/>
      <c r="M769" s="19"/>
      <c r="N769" s="19"/>
      <c r="O769" s="19"/>
      <c r="P769" s="19"/>
      <c r="Q769" s="19"/>
      <c r="R769" s="19"/>
      <c r="S769" s="19"/>
      <c r="T769" s="19"/>
      <c r="U769" s="19"/>
      <c r="V769" s="19"/>
      <c r="W769" s="19"/>
      <c r="X769" s="19"/>
      <c r="Y769" s="19"/>
      <c r="Z769" s="19"/>
    </row>
    <row r="770">
      <c r="A770" s="19"/>
      <c r="B770" s="20"/>
      <c r="C770" s="19"/>
      <c r="D770" s="19"/>
      <c r="E770" s="19"/>
      <c r="F770" s="19"/>
      <c r="G770" s="20"/>
      <c r="H770" s="19"/>
      <c r="I770" s="19"/>
      <c r="J770" s="19"/>
      <c r="K770" s="19"/>
      <c r="L770" s="19"/>
      <c r="M770" s="19"/>
      <c r="N770" s="19"/>
      <c r="O770" s="19"/>
      <c r="P770" s="19"/>
      <c r="Q770" s="19"/>
      <c r="R770" s="19"/>
      <c r="S770" s="19"/>
      <c r="T770" s="19"/>
      <c r="U770" s="19"/>
      <c r="V770" s="19"/>
      <c r="W770" s="19"/>
      <c r="X770" s="19"/>
      <c r="Y770" s="19"/>
      <c r="Z770" s="19"/>
    </row>
    <row r="771">
      <c r="A771" s="19"/>
      <c r="B771" s="20"/>
      <c r="C771" s="19"/>
      <c r="D771" s="19"/>
      <c r="E771" s="19"/>
      <c r="F771" s="19"/>
      <c r="G771" s="20"/>
      <c r="H771" s="19"/>
      <c r="I771" s="19"/>
      <c r="J771" s="19"/>
      <c r="K771" s="19"/>
      <c r="L771" s="19"/>
      <c r="M771" s="19"/>
      <c r="N771" s="19"/>
      <c r="O771" s="19"/>
      <c r="P771" s="19"/>
      <c r="Q771" s="19"/>
      <c r="R771" s="19"/>
      <c r="S771" s="19"/>
      <c r="T771" s="19"/>
      <c r="U771" s="19"/>
      <c r="V771" s="19"/>
      <c r="W771" s="19"/>
      <c r="X771" s="19"/>
      <c r="Y771" s="19"/>
      <c r="Z771" s="19"/>
    </row>
    <row r="772">
      <c r="A772" s="19"/>
      <c r="B772" s="20"/>
      <c r="C772" s="19"/>
      <c r="D772" s="19"/>
      <c r="E772" s="19"/>
      <c r="F772" s="19"/>
      <c r="G772" s="20"/>
      <c r="H772" s="19"/>
      <c r="I772" s="19"/>
      <c r="J772" s="19"/>
      <c r="K772" s="19"/>
      <c r="L772" s="19"/>
      <c r="M772" s="19"/>
      <c r="N772" s="19"/>
      <c r="O772" s="19"/>
      <c r="P772" s="19"/>
      <c r="Q772" s="19"/>
      <c r="R772" s="19"/>
      <c r="S772" s="19"/>
      <c r="T772" s="19"/>
      <c r="U772" s="19"/>
      <c r="V772" s="19"/>
      <c r="W772" s="19"/>
      <c r="X772" s="19"/>
      <c r="Y772" s="19"/>
      <c r="Z772" s="19"/>
    </row>
    <row r="773">
      <c r="A773" s="19"/>
      <c r="B773" s="20"/>
      <c r="C773" s="19"/>
      <c r="D773" s="19"/>
      <c r="E773" s="19"/>
      <c r="F773" s="19"/>
      <c r="G773" s="20"/>
      <c r="H773" s="19"/>
      <c r="I773" s="19"/>
      <c r="J773" s="19"/>
      <c r="K773" s="19"/>
      <c r="L773" s="19"/>
      <c r="M773" s="19"/>
      <c r="N773" s="19"/>
      <c r="O773" s="19"/>
      <c r="P773" s="19"/>
      <c r="Q773" s="19"/>
      <c r="R773" s="19"/>
      <c r="S773" s="19"/>
      <c r="T773" s="19"/>
      <c r="U773" s="19"/>
      <c r="V773" s="19"/>
      <c r="W773" s="19"/>
      <c r="X773" s="19"/>
      <c r="Y773" s="19"/>
      <c r="Z773" s="19"/>
    </row>
    <row r="774">
      <c r="A774" s="19"/>
      <c r="B774" s="20"/>
      <c r="C774" s="19"/>
      <c r="D774" s="19"/>
      <c r="E774" s="19"/>
      <c r="F774" s="19"/>
      <c r="G774" s="20"/>
      <c r="H774" s="19"/>
      <c r="I774" s="19"/>
      <c r="J774" s="19"/>
      <c r="K774" s="19"/>
      <c r="L774" s="19"/>
      <c r="M774" s="19"/>
      <c r="N774" s="19"/>
      <c r="O774" s="19"/>
      <c r="P774" s="19"/>
      <c r="Q774" s="19"/>
      <c r="R774" s="19"/>
      <c r="S774" s="19"/>
      <c r="T774" s="19"/>
      <c r="U774" s="19"/>
      <c r="V774" s="19"/>
      <c r="W774" s="19"/>
      <c r="X774" s="19"/>
      <c r="Y774" s="19"/>
      <c r="Z774" s="19"/>
    </row>
    <row r="775">
      <c r="A775" s="19"/>
      <c r="B775" s="20"/>
      <c r="C775" s="19"/>
      <c r="D775" s="19"/>
      <c r="E775" s="19"/>
      <c r="F775" s="19"/>
      <c r="G775" s="20"/>
      <c r="H775" s="19"/>
      <c r="I775" s="19"/>
      <c r="J775" s="19"/>
      <c r="K775" s="19"/>
      <c r="L775" s="19"/>
      <c r="M775" s="19"/>
      <c r="N775" s="19"/>
      <c r="O775" s="19"/>
      <c r="P775" s="19"/>
      <c r="Q775" s="19"/>
      <c r="R775" s="19"/>
      <c r="S775" s="19"/>
      <c r="T775" s="19"/>
      <c r="U775" s="19"/>
      <c r="V775" s="19"/>
      <c r="W775" s="19"/>
      <c r="X775" s="19"/>
      <c r="Y775" s="19"/>
      <c r="Z775" s="19"/>
    </row>
    <row r="776">
      <c r="A776" s="19"/>
      <c r="B776" s="20"/>
      <c r="C776" s="19"/>
      <c r="D776" s="19"/>
      <c r="E776" s="19"/>
      <c r="F776" s="19"/>
      <c r="G776" s="20"/>
      <c r="H776" s="19"/>
      <c r="I776" s="19"/>
      <c r="J776" s="19"/>
      <c r="K776" s="19"/>
      <c r="L776" s="19"/>
      <c r="M776" s="19"/>
      <c r="N776" s="19"/>
      <c r="O776" s="19"/>
      <c r="P776" s="19"/>
      <c r="Q776" s="19"/>
      <c r="R776" s="19"/>
      <c r="S776" s="19"/>
      <c r="T776" s="19"/>
      <c r="U776" s="19"/>
      <c r="V776" s="19"/>
      <c r="W776" s="19"/>
      <c r="X776" s="19"/>
      <c r="Y776" s="19"/>
      <c r="Z776" s="19"/>
    </row>
    <row r="777">
      <c r="A777" s="19"/>
      <c r="B777" s="20"/>
      <c r="C777" s="19"/>
      <c r="D777" s="19"/>
      <c r="E777" s="19"/>
      <c r="F777" s="19"/>
      <c r="G777" s="20"/>
      <c r="H777" s="19"/>
      <c r="I777" s="19"/>
      <c r="J777" s="19"/>
      <c r="K777" s="19"/>
      <c r="L777" s="19"/>
      <c r="M777" s="19"/>
      <c r="N777" s="19"/>
      <c r="O777" s="19"/>
      <c r="P777" s="19"/>
      <c r="Q777" s="19"/>
      <c r="R777" s="19"/>
      <c r="S777" s="19"/>
      <c r="T777" s="19"/>
      <c r="U777" s="19"/>
      <c r="V777" s="19"/>
      <c r="W777" s="19"/>
      <c r="X777" s="19"/>
      <c r="Y777" s="19"/>
      <c r="Z777" s="19"/>
    </row>
    <row r="778">
      <c r="A778" s="19"/>
      <c r="B778" s="20"/>
      <c r="C778" s="19"/>
      <c r="D778" s="19"/>
      <c r="E778" s="19"/>
      <c r="F778" s="19"/>
      <c r="G778" s="20"/>
      <c r="H778" s="19"/>
      <c r="I778" s="19"/>
      <c r="J778" s="19"/>
      <c r="K778" s="19"/>
      <c r="L778" s="19"/>
      <c r="M778" s="19"/>
      <c r="N778" s="19"/>
      <c r="O778" s="19"/>
      <c r="P778" s="19"/>
      <c r="Q778" s="19"/>
      <c r="R778" s="19"/>
      <c r="S778" s="19"/>
      <c r="T778" s="19"/>
      <c r="U778" s="19"/>
      <c r="V778" s="19"/>
      <c r="W778" s="19"/>
      <c r="X778" s="19"/>
      <c r="Y778" s="19"/>
      <c r="Z778" s="19"/>
    </row>
    <row r="779">
      <c r="A779" s="19"/>
      <c r="B779" s="20"/>
      <c r="C779" s="19"/>
      <c r="D779" s="19"/>
      <c r="E779" s="19"/>
      <c r="F779" s="19"/>
      <c r="G779" s="20"/>
      <c r="H779" s="19"/>
      <c r="I779" s="19"/>
      <c r="J779" s="19"/>
      <c r="K779" s="19"/>
      <c r="L779" s="19"/>
      <c r="M779" s="19"/>
      <c r="N779" s="19"/>
      <c r="O779" s="19"/>
      <c r="P779" s="19"/>
      <c r="Q779" s="19"/>
      <c r="R779" s="19"/>
      <c r="S779" s="19"/>
      <c r="T779" s="19"/>
      <c r="U779" s="19"/>
      <c r="V779" s="19"/>
      <c r="W779" s="19"/>
      <c r="X779" s="19"/>
      <c r="Y779" s="19"/>
      <c r="Z779" s="19"/>
    </row>
    <row r="780">
      <c r="A780" s="19"/>
      <c r="B780" s="20"/>
      <c r="C780" s="19"/>
      <c r="D780" s="19"/>
      <c r="E780" s="19"/>
      <c r="F780" s="19"/>
      <c r="G780" s="20"/>
      <c r="H780" s="19"/>
      <c r="I780" s="19"/>
      <c r="J780" s="19"/>
      <c r="K780" s="19"/>
      <c r="L780" s="19"/>
      <c r="M780" s="19"/>
      <c r="N780" s="19"/>
      <c r="O780" s="19"/>
      <c r="P780" s="19"/>
      <c r="Q780" s="19"/>
      <c r="R780" s="19"/>
      <c r="S780" s="19"/>
      <c r="T780" s="19"/>
      <c r="U780" s="19"/>
      <c r="V780" s="19"/>
      <c r="W780" s="19"/>
      <c r="X780" s="19"/>
      <c r="Y780" s="19"/>
      <c r="Z780" s="19"/>
    </row>
    <row r="781">
      <c r="A781" s="19"/>
      <c r="B781" s="20"/>
      <c r="C781" s="19"/>
      <c r="D781" s="19"/>
      <c r="E781" s="19"/>
      <c r="F781" s="19"/>
      <c r="G781" s="20"/>
      <c r="H781" s="19"/>
      <c r="I781" s="19"/>
      <c r="J781" s="19"/>
      <c r="K781" s="19"/>
      <c r="L781" s="19"/>
      <c r="M781" s="19"/>
      <c r="N781" s="19"/>
      <c r="O781" s="19"/>
      <c r="P781" s="19"/>
      <c r="Q781" s="19"/>
      <c r="R781" s="19"/>
      <c r="S781" s="19"/>
      <c r="T781" s="19"/>
      <c r="U781" s="19"/>
      <c r="V781" s="19"/>
      <c r="W781" s="19"/>
      <c r="X781" s="19"/>
      <c r="Y781" s="19"/>
      <c r="Z781" s="19"/>
    </row>
    <row r="782">
      <c r="A782" s="19"/>
      <c r="B782" s="20"/>
      <c r="C782" s="19"/>
      <c r="D782" s="19"/>
      <c r="E782" s="19"/>
      <c r="F782" s="19"/>
      <c r="G782" s="20"/>
      <c r="H782" s="19"/>
      <c r="I782" s="19"/>
      <c r="J782" s="19"/>
      <c r="K782" s="19"/>
      <c r="L782" s="19"/>
      <c r="M782" s="19"/>
      <c r="N782" s="19"/>
      <c r="O782" s="19"/>
      <c r="P782" s="19"/>
      <c r="Q782" s="19"/>
      <c r="R782" s="19"/>
      <c r="S782" s="19"/>
      <c r="T782" s="19"/>
      <c r="U782" s="19"/>
      <c r="V782" s="19"/>
      <c r="W782" s="19"/>
      <c r="X782" s="19"/>
      <c r="Y782" s="19"/>
      <c r="Z782" s="19"/>
    </row>
    <row r="783">
      <c r="A783" s="19"/>
      <c r="B783" s="20"/>
      <c r="C783" s="19"/>
      <c r="D783" s="19"/>
      <c r="E783" s="19"/>
      <c r="F783" s="19"/>
      <c r="G783" s="20"/>
      <c r="H783" s="19"/>
      <c r="I783" s="19"/>
      <c r="J783" s="19"/>
      <c r="K783" s="19"/>
      <c r="L783" s="19"/>
      <c r="M783" s="19"/>
      <c r="N783" s="19"/>
      <c r="O783" s="19"/>
      <c r="P783" s="19"/>
      <c r="Q783" s="19"/>
      <c r="R783" s="19"/>
      <c r="S783" s="19"/>
      <c r="T783" s="19"/>
      <c r="U783" s="19"/>
      <c r="V783" s="19"/>
      <c r="W783" s="19"/>
      <c r="X783" s="19"/>
      <c r="Y783" s="19"/>
      <c r="Z783" s="19"/>
    </row>
    <row r="784">
      <c r="A784" s="19"/>
      <c r="B784" s="20"/>
      <c r="C784" s="19"/>
      <c r="D784" s="19"/>
      <c r="E784" s="19"/>
      <c r="F784" s="19"/>
      <c r="G784" s="20"/>
      <c r="H784" s="19"/>
      <c r="I784" s="19"/>
      <c r="J784" s="19"/>
      <c r="K784" s="19"/>
      <c r="L784" s="19"/>
      <c r="M784" s="19"/>
      <c r="N784" s="19"/>
      <c r="O784" s="19"/>
      <c r="P784" s="19"/>
      <c r="Q784" s="19"/>
      <c r="R784" s="19"/>
      <c r="S784" s="19"/>
      <c r="T784" s="19"/>
      <c r="U784" s="19"/>
      <c r="V784" s="19"/>
      <c r="W784" s="19"/>
      <c r="X784" s="19"/>
      <c r="Y784" s="19"/>
      <c r="Z784" s="19"/>
    </row>
    <row r="785">
      <c r="A785" s="19"/>
      <c r="B785" s="20"/>
      <c r="C785" s="19"/>
      <c r="D785" s="19"/>
      <c r="E785" s="19"/>
      <c r="F785" s="19"/>
      <c r="G785" s="20"/>
      <c r="H785" s="19"/>
      <c r="I785" s="19"/>
      <c r="J785" s="19"/>
      <c r="K785" s="19"/>
      <c r="L785" s="19"/>
      <c r="M785" s="19"/>
      <c r="N785" s="19"/>
      <c r="O785" s="19"/>
      <c r="P785" s="19"/>
      <c r="Q785" s="19"/>
      <c r="R785" s="19"/>
      <c r="S785" s="19"/>
      <c r="T785" s="19"/>
      <c r="U785" s="19"/>
      <c r="V785" s="19"/>
      <c r="W785" s="19"/>
      <c r="X785" s="19"/>
      <c r="Y785" s="19"/>
      <c r="Z785" s="19"/>
    </row>
    <row r="786">
      <c r="A786" s="19"/>
      <c r="B786" s="20"/>
      <c r="C786" s="19"/>
      <c r="D786" s="19"/>
      <c r="E786" s="19"/>
      <c r="F786" s="19"/>
      <c r="G786" s="20"/>
      <c r="H786" s="19"/>
      <c r="I786" s="19"/>
      <c r="J786" s="19"/>
      <c r="K786" s="19"/>
      <c r="L786" s="19"/>
      <c r="M786" s="19"/>
      <c r="N786" s="19"/>
      <c r="O786" s="19"/>
      <c r="P786" s="19"/>
      <c r="Q786" s="19"/>
      <c r="R786" s="19"/>
      <c r="S786" s="19"/>
      <c r="T786" s="19"/>
      <c r="U786" s="19"/>
      <c r="V786" s="19"/>
      <c r="W786" s="19"/>
      <c r="X786" s="19"/>
      <c r="Y786" s="19"/>
      <c r="Z786" s="19"/>
    </row>
    <row r="787">
      <c r="A787" s="19"/>
      <c r="B787" s="20"/>
      <c r="C787" s="19"/>
      <c r="D787" s="19"/>
      <c r="E787" s="19"/>
      <c r="F787" s="19"/>
      <c r="G787" s="20"/>
      <c r="H787" s="19"/>
      <c r="I787" s="19"/>
      <c r="J787" s="19"/>
      <c r="K787" s="19"/>
      <c r="L787" s="19"/>
      <c r="M787" s="19"/>
      <c r="N787" s="19"/>
      <c r="O787" s="19"/>
      <c r="P787" s="19"/>
      <c r="Q787" s="19"/>
      <c r="R787" s="19"/>
      <c r="S787" s="19"/>
      <c r="T787" s="19"/>
      <c r="U787" s="19"/>
      <c r="V787" s="19"/>
      <c r="W787" s="19"/>
      <c r="X787" s="19"/>
      <c r="Y787" s="19"/>
      <c r="Z787" s="19"/>
    </row>
    <row r="788">
      <c r="A788" s="19"/>
      <c r="B788" s="20"/>
      <c r="C788" s="19"/>
      <c r="D788" s="19"/>
      <c r="E788" s="19"/>
      <c r="F788" s="19"/>
      <c r="G788" s="20"/>
      <c r="H788" s="19"/>
      <c r="I788" s="19"/>
      <c r="J788" s="19"/>
      <c r="K788" s="19"/>
      <c r="L788" s="19"/>
      <c r="M788" s="19"/>
      <c r="N788" s="19"/>
      <c r="O788" s="19"/>
      <c r="P788" s="19"/>
      <c r="Q788" s="19"/>
      <c r="R788" s="19"/>
      <c r="S788" s="19"/>
      <c r="T788" s="19"/>
      <c r="U788" s="19"/>
      <c r="V788" s="19"/>
      <c r="W788" s="19"/>
      <c r="X788" s="19"/>
      <c r="Y788" s="19"/>
      <c r="Z788" s="19"/>
    </row>
    <row r="789">
      <c r="A789" s="19"/>
      <c r="B789" s="20"/>
      <c r="C789" s="19"/>
      <c r="D789" s="19"/>
      <c r="E789" s="19"/>
      <c r="F789" s="19"/>
      <c r="G789" s="20"/>
      <c r="H789" s="19"/>
      <c r="I789" s="19"/>
      <c r="J789" s="19"/>
      <c r="K789" s="19"/>
      <c r="L789" s="19"/>
      <c r="M789" s="19"/>
      <c r="N789" s="19"/>
      <c r="O789" s="19"/>
      <c r="P789" s="19"/>
      <c r="Q789" s="19"/>
      <c r="R789" s="19"/>
      <c r="S789" s="19"/>
      <c r="T789" s="19"/>
      <c r="U789" s="19"/>
      <c r="V789" s="19"/>
      <c r="W789" s="19"/>
      <c r="X789" s="19"/>
      <c r="Y789" s="19"/>
      <c r="Z789" s="19"/>
    </row>
    <row r="790">
      <c r="A790" s="19"/>
      <c r="B790" s="20"/>
      <c r="C790" s="19"/>
      <c r="D790" s="19"/>
      <c r="E790" s="19"/>
      <c r="F790" s="19"/>
      <c r="G790" s="20"/>
      <c r="H790" s="19"/>
      <c r="I790" s="19"/>
      <c r="J790" s="19"/>
      <c r="K790" s="19"/>
      <c r="L790" s="19"/>
      <c r="M790" s="19"/>
      <c r="N790" s="19"/>
      <c r="O790" s="19"/>
      <c r="P790" s="19"/>
      <c r="Q790" s="19"/>
      <c r="R790" s="19"/>
      <c r="S790" s="19"/>
      <c r="T790" s="19"/>
      <c r="U790" s="19"/>
      <c r="V790" s="19"/>
      <c r="W790" s="19"/>
      <c r="X790" s="19"/>
      <c r="Y790" s="19"/>
      <c r="Z790" s="19"/>
    </row>
    <row r="791">
      <c r="A791" s="19"/>
      <c r="B791" s="20"/>
      <c r="C791" s="19"/>
      <c r="D791" s="19"/>
      <c r="E791" s="19"/>
      <c r="F791" s="19"/>
      <c r="G791" s="20"/>
      <c r="H791" s="19"/>
      <c r="I791" s="19"/>
      <c r="J791" s="19"/>
      <c r="K791" s="19"/>
      <c r="L791" s="19"/>
      <c r="M791" s="19"/>
      <c r="N791" s="19"/>
      <c r="O791" s="19"/>
      <c r="P791" s="19"/>
      <c r="Q791" s="19"/>
      <c r="R791" s="19"/>
      <c r="S791" s="19"/>
      <c r="T791" s="19"/>
      <c r="U791" s="19"/>
      <c r="V791" s="19"/>
      <c r="W791" s="19"/>
      <c r="X791" s="19"/>
      <c r="Y791" s="19"/>
      <c r="Z791" s="19"/>
    </row>
    <row r="792">
      <c r="A792" s="19"/>
      <c r="B792" s="20"/>
      <c r="C792" s="19"/>
      <c r="D792" s="19"/>
      <c r="E792" s="19"/>
      <c r="F792" s="19"/>
      <c r="G792" s="20"/>
      <c r="H792" s="19"/>
      <c r="I792" s="19"/>
      <c r="J792" s="19"/>
      <c r="K792" s="19"/>
      <c r="L792" s="19"/>
      <c r="M792" s="19"/>
      <c r="N792" s="19"/>
      <c r="O792" s="19"/>
      <c r="P792" s="19"/>
      <c r="Q792" s="19"/>
      <c r="R792" s="19"/>
      <c r="S792" s="19"/>
      <c r="T792" s="19"/>
      <c r="U792" s="19"/>
      <c r="V792" s="19"/>
      <c r="W792" s="19"/>
      <c r="X792" s="19"/>
      <c r="Y792" s="19"/>
      <c r="Z792" s="19"/>
    </row>
    <row r="793">
      <c r="A793" s="19"/>
      <c r="B793" s="20"/>
      <c r="C793" s="19"/>
      <c r="D793" s="19"/>
      <c r="E793" s="19"/>
      <c r="F793" s="19"/>
      <c r="G793" s="20"/>
      <c r="H793" s="19"/>
      <c r="I793" s="19"/>
      <c r="J793" s="19"/>
      <c r="K793" s="19"/>
      <c r="L793" s="19"/>
      <c r="M793" s="19"/>
      <c r="N793" s="19"/>
      <c r="O793" s="19"/>
      <c r="P793" s="19"/>
      <c r="Q793" s="19"/>
      <c r="R793" s="19"/>
      <c r="S793" s="19"/>
      <c r="T793" s="19"/>
      <c r="U793" s="19"/>
      <c r="V793" s="19"/>
      <c r="W793" s="19"/>
      <c r="X793" s="19"/>
      <c r="Y793" s="19"/>
      <c r="Z793" s="19"/>
    </row>
    <row r="794">
      <c r="A794" s="19"/>
      <c r="B794" s="20"/>
      <c r="C794" s="19"/>
      <c r="D794" s="19"/>
      <c r="E794" s="19"/>
      <c r="F794" s="19"/>
      <c r="G794" s="20"/>
      <c r="H794" s="19"/>
      <c r="I794" s="19"/>
      <c r="J794" s="19"/>
      <c r="K794" s="19"/>
      <c r="L794" s="19"/>
      <c r="M794" s="19"/>
      <c r="N794" s="19"/>
      <c r="O794" s="19"/>
      <c r="P794" s="19"/>
      <c r="Q794" s="19"/>
      <c r="R794" s="19"/>
      <c r="S794" s="19"/>
      <c r="T794" s="19"/>
      <c r="U794" s="19"/>
      <c r="V794" s="19"/>
      <c r="W794" s="19"/>
      <c r="X794" s="19"/>
      <c r="Y794" s="19"/>
      <c r="Z794" s="19"/>
    </row>
    <row r="795">
      <c r="A795" s="19"/>
      <c r="B795" s="20"/>
      <c r="C795" s="19"/>
      <c r="D795" s="19"/>
      <c r="E795" s="19"/>
      <c r="F795" s="19"/>
      <c r="G795" s="20"/>
      <c r="H795" s="19"/>
      <c r="I795" s="19"/>
      <c r="J795" s="19"/>
      <c r="K795" s="19"/>
      <c r="L795" s="19"/>
      <c r="M795" s="19"/>
      <c r="N795" s="19"/>
      <c r="O795" s="19"/>
      <c r="P795" s="19"/>
      <c r="Q795" s="19"/>
      <c r="R795" s="19"/>
      <c r="S795" s="19"/>
      <c r="T795" s="19"/>
      <c r="U795" s="19"/>
      <c r="V795" s="19"/>
      <c r="W795" s="19"/>
      <c r="X795" s="19"/>
      <c r="Y795" s="19"/>
      <c r="Z795" s="19"/>
    </row>
    <row r="796">
      <c r="A796" s="19"/>
      <c r="B796" s="20"/>
      <c r="C796" s="19"/>
      <c r="D796" s="19"/>
      <c r="E796" s="19"/>
      <c r="F796" s="19"/>
      <c r="G796" s="20"/>
      <c r="H796" s="19"/>
      <c r="I796" s="19"/>
      <c r="J796" s="19"/>
      <c r="K796" s="19"/>
      <c r="L796" s="19"/>
      <c r="M796" s="19"/>
      <c r="N796" s="19"/>
      <c r="O796" s="19"/>
      <c r="P796" s="19"/>
      <c r="Q796" s="19"/>
      <c r="R796" s="19"/>
      <c r="S796" s="19"/>
      <c r="T796" s="19"/>
      <c r="U796" s="19"/>
      <c r="V796" s="19"/>
      <c r="W796" s="19"/>
      <c r="X796" s="19"/>
      <c r="Y796" s="19"/>
      <c r="Z796" s="19"/>
    </row>
    <row r="797">
      <c r="A797" s="19"/>
      <c r="B797" s="20"/>
      <c r="C797" s="19"/>
      <c r="D797" s="19"/>
      <c r="E797" s="19"/>
      <c r="F797" s="19"/>
      <c r="G797" s="20"/>
      <c r="H797" s="19"/>
      <c r="I797" s="19"/>
      <c r="J797" s="19"/>
      <c r="K797" s="19"/>
      <c r="L797" s="19"/>
      <c r="M797" s="19"/>
      <c r="N797" s="19"/>
      <c r="O797" s="19"/>
      <c r="P797" s="19"/>
      <c r="Q797" s="19"/>
      <c r="R797" s="19"/>
      <c r="S797" s="19"/>
      <c r="T797" s="19"/>
      <c r="U797" s="19"/>
      <c r="V797" s="19"/>
      <c r="W797" s="19"/>
      <c r="X797" s="19"/>
      <c r="Y797" s="19"/>
      <c r="Z797" s="19"/>
    </row>
    <row r="798">
      <c r="A798" s="19"/>
      <c r="B798" s="20"/>
      <c r="C798" s="19"/>
      <c r="D798" s="19"/>
      <c r="E798" s="19"/>
      <c r="F798" s="19"/>
      <c r="G798" s="20"/>
      <c r="H798" s="19"/>
      <c r="I798" s="19"/>
      <c r="J798" s="19"/>
      <c r="K798" s="19"/>
      <c r="L798" s="19"/>
      <c r="M798" s="19"/>
      <c r="N798" s="19"/>
      <c r="O798" s="19"/>
      <c r="P798" s="19"/>
      <c r="Q798" s="19"/>
      <c r="R798" s="19"/>
      <c r="S798" s="19"/>
      <c r="T798" s="19"/>
      <c r="U798" s="19"/>
      <c r="V798" s="19"/>
      <c r="W798" s="19"/>
      <c r="X798" s="19"/>
      <c r="Y798" s="19"/>
      <c r="Z798" s="19"/>
    </row>
    <row r="799">
      <c r="A799" s="19"/>
      <c r="B799" s="20"/>
      <c r="C799" s="19"/>
      <c r="D799" s="19"/>
      <c r="E799" s="19"/>
      <c r="F799" s="19"/>
      <c r="G799" s="20"/>
      <c r="H799" s="19"/>
      <c r="I799" s="19"/>
      <c r="J799" s="19"/>
      <c r="K799" s="19"/>
      <c r="L799" s="19"/>
      <c r="M799" s="19"/>
      <c r="N799" s="19"/>
      <c r="O799" s="19"/>
      <c r="P799" s="19"/>
      <c r="Q799" s="19"/>
      <c r="R799" s="19"/>
      <c r="S799" s="19"/>
      <c r="T799" s="19"/>
      <c r="U799" s="19"/>
      <c r="V799" s="19"/>
      <c r="W799" s="19"/>
      <c r="X799" s="19"/>
      <c r="Y799" s="19"/>
      <c r="Z799" s="19"/>
    </row>
    <row r="800">
      <c r="A800" s="19"/>
      <c r="B800" s="20"/>
      <c r="C800" s="19"/>
      <c r="D800" s="19"/>
      <c r="E800" s="19"/>
      <c r="F800" s="19"/>
      <c r="G800" s="20"/>
      <c r="H800" s="19"/>
      <c r="I800" s="19"/>
      <c r="J800" s="19"/>
      <c r="K800" s="19"/>
      <c r="L800" s="19"/>
      <c r="M800" s="19"/>
      <c r="N800" s="19"/>
      <c r="O800" s="19"/>
      <c r="P800" s="19"/>
      <c r="Q800" s="19"/>
      <c r="R800" s="19"/>
      <c r="S800" s="19"/>
      <c r="T800" s="19"/>
      <c r="U800" s="19"/>
      <c r="V800" s="19"/>
      <c r="W800" s="19"/>
      <c r="X800" s="19"/>
      <c r="Y800" s="19"/>
      <c r="Z800" s="19"/>
    </row>
    <row r="801">
      <c r="A801" s="19"/>
      <c r="B801" s="20"/>
      <c r="C801" s="19"/>
      <c r="D801" s="19"/>
      <c r="E801" s="19"/>
      <c r="F801" s="19"/>
      <c r="G801" s="20"/>
      <c r="H801" s="19"/>
      <c r="I801" s="19"/>
      <c r="J801" s="19"/>
      <c r="K801" s="19"/>
      <c r="L801" s="19"/>
      <c r="M801" s="19"/>
      <c r="N801" s="19"/>
      <c r="O801" s="19"/>
      <c r="P801" s="19"/>
      <c r="Q801" s="19"/>
      <c r="R801" s="19"/>
      <c r="S801" s="19"/>
      <c r="T801" s="19"/>
      <c r="U801" s="19"/>
      <c r="V801" s="19"/>
      <c r="W801" s="19"/>
      <c r="X801" s="19"/>
      <c r="Y801" s="19"/>
      <c r="Z801" s="19"/>
    </row>
    <row r="802">
      <c r="A802" s="19"/>
      <c r="B802" s="20"/>
      <c r="C802" s="19"/>
      <c r="D802" s="19"/>
      <c r="E802" s="19"/>
      <c r="F802" s="19"/>
      <c r="G802" s="20"/>
      <c r="H802" s="19"/>
      <c r="I802" s="19"/>
      <c r="J802" s="19"/>
      <c r="K802" s="19"/>
      <c r="L802" s="19"/>
      <c r="M802" s="19"/>
      <c r="N802" s="19"/>
      <c r="O802" s="19"/>
      <c r="P802" s="19"/>
      <c r="Q802" s="19"/>
      <c r="R802" s="19"/>
      <c r="S802" s="19"/>
      <c r="T802" s="19"/>
      <c r="U802" s="19"/>
      <c r="V802" s="19"/>
      <c r="W802" s="19"/>
      <c r="X802" s="19"/>
      <c r="Y802" s="19"/>
      <c r="Z802" s="19"/>
    </row>
    <row r="803">
      <c r="A803" s="19"/>
      <c r="B803" s="20"/>
      <c r="C803" s="19"/>
      <c r="D803" s="19"/>
      <c r="E803" s="19"/>
      <c r="F803" s="19"/>
      <c r="G803" s="20"/>
      <c r="H803" s="19"/>
      <c r="I803" s="19"/>
      <c r="J803" s="19"/>
      <c r="K803" s="19"/>
      <c r="L803" s="19"/>
      <c r="M803" s="19"/>
      <c r="N803" s="19"/>
      <c r="O803" s="19"/>
      <c r="P803" s="19"/>
      <c r="Q803" s="19"/>
      <c r="R803" s="19"/>
      <c r="S803" s="19"/>
      <c r="T803" s="19"/>
      <c r="U803" s="19"/>
      <c r="V803" s="19"/>
      <c r="W803" s="19"/>
      <c r="X803" s="19"/>
      <c r="Y803" s="19"/>
      <c r="Z803" s="19"/>
    </row>
    <row r="804">
      <c r="A804" s="19"/>
      <c r="B804" s="20"/>
      <c r="C804" s="19"/>
      <c r="D804" s="19"/>
      <c r="E804" s="19"/>
      <c r="F804" s="19"/>
      <c r="G804" s="20"/>
      <c r="H804" s="19"/>
      <c r="I804" s="19"/>
      <c r="J804" s="19"/>
      <c r="K804" s="19"/>
      <c r="L804" s="19"/>
      <c r="M804" s="19"/>
      <c r="N804" s="19"/>
      <c r="O804" s="19"/>
      <c r="P804" s="19"/>
      <c r="Q804" s="19"/>
      <c r="R804" s="19"/>
      <c r="S804" s="19"/>
      <c r="T804" s="19"/>
      <c r="U804" s="19"/>
      <c r="V804" s="19"/>
      <c r="W804" s="19"/>
      <c r="X804" s="19"/>
      <c r="Y804" s="19"/>
      <c r="Z804" s="19"/>
    </row>
    <row r="805">
      <c r="A805" s="19"/>
      <c r="B805" s="20"/>
      <c r="C805" s="19"/>
      <c r="D805" s="19"/>
      <c r="E805" s="19"/>
      <c r="F805" s="19"/>
      <c r="G805" s="20"/>
      <c r="H805" s="19"/>
      <c r="I805" s="19"/>
      <c r="J805" s="19"/>
      <c r="K805" s="19"/>
      <c r="L805" s="19"/>
      <c r="M805" s="19"/>
      <c r="N805" s="19"/>
      <c r="O805" s="19"/>
      <c r="P805" s="19"/>
      <c r="Q805" s="19"/>
      <c r="R805" s="19"/>
      <c r="S805" s="19"/>
      <c r="T805" s="19"/>
      <c r="U805" s="19"/>
      <c r="V805" s="19"/>
      <c r="W805" s="19"/>
      <c r="X805" s="19"/>
      <c r="Y805" s="19"/>
      <c r="Z805" s="19"/>
    </row>
    <row r="806">
      <c r="A806" s="19"/>
      <c r="B806" s="20"/>
      <c r="C806" s="19"/>
      <c r="D806" s="19"/>
      <c r="E806" s="19"/>
      <c r="F806" s="19"/>
      <c r="G806" s="20"/>
      <c r="H806" s="19"/>
      <c r="I806" s="19"/>
      <c r="J806" s="19"/>
      <c r="K806" s="19"/>
      <c r="L806" s="19"/>
      <c r="M806" s="19"/>
      <c r="N806" s="19"/>
      <c r="O806" s="19"/>
      <c r="P806" s="19"/>
      <c r="Q806" s="19"/>
      <c r="R806" s="19"/>
      <c r="S806" s="19"/>
      <c r="T806" s="19"/>
      <c r="U806" s="19"/>
      <c r="V806" s="19"/>
      <c r="W806" s="19"/>
      <c r="X806" s="19"/>
      <c r="Y806" s="19"/>
      <c r="Z806" s="19"/>
    </row>
    <row r="807">
      <c r="A807" s="19"/>
      <c r="B807" s="20"/>
      <c r="C807" s="19"/>
      <c r="D807" s="19"/>
      <c r="E807" s="19"/>
      <c r="F807" s="19"/>
      <c r="G807" s="20"/>
      <c r="H807" s="19"/>
      <c r="I807" s="19"/>
      <c r="J807" s="19"/>
      <c r="K807" s="19"/>
      <c r="L807" s="19"/>
      <c r="M807" s="19"/>
      <c r="N807" s="19"/>
      <c r="O807" s="19"/>
      <c r="P807" s="19"/>
      <c r="Q807" s="19"/>
      <c r="R807" s="19"/>
      <c r="S807" s="19"/>
      <c r="T807" s="19"/>
      <c r="U807" s="19"/>
      <c r="V807" s="19"/>
      <c r="W807" s="19"/>
      <c r="X807" s="19"/>
      <c r="Y807" s="19"/>
      <c r="Z807" s="19"/>
    </row>
    <row r="808">
      <c r="A808" s="19"/>
      <c r="B808" s="20"/>
      <c r="C808" s="19"/>
      <c r="D808" s="19"/>
      <c r="E808" s="19"/>
      <c r="F808" s="19"/>
      <c r="G808" s="20"/>
      <c r="H808" s="19"/>
      <c r="I808" s="19"/>
      <c r="J808" s="19"/>
      <c r="K808" s="19"/>
      <c r="L808" s="19"/>
      <c r="M808" s="19"/>
      <c r="N808" s="19"/>
      <c r="O808" s="19"/>
      <c r="P808" s="19"/>
      <c r="Q808" s="19"/>
      <c r="R808" s="19"/>
      <c r="S808" s="19"/>
      <c r="T808" s="19"/>
      <c r="U808" s="19"/>
      <c r="V808" s="19"/>
      <c r="W808" s="19"/>
      <c r="X808" s="19"/>
      <c r="Y808" s="19"/>
      <c r="Z808" s="19"/>
    </row>
    <row r="809">
      <c r="A809" s="19"/>
      <c r="B809" s="20"/>
      <c r="C809" s="19"/>
      <c r="D809" s="19"/>
      <c r="E809" s="19"/>
      <c r="F809" s="19"/>
      <c r="G809" s="20"/>
      <c r="H809" s="19"/>
      <c r="I809" s="19"/>
      <c r="J809" s="19"/>
      <c r="K809" s="19"/>
      <c r="L809" s="19"/>
      <c r="M809" s="19"/>
      <c r="N809" s="19"/>
      <c r="O809" s="19"/>
      <c r="P809" s="19"/>
      <c r="Q809" s="19"/>
      <c r="R809" s="19"/>
      <c r="S809" s="19"/>
      <c r="T809" s="19"/>
      <c r="U809" s="19"/>
      <c r="V809" s="19"/>
      <c r="W809" s="19"/>
      <c r="X809" s="19"/>
      <c r="Y809" s="19"/>
      <c r="Z809" s="19"/>
    </row>
    <row r="810">
      <c r="A810" s="19"/>
      <c r="B810" s="20"/>
      <c r="C810" s="19"/>
      <c r="D810" s="19"/>
      <c r="E810" s="19"/>
      <c r="F810" s="19"/>
      <c r="G810" s="20"/>
      <c r="H810" s="19"/>
      <c r="I810" s="19"/>
      <c r="J810" s="19"/>
      <c r="K810" s="19"/>
      <c r="L810" s="19"/>
      <c r="M810" s="19"/>
      <c r="N810" s="19"/>
      <c r="O810" s="19"/>
      <c r="P810" s="19"/>
      <c r="Q810" s="19"/>
      <c r="R810" s="19"/>
      <c r="S810" s="19"/>
      <c r="T810" s="19"/>
      <c r="U810" s="19"/>
      <c r="V810" s="19"/>
      <c r="W810" s="19"/>
      <c r="X810" s="19"/>
      <c r="Y810" s="19"/>
      <c r="Z810" s="19"/>
    </row>
    <row r="811">
      <c r="A811" s="19"/>
      <c r="B811" s="20"/>
      <c r="C811" s="19"/>
      <c r="D811" s="19"/>
      <c r="E811" s="19"/>
      <c r="F811" s="19"/>
      <c r="G811" s="20"/>
      <c r="H811" s="19"/>
      <c r="I811" s="19"/>
      <c r="J811" s="19"/>
      <c r="K811" s="19"/>
      <c r="L811" s="19"/>
      <c r="M811" s="19"/>
      <c r="N811" s="19"/>
      <c r="O811" s="19"/>
      <c r="P811" s="19"/>
      <c r="Q811" s="19"/>
      <c r="R811" s="19"/>
      <c r="S811" s="19"/>
      <c r="T811" s="19"/>
      <c r="U811" s="19"/>
      <c r="V811" s="19"/>
      <c r="W811" s="19"/>
      <c r="X811" s="19"/>
      <c r="Y811" s="19"/>
      <c r="Z811" s="19"/>
    </row>
    <row r="812">
      <c r="A812" s="19"/>
      <c r="B812" s="20"/>
      <c r="C812" s="19"/>
      <c r="D812" s="19"/>
      <c r="E812" s="19"/>
      <c r="F812" s="19"/>
      <c r="G812" s="20"/>
      <c r="H812" s="19"/>
      <c r="I812" s="19"/>
      <c r="J812" s="19"/>
      <c r="K812" s="19"/>
      <c r="L812" s="19"/>
      <c r="M812" s="19"/>
      <c r="N812" s="19"/>
      <c r="O812" s="19"/>
      <c r="P812" s="19"/>
      <c r="Q812" s="19"/>
      <c r="R812" s="19"/>
      <c r="S812" s="19"/>
      <c r="T812" s="19"/>
      <c r="U812" s="19"/>
      <c r="V812" s="19"/>
      <c r="W812" s="19"/>
      <c r="X812" s="19"/>
      <c r="Y812" s="19"/>
      <c r="Z812" s="19"/>
    </row>
    <row r="813">
      <c r="A813" s="19"/>
      <c r="B813" s="20"/>
      <c r="C813" s="19"/>
      <c r="D813" s="19"/>
      <c r="E813" s="19"/>
      <c r="F813" s="19"/>
      <c r="G813" s="20"/>
      <c r="H813" s="19"/>
      <c r="I813" s="19"/>
      <c r="J813" s="19"/>
      <c r="K813" s="19"/>
      <c r="L813" s="19"/>
      <c r="M813" s="19"/>
      <c r="N813" s="19"/>
      <c r="O813" s="19"/>
      <c r="P813" s="19"/>
      <c r="Q813" s="19"/>
      <c r="R813" s="19"/>
      <c r="S813" s="19"/>
      <c r="T813" s="19"/>
      <c r="U813" s="19"/>
      <c r="V813" s="19"/>
      <c r="W813" s="19"/>
      <c r="X813" s="19"/>
      <c r="Y813" s="19"/>
      <c r="Z813" s="19"/>
    </row>
    <row r="814">
      <c r="A814" s="19"/>
      <c r="B814" s="20"/>
      <c r="C814" s="19"/>
      <c r="D814" s="19"/>
      <c r="E814" s="19"/>
      <c r="F814" s="19"/>
      <c r="G814" s="20"/>
      <c r="H814" s="19"/>
      <c r="I814" s="19"/>
      <c r="J814" s="19"/>
      <c r="K814" s="19"/>
      <c r="L814" s="19"/>
      <c r="M814" s="19"/>
      <c r="N814" s="19"/>
      <c r="O814" s="19"/>
      <c r="P814" s="19"/>
      <c r="Q814" s="19"/>
      <c r="R814" s="19"/>
      <c r="S814" s="19"/>
      <c r="T814" s="19"/>
      <c r="U814" s="19"/>
      <c r="V814" s="19"/>
      <c r="W814" s="19"/>
      <c r="X814" s="19"/>
      <c r="Y814" s="19"/>
      <c r="Z814" s="19"/>
    </row>
    <row r="815">
      <c r="A815" s="19"/>
      <c r="B815" s="20"/>
      <c r="C815" s="19"/>
      <c r="D815" s="19"/>
      <c r="E815" s="19"/>
      <c r="F815" s="19"/>
      <c r="G815" s="20"/>
      <c r="H815" s="19"/>
      <c r="I815" s="19"/>
      <c r="J815" s="19"/>
      <c r="K815" s="19"/>
      <c r="L815" s="19"/>
      <c r="M815" s="19"/>
      <c r="N815" s="19"/>
      <c r="O815" s="19"/>
      <c r="P815" s="19"/>
      <c r="Q815" s="19"/>
      <c r="R815" s="19"/>
      <c r="S815" s="19"/>
      <c r="T815" s="19"/>
      <c r="U815" s="19"/>
      <c r="V815" s="19"/>
      <c r="W815" s="19"/>
      <c r="X815" s="19"/>
      <c r="Y815" s="19"/>
      <c r="Z815" s="19"/>
    </row>
    <row r="816">
      <c r="A816" s="19"/>
      <c r="B816" s="20"/>
      <c r="C816" s="19"/>
      <c r="D816" s="19"/>
      <c r="E816" s="19"/>
      <c r="F816" s="19"/>
      <c r="G816" s="20"/>
      <c r="H816" s="19"/>
      <c r="I816" s="19"/>
      <c r="J816" s="19"/>
      <c r="K816" s="19"/>
      <c r="L816" s="19"/>
      <c r="M816" s="19"/>
      <c r="N816" s="19"/>
      <c r="O816" s="19"/>
      <c r="P816" s="19"/>
      <c r="Q816" s="19"/>
      <c r="R816" s="19"/>
      <c r="S816" s="19"/>
      <c r="T816" s="19"/>
      <c r="U816" s="19"/>
      <c r="V816" s="19"/>
      <c r="W816" s="19"/>
      <c r="X816" s="19"/>
      <c r="Y816" s="19"/>
      <c r="Z816" s="19"/>
    </row>
    <row r="817">
      <c r="A817" s="19"/>
      <c r="B817" s="20"/>
      <c r="C817" s="19"/>
      <c r="D817" s="19"/>
      <c r="E817" s="19"/>
      <c r="F817" s="19"/>
      <c r="G817" s="20"/>
      <c r="H817" s="19"/>
      <c r="I817" s="19"/>
      <c r="J817" s="19"/>
      <c r="K817" s="19"/>
      <c r="L817" s="19"/>
      <c r="M817" s="19"/>
      <c r="N817" s="19"/>
      <c r="O817" s="19"/>
      <c r="P817" s="19"/>
      <c r="Q817" s="19"/>
      <c r="R817" s="19"/>
      <c r="S817" s="19"/>
      <c r="T817" s="19"/>
      <c r="U817" s="19"/>
      <c r="V817" s="19"/>
      <c r="W817" s="19"/>
      <c r="X817" s="19"/>
      <c r="Y817" s="19"/>
      <c r="Z817" s="19"/>
    </row>
    <row r="818">
      <c r="A818" s="19"/>
      <c r="B818" s="20"/>
      <c r="C818" s="19"/>
      <c r="D818" s="19"/>
      <c r="E818" s="19"/>
      <c r="F818" s="19"/>
      <c r="G818" s="20"/>
      <c r="H818" s="19"/>
      <c r="I818" s="19"/>
      <c r="J818" s="19"/>
      <c r="K818" s="19"/>
      <c r="L818" s="19"/>
      <c r="M818" s="19"/>
      <c r="N818" s="19"/>
      <c r="O818" s="19"/>
      <c r="P818" s="19"/>
      <c r="Q818" s="19"/>
      <c r="R818" s="19"/>
      <c r="S818" s="19"/>
      <c r="T818" s="19"/>
      <c r="U818" s="19"/>
      <c r="V818" s="19"/>
      <c r="W818" s="19"/>
      <c r="X818" s="19"/>
      <c r="Y818" s="19"/>
      <c r="Z818" s="19"/>
    </row>
    <row r="819">
      <c r="A819" s="19"/>
      <c r="B819" s="20"/>
      <c r="C819" s="19"/>
      <c r="D819" s="19"/>
      <c r="E819" s="19"/>
      <c r="F819" s="19"/>
      <c r="G819" s="20"/>
      <c r="H819" s="19"/>
      <c r="I819" s="19"/>
      <c r="J819" s="19"/>
      <c r="K819" s="19"/>
      <c r="L819" s="19"/>
      <c r="M819" s="19"/>
      <c r="N819" s="19"/>
      <c r="O819" s="19"/>
      <c r="P819" s="19"/>
      <c r="Q819" s="19"/>
      <c r="R819" s="19"/>
      <c r="S819" s="19"/>
      <c r="T819" s="19"/>
      <c r="U819" s="19"/>
      <c r="V819" s="19"/>
      <c r="W819" s="19"/>
      <c r="X819" s="19"/>
      <c r="Y819" s="19"/>
      <c r="Z819" s="19"/>
    </row>
    <row r="820">
      <c r="A820" s="19"/>
      <c r="B820" s="20"/>
      <c r="C820" s="19"/>
      <c r="D820" s="19"/>
      <c r="E820" s="19"/>
      <c r="F820" s="19"/>
      <c r="G820" s="20"/>
      <c r="H820" s="19"/>
      <c r="I820" s="19"/>
      <c r="J820" s="19"/>
      <c r="K820" s="19"/>
      <c r="L820" s="19"/>
      <c r="M820" s="19"/>
      <c r="N820" s="19"/>
      <c r="O820" s="19"/>
      <c r="P820" s="19"/>
      <c r="Q820" s="19"/>
      <c r="R820" s="19"/>
      <c r="S820" s="19"/>
      <c r="T820" s="19"/>
      <c r="U820" s="19"/>
      <c r="V820" s="19"/>
      <c r="W820" s="19"/>
      <c r="X820" s="19"/>
      <c r="Y820" s="19"/>
      <c r="Z820" s="19"/>
    </row>
    <row r="821">
      <c r="A821" s="19"/>
      <c r="B821" s="20"/>
      <c r="C821" s="19"/>
      <c r="D821" s="19"/>
      <c r="E821" s="19"/>
      <c r="F821" s="19"/>
      <c r="G821" s="20"/>
      <c r="H821" s="19"/>
      <c r="I821" s="19"/>
      <c r="J821" s="19"/>
      <c r="K821" s="19"/>
      <c r="L821" s="19"/>
      <c r="M821" s="19"/>
      <c r="N821" s="19"/>
      <c r="O821" s="19"/>
      <c r="P821" s="19"/>
      <c r="Q821" s="19"/>
      <c r="R821" s="19"/>
      <c r="S821" s="19"/>
      <c r="T821" s="19"/>
      <c r="U821" s="19"/>
      <c r="V821" s="19"/>
      <c r="W821" s="19"/>
      <c r="X821" s="19"/>
      <c r="Y821" s="19"/>
      <c r="Z821" s="19"/>
    </row>
    <row r="822">
      <c r="A822" s="19"/>
      <c r="B822" s="20"/>
      <c r="C822" s="19"/>
      <c r="D822" s="19"/>
      <c r="E822" s="19"/>
      <c r="F822" s="19"/>
      <c r="G822" s="20"/>
      <c r="H822" s="19"/>
      <c r="I822" s="19"/>
      <c r="J822" s="19"/>
      <c r="K822" s="19"/>
      <c r="L822" s="19"/>
      <c r="M822" s="19"/>
      <c r="N822" s="19"/>
      <c r="O822" s="19"/>
      <c r="P822" s="19"/>
      <c r="Q822" s="19"/>
      <c r="R822" s="19"/>
      <c r="S822" s="19"/>
      <c r="T822" s="19"/>
      <c r="U822" s="19"/>
      <c r="V822" s="19"/>
      <c r="W822" s="19"/>
      <c r="X822" s="19"/>
      <c r="Y822" s="19"/>
      <c r="Z822" s="19"/>
    </row>
    <row r="823">
      <c r="A823" s="19"/>
      <c r="B823" s="20"/>
      <c r="C823" s="19"/>
      <c r="D823" s="19"/>
      <c r="E823" s="19"/>
      <c r="F823" s="19"/>
      <c r="G823" s="20"/>
      <c r="H823" s="19"/>
      <c r="I823" s="19"/>
      <c r="J823" s="19"/>
      <c r="K823" s="19"/>
      <c r="L823" s="19"/>
      <c r="M823" s="19"/>
      <c r="N823" s="19"/>
      <c r="O823" s="19"/>
      <c r="P823" s="19"/>
      <c r="Q823" s="19"/>
      <c r="R823" s="19"/>
      <c r="S823" s="19"/>
      <c r="T823" s="19"/>
      <c r="U823" s="19"/>
      <c r="V823" s="19"/>
      <c r="W823" s="19"/>
      <c r="X823" s="19"/>
      <c r="Y823" s="19"/>
      <c r="Z823" s="19"/>
    </row>
    <row r="824">
      <c r="A824" s="19"/>
      <c r="B824" s="20"/>
      <c r="C824" s="19"/>
      <c r="D824" s="19"/>
      <c r="E824" s="19"/>
      <c r="F824" s="19"/>
      <c r="G824" s="20"/>
      <c r="H824" s="19"/>
      <c r="I824" s="19"/>
      <c r="J824" s="19"/>
      <c r="K824" s="19"/>
      <c r="L824" s="19"/>
      <c r="M824" s="19"/>
      <c r="N824" s="19"/>
      <c r="O824" s="19"/>
      <c r="P824" s="19"/>
      <c r="Q824" s="19"/>
      <c r="R824" s="19"/>
      <c r="S824" s="19"/>
      <c r="T824" s="19"/>
      <c r="U824" s="19"/>
      <c r="V824" s="19"/>
      <c r="W824" s="19"/>
      <c r="X824" s="19"/>
      <c r="Y824" s="19"/>
      <c r="Z824" s="19"/>
    </row>
    <row r="825">
      <c r="A825" s="19"/>
      <c r="B825" s="20"/>
      <c r="C825" s="19"/>
      <c r="D825" s="19"/>
      <c r="E825" s="19"/>
      <c r="F825" s="19"/>
      <c r="G825" s="20"/>
      <c r="H825" s="19"/>
      <c r="I825" s="19"/>
      <c r="J825" s="19"/>
      <c r="K825" s="19"/>
      <c r="L825" s="19"/>
      <c r="M825" s="19"/>
      <c r="N825" s="19"/>
      <c r="O825" s="19"/>
      <c r="P825" s="19"/>
      <c r="Q825" s="19"/>
      <c r="R825" s="19"/>
      <c r="S825" s="19"/>
      <c r="T825" s="19"/>
      <c r="U825" s="19"/>
      <c r="V825" s="19"/>
      <c r="W825" s="19"/>
      <c r="X825" s="19"/>
      <c r="Y825" s="19"/>
      <c r="Z825" s="19"/>
    </row>
    <row r="826">
      <c r="A826" s="19"/>
      <c r="B826" s="20"/>
      <c r="C826" s="19"/>
      <c r="D826" s="19"/>
      <c r="E826" s="19"/>
      <c r="F826" s="19"/>
      <c r="G826" s="20"/>
      <c r="H826" s="19"/>
      <c r="I826" s="19"/>
      <c r="J826" s="19"/>
      <c r="K826" s="19"/>
      <c r="L826" s="19"/>
      <c r="M826" s="19"/>
      <c r="N826" s="19"/>
      <c r="O826" s="19"/>
      <c r="P826" s="19"/>
      <c r="Q826" s="19"/>
      <c r="R826" s="19"/>
      <c r="S826" s="19"/>
      <c r="T826" s="19"/>
      <c r="U826" s="19"/>
      <c r="V826" s="19"/>
      <c r="W826" s="19"/>
      <c r="X826" s="19"/>
      <c r="Y826" s="19"/>
      <c r="Z826" s="19"/>
    </row>
    <row r="827">
      <c r="A827" s="19"/>
      <c r="B827" s="20"/>
      <c r="C827" s="19"/>
      <c r="D827" s="19"/>
      <c r="E827" s="19"/>
      <c r="F827" s="19"/>
      <c r="G827" s="20"/>
      <c r="H827" s="19"/>
      <c r="I827" s="19"/>
      <c r="J827" s="19"/>
      <c r="K827" s="19"/>
      <c r="L827" s="19"/>
      <c r="M827" s="19"/>
      <c r="N827" s="19"/>
      <c r="O827" s="19"/>
      <c r="P827" s="19"/>
      <c r="Q827" s="19"/>
      <c r="R827" s="19"/>
      <c r="S827" s="19"/>
      <c r="T827" s="19"/>
      <c r="U827" s="19"/>
      <c r="V827" s="19"/>
      <c r="W827" s="19"/>
      <c r="X827" s="19"/>
      <c r="Y827" s="19"/>
      <c r="Z827" s="19"/>
    </row>
    <row r="828">
      <c r="A828" s="19"/>
      <c r="B828" s="20"/>
      <c r="C828" s="19"/>
      <c r="D828" s="19"/>
      <c r="E828" s="19"/>
      <c r="F828" s="19"/>
      <c r="G828" s="20"/>
      <c r="H828" s="19"/>
      <c r="I828" s="19"/>
      <c r="J828" s="19"/>
      <c r="K828" s="19"/>
      <c r="L828" s="19"/>
      <c r="M828" s="19"/>
      <c r="N828" s="19"/>
      <c r="O828" s="19"/>
      <c r="P828" s="19"/>
      <c r="Q828" s="19"/>
      <c r="R828" s="19"/>
      <c r="S828" s="19"/>
      <c r="T828" s="19"/>
      <c r="U828" s="19"/>
      <c r="V828" s="19"/>
      <c r="W828" s="19"/>
      <c r="X828" s="19"/>
      <c r="Y828" s="19"/>
      <c r="Z828" s="19"/>
    </row>
    <row r="829">
      <c r="A829" s="19"/>
      <c r="B829" s="20"/>
      <c r="C829" s="19"/>
      <c r="D829" s="19"/>
      <c r="E829" s="19"/>
      <c r="F829" s="19"/>
      <c r="G829" s="20"/>
      <c r="H829" s="19"/>
      <c r="I829" s="19"/>
      <c r="J829" s="19"/>
      <c r="K829" s="19"/>
      <c r="L829" s="19"/>
      <c r="M829" s="19"/>
      <c r="N829" s="19"/>
      <c r="O829" s="19"/>
      <c r="P829" s="19"/>
      <c r="Q829" s="19"/>
      <c r="R829" s="19"/>
      <c r="S829" s="19"/>
      <c r="T829" s="19"/>
      <c r="U829" s="19"/>
      <c r="V829" s="19"/>
      <c r="W829" s="19"/>
      <c r="X829" s="19"/>
      <c r="Y829" s="19"/>
      <c r="Z829" s="19"/>
    </row>
    <row r="830">
      <c r="A830" s="19"/>
      <c r="B830" s="20"/>
      <c r="C830" s="19"/>
      <c r="D830" s="19"/>
      <c r="E830" s="19"/>
      <c r="F830" s="19"/>
      <c r="G830" s="20"/>
      <c r="H830" s="19"/>
      <c r="I830" s="19"/>
      <c r="J830" s="19"/>
      <c r="K830" s="19"/>
      <c r="L830" s="19"/>
      <c r="M830" s="19"/>
      <c r="N830" s="19"/>
      <c r="O830" s="19"/>
      <c r="P830" s="19"/>
      <c r="Q830" s="19"/>
      <c r="R830" s="19"/>
      <c r="S830" s="19"/>
      <c r="T830" s="19"/>
      <c r="U830" s="19"/>
      <c r="V830" s="19"/>
      <c r="W830" s="19"/>
      <c r="X830" s="19"/>
      <c r="Y830" s="19"/>
      <c r="Z830" s="19"/>
    </row>
    <row r="831">
      <c r="A831" s="19"/>
      <c r="B831" s="20"/>
      <c r="C831" s="19"/>
      <c r="D831" s="19"/>
      <c r="E831" s="19"/>
      <c r="F831" s="19"/>
      <c r="G831" s="20"/>
      <c r="H831" s="19"/>
      <c r="I831" s="19"/>
      <c r="J831" s="19"/>
      <c r="K831" s="19"/>
      <c r="L831" s="19"/>
      <c r="M831" s="19"/>
      <c r="N831" s="19"/>
      <c r="O831" s="19"/>
      <c r="P831" s="19"/>
      <c r="Q831" s="19"/>
      <c r="R831" s="19"/>
      <c r="S831" s="19"/>
      <c r="T831" s="19"/>
      <c r="U831" s="19"/>
      <c r="V831" s="19"/>
      <c r="W831" s="19"/>
      <c r="X831" s="19"/>
      <c r="Y831" s="19"/>
      <c r="Z831" s="19"/>
    </row>
    <row r="832">
      <c r="A832" s="19"/>
      <c r="B832" s="20"/>
      <c r="C832" s="19"/>
      <c r="D832" s="19"/>
      <c r="E832" s="19"/>
      <c r="F832" s="19"/>
      <c r="G832" s="20"/>
      <c r="H832" s="19"/>
      <c r="I832" s="19"/>
      <c r="J832" s="19"/>
      <c r="K832" s="19"/>
      <c r="L832" s="19"/>
      <c r="M832" s="19"/>
      <c r="N832" s="19"/>
      <c r="O832" s="19"/>
      <c r="P832" s="19"/>
      <c r="Q832" s="19"/>
      <c r="R832" s="19"/>
      <c r="S832" s="19"/>
      <c r="T832" s="19"/>
      <c r="U832" s="19"/>
      <c r="V832" s="19"/>
      <c r="W832" s="19"/>
      <c r="X832" s="19"/>
      <c r="Y832" s="19"/>
      <c r="Z832" s="19"/>
    </row>
    <row r="833">
      <c r="A833" s="19"/>
      <c r="B833" s="20"/>
      <c r="C833" s="19"/>
      <c r="D833" s="19"/>
      <c r="E833" s="19"/>
      <c r="F833" s="19"/>
      <c r="G833" s="20"/>
      <c r="H833" s="19"/>
      <c r="I833" s="19"/>
      <c r="J833" s="19"/>
      <c r="K833" s="19"/>
      <c r="L833" s="19"/>
      <c r="M833" s="19"/>
      <c r="N833" s="19"/>
      <c r="O833" s="19"/>
      <c r="P833" s="19"/>
      <c r="Q833" s="19"/>
      <c r="R833" s="19"/>
      <c r="S833" s="19"/>
      <c r="T833" s="19"/>
      <c r="U833" s="19"/>
      <c r="V833" s="19"/>
      <c r="W833" s="19"/>
      <c r="X833" s="19"/>
      <c r="Y833" s="19"/>
      <c r="Z833" s="19"/>
    </row>
    <row r="834">
      <c r="A834" s="19"/>
      <c r="B834" s="20"/>
      <c r="C834" s="19"/>
      <c r="D834" s="19"/>
      <c r="E834" s="19"/>
      <c r="F834" s="19"/>
      <c r="G834" s="20"/>
      <c r="H834" s="19"/>
      <c r="I834" s="19"/>
      <c r="J834" s="19"/>
      <c r="K834" s="19"/>
      <c r="L834" s="19"/>
      <c r="M834" s="19"/>
      <c r="N834" s="19"/>
      <c r="O834" s="19"/>
      <c r="P834" s="19"/>
      <c r="Q834" s="19"/>
      <c r="R834" s="19"/>
      <c r="S834" s="19"/>
      <c r="T834" s="19"/>
      <c r="U834" s="19"/>
      <c r="V834" s="19"/>
      <c r="W834" s="19"/>
      <c r="X834" s="19"/>
      <c r="Y834" s="19"/>
      <c r="Z834" s="19"/>
    </row>
    <row r="835">
      <c r="A835" s="19"/>
      <c r="B835" s="20"/>
      <c r="C835" s="19"/>
      <c r="D835" s="19"/>
      <c r="E835" s="19"/>
      <c r="F835" s="19"/>
      <c r="G835" s="20"/>
      <c r="H835" s="19"/>
      <c r="I835" s="19"/>
      <c r="J835" s="19"/>
      <c r="K835" s="19"/>
      <c r="L835" s="19"/>
      <c r="M835" s="19"/>
      <c r="N835" s="19"/>
      <c r="O835" s="19"/>
      <c r="P835" s="19"/>
      <c r="Q835" s="19"/>
      <c r="R835" s="19"/>
      <c r="S835" s="19"/>
      <c r="T835" s="19"/>
      <c r="U835" s="19"/>
      <c r="V835" s="19"/>
      <c r="W835" s="19"/>
      <c r="X835" s="19"/>
      <c r="Y835" s="19"/>
      <c r="Z835" s="19"/>
    </row>
    <row r="836">
      <c r="A836" s="19"/>
      <c r="B836" s="20"/>
      <c r="C836" s="19"/>
      <c r="D836" s="19"/>
      <c r="E836" s="19"/>
      <c r="F836" s="19"/>
      <c r="G836" s="20"/>
      <c r="H836" s="19"/>
      <c r="I836" s="19"/>
      <c r="J836" s="19"/>
      <c r="K836" s="19"/>
      <c r="L836" s="19"/>
      <c r="M836" s="19"/>
      <c r="N836" s="19"/>
      <c r="O836" s="19"/>
      <c r="P836" s="19"/>
      <c r="Q836" s="19"/>
      <c r="R836" s="19"/>
      <c r="S836" s="19"/>
      <c r="T836" s="19"/>
      <c r="U836" s="19"/>
      <c r="V836" s="19"/>
      <c r="W836" s="19"/>
      <c r="X836" s="19"/>
      <c r="Y836" s="19"/>
      <c r="Z836" s="19"/>
    </row>
    <row r="837">
      <c r="A837" s="19"/>
      <c r="B837" s="20"/>
      <c r="C837" s="19"/>
      <c r="D837" s="19"/>
      <c r="E837" s="19"/>
      <c r="F837" s="19"/>
      <c r="G837" s="20"/>
      <c r="H837" s="19"/>
      <c r="I837" s="19"/>
      <c r="J837" s="19"/>
      <c r="K837" s="19"/>
      <c r="L837" s="19"/>
      <c r="M837" s="19"/>
      <c r="N837" s="19"/>
      <c r="O837" s="19"/>
      <c r="P837" s="19"/>
      <c r="Q837" s="19"/>
      <c r="R837" s="19"/>
      <c r="S837" s="19"/>
      <c r="T837" s="19"/>
      <c r="U837" s="19"/>
      <c r="V837" s="19"/>
      <c r="W837" s="19"/>
      <c r="X837" s="19"/>
      <c r="Y837" s="19"/>
      <c r="Z837" s="19"/>
    </row>
    <row r="838">
      <c r="A838" s="19"/>
      <c r="B838" s="20"/>
      <c r="C838" s="19"/>
      <c r="D838" s="19"/>
      <c r="E838" s="19"/>
      <c r="F838" s="19"/>
      <c r="G838" s="20"/>
      <c r="H838" s="19"/>
      <c r="I838" s="19"/>
      <c r="J838" s="19"/>
      <c r="K838" s="19"/>
      <c r="L838" s="19"/>
      <c r="M838" s="19"/>
      <c r="N838" s="19"/>
      <c r="O838" s="19"/>
      <c r="P838" s="19"/>
      <c r="Q838" s="19"/>
      <c r="R838" s="19"/>
      <c r="S838" s="19"/>
      <c r="T838" s="19"/>
      <c r="U838" s="19"/>
      <c r="V838" s="19"/>
      <c r="W838" s="19"/>
      <c r="X838" s="19"/>
      <c r="Y838" s="19"/>
      <c r="Z838" s="19"/>
    </row>
    <row r="839">
      <c r="A839" s="19"/>
      <c r="B839" s="20"/>
      <c r="C839" s="19"/>
      <c r="D839" s="19"/>
      <c r="E839" s="19"/>
      <c r="F839" s="19"/>
      <c r="G839" s="20"/>
      <c r="H839" s="19"/>
      <c r="I839" s="19"/>
      <c r="J839" s="19"/>
      <c r="K839" s="19"/>
      <c r="L839" s="19"/>
      <c r="M839" s="19"/>
      <c r="N839" s="19"/>
      <c r="O839" s="19"/>
      <c r="P839" s="19"/>
      <c r="Q839" s="19"/>
      <c r="R839" s="19"/>
      <c r="S839" s="19"/>
      <c r="T839" s="19"/>
      <c r="U839" s="19"/>
      <c r="V839" s="19"/>
      <c r="W839" s="19"/>
      <c r="X839" s="19"/>
      <c r="Y839" s="19"/>
      <c r="Z839" s="19"/>
    </row>
    <row r="840">
      <c r="A840" s="19"/>
      <c r="B840" s="20"/>
      <c r="C840" s="19"/>
      <c r="D840" s="19"/>
      <c r="E840" s="19"/>
      <c r="F840" s="19"/>
      <c r="G840" s="20"/>
      <c r="H840" s="19"/>
      <c r="I840" s="19"/>
      <c r="J840" s="19"/>
      <c r="K840" s="19"/>
      <c r="L840" s="19"/>
      <c r="M840" s="19"/>
      <c r="N840" s="19"/>
      <c r="O840" s="19"/>
      <c r="P840" s="19"/>
      <c r="Q840" s="19"/>
      <c r="R840" s="19"/>
      <c r="S840" s="19"/>
      <c r="T840" s="19"/>
      <c r="U840" s="19"/>
      <c r="V840" s="19"/>
      <c r="W840" s="19"/>
      <c r="X840" s="19"/>
      <c r="Y840" s="19"/>
      <c r="Z840" s="19"/>
    </row>
    <row r="841">
      <c r="A841" s="19"/>
      <c r="B841" s="20"/>
      <c r="C841" s="19"/>
      <c r="D841" s="19"/>
      <c r="E841" s="19"/>
      <c r="F841" s="19"/>
      <c r="G841" s="20"/>
      <c r="H841" s="19"/>
      <c r="I841" s="19"/>
      <c r="J841" s="19"/>
      <c r="K841" s="19"/>
      <c r="L841" s="19"/>
      <c r="M841" s="19"/>
      <c r="N841" s="19"/>
      <c r="O841" s="19"/>
      <c r="P841" s="19"/>
      <c r="Q841" s="19"/>
      <c r="R841" s="19"/>
      <c r="S841" s="19"/>
      <c r="T841" s="19"/>
      <c r="U841" s="19"/>
      <c r="V841" s="19"/>
      <c r="W841" s="19"/>
      <c r="X841" s="19"/>
      <c r="Y841" s="19"/>
      <c r="Z841" s="19"/>
    </row>
    <row r="842">
      <c r="A842" s="19"/>
      <c r="B842" s="20"/>
      <c r="C842" s="19"/>
      <c r="D842" s="19"/>
      <c r="E842" s="19"/>
      <c r="F842" s="19"/>
      <c r="G842" s="20"/>
      <c r="H842" s="19"/>
      <c r="I842" s="19"/>
      <c r="J842" s="19"/>
      <c r="K842" s="19"/>
      <c r="L842" s="19"/>
      <c r="M842" s="19"/>
      <c r="N842" s="19"/>
      <c r="O842" s="19"/>
      <c r="P842" s="19"/>
      <c r="Q842" s="19"/>
      <c r="R842" s="19"/>
      <c r="S842" s="19"/>
      <c r="T842" s="19"/>
      <c r="U842" s="19"/>
      <c r="V842" s="19"/>
      <c r="W842" s="19"/>
      <c r="X842" s="19"/>
      <c r="Y842" s="19"/>
      <c r="Z842" s="19"/>
    </row>
    <row r="843">
      <c r="A843" s="19"/>
      <c r="B843" s="20"/>
      <c r="C843" s="19"/>
      <c r="D843" s="19"/>
      <c r="E843" s="19"/>
      <c r="F843" s="19"/>
      <c r="G843" s="20"/>
      <c r="H843" s="19"/>
      <c r="I843" s="19"/>
      <c r="J843" s="19"/>
      <c r="K843" s="19"/>
      <c r="L843" s="19"/>
      <c r="M843" s="19"/>
      <c r="N843" s="19"/>
      <c r="O843" s="19"/>
      <c r="P843" s="19"/>
      <c r="Q843" s="19"/>
      <c r="R843" s="19"/>
      <c r="S843" s="19"/>
      <c r="T843" s="19"/>
      <c r="U843" s="19"/>
      <c r="V843" s="19"/>
      <c r="W843" s="19"/>
      <c r="X843" s="19"/>
      <c r="Y843" s="19"/>
      <c r="Z843" s="19"/>
    </row>
    <row r="844">
      <c r="A844" s="19"/>
      <c r="B844" s="20"/>
      <c r="C844" s="19"/>
      <c r="D844" s="19"/>
      <c r="E844" s="19"/>
      <c r="F844" s="19"/>
      <c r="G844" s="20"/>
      <c r="H844" s="19"/>
      <c r="I844" s="19"/>
      <c r="J844" s="19"/>
      <c r="K844" s="19"/>
      <c r="L844" s="19"/>
      <c r="M844" s="19"/>
      <c r="N844" s="19"/>
      <c r="O844" s="19"/>
      <c r="P844" s="19"/>
      <c r="Q844" s="19"/>
      <c r="R844" s="19"/>
      <c r="S844" s="19"/>
      <c r="T844" s="19"/>
      <c r="U844" s="19"/>
      <c r="V844" s="19"/>
      <c r="W844" s="19"/>
      <c r="X844" s="19"/>
      <c r="Y844" s="19"/>
      <c r="Z844" s="19"/>
    </row>
    <row r="845">
      <c r="A845" s="19"/>
      <c r="B845" s="20"/>
      <c r="C845" s="19"/>
      <c r="D845" s="19"/>
      <c r="E845" s="19"/>
      <c r="F845" s="19"/>
      <c r="G845" s="20"/>
      <c r="H845" s="19"/>
      <c r="I845" s="19"/>
      <c r="J845" s="19"/>
      <c r="K845" s="19"/>
      <c r="L845" s="19"/>
      <c r="M845" s="19"/>
      <c r="N845" s="19"/>
      <c r="O845" s="19"/>
      <c r="P845" s="19"/>
      <c r="Q845" s="19"/>
      <c r="R845" s="19"/>
      <c r="S845" s="19"/>
      <c r="T845" s="19"/>
      <c r="U845" s="19"/>
      <c r="V845" s="19"/>
      <c r="W845" s="19"/>
      <c r="X845" s="19"/>
      <c r="Y845" s="19"/>
      <c r="Z845" s="19"/>
    </row>
    <row r="846">
      <c r="A846" s="19"/>
      <c r="B846" s="20"/>
      <c r="C846" s="19"/>
      <c r="D846" s="19"/>
      <c r="E846" s="19"/>
      <c r="F846" s="19"/>
      <c r="G846" s="20"/>
      <c r="H846" s="19"/>
      <c r="I846" s="19"/>
      <c r="J846" s="19"/>
      <c r="K846" s="19"/>
      <c r="L846" s="19"/>
      <c r="M846" s="19"/>
      <c r="N846" s="19"/>
      <c r="O846" s="19"/>
      <c r="P846" s="19"/>
      <c r="Q846" s="19"/>
      <c r="R846" s="19"/>
      <c r="S846" s="19"/>
      <c r="T846" s="19"/>
      <c r="U846" s="19"/>
      <c r="V846" s="19"/>
      <c r="W846" s="19"/>
      <c r="X846" s="19"/>
      <c r="Y846" s="19"/>
      <c r="Z846" s="19"/>
    </row>
    <row r="847">
      <c r="A847" s="19"/>
      <c r="B847" s="20"/>
      <c r="C847" s="19"/>
      <c r="D847" s="19"/>
      <c r="E847" s="19"/>
      <c r="F847" s="19"/>
      <c r="G847" s="20"/>
      <c r="H847" s="19"/>
      <c r="I847" s="19"/>
      <c r="J847" s="19"/>
      <c r="K847" s="19"/>
      <c r="L847" s="19"/>
      <c r="M847" s="19"/>
      <c r="N847" s="19"/>
      <c r="O847" s="19"/>
      <c r="P847" s="19"/>
      <c r="Q847" s="19"/>
      <c r="R847" s="19"/>
      <c r="S847" s="19"/>
      <c r="T847" s="19"/>
      <c r="U847" s="19"/>
      <c r="V847" s="19"/>
      <c r="W847" s="19"/>
      <c r="X847" s="19"/>
      <c r="Y847" s="19"/>
      <c r="Z847" s="19"/>
    </row>
    <row r="848">
      <c r="A848" s="19"/>
      <c r="B848" s="20"/>
      <c r="C848" s="19"/>
      <c r="D848" s="19"/>
      <c r="E848" s="19"/>
      <c r="F848" s="19"/>
      <c r="G848" s="20"/>
      <c r="H848" s="19"/>
      <c r="I848" s="19"/>
      <c r="J848" s="19"/>
      <c r="K848" s="19"/>
      <c r="L848" s="19"/>
      <c r="M848" s="19"/>
      <c r="N848" s="19"/>
      <c r="O848" s="19"/>
      <c r="P848" s="19"/>
      <c r="Q848" s="19"/>
      <c r="R848" s="19"/>
      <c r="S848" s="19"/>
      <c r="T848" s="19"/>
      <c r="U848" s="19"/>
      <c r="V848" s="19"/>
      <c r="W848" s="19"/>
      <c r="X848" s="19"/>
      <c r="Y848" s="19"/>
      <c r="Z848" s="19"/>
    </row>
    <row r="849">
      <c r="A849" s="19"/>
      <c r="B849" s="20"/>
      <c r="C849" s="19"/>
      <c r="D849" s="19"/>
      <c r="E849" s="19"/>
      <c r="F849" s="19"/>
      <c r="G849" s="20"/>
      <c r="H849" s="19"/>
      <c r="I849" s="19"/>
      <c r="J849" s="19"/>
      <c r="K849" s="19"/>
      <c r="L849" s="19"/>
      <c r="M849" s="19"/>
      <c r="N849" s="19"/>
      <c r="O849" s="19"/>
      <c r="P849" s="19"/>
      <c r="Q849" s="19"/>
      <c r="R849" s="19"/>
      <c r="S849" s="19"/>
      <c r="T849" s="19"/>
      <c r="U849" s="19"/>
      <c r="V849" s="19"/>
      <c r="W849" s="19"/>
      <c r="X849" s="19"/>
      <c r="Y849" s="19"/>
      <c r="Z849" s="19"/>
    </row>
    <row r="850">
      <c r="A850" s="19"/>
      <c r="B850" s="20"/>
      <c r="C850" s="19"/>
      <c r="D850" s="19"/>
      <c r="E850" s="19"/>
      <c r="F850" s="19"/>
      <c r="G850" s="20"/>
      <c r="H850" s="19"/>
      <c r="I850" s="19"/>
      <c r="J850" s="19"/>
      <c r="K850" s="19"/>
      <c r="L850" s="19"/>
      <c r="M850" s="19"/>
      <c r="N850" s="19"/>
      <c r="O850" s="19"/>
      <c r="P850" s="19"/>
      <c r="Q850" s="19"/>
      <c r="R850" s="19"/>
      <c r="S850" s="19"/>
      <c r="T850" s="19"/>
      <c r="U850" s="19"/>
      <c r="V850" s="19"/>
      <c r="W850" s="19"/>
      <c r="X850" s="19"/>
      <c r="Y850" s="19"/>
      <c r="Z850" s="19"/>
    </row>
    <row r="851">
      <c r="A851" s="19"/>
      <c r="B851" s="20"/>
      <c r="C851" s="19"/>
      <c r="D851" s="19"/>
      <c r="E851" s="19"/>
      <c r="F851" s="19"/>
      <c r="G851" s="20"/>
      <c r="H851" s="19"/>
      <c r="I851" s="19"/>
      <c r="J851" s="19"/>
      <c r="K851" s="19"/>
      <c r="L851" s="19"/>
      <c r="M851" s="19"/>
      <c r="N851" s="19"/>
      <c r="O851" s="19"/>
      <c r="P851" s="19"/>
      <c r="Q851" s="19"/>
      <c r="R851" s="19"/>
      <c r="S851" s="19"/>
      <c r="T851" s="19"/>
      <c r="U851" s="19"/>
      <c r="V851" s="19"/>
      <c r="W851" s="19"/>
      <c r="X851" s="19"/>
      <c r="Y851" s="19"/>
      <c r="Z851" s="19"/>
    </row>
    <row r="852">
      <c r="A852" s="19"/>
      <c r="B852" s="20"/>
      <c r="C852" s="19"/>
      <c r="D852" s="19"/>
      <c r="E852" s="19"/>
      <c r="F852" s="19"/>
      <c r="G852" s="20"/>
      <c r="H852" s="19"/>
      <c r="I852" s="19"/>
      <c r="J852" s="19"/>
      <c r="K852" s="19"/>
      <c r="L852" s="19"/>
      <c r="M852" s="19"/>
      <c r="N852" s="19"/>
      <c r="O852" s="19"/>
      <c r="P852" s="19"/>
      <c r="Q852" s="19"/>
      <c r="R852" s="19"/>
      <c r="S852" s="19"/>
      <c r="T852" s="19"/>
      <c r="U852" s="19"/>
      <c r="V852" s="19"/>
      <c r="W852" s="19"/>
      <c r="X852" s="19"/>
      <c r="Y852" s="19"/>
      <c r="Z852" s="19"/>
    </row>
    <row r="853">
      <c r="A853" s="19"/>
      <c r="B853" s="20"/>
      <c r="C853" s="19"/>
      <c r="D853" s="19"/>
      <c r="E853" s="19"/>
      <c r="F853" s="19"/>
      <c r="G853" s="20"/>
      <c r="H853" s="19"/>
      <c r="I853" s="19"/>
      <c r="J853" s="19"/>
      <c r="K853" s="19"/>
      <c r="L853" s="19"/>
      <c r="M853" s="19"/>
      <c r="N853" s="19"/>
      <c r="O853" s="19"/>
      <c r="P853" s="19"/>
      <c r="Q853" s="19"/>
      <c r="R853" s="19"/>
      <c r="S853" s="19"/>
      <c r="T853" s="19"/>
      <c r="U853" s="19"/>
      <c r="V853" s="19"/>
      <c r="W853" s="19"/>
      <c r="X853" s="19"/>
      <c r="Y853" s="19"/>
      <c r="Z853" s="19"/>
    </row>
    <row r="854">
      <c r="A854" s="19"/>
      <c r="B854" s="20"/>
      <c r="C854" s="19"/>
      <c r="D854" s="19"/>
      <c r="E854" s="19"/>
      <c r="F854" s="19"/>
      <c r="G854" s="20"/>
      <c r="H854" s="19"/>
      <c r="I854" s="19"/>
      <c r="J854" s="19"/>
      <c r="K854" s="19"/>
      <c r="L854" s="19"/>
      <c r="M854" s="19"/>
      <c r="N854" s="19"/>
      <c r="O854" s="19"/>
      <c r="P854" s="19"/>
      <c r="Q854" s="19"/>
      <c r="R854" s="19"/>
      <c r="S854" s="19"/>
      <c r="T854" s="19"/>
      <c r="U854" s="19"/>
      <c r="V854" s="19"/>
      <c r="W854" s="19"/>
      <c r="X854" s="19"/>
      <c r="Y854" s="19"/>
      <c r="Z854" s="19"/>
    </row>
    <row r="855">
      <c r="A855" s="19"/>
      <c r="B855" s="20"/>
      <c r="C855" s="19"/>
      <c r="D855" s="19"/>
      <c r="E855" s="19"/>
      <c r="F855" s="19"/>
      <c r="G855" s="20"/>
      <c r="H855" s="19"/>
      <c r="I855" s="19"/>
      <c r="J855" s="19"/>
      <c r="K855" s="19"/>
      <c r="L855" s="19"/>
      <c r="M855" s="19"/>
      <c r="N855" s="19"/>
      <c r="O855" s="19"/>
      <c r="P855" s="19"/>
      <c r="Q855" s="19"/>
      <c r="R855" s="19"/>
      <c r="S855" s="19"/>
      <c r="T855" s="19"/>
      <c r="U855" s="19"/>
      <c r="V855" s="19"/>
      <c r="W855" s="19"/>
      <c r="X855" s="19"/>
      <c r="Y855" s="19"/>
      <c r="Z855" s="19"/>
    </row>
    <row r="856">
      <c r="A856" s="19"/>
      <c r="B856" s="20"/>
      <c r="C856" s="19"/>
      <c r="D856" s="19"/>
      <c r="E856" s="19"/>
      <c r="F856" s="19"/>
      <c r="G856" s="20"/>
      <c r="H856" s="19"/>
      <c r="I856" s="19"/>
      <c r="J856" s="19"/>
      <c r="K856" s="19"/>
      <c r="L856" s="19"/>
      <c r="M856" s="19"/>
      <c r="N856" s="19"/>
      <c r="O856" s="19"/>
      <c r="P856" s="19"/>
      <c r="Q856" s="19"/>
      <c r="R856" s="19"/>
      <c r="S856" s="19"/>
      <c r="T856" s="19"/>
      <c r="U856" s="19"/>
      <c r="V856" s="19"/>
      <c r="W856" s="19"/>
      <c r="X856" s="19"/>
      <c r="Y856" s="19"/>
      <c r="Z856" s="19"/>
    </row>
    <row r="857">
      <c r="A857" s="19"/>
      <c r="B857" s="20"/>
      <c r="C857" s="19"/>
      <c r="D857" s="19"/>
      <c r="E857" s="19"/>
      <c r="F857" s="19"/>
      <c r="G857" s="20"/>
      <c r="H857" s="19"/>
      <c r="I857" s="19"/>
      <c r="J857" s="19"/>
      <c r="K857" s="19"/>
      <c r="L857" s="19"/>
      <c r="M857" s="19"/>
      <c r="N857" s="19"/>
      <c r="O857" s="19"/>
      <c r="P857" s="19"/>
      <c r="Q857" s="19"/>
      <c r="R857" s="19"/>
      <c r="S857" s="19"/>
      <c r="T857" s="19"/>
      <c r="U857" s="19"/>
      <c r="V857" s="19"/>
      <c r="W857" s="19"/>
      <c r="X857" s="19"/>
      <c r="Y857" s="19"/>
      <c r="Z857" s="19"/>
    </row>
    <row r="858">
      <c r="A858" s="19"/>
      <c r="B858" s="20"/>
      <c r="C858" s="19"/>
      <c r="D858" s="19"/>
      <c r="E858" s="19"/>
      <c r="F858" s="19"/>
      <c r="G858" s="20"/>
      <c r="H858" s="19"/>
      <c r="I858" s="19"/>
      <c r="J858" s="19"/>
      <c r="K858" s="19"/>
      <c r="L858" s="19"/>
      <c r="M858" s="19"/>
      <c r="N858" s="19"/>
      <c r="O858" s="19"/>
      <c r="P858" s="19"/>
      <c r="Q858" s="19"/>
      <c r="R858" s="19"/>
      <c r="S858" s="19"/>
      <c r="T858" s="19"/>
      <c r="U858" s="19"/>
      <c r="V858" s="19"/>
      <c r="W858" s="19"/>
      <c r="X858" s="19"/>
      <c r="Y858" s="19"/>
      <c r="Z858" s="19"/>
    </row>
    <row r="859">
      <c r="A859" s="19"/>
      <c r="B859" s="20"/>
      <c r="C859" s="19"/>
      <c r="D859" s="19"/>
      <c r="E859" s="19"/>
      <c r="F859" s="19"/>
      <c r="G859" s="20"/>
      <c r="H859" s="19"/>
      <c r="I859" s="19"/>
      <c r="J859" s="19"/>
      <c r="K859" s="19"/>
      <c r="L859" s="19"/>
      <c r="M859" s="19"/>
      <c r="N859" s="19"/>
      <c r="O859" s="19"/>
      <c r="P859" s="19"/>
      <c r="Q859" s="19"/>
      <c r="R859" s="19"/>
      <c r="S859" s="19"/>
      <c r="T859" s="19"/>
      <c r="U859" s="19"/>
      <c r="V859" s="19"/>
      <c r="W859" s="19"/>
      <c r="X859" s="19"/>
      <c r="Y859" s="19"/>
      <c r="Z859" s="19"/>
    </row>
    <row r="860">
      <c r="A860" s="19"/>
      <c r="B860" s="20"/>
      <c r="C860" s="19"/>
      <c r="D860" s="19"/>
      <c r="E860" s="19"/>
      <c r="F860" s="19"/>
      <c r="G860" s="20"/>
      <c r="H860" s="19"/>
      <c r="I860" s="19"/>
      <c r="J860" s="19"/>
      <c r="K860" s="19"/>
      <c r="L860" s="19"/>
      <c r="M860" s="19"/>
      <c r="N860" s="19"/>
      <c r="O860" s="19"/>
      <c r="P860" s="19"/>
      <c r="Q860" s="19"/>
      <c r="R860" s="19"/>
      <c r="S860" s="19"/>
      <c r="T860" s="19"/>
      <c r="U860" s="19"/>
      <c r="V860" s="19"/>
      <c r="W860" s="19"/>
      <c r="X860" s="19"/>
      <c r="Y860" s="19"/>
      <c r="Z860" s="19"/>
    </row>
    <row r="861">
      <c r="A861" s="19"/>
      <c r="B861" s="20"/>
      <c r="C861" s="19"/>
      <c r="D861" s="19"/>
      <c r="E861" s="19"/>
      <c r="F861" s="19"/>
      <c r="G861" s="20"/>
      <c r="H861" s="19"/>
      <c r="I861" s="19"/>
      <c r="J861" s="19"/>
      <c r="K861" s="19"/>
      <c r="L861" s="19"/>
      <c r="M861" s="19"/>
      <c r="N861" s="19"/>
      <c r="O861" s="19"/>
      <c r="P861" s="19"/>
      <c r="Q861" s="19"/>
      <c r="R861" s="19"/>
      <c r="S861" s="19"/>
      <c r="T861" s="19"/>
      <c r="U861" s="19"/>
      <c r="V861" s="19"/>
      <c r="W861" s="19"/>
      <c r="X861" s="19"/>
      <c r="Y861" s="19"/>
      <c r="Z861" s="19"/>
    </row>
    <row r="862">
      <c r="A862" s="19"/>
      <c r="B862" s="20"/>
      <c r="C862" s="19"/>
      <c r="D862" s="19"/>
      <c r="E862" s="19"/>
      <c r="F862" s="19"/>
      <c r="G862" s="20"/>
      <c r="H862" s="19"/>
      <c r="I862" s="19"/>
      <c r="J862" s="19"/>
      <c r="K862" s="19"/>
      <c r="L862" s="19"/>
      <c r="M862" s="19"/>
      <c r="N862" s="19"/>
      <c r="O862" s="19"/>
      <c r="P862" s="19"/>
      <c r="Q862" s="19"/>
      <c r="R862" s="19"/>
      <c r="S862" s="19"/>
      <c r="T862" s="19"/>
      <c r="U862" s="19"/>
      <c r="V862" s="19"/>
      <c r="W862" s="19"/>
      <c r="X862" s="19"/>
      <c r="Y862" s="19"/>
      <c r="Z862" s="19"/>
    </row>
    <row r="863">
      <c r="A863" s="19"/>
      <c r="B863" s="20"/>
      <c r="C863" s="19"/>
      <c r="D863" s="19"/>
      <c r="E863" s="19"/>
      <c r="F863" s="19"/>
      <c r="G863" s="20"/>
      <c r="H863" s="19"/>
      <c r="I863" s="19"/>
      <c r="J863" s="19"/>
      <c r="K863" s="19"/>
      <c r="L863" s="19"/>
      <c r="M863" s="19"/>
      <c r="N863" s="19"/>
      <c r="O863" s="19"/>
      <c r="P863" s="19"/>
      <c r="Q863" s="19"/>
      <c r="R863" s="19"/>
      <c r="S863" s="19"/>
      <c r="T863" s="19"/>
      <c r="U863" s="19"/>
      <c r="V863" s="19"/>
      <c r="W863" s="19"/>
      <c r="X863" s="19"/>
      <c r="Y863" s="19"/>
      <c r="Z863" s="19"/>
    </row>
    <row r="864">
      <c r="A864" s="19"/>
      <c r="B864" s="20"/>
      <c r="C864" s="19"/>
      <c r="D864" s="19"/>
      <c r="E864" s="19"/>
      <c r="F864" s="19"/>
      <c r="G864" s="20"/>
      <c r="H864" s="19"/>
      <c r="I864" s="19"/>
      <c r="J864" s="19"/>
      <c r="K864" s="19"/>
      <c r="L864" s="19"/>
      <c r="M864" s="19"/>
      <c r="N864" s="19"/>
      <c r="O864" s="19"/>
      <c r="P864" s="19"/>
      <c r="Q864" s="19"/>
      <c r="R864" s="19"/>
      <c r="S864" s="19"/>
      <c r="T864" s="19"/>
      <c r="U864" s="19"/>
      <c r="V864" s="19"/>
      <c r="W864" s="19"/>
      <c r="X864" s="19"/>
      <c r="Y864" s="19"/>
      <c r="Z864" s="19"/>
    </row>
    <row r="865">
      <c r="A865" s="19"/>
      <c r="B865" s="20"/>
      <c r="C865" s="19"/>
      <c r="D865" s="19"/>
      <c r="E865" s="19"/>
      <c r="F865" s="19"/>
      <c r="G865" s="20"/>
      <c r="H865" s="19"/>
      <c r="I865" s="19"/>
      <c r="J865" s="19"/>
      <c r="K865" s="19"/>
      <c r="L865" s="19"/>
      <c r="M865" s="19"/>
      <c r="N865" s="19"/>
      <c r="O865" s="19"/>
      <c r="P865" s="19"/>
      <c r="Q865" s="19"/>
      <c r="R865" s="19"/>
      <c r="S865" s="19"/>
      <c r="T865" s="19"/>
      <c r="U865" s="19"/>
      <c r="V865" s="19"/>
      <c r="W865" s="19"/>
      <c r="X865" s="19"/>
      <c r="Y865" s="19"/>
      <c r="Z865" s="19"/>
    </row>
    <row r="866">
      <c r="A866" s="19"/>
      <c r="B866" s="20"/>
      <c r="C866" s="19"/>
      <c r="D866" s="19"/>
      <c r="E866" s="19"/>
      <c r="F866" s="19"/>
      <c r="G866" s="20"/>
      <c r="H866" s="19"/>
      <c r="I866" s="19"/>
      <c r="J866" s="19"/>
      <c r="K866" s="19"/>
      <c r="L866" s="19"/>
      <c r="M866" s="19"/>
      <c r="N866" s="19"/>
      <c r="O866" s="19"/>
      <c r="P866" s="19"/>
      <c r="Q866" s="19"/>
      <c r="R866" s="19"/>
      <c r="S866" s="19"/>
      <c r="T866" s="19"/>
      <c r="U866" s="19"/>
      <c r="V866" s="19"/>
      <c r="W866" s="19"/>
      <c r="X866" s="19"/>
      <c r="Y866" s="19"/>
      <c r="Z866" s="19"/>
    </row>
    <row r="867">
      <c r="A867" s="19"/>
      <c r="B867" s="20"/>
      <c r="C867" s="19"/>
      <c r="D867" s="19"/>
      <c r="E867" s="19"/>
      <c r="F867" s="19"/>
      <c r="G867" s="20"/>
      <c r="H867" s="19"/>
      <c r="I867" s="19"/>
      <c r="J867" s="19"/>
      <c r="K867" s="19"/>
      <c r="L867" s="19"/>
      <c r="M867" s="19"/>
      <c r="N867" s="19"/>
      <c r="O867" s="19"/>
      <c r="P867" s="19"/>
      <c r="Q867" s="19"/>
      <c r="R867" s="19"/>
      <c r="S867" s="19"/>
      <c r="T867" s="19"/>
      <c r="U867" s="19"/>
      <c r="V867" s="19"/>
      <c r="W867" s="19"/>
      <c r="X867" s="19"/>
      <c r="Y867" s="19"/>
      <c r="Z867" s="19"/>
    </row>
    <row r="868">
      <c r="A868" s="19"/>
      <c r="B868" s="20"/>
      <c r="C868" s="19"/>
      <c r="D868" s="19"/>
      <c r="E868" s="19"/>
      <c r="F868" s="19"/>
      <c r="G868" s="20"/>
      <c r="H868" s="19"/>
      <c r="I868" s="19"/>
      <c r="J868" s="19"/>
      <c r="K868" s="19"/>
      <c r="L868" s="19"/>
      <c r="M868" s="19"/>
      <c r="N868" s="19"/>
      <c r="O868" s="19"/>
      <c r="P868" s="19"/>
      <c r="Q868" s="19"/>
      <c r="R868" s="19"/>
      <c r="S868" s="19"/>
      <c r="T868" s="19"/>
      <c r="U868" s="19"/>
      <c r="V868" s="19"/>
      <c r="W868" s="19"/>
      <c r="X868" s="19"/>
      <c r="Y868" s="19"/>
      <c r="Z868" s="19"/>
    </row>
    <row r="869">
      <c r="A869" s="19"/>
      <c r="B869" s="20"/>
      <c r="C869" s="19"/>
      <c r="D869" s="19"/>
      <c r="E869" s="19"/>
      <c r="F869" s="19"/>
      <c r="G869" s="20"/>
      <c r="H869" s="19"/>
      <c r="I869" s="19"/>
      <c r="J869" s="19"/>
      <c r="K869" s="19"/>
      <c r="L869" s="19"/>
      <c r="M869" s="19"/>
      <c r="N869" s="19"/>
      <c r="O869" s="19"/>
      <c r="P869" s="19"/>
      <c r="Q869" s="19"/>
      <c r="R869" s="19"/>
      <c r="S869" s="19"/>
      <c r="T869" s="19"/>
      <c r="U869" s="19"/>
      <c r="V869" s="19"/>
      <c r="W869" s="19"/>
      <c r="X869" s="19"/>
      <c r="Y869" s="19"/>
      <c r="Z869" s="19"/>
    </row>
    <row r="870">
      <c r="A870" s="19"/>
      <c r="B870" s="20"/>
      <c r="C870" s="19"/>
      <c r="D870" s="19"/>
      <c r="E870" s="19"/>
      <c r="F870" s="19"/>
      <c r="G870" s="20"/>
      <c r="H870" s="19"/>
      <c r="I870" s="19"/>
      <c r="J870" s="19"/>
      <c r="K870" s="19"/>
      <c r="L870" s="19"/>
      <c r="M870" s="19"/>
      <c r="N870" s="19"/>
      <c r="O870" s="19"/>
      <c r="P870" s="19"/>
      <c r="Q870" s="19"/>
      <c r="R870" s="19"/>
      <c r="S870" s="19"/>
      <c r="T870" s="19"/>
      <c r="U870" s="19"/>
      <c r="V870" s="19"/>
      <c r="W870" s="19"/>
      <c r="X870" s="19"/>
      <c r="Y870" s="19"/>
      <c r="Z870" s="19"/>
    </row>
    <row r="871">
      <c r="A871" s="19"/>
      <c r="B871" s="20"/>
      <c r="C871" s="19"/>
      <c r="D871" s="19"/>
      <c r="E871" s="19"/>
      <c r="F871" s="19"/>
      <c r="G871" s="20"/>
      <c r="H871" s="19"/>
      <c r="I871" s="19"/>
      <c r="J871" s="19"/>
      <c r="K871" s="19"/>
      <c r="L871" s="19"/>
      <c r="M871" s="19"/>
      <c r="N871" s="19"/>
      <c r="O871" s="19"/>
      <c r="P871" s="19"/>
      <c r="Q871" s="19"/>
      <c r="R871" s="19"/>
      <c r="S871" s="19"/>
      <c r="T871" s="19"/>
      <c r="U871" s="19"/>
      <c r="V871" s="19"/>
      <c r="W871" s="19"/>
      <c r="X871" s="19"/>
      <c r="Y871" s="19"/>
      <c r="Z871" s="19"/>
    </row>
    <row r="872">
      <c r="A872" s="19"/>
      <c r="B872" s="20"/>
      <c r="C872" s="19"/>
      <c r="D872" s="19"/>
      <c r="E872" s="19"/>
      <c r="F872" s="19"/>
      <c r="G872" s="20"/>
      <c r="H872" s="19"/>
      <c r="I872" s="19"/>
      <c r="J872" s="19"/>
      <c r="K872" s="19"/>
      <c r="L872" s="19"/>
      <c r="M872" s="19"/>
      <c r="N872" s="19"/>
      <c r="O872" s="19"/>
      <c r="P872" s="19"/>
      <c r="Q872" s="19"/>
      <c r="R872" s="19"/>
      <c r="S872" s="19"/>
      <c r="T872" s="19"/>
      <c r="U872" s="19"/>
      <c r="V872" s="19"/>
      <c r="W872" s="19"/>
      <c r="X872" s="19"/>
      <c r="Y872" s="19"/>
      <c r="Z872" s="19"/>
    </row>
    <row r="873">
      <c r="A873" s="19"/>
      <c r="B873" s="20"/>
      <c r="C873" s="19"/>
      <c r="D873" s="19"/>
      <c r="E873" s="19"/>
      <c r="F873" s="19"/>
      <c r="G873" s="20"/>
      <c r="H873" s="19"/>
      <c r="I873" s="19"/>
      <c r="J873" s="19"/>
      <c r="K873" s="19"/>
      <c r="L873" s="19"/>
      <c r="M873" s="19"/>
      <c r="N873" s="19"/>
      <c r="O873" s="19"/>
      <c r="P873" s="19"/>
      <c r="Q873" s="19"/>
      <c r="R873" s="19"/>
      <c r="S873" s="19"/>
      <c r="T873" s="19"/>
      <c r="U873" s="19"/>
      <c r="V873" s="19"/>
      <c r="W873" s="19"/>
      <c r="X873" s="19"/>
      <c r="Y873" s="19"/>
      <c r="Z873" s="19"/>
    </row>
    <row r="874">
      <c r="A874" s="19"/>
      <c r="B874" s="20"/>
      <c r="C874" s="19"/>
      <c r="D874" s="19"/>
      <c r="E874" s="19"/>
      <c r="F874" s="19"/>
      <c r="G874" s="20"/>
      <c r="H874" s="19"/>
      <c r="I874" s="19"/>
      <c r="J874" s="19"/>
      <c r="K874" s="19"/>
      <c r="L874" s="19"/>
      <c r="M874" s="19"/>
      <c r="N874" s="19"/>
      <c r="O874" s="19"/>
      <c r="P874" s="19"/>
      <c r="Q874" s="19"/>
      <c r="R874" s="19"/>
      <c r="S874" s="19"/>
      <c r="T874" s="19"/>
      <c r="U874" s="19"/>
      <c r="V874" s="19"/>
      <c r="W874" s="19"/>
      <c r="X874" s="19"/>
      <c r="Y874" s="19"/>
      <c r="Z874" s="19"/>
    </row>
    <row r="875">
      <c r="A875" s="19"/>
      <c r="B875" s="20"/>
      <c r="C875" s="19"/>
      <c r="D875" s="19"/>
      <c r="E875" s="19"/>
      <c r="F875" s="19"/>
      <c r="G875" s="20"/>
      <c r="H875" s="19"/>
      <c r="I875" s="19"/>
      <c r="J875" s="19"/>
      <c r="K875" s="19"/>
      <c r="L875" s="19"/>
      <c r="M875" s="19"/>
      <c r="N875" s="19"/>
      <c r="O875" s="19"/>
      <c r="P875" s="19"/>
      <c r="Q875" s="19"/>
      <c r="R875" s="19"/>
      <c r="S875" s="19"/>
      <c r="T875" s="19"/>
      <c r="U875" s="19"/>
      <c r="V875" s="19"/>
      <c r="W875" s="19"/>
      <c r="X875" s="19"/>
      <c r="Y875" s="19"/>
      <c r="Z875" s="19"/>
    </row>
    <row r="876">
      <c r="A876" s="19"/>
      <c r="B876" s="20"/>
      <c r="C876" s="19"/>
      <c r="D876" s="19"/>
      <c r="E876" s="19"/>
      <c r="F876" s="19"/>
      <c r="G876" s="20"/>
      <c r="H876" s="19"/>
      <c r="I876" s="19"/>
      <c r="J876" s="19"/>
      <c r="K876" s="19"/>
      <c r="L876" s="19"/>
      <c r="M876" s="19"/>
      <c r="N876" s="19"/>
      <c r="O876" s="19"/>
      <c r="P876" s="19"/>
      <c r="Q876" s="19"/>
      <c r="R876" s="19"/>
      <c r="S876" s="19"/>
      <c r="T876" s="19"/>
      <c r="U876" s="19"/>
      <c r="V876" s="19"/>
      <c r="W876" s="19"/>
      <c r="X876" s="19"/>
      <c r="Y876" s="19"/>
      <c r="Z876" s="19"/>
    </row>
    <row r="877">
      <c r="A877" s="19"/>
      <c r="B877" s="20"/>
      <c r="C877" s="19"/>
      <c r="D877" s="19"/>
      <c r="E877" s="19"/>
      <c r="F877" s="19"/>
      <c r="G877" s="20"/>
      <c r="H877" s="19"/>
      <c r="I877" s="19"/>
      <c r="J877" s="19"/>
      <c r="K877" s="19"/>
      <c r="L877" s="19"/>
      <c r="M877" s="19"/>
      <c r="N877" s="19"/>
      <c r="O877" s="19"/>
      <c r="P877" s="19"/>
      <c r="Q877" s="19"/>
      <c r="R877" s="19"/>
      <c r="S877" s="19"/>
      <c r="T877" s="19"/>
      <c r="U877" s="19"/>
      <c r="V877" s="19"/>
      <c r="W877" s="19"/>
      <c r="X877" s="19"/>
      <c r="Y877" s="19"/>
      <c r="Z877" s="19"/>
    </row>
    <row r="878">
      <c r="A878" s="19"/>
      <c r="B878" s="20"/>
      <c r="C878" s="19"/>
      <c r="D878" s="19"/>
      <c r="E878" s="19"/>
      <c r="F878" s="19"/>
      <c r="G878" s="20"/>
      <c r="H878" s="19"/>
      <c r="I878" s="19"/>
      <c r="J878" s="19"/>
      <c r="K878" s="19"/>
      <c r="L878" s="19"/>
      <c r="M878" s="19"/>
      <c r="N878" s="19"/>
      <c r="O878" s="19"/>
      <c r="P878" s="19"/>
      <c r="Q878" s="19"/>
      <c r="R878" s="19"/>
      <c r="S878" s="19"/>
      <c r="T878" s="19"/>
      <c r="U878" s="19"/>
      <c r="V878" s="19"/>
      <c r="W878" s="19"/>
      <c r="X878" s="19"/>
      <c r="Y878" s="19"/>
      <c r="Z878" s="19"/>
    </row>
    <row r="879">
      <c r="A879" s="19"/>
      <c r="B879" s="20"/>
      <c r="C879" s="19"/>
      <c r="D879" s="19"/>
      <c r="E879" s="19"/>
      <c r="F879" s="19"/>
      <c r="G879" s="20"/>
      <c r="H879" s="19"/>
      <c r="I879" s="19"/>
      <c r="J879" s="19"/>
      <c r="K879" s="19"/>
      <c r="L879" s="19"/>
      <c r="M879" s="19"/>
      <c r="N879" s="19"/>
      <c r="O879" s="19"/>
      <c r="P879" s="19"/>
      <c r="Q879" s="19"/>
      <c r="R879" s="19"/>
      <c r="S879" s="19"/>
      <c r="T879" s="19"/>
      <c r="U879" s="19"/>
      <c r="V879" s="19"/>
      <c r="W879" s="19"/>
      <c r="X879" s="19"/>
      <c r="Y879" s="19"/>
      <c r="Z879" s="19"/>
    </row>
    <row r="880">
      <c r="A880" s="19"/>
      <c r="B880" s="20"/>
      <c r="C880" s="19"/>
      <c r="D880" s="19"/>
      <c r="E880" s="19"/>
      <c r="F880" s="19"/>
      <c r="G880" s="20"/>
      <c r="H880" s="19"/>
      <c r="I880" s="19"/>
      <c r="J880" s="19"/>
      <c r="K880" s="19"/>
      <c r="L880" s="19"/>
      <c r="M880" s="19"/>
      <c r="N880" s="19"/>
      <c r="O880" s="19"/>
      <c r="P880" s="19"/>
      <c r="Q880" s="19"/>
      <c r="R880" s="19"/>
      <c r="S880" s="19"/>
      <c r="T880" s="19"/>
      <c r="U880" s="19"/>
      <c r="V880" s="19"/>
      <c r="W880" s="19"/>
      <c r="X880" s="19"/>
      <c r="Y880" s="19"/>
      <c r="Z880" s="19"/>
    </row>
    <row r="881">
      <c r="A881" s="19"/>
      <c r="B881" s="20"/>
      <c r="C881" s="19"/>
      <c r="D881" s="19"/>
      <c r="E881" s="19"/>
      <c r="F881" s="19"/>
      <c r="G881" s="20"/>
      <c r="H881" s="19"/>
      <c r="I881" s="19"/>
      <c r="J881" s="19"/>
      <c r="K881" s="19"/>
      <c r="L881" s="19"/>
      <c r="M881" s="19"/>
      <c r="N881" s="19"/>
      <c r="O881" s="19"/>
      <c r="P881" s="19"/>
      <c r="Q881" s="19"/>
      <c r="R881" s="19"/>
      <c r="S881" s="19"/>
      <c r="T881" s="19"/>
      <c r="U881" s="19"/>
      <c r="V881" s="19"/>
      <c r="W881" s="19"/>
      <c r="X881" s="19"/>
      <c r="Y881" s="19"/>
      <c r="Z881" s="19"/>
    </row>
    <row r="882">
      <c r="A882" s="19"/>
      <c r="B882" s="20"/>
      <c r="C882" s="19"/>
      <c r="D882" s="19"/>
      <c r="E882" s="19"/>
      <c r="F882" s="19"/>
      <c r="G882" s="20"/>
      <c r="H882" s="19"/>
      <c r="I882" s="19"/>
      <c r="J882" s="19"/>
      <c r="K882" s="19"/>
      <c r="L882" s="19"/>
      <c r="M882" s="19"/>
      <c r="N882" s="19"/>
      <c r="O882" s="19"/>
      <c r="P882" s="19"/>
      <c r="Q882" s="19"/>
      <c r="R882" s="19"/>
      <c r="S882" s="19"/>
      <c r="T882" s="19"/>
      <c r="U882" s="19"/>
      <c r="V882" s="19"/>
      <c r="W882" s="19"/>
      <c r="X882" s="19"/>
      <c r="Y882" s="19"/>
      <c r="Z882" s="19"/>
    </row>
    <row r="883">
      <c r="A883" s="19"/>
      <c r="B883" s="20"/>
      <c r="C883" s="19"/>
      <c r="D883" s="19"/>
      <c r="E883" s="19"/>
      <c r="F883" s="19"/>
      <c r="G883" s="20"/>
      <c r="H883" s="19"/>
      <c r="I883" s="19"/>
      <c r="J883" s="19"/>
      <c r="K883" s="19"/>
      <c r="L883" s="19"/>
      <c r="M883" s="19"/>
      <c r="N883" s="19"/>
      <c r="O883" s="19"/>
      <c r="P883" s="19"/>
      <c r="Q883" s="19"/>
      <c r="R883" s="19"/>
      <c r="S883" s="19"/>
      <c r="T883" s="19"/>
      <c r="U883" s="19"/>
      <c r="V883" s="19"/>
      <c r="W883" s="19"/>
      <c r="X883" s="19"/>
      <c r="Y883" s="19"/>
      <c r="Z883" s="19"/>
    </row>
    <row r="884">
      <c r="A884" s="19"/>
      <c r="B884" s="20"/>
      <c r="C884" s="19"/>
      <c r="D884" s="19"/>
      <c r="E884" s="19"/>
      <c r="F884" s="19"/>
      <c r="G884" s="20"/>
      <c r="H884" s="19"/>
      <c r="I884" s="19"/>
      <c r="J884" s="19"/>
      <c r="K884" s="19"/>
      <c r="L884" s="19"/>
      <c r="M884" s="19"/>
      <c r="N884" s="19"/>
      <c r="O884" s="19"/>
      <c r="P884" s="19"/>
      <c r="Q884" s="19"/>
      <c r="R884" s="19"/>
      <c r="S884" s="19"/>
      <c r="T884" s="19"/>
      <c r="U884" s="19"/>
      <c r="V884" s="19"/>
      <c r="W884" s="19"/>
      <c r="X884" s="19"/>
      <c r="Y884" s="19"/>
      <c r="Z884" s="19"/>
    </row>
    <row r="885">
      <c r="A885" s="19"/>
      <c r="B885" s="20"/>
      <c r="C885" s="19"/>
      <c r="D885" s="19"/>
      <c r="E885" s="19"/>
      <c r="F885" s="19"/>
      <c r="G885" s="20"/>
      <c r="H885" s="19"/>
      <c r="I885" s="19"/>
      <c r="J885" s="19"/>
      <c r="K885" s="19"/>
      <c r="L885" s="19"/>
      <c r="M885" s="19"/>
      <c r="N885" s="19"/>
      <c r="O885" s="19"/>
      <c r="P885" s="19"/>
      <c r="Q885" s="19"/>
      <c r="R885" s="19"/>
      <c r="S885" s="19"/>
      <c r="T885" s="19"/>
      <c r="U885" s="19"/>
      <c r="V885" s="19"/>
      <c r="W885" s="19"/>
      <c r="X885" s="19"/>
      <c r="Y885" s="19"/>
      <c r="Z885" s="19"/>
    </row>
    <row r="886">
      <c r="A886" s="19"/>
      <c r="B886" s="20"/>
      <c r="C886" s="19"/>
      <c r="D886" s="19"/>
      <c r="E886" s="19"/>
      <c r="F886" s="19"/>
      <c r="G886" s="20"/>
      <c r="H886" s="19"/>
      <c r="I886" s="19"/>
      <c r="J886" s="19"/>
      <c r="K886" s="19"/>
      <c r="L886" s="19"/>
      <c r="M886" s="19"/>
      <c r="N886" s="19"/>
      <c r="O886" s="19"/>
      <c r="P886" s="19"/>
      <c r="Q886" s="19"/>
      <c r="R886" s="19"/>
      <c r="S886" s="19"/>
      <c r="T886" s="19"/>
      <c r="U886" s="19"/>
      <c r="V886" s="19"/>
      <c r="W886" s="19"/>
      <c r="X886" s="19"/>
      <c r="Y886" s="19"/>
      <c r="Z886" s="19"/>
    </row>
    <row r="887">
      <c r="A887" s="19"/>
      <c r="B887" s="20"/>
      <c r="C887" s="19"/>
      <c r="D887" s="19"/>
      <c r="E887" s="19"/>
      <c r="F887" s="19"/>
      <c r="G887" s="20"/>
      <c r="H887" s="19"/>
      <c r="I887" s="19"/>
      <c r="J887" s="19"/>
      <c r="K887" s="19"/>
      <c r="L887" s="19"/>
      <c r="M887" s="19"/>
      <c r="N887" s="19"/>
      <c r="O887" s="19"/>
      <c r="P887" s="19"/>
      <c r="Q887" s="19"/>
      <c r="R887" s="19"/>
      <c r="S887" s="19"/>
      <c r="T887" s="19"/>
      <c r="U887" s="19"/>
      <c r="V887" s="19"/>
      <c r="W887" s="19"/>
      <c r="X887" s="19"/>
      <c r="Y887" s="19"/>
      <c r="Z887" s="19"/>
    </row>
    <row r="888">
      <c r="A888" s="19"/>
      <c r="B888" s="20"/>
      <c r="C888" s="19"/>
      <c r="D888" s="19"/>
      <c r="E888" s="19"/>
      <c r="F888" s="19"/>
      <c r="G888" s="20"/>
      <c r="H888" s="19"/>
      <c r="I888" s="19"/>
      <c r="J888" s="19"/>
      <c r="K888" s="19"/>
      <c r="L888" s="19"/>
      <c r="M888" s="19"/>
      <c r="N888" s="19"/>
      <c r="O888" s="19"/>
      <c r="P888" s="19"/>
      <c r="Q888" s="19"/>
      <c r="R888" s="19"/>
      <c r="S888" s="19"/>
      <c r="T888" s="19"/>
      <c r="U888" s="19"/>
      <c r="V888" s="19"/>
      <c r="W888" s="19"/>
      <c r="X888" s="19"/>
      <c r="Y888" s="19"/>
      <c r="Z888" s="19"/>
    </row>
    <row r="889">
      <c r="A889" s="19"/>
      <c r="B889" s="20"/>
      <c r="C889" s="19"/>
      <c r="D889" s="19"/>
      <c r="E889" s="19"/>
      <c r="F889" s="19"/>
      <c r="G889" s="20"/>
      <c r="H889" s="19"/>
      <c r="I889" s="19"/>
      <c r="J889" s="19"/>
      <c r="K889" s="19"/>
      <c r="L889" s="19"/>
      <c r="M889" s="19"/>
      <c r="N889" s="19"/>
      <c r="O889" s="19"/>
      <c r="P889" s="19"/>
      <c r="Q889" s="19"/>
      <c r="R889" s="19"/>
      <c r="S889" s="19"/>
      <c r="T889" s="19"/>
      <c r="U889" s="19"/>
      <c r="V889" s="19"/>
      <c r="W889" s="19"/>
      <c r="X889" s="19"/>
      <c r="Y889" s="19"/>
      <c r="Z889" s="19"/>
    </row>
    <row r="890">
      <c r="A890" s="19"/>
      <c r="B890" s="20"/>
      <c r="C890" s="19"/>
      <c r="D890" s="19"/>
      <c r="E890" s="19"/>
      <c r="F890" s="19"/>
      <c r="G890" s="20"/>
      <c r="H890" s="19"/>
      <c r="I890" s="19"/>
      <c r="J890" s="19"/>
      <c r="K890" s="19"/>
      <c r="L890" s="19"/>
      <c r="M890" s="19"/>
      <c r="N890" s="19"/>
      <c r="O890" s="19"/>
      <c r="P890" s="19"/>
      <c r="Q890" s="19"/>
      <c r="R890" s="19"/>
      <c r="S890" s="19"/>
      <c r="T890" s="19"/>
      <c r="U890" s="19"/>
      <c r="V890" s="19"/>
      <c r="W890" s="19"/>
      <c r="X890" s="19"/>
      <c r="Y890" s="19"/>
      <c r="Z890" s="19"/>
    </row>
    <row r="891">
      <c r="A891" s="19"/>
      <c r="B891" s="20"/>
      <c r="C891" s="19"/>
      <c r="D891" s="19"/>
      <c r="E891" s="19"/>
      <c r="F891" s="19"/>
      <c r="G891" s="20"/>
      <c r="H891" s="19"/>
      <c r="I891" s="19"/>
      <c r="J891" s="19"/>
      <c r="K891" s="19"/>
      <c r="L891" s="19"/>
      <c r="M891" s="19"/>
      <c r="N891" s="19"/>
      <c r="O891" s="19"/>
      <c r="P891" s="19"/>
      <c r="Q891" s="19"/>
      <c r="R891" s="19"/>
      <c r="S891" s="19"/>
      <c r="T891" s="19"/>
      <c r="U891" s="19"/>
      <c r="V891" s="19"/>
      <c r="W891" s="19"/>
      <c r="X891" s="19"/>
      <c r="Y891" s="19"/>
      <c r="Z891" s="19"/>
    </row>
    <row r="892">
      <c r="A892" s="19"/>
      <c r="B892" s="20"/>
      <c r="C892" s="19"/>
      <c r="D892" s="19"/>
      <c r="E892" s="19"/>
      <c r="F892" s="19"/>
      <c r="G892" s="20"/>
      <c r="H892" s="19"/>
      <c r="I892" s="19"/>
      <c r="J892" s="19"/>
      <c r="K892" s="19"/>
      <c r="L892" s="19"/>
      <c r="M892" s="19"/>
      <c r="N892" s="19"/>
      <c r="O892" s="19"/>
      <c r="P892" s="19"/>
      <c r="Q892" s="19"/>
      <c r="R892" s="19"/>
      <c r="S892" s="19"/>
      <c r="T892" s="19"/>
      <c r="U892" s="19"/>
      <c r="V892" s="19"/>
      <c r="W892" s="19"/>
      <c r="X892" s="19"/>
      <c r="Y892" s="19"/>
      <c r="Z892" s="19"/>
    </row>
    <row r="893">
      <c r="A893" s="19"/>
      <c r="B893" s="20"/>
      <c r="C893" s="19"/>
      <c r="D893" s="19"/>
      <c r="E893" s="19"/>
      <c r="F893" s="19"/>
      <c r="G893" s="20"/>
      <c r="H893" s="19"/>
      <c r="I893" s="19"/>
      <c r="J893" s="19"/>
      <c r="K893" s="19"/>
      <c r="L893" s="19"/>
      <c r="M893" s="19"/>
      <c r="N893" s="19"/>
      <c r="O893" s="19"/>
      <c r="P893" s="19"/>
      <c r="Q893" s="19"/>
      <c r="R893" s="19"/>
      <c r="S893" s="19"/>
      <c r="T893" s="19"/>
      <c r="U893" s="19"/>
      <c r="V893" s="19"/>
      <c r="W893" s="19"/>
      <c r="X893" s="19"/>
      <c r="Y893" s="19"/>
      <c r="Z893" s="19"/>
    </row>
    <row r="894">
      <c r="A894" s="19"/>
      <c r="B894" s="20"/>
      <c r="C894" s="19"/>
      <c r="D894" s="19"/>
      <c r="E894" s="19"/>
      <c r="F894" s="19"/>
      <c r="G894" s="20"/>
      <c r="H894" s="19"/>
      <c r="I894" s="19"/>
      <c r="J894" s="19"/>
      <c r="K894" s="19"/>
      <c r="L894" s="19"/>
      <c r="M894" s="19"/>
      <c r="N894" s="19"/>
      <c r="O894" s="19"/>
      <c r="P894" s="19"/>
      <c r="Q894" s="19"/>
      <c r="R894" s="19"/>
      <c r="S894" s="19"/>
      <c r="T894" s="19"/>
      <c r="U894" s="19"/>
      <c r="V894" s="19"/>
      <c r="W894" s="19"/>
      <c r="X894" s="19"/>
      <c r="Y894" s="19"/>
      <c r="Z894" s="19"/>
    </row>
    <row r="895">
      <c r="A895" s="19"/>
      <c r="B895" s="20"/>
      <c r="C895" s="19"/>
      <c r="D895" s="19"/>
      <c r="E895" s="19"/>
      <c r="F895" s="19"/>
      <c r="G895" s="20"/>
      <c r="H895" s="19"/>
      <c r="I895" s="19"/>
      <c r="J895" s="19"/>
      <c r="K895" s="19"/>
      <c r="L895" s="19"/>
      <c r="M895" s="19"/>
      <c r="N895" s="19"/>
      <c r="O895" s="19"/>
      <c r="P895" s="19"/>
      <c r="Q895" s="19"/>
      <c r="R895" s="19"/>
      <c r="S895" s="19"/>
      <c r="T895" s="19"/>
      <c r="U895" s="19"/>
      <c r="V895" s="19"/>
      <c r="W895" s="19"/>
      <c r="X895" s="19"/>
      <c r="Y895" s="19"/>
      <c r="Z895" s="19"/>
    </row>
    <row r="896">
      <c r="A896" s="19"/>
      <c r="B896" s="20"/>
      <c r="C896" s="19"/>
      <c r="D896" s="19"/>
      <c r="E896" s="19"/>
      <c r="F896" s="19"/>
      <c r="G896" s="20"/>
      <c r="H896" s="19"/>
      <c r="I896" s="19"/>
      <c r="J896" s="19"/>
      <c r="K896" s="19"/>
      <c r="L896" s="19"/>
      <c r="M896" s="19"/>
      <c r="N896" s="19"/>
      <c r="O896" s="19"/>
      <c r="P896" s="19"/>
      <c r="Q896" s="19"/>
      <c r="R896" s="19"/>
      <c r="S896" s="19"/>
      <c r="T896" s="19"/>
      <c r="U896" s="19"/>
      <c r="V896" s="19"/>
      <c r="W896" s="19"/>
      <c r="X896" s="19"/>
      <c r="Y896" s="19"/>
      <c r="Z896" s="19"/>
    </row>
    <row r="897">
      <c r="A897" s="19"/>
      <c r="B897" s="20"/>
      <c r="C897" s="19"/>
      <c r="D897" s="19"/>
      <c r="E897" s="19"/>
      <c r="F897" s="19"/>
      <c r="G897" s="20"/>
      <c r="H897" s="19"/>
      <c r="I897" s="19"/>
      <c r="J897" s="19"/>
      <c r="K897" s="19"/>
      <c r="L897" s="19"/>
      <c r="M897" s="19"/>
      <c r="N897" s="19"/>
      <c r="O897" s="19"/>
      <c r="P897" s="19"/>
      <c r="Q897" s="19"/>
      <c r="R897" s="19"/>
      <c r="S897" s="19"/>
      <c r="T897" s="19"/>
      <c r="U897" s="19"/>
      <c r="V897" s="19"/>
      <c r="W897" s="19"/>
      <c r="X897" s="19"/>
      <c r="Y897" s="19"/>
      <c r="Z897" s="19"/>
    </row>
    <row r="898">
      <c r="A898" s="19"/>
      <c r="B898" s="20"/>
      <c r="C898" s="19"/>
      <c r="D898" s="19"/>
      <c r="E898" s="19"/>
      <c r="F898" s="19"/>
      <c r="G898" s="20"/>
      <c r="H898" s="19"/>
      <c r="I898" s="19"/>
      <c r="J898" s="19"/>
      <c r="K898" s="19"/>
      <c r="L898" s="19"/>
      <c r="M898" s="19"/>
      <c r="N898" s="19"/>
      <c r="O898" s="19"/>
      <c r="P898" s="19"/>
      <c r="Q898" s="19"/>
      <c r="R898" s="19"/>
      <c r="S898" s="19"/>
      <c r="T898" s="19"/>
      <c r="U898" s="19"/>
      <c r="V898" s="19"/>
      <c r="W898" s="19"/>
      <c r="X898" s="19"/>
      <c r="Y898" s="19"/>
      <c r="Z898" s="19"/>
    </row>
    <row r="899">
      <c r="A899" s="19"/>
      <c r="B899" s="20"/>
      <c r="C899" s="19"/>
      <c r="D899" s="19"/>
      <c r="E899" s="19"/>
      <c r="F899" s="19"/>
      <c r="G899" s="20"/>
      <c r="H899" s="19"/>
      <c r="I899" s="19"/>
      <c r="J899" s="19"/>
      <c r="K899" s="19"/>
      <c r="L899" s="19"/>
      <c r="M899" s="19"/>
      <c r="N899" s="19"/>
      <c r="O899" s="19"/>
      <c r="P899" s="19"/>
      <c r="Q899" s="19"/>
      <c r="R899" s="19"/>
      <c r="S899" s="19"/>
      <c r="T899" s="19"/>
      <c r="U899" s="19"/>
      <c r="V899" s="19"/>
      <c r="W899" s="19"/>
      <c r="X899" s="19"/>
      <c r="Y899" s="19"/>
      <c r="Z899" s="19"/>
    </row>
    <row r="900">
      <c r="A900" s="19"/>
      <c r="B900" s="20"/>
      <c r="C900" s="19"/>
      <c r="D900" s="19"/>
      <c r="E900" s="19"/>
      <c r="F900" s="19"/>
      <c r="G900" s="20"/>
      <c r="H900" s="19"/>
      <c r="I900" s="19"/>
      <c r="J900" s="19"/>
      <c r="K900" s="19"/>
      <c r="L900" s="19"/>
      <c r="M900" s="19"/>
      <c r="N900" s="19"/>
      <c r="O900" s="19"/>
      <c r="P900" s="19"/>
      <c r="Q900" s="19"/>
      <c r="R900" s="19"/>
      <c r="S900" s="19"/>
      <c r="T900" s="19"/>
      <c r="U900" s="19"/>
      <c r="V900" s="19"/>
      <c r="W900" s="19"/>
      <c r="X900" s="19"/>
      <c r="Y900" s="19"/>
      <c r="Z900" s="19"/>
    </row>
    <row r="901">
      <c r="A901" s="19"/>
      <c r="B901" s="20"/>
      <c r="C901" s="19"/>
      <c r="D901" s="19"/>
      <c r="E901" s="19"/>
      <c r="F901" s="19"/>
      <c r="G901" s="20"/>
      <c r="H901" s="19"/>
      <c r="I901" s="19"/>
      <c r="J901" s="19"/>
      <c r="K901" s="19"/>
      <c r="L901" s="19"/>
      <c r="M901" s="19"/>
      <c r="N901" s="19"/>
      <c r="O901" s="19"/>
      <c r="P901" s="19"/>
      <c r="Q901" s="19"/>
      <c r="R901" s="19"/>
      <c r="S901" s="19"/>
      <c r="T901" s="19"/>
      <c r="U901" s="19"/>
      <c r="V901" s="19"/>
      <c r="W901" s="19"/>
      <c r="X901" s="19"/>
      <c r="Y901" s="19"/>
      <c r="Z901" s="19"/>
    </row>
    <row r="902">
      <c r="A902" s="19"/>
      <c r="B902" s="20"/>
      <c r="C902" s="19"/>
      <c r="D902" s="19"/>
      <c r="E902" s="19"/>
      <c r="F902" s="19"/>
      <c r="G902" s="20"/>
      <c r="H902" s="19"/>
      <c r="I902" s="19"/>
      <c r="J902" s="19"/>
      <c r="K902" s="19"/>
      <c r="L902" s="19"/>
      <c r="M902" s="19"/>
      <c r="N902" s="19"/>
      <c r="O902" s="19"/>
      <c r="P902" s="19"/>
      <c r="Q902" s="19"/>
      <c r="R902" s="19"/>
      <c r="S902" s="19"/>
      <c r="T902" s="19"/>
      <c r="U902" s="19"/>
      <c r="V902" s="19"/>
      <c r="W902" s="19"/>
      <c r="X902" s="19"/>
      <c r="Y902" s="19"/>
      <c r="Z902" s="19"/>
    </row>
    <row r="903">
      <c r="A903" s="19"/>
      <c r="B903" s="20"/>
      <c r="C903" s="19"/>
      <c r="D903" s="19"/>
      <c r="E903" s="19"/>
      <c r="F903" s="19"/>
      <c r="G903" s="20"/>
      <c r="H903" s="19"/>
      <c r="I903" s="19"/>
      <c r="J903" s="19"/>
      <c r="K903" s="19"/>
      <c r="L903" s="19"/>
      <c r="M903" s="19"/>
      <c r="N903" s="19"/>
      <c r="O903" s="19"/>
      <c r="P903" s="19"/>
      <c r="Q903" s="19"/>
      <c r="R903" s="19"/>
      <c r="S903" s="19"/>
      <c r="T903" s="19"/>
      <c r="U903" s="19"/>
      <c r="V903" s="19"/>
      <c r="W903" s="19"/>
      <c r="X903" s="19"/>
      <c r="Y903" s="19"/>
      <c r="Z903" s="19"/>
    </row>
    <row r="904">
      <c r="A904" s="19"/>
      <c r="B904" s="20"/>
      <c r="C904" s="19"/>
      <c r="D904" s="19"/>
      <c r="E904" s="19"/>
      <c r="F904" s="19"/>
      <c r="G904" s="20"/>
      <c r="H904" s="19"/>
      <c r="I904" s="19"/>
      <c r="J904" s="19"/>
      <c r="K904" s="19"/>
      <c r="L904" s="19"/>
      <c r="M904" s="19"/>
      <c r="N904" s="19"/>
      <c r="O904" s="19"/>
      <c r="P904" s="19"/>
      <c r="Q904" s="19"/>
      <c r="R904" s="19"/>
      <c r="S904" s="19"/>
      <c r="T904" s="19"/>
      <c r="U904" s="19"/>
      <c r="V904" s="19"/>
      <c r="W904" s="19"/>
      <c r="X904" s="19"/>
      <c r="Y904" s="19"/>
      <c r="Z904" s="19"/>
    </row>
    <row r="905">
      <c r="A905" s="19"/>
      <c r="B905" s="20"/>
      <c r="C905" s="19"/>
      <c r="D905" s="19"/>
      <c r="E905" s="19"/>
      <c r="F905" s="19"/>
      <c r="G905" s="20"/>
      <c r="H905" s="19"/>
      <c r="I905" s="19"/>
      <c r="J905" s="19"/>
      <c r="K905" s="19"/>
      <c r="L905" s="19"/>
      <c r="M905" s="19"/>
      <c r="N905" s="19"/>
      <c r="O905" s="19"/>
      <c r="P905" s="19"/>
      <c r="Q905" s="19"/>
      <c r="R905" s="19"/>
      <c r="S905" s="19"/>
      <c r="T905" s="19"/>
      <c r="U905" s="19"/>
      <c r="V905" s="19"/>
      <c r="W905" s="19"/>
      <c r="X905" s="19"/>
      <c r="Y905" s="19"/>
      <c r="Z905" s="19"/>
    </row>
    <row r="906">
      <c r="A906" s="19"/>
      <c r="B906" s="20"/>
      <c r="C906" s="19"/>
      <c r="D906" s="19"/>
      <c r="E906" s="19"/>
      <c r="F906" s="19"/>
      <c r="G906" s="20"/>
      <c r="H906" s="19"/>
      <c r="I906" s="19"/>
      <c r="J906" s="19"/>
      <c r="K906" s="19"/>
      <c r="L906" s="19"/>
      <c r="M906" s="19"/>
      <c r="N906" s="19"/>
      <c r="O906" s="19"/>
      <c r="P906" s="19"/>
      <c r="Q906" s="19"/>
      <c r="R906" s="19"/>
      <c r="S906" s="19"/>
      <c r="T906" s="19"/>
      <c r="U906" s="19"/>
      <c r="V906" s="19"/>
      <c r="W906" s="19"/>
      <c r="X906" s="19"/>
      <c r="Y906" s="19"/>
      <c r="Z906" s="19"/>
    </row>
    <row r="907">
      <c r="A907" s="19"/>
      <c r="B907" s="20"/>
      <c r="C907" s="19"/>
      <c r="D907" s="19"/>
      <c r="E907" s="19"/>
      <c r="F907" s="19"/>
      <c r="G907" s="20"/>
      <c r="H907" s="19"/>
      <c r="I907" s="19"/>
      <c r="J907" s="19"/>
      <c r="K907" s="19"/>
      <c r="L907" s="19"/>
      <c r="M907" s="19"/>
      <c r="N907" s="19"/>
      <c r="O907" s="19"/>
      <c r="P907" s="19"/>
      <c r="Q907" s="19"/>
      <c r="R907" s="19"/>
      <c r="S907" s="19"/>
      <c r="T907" s="19"/>
      <c r="U907" s="19"/>
      <c r="V907" s="19"/>
      <c r="W907" s="19"/>
      <c r="X907" s="19"/>
      <c r="Y907" s="19"/>
      <c r="Z907" s="19"/>
    </row>
    <row r="908">
      <c r="A908" s="19"/>
      <c r="B908" s="20"/>
      <c r="C908" s="19"/>
      <c r="D908" s="19"/>
      <c r="E908" s="19"/>
      <c r="F908" s="19"/>
      <c r="G908" s="20"/>
      <c r="H908" s="19"/>
      <c r="I908" s="19"/>
      <c r="J908" s="19"/>
      <c r="K908" s="19"/>
      <c r="L908" s="19"/>
      <c r="M908" s="19"/>
      <c r="N908" s="19"/>
      <c r="O908" s="19"/>
      <c r="P908" s="19"/>
      <c r="Q908" s="19"/>
      <c r="R908" s="19"/>
      <c r="S908" s="19"/>
      <c r="T908" s="19"/>
      <c r="U908" s="19"/>
      <c r="V908" s="19"/>
      <c r="W908" s="19"/>
      <c r="X908" s="19"/>
      <c r="Y908" s="19"/>
      <c r="Z908" s="19"/>
    </row>
    <row r="909">
      <c r="A909" s="19"/>
      <c r="B909" s="20"/>
      <c r="C909" s="19"/>
      <c r="D909" s="19"/>
      <c r="E909" s="19"/>
      <c r="F909" s="19"/>
      <c r="G909" s="20"/>
      <c r="H909" s="19"/>
      <c r="I909" s="19"/>
      <c r="J909" s="19"/>
      <c r="K909" s="19"/>
      <c r="L909" s="19"/>
      <c r="M909" s="19"/>
      <c r="N909" s="19"/>
      <c r="O909" s="19"/>
      <c r="P909" s="19"/>
      <c r="Q909" s="19"/>
      <c r="R909" s="19"/>
      <c r="S909" s="19"/>
      <c r="T909" s="19"/>
      <c r="U909" s="19"/>
      <c r="V909" s="19"/>
      <c r="W909" s="19"/>
      <c r="X909" s="19"/>
      <c r="Y909" s="19"/>
      <c r="Z909" s="19"/>
    </row>
    <row r="910">
      <c r="A910" s="19"/>
      <c r="B910" s="20"/>
      <c r="C910" s="19"/>
      <c r="D910" s="19"/>
      <c r="E910" s="19"/>
      <c r="F910" s="19"/>
      <c r="G910" s="20"/>
      <c r="H910" s="19"/>
      <c r="I910" s="19"/>
      <c r="J910" s="19"/>
      <c r="K910" s="19"/>
      <c r="L910" s="19"/>
      <c r="M910" s="19"/>
      <c r="N910" s="19"/>
      <c r="O910" s="19"/>
      <c r="P910" s="19"/>
      <c r="Q910" s="19"/>
      <c r="R910" s="19"/>
      <c r="S910" s="19"/>
      <c r="T910" s="19"/>
      <c r="U910" s="19"/>
      <c r="V910" s="19"/>
      <c r="W910" s="19"/>
      <c r="X910" s="19"/>
      <c r="Y910" s="19"/>
      <c r="Z910" s="19"/>
    </row>
    <row r="911">
      <c r="A911" s="19"/>
      <c r="B911" s="20"/>
      <c r="C911" s="19"/>
      <c r="D911" s="19"/>
      <c r="E911" s="19"/>
      <c r="F911" s="19"/>
      <c r="G911" s="20"/>
      <c r="H911" s="19"/>
      <c r="I911" s="19"/>
      <c r="J911" s="19"/>
      <c r="K911" s="19"/>
      <c r="L911" s="19"/>
      <c r="M911" s="19"/>
      <c r="N911" s="19"/>
      <c r="O911" s="19"/>
      <c r="P911" s="19"/>
      <c r="Q911" s="19"/>
      <c r="R911" s="19"/>
      <c r="S911" s="19"/>
      <c r="T911" s="19"/>
      <c r="U911" s="19"/>
      <c r="V911" s="19"/>
      <c r="W911" s="19"/>
      <c r="X911" s="19"/>
      <c r="Y911" s="19"/>
      <c r="Z911" s="19"/>
    </row>
    <row r="912">
      <c r="A912" s="19"/>
      <c r="B912" s="20"/>
      <c r="C912" s="19"/>
      <c r="D912" s="19"/>
      <c r="E912" s="19"/>
      <c r="F912" s="19"/>
      <c r="G912" s="20"/>
      <c r="H912" s="19"/>
      <c r="I912" s="19"/>
      <c r="J912" s="19"/>
      <c r="K912" s="19"/>
      <c r="L912" s="19"/>
      <c r="M912" s="19"/>
      <c r="N912" s="19"/>
      <c r="O912" s="19"/>
      <c r="P912" s="19"/>
      <c r="Q912" s="19"/>
      <c r="R912" s="19"/>
      <c r="S912" s="19"/>
      <c r="T912" s="19"/>
      <c r="U912" s="19"/>
      <c r="V912" s="19"/>
      <c r="W912" s="19"/>
      <c r="X912" s="19"/>
      <c r="Y912" s="19"/>
      <c r="Z912" s="19"/>
    </row>
    <row r="913">
      <c r="A913" s="19"/>
      <c r="B913" s="20"/>
      <c r="C913" s="19"/>
      <c r="D913" s="19"/>
      <c r="E913" s="19"/>
      <c r="F913" s="19"/>
      <c r="G913" s="20"/>
      <c r="H913" s="19"/>
      <c r="I913" s="19"/>
      <c r="J913" s="19"/>
      <c r="K913" s="19"/>
      <c r="L913" s="19"/>
      <c r="M913" s="19"/>
      <c r="N913" s="19"/>
      <c r="O913" s="19"/>
      <c r="P913" s="19"/>
      <c r="Q913" s="19"/>
      <c r="R913" s="19"/>
      <c r="S913" s="19"/>
      <c r="T913" s="19"/>
      <c r="U913" s="19"/>
      <c r="V913" s="19"/>
      <c r="W913" s="19"/>
      <c r="X913" s="19"/>
      <c r="Y913" s="19"/>
      <c r="Z913" s="19"/>
    </row>
    <row r="914">
      <c r="A914" s="19"/>
      <c r="B914" s="20"/>
      <c r="C914" s="19"/>
      <c r="D914" s="19"/>
      <c r="E914" s="19"/>
      <c r="F914" s="19"/>
      <c r="G914" s="20"/>
      <c r="H914" s="19"/>
      <c r="I914" s="19"/>
      <c r="J914" s="19"/>
      <c r="K914" s="19"/>
      <c r="L914" s="19"/>
      <c r="M914" s="19"/>
      <c r="N914" s="19"/>
      <c r="O914" s="19"/>
      <c r="P914" s="19"/>
      <c r="Q914" s="19"/>
      <c r="R914" s="19"/>
      <c r="S914" s="19"/>
      <c r="T914" s="19"/>
      <c r="U914" s="19"/>
      <c r="V914" s="19"/>
      <c r="W914" s="19"/>
      <c r="X914" s="19"/>
      <c r="Y914" s="19"/>
      <c r="Z914" s="19"/>
    </row>
    <row r="915">
      <c r="A915" s="19"/>
      <c r="B915" s="20"/>
      <c r="C915" s="19"/>
      <c r="D915" s="19"/>
      <c r="E915" s="19"/>
      <c r="F915" s="19"/>
      <c r="G915" s="20"/>
      <c r="H915" s="19"/>
      <c r="I915" s="19"/>
      <c r="J915" s="19"/>
      <c r="K915" s="19"/>
      <c r="L915" s="19"/>
      <c r="M915" s="19"/>
      <c r="N915" s="19"/>
      <c r="O915" s="19"/>
      <c r="P915" s="19"/>
      <c r="Q915" s="19"/>
      <c r="R915" s="19"/>
      <c r="S915" s="19"/>
      <c r="T915" s="19"/>
      <c r="U915" s="19"/>
      <c r="V915" s="19"/>
      <c r="W915" s="19"/>
      <c r="X915" s="19"/>
      <c r="Y915" s="19"/>
      <c r="Z915" s="19"/>
    </row>
    <row r="916">
      <c r="A916" s="19"/>
      <c r="B916" s="20"/>
      <c r="C916" s="19"/>
      <c r="D916" s="19"/>
      <c r="E916" s="19"/>
      <c r="F916" s="19"/>
      <c r="G916" s="20"/>
      <c r="H916" s="19"/>
      <c r="I916" s="19"/>
      <c r="J916" s="19"/>
      <c r="K916" s="19"/>
      <c r="L916" s="19"/>
      <c r="M916" s="19"/>
      <c r="N916" s="19"/>
      <c r="O916" s="19"/>
      <c r="P916" s="19"/>
      <c r="Q916" s="19"/>
      <c r="R916" s="19"/>
      <c r="S916" s="19"/>
      <c r="T916" s="19"/>
      <c r="U916" s="19"/>
      <c r="V916" s="19"/>
      <c r="W916" s="19"/>
      <c r="X916" s="19"/>
      <c r="Y916" s="19"/>
      <c r="Z916" s="19"/>
    </row>
    <row r="917">
      <c r="A917" s="19"/>
      <c r="B917" s="20"/>
      <c r="C917" s="19"/>
      <c r="D917" s="19"/>
      <c r="E917" s="19"/>
      <c r="F917" s="19"/>
      <c r="G917" s="20"/>
      <c r="H917" s="19"/>
      <c r="I917" s="19"/>
      <c r="J917" s="19"/>
      <c r="K917" s="19"/>
      <c r="L917" s="19"/>
      <c r="M917" s="19"/>
      <c r="N917" s="19"/>
      <c r="O917" s="19"/>
      <c r="P917" s="19"/>
      <c r="Q917" s="19"/>
      <c r="R917" s="19"/>
      <c r="S917" s="19"/>
      <c r="T917" s="19"/>
      <c r="U917" s="19"/>
      <c r="V917" s="19"/>
      <c r="W917" s="19"/>
      <c r="X917" s="19"/>
      <c r="Y917" s="19"/>
      <c r="Z917" s="19"/>
    </row>
    <row r="918">
      <c r="A918" s="19"/>
      <c r="B918" s="20"/>
      <c r="C918" s="19"/>
      <c r="D918" s="19"/>
      <c r="E918" s="19"/>
      <c r="F918" s="19"/>
      <c r="G918" s="20"/>
      <c r="H918" s="19"/>
      <c r="I918" s="19"/>
      <c r="J918" s="19"/>
      <c r="K918" s="19"/>
      <c r="L918" s="19"/>
      <c r="M918" s="19"/>
      <c r="N918" s="19"/>
      <c r="O918" s="19"/>
      <c r="P918" s="19"/>
      <c r="Q918" s="19"/>
      <c r="R918" s="19"/>
      <c r="S918" s="19"/>
      <c r="T918" s="19"/>
      <c r="U918" s="19"/>
      <c r="V918" s="19"/>
      <c r="W918" s="19"/>
      <c r="X918" s="19"/>
      <c r="Y918" s="19"/>
      <c r="Z918" s="19"/>
    </row>
    <row r="919">
      <c r="A919" s="19"/>
      <c r="B919" s="20"/>
      <c r="C919" s="19"/>
      <c r="D919" s="19"/>
      <c r="E919" s="19"/>
      <c r="F919" s="19"/>
      <c r="G919" s="20"/>
      <c r="H919" s="19"/>
      <c r="I919" s="19"/>
      <c r="J919" s="19"/>
      <c r="K919" s="19"/>
      <c r="L919" s="19"/>
      <c r="M919" s="19"/>
      <c r="N919" s="19"/>
      <c r="O919" s="19"/>
      <c r="P919" s="19"/>
      <c r="Q919" s="19"/>
      <c r="R919" s="19"/>
      <c r="S919" s="19"/>
      <c r="T919" s="19"/>
      <c r="U919" s="19"/>
      <c r="V919" s="19"/>
      <c r="W919" s="19"/>
      <c r="X919" s="19"/>
      <c r="Y919" s="19"/>
      <c r="Z919" s="19"/>
    </row>
    <row r="920">
      <c r="A920" s="19"/>
      <c r="B920" s="20"/>
      <c r="C920" s="19"/>
      <c r="D920" s="19"/>
      <c r="E920" s="19"/>
      <c r="F920" s="19"/>
      <c r="G920" s="20"/>
      <c r="H920" s="19"/>
      <c r="I920" s="19"/>
      <c r="J920" s="19"/>
      <c r="K920" s="19"/>
      <c r="L920" s="19"/>
      <c r="M920" s="19"/>
      <c r="N920" s="19"/>
      <c r="O920" s="19"/>
      <c r="P920" s="19"/>
      <c r="Q920" s="19"/>
      <c r="R920" s="19"/>
      <c r="S920" s="19"/>
      <c r="T920" s="19"/>
      <c r="U920" s="19"/>
      <c r="V920" s="19"/>
      <c r="W920" s="19"/>
      <c r="X920" s="19"/>
      <c r="Y920" s="19"/>
      <c r="Z920" s="19"/>
    </row>
    <row r="921">
      <c r="A921" s="19"/>
      <c r="B921" s="20"/>
      <c r="C921" s="19"/>
      <c r="D921" s="19"/>
      <c r="E921" s="19"/>
      <c r="F921" s="19"/>
      <c r="G921" s="20"/>
      <c r="H921" s="19"/>
      <c r="I921" s="19"/>
      <c r="J921" s="19"/>
      <c r="K921" s="19"/>
      <c r="L921" s="19"/>
      <c r="M921" s="19"/>
      <c r="N921" s="19"/>
      <c r="O921" s="19"/>
      <c r="P921" s="19"/>
      <c r="Q921" s="19"/>
      <c r="R921" s="19"/>
      <c r="S921" s="19"/>
      <c r="T921" s="19"/>
      <c r="U921" s="19"/>
      <c r="V921" s="19"/>
      <c r="W921" s="19"/>
      <c r="X921" s="19"/>
      <c r="Y921" s="19"/>
      <c r="Z921" s="19"/>
    </row>
    <row r="922">
      <c r="A922" s="19"/>
      <c r="B922" s="20"/>
      <c r="C922" s="19"/>
      <c r="D922" s="19"/>
      <c r="E922" s="19"/>
      <c r="F922" s="19"/>
      <c r="G922" s="20"/>
      <c r="H922" s="19"/>
      <c r="I922" s="19"/>
      <c r="J922" s="19"/>
      <c r="K922" s="19"/>
      <c r="L922" s="19"/>
      <c r="M922" s="19"/>
      <c r="N922" s="19"/>
      <c r="O922" s="19"/>
      <c r="P922" s="19"/>
      <c r="Q922" s="19"/>
      <c r="R922" s="19"/>
      <c r="S922" s="19"/>
      <c r="T922" s="19"/>
      <c r="U922" s="19"/>
      <c r="V922" s="19"/>
      <c r="W922" s="19"/>
      <c r="X922" s="19"/>
      <c r="Y922" s="19"/>
      <c r="Z922" s="19"/>
    </row>
    <row r="923">
      <c r="A923" s="19"/>
      <c r="B923" s="20"/>
      <c r="C923" s="19"/>
      <c r="D923" s="19"/>
      <c r="E923" s="19"/>
      <c r="F923" s="19"/>
      <c r="G923" s="20"/>
      <c r="H923" s="19"/>
      <c r="I923" s="19"/>
      <c r="J923" s="19"/>
      <c r="K923" s="19"/>
      <c r="L923" s="19"/>
      <c r="M923" s="19"/>
      <c r="N923" s="19"/>
      <c r="O923" s="19"/>
      <c r="P923" s="19"/>
      <c r="Q923" s="19"/>
      <c r="R923" s="19"/>
      <c r="S923" s="19"/>
      <c r="T923" s="19"/>
      <c r="U923" s="19"/>
      <c r="V923" s="19"/>
      <c r="W923" s="19"/>
      <c r="X923" s="19"/>
      <c r="Y923" s="19"/>
      <c r="Z923" s="19"/>
    </row>
    <row r="924">
      <c r="A924" s="19"/>
      <c r="B924" s="20"/>
      <c r="C924" s="19"/>
      <c r="D924" s="19"/>
      <c r="E924" s="19"/>
      <c r="F924" s="19"/>
      <c r="G924" s="20"/>
      <c r="H924" s="19"/>
      <c r="I924" s="19"/>
      <c r="J924" s="19"/>
      <c r="K924" s="19"/>
      <c r="L924" s="19"/>
      <c r="M924" s="19"/>
      <c r="N924" s="19"/>
      <c r="O924" s="19"/>
      <c r="P924" s="19"/>
      <c r="Q924" s="19"/>
      <c r="R924" s="19"/>
      <c r="S924" s="19"/>
      <c r="T924" s="19"/>
      <c r="U924" s="19"/>
      <c r="V924" s="19"/>
      <c r="W924" s="19"/>
      <c r="X924" s="19"/>
      <c r="Y924" s="19"/>
      <c r="Z924" s="19"/>
    </row>
    <row r="925">
      <c r="A925" s="19"/>
      <c r="B925" s="20"/>
      <c r="C925" s="19"/>
      <c r="D925" s="19"/>
      <c r="E925" s="19"/>
      <c r="F925" s="19"/>
      <c r="G925" s="20"/>
      <c r="H925" s="19"/>
      <c r="I925" s="19"/>
      <c r="J925" s="19"/>
      <c r="K925" s="19"/>
      <c r="L925" s="19"/>
      <c r="M925" s="19"/>
      <c r="N925" s="19"/>
      <c r="O925" s="19"/>
      <c r="P925" s="19"/>
      <c r="Q925" s="19"/>
      <c r="R925" s="19"/>
      <c r="S925" s="19"/>
      <c r="T925" s="19"/>
      <c r="U925" s="19"/>
      <c r="V925" s="19"/>
      <c r="W925" s="19"/>
      <c r="X925" s="19"/>
      <c r="Y925" s="19"/>
      <c r="Z925" s="19"/>
    </row>
    <row r="926">
      <c r="A926" s="19"/>
      <c r="B926" s="20"/>
      <c r="C926" s="19"/>
      <c r="D926" s="19"/>
      <c r="E926" s="19"/>
      <c r="F926" s="19"/>
      <c r="G926" s="20"/>
      <c r="H926" s="19"/>
      <c r="I926" s="19"/>
      <c r="J926" s="19"/>
      <c r="K926" s="19"/>
      <c r="L926" s="19"/>
      <c r="M926" s="19"/>
      <c r="N926" s="19"/>
      <c r="O926" s="19"/>
      <c r="P926" s="19"/>
      <c r="Q926" s="19"/>
      <c r="R926" s="19"/>
      <c r="S926" s="19"/>
      <c r="T926" s="19"/>
      <c r="U926" s="19"/>
      <c r="V926" s="19"/>
      <c r="W926" s="19"/>
      <c r="X926" s="19"/>
      <c r="Y926" s="19"/>
      <c r="Z926" s="19"/>
    </row>
    <row r="927">
      <c r="A927" s="19"/>
      <c r="B927" s="20"/>
      <c r="C927" s="19"/>
      <c r="D927" s="19"/>
      <c r="E927" s="19"/>
      <c r="F927" s="19"/>
      <c r="G927" s="20"/>
      <c r="H927" s="19"/>
      <c r="I927" s="19"/>
      <c r="J927" s="19"/>
      <c r="K927" s="19"/>
      <c r="L927" s="19"/>
      <c r="M927" s="19"/>
      <c r="N927" s="19"/>
      <c r="O927" s="19"/>
      <c r="P927" s="19"/>
      <c r="Q927" s="19"/>
      <c r="R927" s="19"/>
      <c r="S927" s="19"/>
      <c r="T927" s="19"/>
      <c r="U927" s="19"/>
      <c r="V927" s="19"/>
      <c r="W927" s="19"/>
      <c r="X927" s="19"/>
      <c r="Y927" s="19"/>
      <c r="Z927" s="19"/>
    </row>
    <row r="928">
      <c r="A928" s="19"/>
      <c r="B928" s="20"/>
      <c r="C928" s="19"/>
      <c r="D928" s="19"/>
      <c r="E928" s="19"/>
      <c r="F928" s="19"/>
      <c r="G928" s="20"/>
      <c r="H928" s="19"/>
      <c r="I928" s="19"/>
      <c r="J928" s="19"/>
      <c r="K928" s="19"/>
      <c r="L928" s="19"/>
      <c r="M928" s="19"/>
      <c r="N928" s="19"/>
      <c r="O928" s="19"/>
      <c r="P928" s="19"/>
      <c r="Q928" s="19"/>
      <c r="R928" s="19"/>
      <c r="S928" s="19"/>
      <c r="T928" s="19"/>
      <c r="U928" s="19"/>
      <c r="V928" s="19"/>
      <c r="W928" s="19"/>
      <c r="X928" s="19"/>
      <c r="Y928" s="19"/>
      <c r="Z928" s="19"/>
    </row>
    <row r="929">
      <c r="A929" s="19"/>
      <c r="B929" s="20"/>
      <c r="C929" s="19"/>
      <c r="D929" s="19"/>
      <c r="E929" s="19"/>
      <c r="F929" s="19"/>
      <c r="G929" s="20"/>
      <c r="H929" s="19"/>
      <c r="I929" s="19"/>
      <c r="J929" s="19"/>
      <c r="K929" s="19"/>
      <c r="L929" s="19"/>
      <c r="M929" s="19"/>
      <c r="N929" s="19"/>
      <c r="O929" s="19"/>
      <c r="P929" s="19"/>
      <c r="Q929" s="19"/>
      <c r="R929" s="19"/>
      <c r="S929" s="19"/>
      <c r="T929" s="19"/>
      <c r="U929" s="19"/>
      <c r="V929" s="19"/>
      <c r="W929" s="19"/>
      <c r="X929" s="19"/>
      <c r="Y929" s="19"/>
      <c r="Z929" s="19"/>
    </row>
    <row r="930">
      <c r="A930" s="19"/>
      <c r="B930" s="20"/>
      <c r="C930" s="19"/>
      <c r="D930" s="19"/>
      <c r="E930" s="19"/>
      <c r="F930" s="19"/>
      <c r="G930" s="20"/>
      <c r="H930" s="19"/>
      <c r="I930" s="19"/>
      <c r="J930" s="19"/>
      <c r="K930" s="19"/>
      <c r="L930" s="19"/>
      <c r="M930" s="19"/>
      <c r="N930" s="19"/>
      <c r="O930" s="19"/>
      <c r="P930" s="19"/>
      <c r="Q930" s="19"/>
      <c r="R930" s="19"/>
      <c r="S930" s="19"/>
      <c r="T930" s="19"/>
      <c r="U930" s="19"/>
      <c r="V930" s="19"/>
      <c r="W930" s="19"/>
      <c r="X930" s="19"/>
      <c r="Y930" s="19"/>
      <c r="Z930" s="19"/>
    </row>
    <row r="931">
      <c r="A931" s="19"/>
      <c r="B931" s="20"/>
      <c r="C931" s="19"/>
      <c r="D931" s="19"/>
      <c r="E931" s="19"/>
      <c r="F931" s="19"/>
      <c r="G931" s="20"/>
      <c r="H931" s="19"/>
      <c r="I931" s="19"/>
      <c r="J931" s="19"/>
      <c r="K931" s="19"/>
      <c r="L931" s="19"/>
      <c r="M931" s="19"/>
      <c r="N931" s="19"/>
      <c r="O931" s="19"/>
      <c r="P931" s="19"/>
      <c r="Q931" s="19"/>
      <c r="R931" s="19"/>
      <c r="S931" s="19"/>
      <c r="T931" s="19"/>
      <c r="U931" s="19"/>
      <c r="V931" s="19"/>
      <c r="W931" s="19"/>
      <c r="X931" s="19"/>
      <c r="Y931" s="19"/>
      <c r="Z931" s="19"/>
    </row>
    <row r="932">
      <c r="A932" s="19"/>
      <c r="B932" s="20"/>
      <c r="C932" s="19"/>
      <c r="D932" s="19"/>
      <c r="E932" s="19"/>
      <c r="F932" s="19"/>
      <c r="G932" s="20"/>
      <c r="H932" s="19"/>
      <c r="I932" s="19"/>
      <c r="J932" s="19"/>
      <c r="K932" s="19"/>
      <c r="L932" s="19"/>
      <c r="M932" s="19"/>
      <c r="N932" s="19"/>
      <c r="O932" s="19"/>
      <c r="P932" s="19"/>
      <c r="Q932" s="19"/>
      <c r="R932" s="19"/>
      <c r="S932" s="19"/>
      <c r="T932" s="19"/>
      <c r="U932" s="19"/>
      <c r="V932" s="19"/>
      <c r="W932" s="19"/>
      <c r="X932" s="19"/>
      <c r="Y932" s="19"/>
      <c r="Z932" s="19"/>
    </row>
    <row r="933">
      <c r="A933" s="19"/>
      <c r="B933" s="20"/>
      <c r="C933" s="19"/>
      <c r="D933" s="19"/>
      <c r="E933" s="19"/>
      <c r="F933" s="19"/>
      <c r="G933" s="20"/>
      <c r="H933" s="19"/>
      <c r="I933" s="19"/>
      <c r="J933" s="19"/>
      <c r="K933" s="19"/>
      <c r="L933" s="19"/>
      <c r="M933" s="19"/>
      <c r="N933" s="19"/>
      <c r="O933" s="19"/>
      <c r="P933" s="19"/>
      <c r="Q933" s="19"/>
      <c r="R933" s="19"/>
      <c r="S933" s="19"/>
      <c r="T933" s="19"/>
      <c r="U933" s="19"/>
      <c r="V933" s="19"/>
      <c r="W933" s="19"/>
      <c r="X933" s="19"/>
      <c r="Y933" s="19"/>
      <c r="Z933" s="19"/>
    </row>
    <row r="934">
      <c r="A934" s="19"/>
      <c r="B934" s="20"/>
      <c r="C934" s="19"/>
      <c r="D934" s="19"/>
      <c r="E934" s="19"/>
      <c r="F934" s="19"/>
      <c r="G934" s="20"/>
      <c r="H934" s="19"/>
      <c r="I934" s="19"/>
      <c r="J934" s="19"/>
      <c r="K934" s="19"/>
      <c r="L934" s="19"/>
      <c r="M934" s="19"/>
      <c r="N934" s="19"/>
      <c r="O934" s="19"/>
      <c r="P934" s="19"/>
      <c r="Q934" s="19"/>
      <c r="R934" s="19"/>
      <c r="S934" s="19"/>
      <c r="T934" s="19"/>
      <c r="U934" s="19"/>
      <c r="V934" s="19"/>
      <c r="W934" s="19"/>
      <c r="X934" s="19"/>
      <c r="Y934" s="19"/>
      <c r="Z934" s="19"/>
    </row>
    <row r="935">
      <c r="A935" s="19"/>
      <c r="B935" s="20"/>
      <c r="C935" s="19"/>
      <c r="D935" s="19"/>
      <c r="E935" s="19"/>
      <c r="F935" s="19"/>
      <c r="G935" s="20"/>
      <c r="H935" s="19"/>
      <c r="I935" s="19"/>
      <c r="J935" s="19"/>
      <c r="K935" s="19"/>
      <c r="L935" s="19"/>
      <c r="M935" s="19"/>
      <c r="N935" s="19"/>
      <c r="O935" s="19"/>
      <c r="P935" s="19"/>
      <c r="Q935" s="19"/>
      <c r="R935" s="19"/>
      <c r="S935" s="19"/>
      <c r="T935" s="19"/>
      <c r="U935" s="19"/>
      <c r="V935" s="19"/>
      <c r="W935" s="19"/>
      <c r="X935" s="19"/>
      <c r="Y935" s="19"/>
      <c r="Z935" s="19"/>
    </row>
    <row r="936">
      <c r="A936" s="19"/>
      <c r="B936" s="20"/>
      <c r="C936" s="19"/>
      <c r="D936" s="19"/>
      <c r="E936" s="19"/>
      <c r="F936" s="19"/>
      <c r="G936" s="20"/>
      <c r="H936" s="19"/>
      <c r="I936" s="19"/>
      <c r="J936" s="19"/>
      <c r="K936" s="19"/>
      <c r="L936" s="19"/>
      <c r="M936" s="19"/>
      <c r="N936" s="19"/>
      <c r="O936" s="19"/>
      <c r="P936" s="19"/>
      <c r="Q936" s="19"/>
      <c r="R936" s="19"/>
      <c r="S936" s="19"/>
      <c r="T936" s="19"/>
      <c r="U936" s="19"/>
      <c r="V936" s="19"/>
      <c r="W936" s="19"/>
      <c r="X936" s="19"/>
      <c r="Y936" s="19"/>
      <c r="Z936" s="19"/>
    </row>
    <row r="937">
      <c r="A937" s="19"/>
      <c r="B937" s="20"/>
      <c r="C937" s="19"/>
      <c r="D937" s="19"/>
      <c r="E937" s="19"/>
      <c r="F937" s="19"/>
      <c r="G937" s="20"/>
      <c r="H937" s="19"/>
      <c r="I937" s="19"/>
      <c r="J937" s="19"/>
      <c r="K937" s="19"/>
      <c r="L937" s="19"/>
      <c r="M937" s="19"/>
      <c r="N937" s="19"/>
      <c r="O937" s="19"/>
      <c r="P937" s="19"/>
      <c r="Q937" s="19"/>
      <c r="R937" s="19"/>
      <c r="S937" s="19"/>
      <c r="T937" s="19"/>
      <c r="U937" s="19"/>
      <c r="V937" s="19"/>
      <c r="W937" s="19"/>
      <c r="X937" s="19"/>
      <c r="Y937" s="19"/>
      <c r="Z937" s="19"/>
    </row>
    <row r="938">
      <c r="A938" s="19"/>
      <c r="B938" s="20"/>
      <c r="C938" s="19"/>
      <c r="D938" s="19"/>
      <c r="E938" s="19"/>
      <c r="F938" s="19"/>
      <c r="G938" s="20"/>
      <c r="H938" s="19"/>
      <c r="I938" s="19"/>
      <c r="J938" s="19"/>
      <c r="K938" s="19"/>
      <c r="L938" s="19"/>
      <c r="M938" s="19"/>
      <c r="N938" s="19"/>
      <c r="O938" s="19"/>
      <c r="P938" s="19"/>
      <c r="Q938" s="19"/>
      <c r="R938" s="19"/>
      <c r="S938" s="19"/>
      <c r="T938" s="19"/>
      <c r="U938" s="19"/>
      <c r="V938" s="19"/>
      <c r="W938" s="19"/>
      <c r="X938" s="19"/>
      <c r="Y938" s="19"/>
      <c r="Z938" s="19"/>
    </row>
    <row r="939">
      <c r="A939" s="19"/>
      <c r="B939" s="20"/>
      <c r="C939" s="19"/>
      <c r="D939" s="19"/>
      <c r="E939" s="19"/>
      <c r="F939" s="19"/>
      <c r="G939" s="20"/>
      <c r="H939" s="19"/>
      <c r="I939" s="19"/>
      <c r="J939" s="19"/>
      <c r="K939" s="19"/>
      <c r="L939" s="19"/>
      <c r="M939" s="19"/>
      <c r="N939" s="19"/>
      <c r="O939" s="19"/>
      <c r="P939" s="19"/>
      <c r="Q939" s="19"/>
      <c r="R939" s="19"/>
      <c r="S939" s="19"/>
      <c r="T939" s="19"/>
      <c r="U939" s="19"/>
      <c r="V939" s="19"/>
      <c r="W939" s="19"/>
      <c r="X939" s="19"/>
      <c r="Y939" s="19"/>
      <c r="Z939" s="19"/>
    </row>
    <row r="940">
      <c r="A940" s="19"/>
      <c r="B940" s="20"/>
      <c r="C940" s="19"/>
      <c r="D940" s="19"/>
      <c r="E940" s="19"/>
      <c r="F940" s="19"/>
      <c r="G940" s="20"/>
      <c r="H940" s="19"/>
      <c r="I940" s="19"/>
      <c r="J940" s="19"/>
      <c r="K940" s="19"/>
      <c r="L940" s="19"/>
      <c r="M940" s="19"/>
      <c r="N940" s="19"/>
      <c r="O940" s="19"/>
      <c r="P940" s="19"/>
      <c r="Q940" s="19"/>
      <c r="R940" s="19"/>
      <c r="S940" s="19"/>
      <c r="T940" s="19"/>
      <c r="U940" s="19"/>
      <c r="V940" s="19"/>
      <c r="W940" s="19"/>
      <c r="X940" s="19"/>
      <c r="Y940" s="19"/>
      <c r="Z940" s="19"/>
    </row>
    <row r="941">
      <c r="A941" s="19"/>
      <c r="B941" s="20"/>
      <c r="C941" s="19"/>
      <c r="D941" s="19"/>
      <c r="E941" s="19"/>
      <c r="F941" s="19"/>
      <c r="G941" s="20"/>
      <c r="H941" s="19"/>
      <c r="I941" s="19"/>
      <c r="J941" s="19"/>
      <c r="K941" s="19"/>
      <c r="L941" s="19"/>
      <c r="M941" s="19"/>
      <c r="N941" s="19"/>
      <c r="O941" s="19"/>
      <c r="P941" s="19"/>
      <c r="Q941" s="19"/>
      <c r="R941" s="19"/>
      <c r="S941" s="19"/>
      <c r="T941" s="19"/>
      <c r="U941" s="19"/>
      <c r="V941" s="19"/>
      <c r="W941" s="19"/>
      <c r="X941" s="19"/>
      <c r="Y941" s="19"/>
      <c r="Z941" s="19"/>
    </row>
    <row r="942">
      <c r="A942" s="19"/>
      <c r="B942" s="20"/>
      <c r="C942" s="19"/>
      <c r="D942" s="19"/>
      <c r="E942" s="19"/>
      <c r="F942" s="19"/>
      <c r="G942" s="20"/>
      <c r="H942" s="19"/>
      <c r="I942" s="19"/>
      <c r="J942" s="19"/>
      <c r="K942" s="19"/>
      <c r="L942" s="19"/>
      <c r="M942" s="19"/>
      <c r="N942" s="19"/>
      <c r="O942" s="19"/>
      <c r="P942" s="19"/>
      <c r="Q942" s="19"/>
      <c r="R942" s="19"/>
      <c r="S942" s="19"/>
      <c r="T942" s="19"/>
      <c r="U942" s="19"/>
      <c r="V942" s="19"/>
      <c r="W942" s="19"/>
      <c r="X942" s="19"/>
      <c r="Y942" s="19"/>
      <c r="Z942" s="19"/>
    </row>
    <row r="943">
      <c r="A943" s="19"/>
      <c r="B943" s="20"/>
      <c r="C943" s="19"/>
      <c r="D943" s="19"/>
      <c r="E943" s="19"/>
      <c r="F943" s="19"/>
      <c r="G943" s="20"/>
      <c r="H943" s="19"/>
      <c r="I943" s="19"/>
      <c r="J943" s="19"/>
      <c r="K943" s="19"/>
      <c r="L943" s="19"/>
      <c r="M943" s="19"/>
      <c r="N943" s="19"/>
      <c r="O943" s="19"/>
      <c r="P943" s="19"/>
      <c r="Q943" s="19"/>
      <c r="R943" s="19"/>
      <c r="S943" s="19"/>
      <c r="T943" s="19"/>
      <c r="U943" s="19"/>
      <c r="V943" s="19"/>
      <c r="W943" s="19"/>
      <c r="X943" s="19"/>
      <c r="Y943" s="19"/>
      <c r="Z943" s="19"/>
    </row>
    <row r="944">
      <c r="A944" s="19"/>
      <c r="B944" s="20"/>
      <c r="C944" s="19"/>
      <c r="D944" s="19"/>
      <c r="E944" s="19"/>
      <c r="F944" s="19"/>
      <c r="G944" s="20"/>
      <c r="H944" s="19"/>
      <c r="I944" s="19"/>
      <c r="J944" s="19"/>
      <c r="K944" s="19"/>
      <c r="L944" s="19"/>
      <c r="M944" s="19"/>
      <c r="N944" s="19"/>
      <c r="O944" s="19"/>
      <c r="P944" s="19"/>
      <c r="Q944" s="19"/>
      <c r="R944" s="19"/>
      <c r="S944" s="19"/>
      <c r="T944" s="19"/>
      <c r="U944" s="19"/>
      <c r="V944" s="19"/>
      <c r="W944" s="19"/>
      <c r="X944" s="19"/>
      <c r="Y944" s="19"/>
      <c r="Z944" s="19"/>
    </row>
    <row r="945">
      <c r="A945" s="19"/>
      <c r="B945" s="20"/>
      <c r="C945" s="19"/>
      <c r="D945" s="19"/>
      <c r="E945" s="19"/>
      <c r="F945" s="19"/>
      <c r="G945" s="20"/>
      <c r="H945" s="19"/>
      <c r="I945" s="19"/>
      <c r="J945" s="19"/>
      <c r="K945" s="19"/>
      <c r="L945" s="19"/>
      <c r="M945" s="19"/>
      <c r="N945" s="19"/>
      <c r="O945" s="19"/>
      <c r="P945" s="19"/>
      <c r="Q945" s="19"/>
      <c r="R945" s="19"/>
      <c r="S945" s="19"/>
      <c r="T945" s="19"/>
      <c r="U945" s="19"/>
      <c r="V945" s="19"/>
      <c r="W945" s="19"/>
      <c r="X945" s="19"/>
      <c r="Y945" s="19"/>
      <c r="Z945" s="19"/>
    </row>
    <row r="946">
      <c r="A946" s="19"/>
      <c r="B946" s="20"/>
      <c r="C946" s="19"/>
      <c r="D946" s="19"/>
      <c r="E946" s="19"/>
      <c r="F946" s="19"/>
      <c r="G946" s="20"/>
      <c r="H946" s="19"/>
      <c r="I946" s="19"/>
      <c r="J946" s="19"/>
      <c r="K946" s="19"/>
      <c r="L946" s="19"/>
      <c r="M946" s="19"/>
      <c r="N946" s="19"/>
      <c r="O946" s="19"/>
      <c r="P946" s="19"/>
      <c r="Q946" s="19"/>
      <c r="R946" s="19"/>
      <c r="S946" s="19"/>
      <c r="T946" s="19"/>
      <c r="U946" s="19"/>
      <c r="V946" s="19"/>
      <c r="W946" s="19"/>
      <c r="X946" s="19"/>
      <c r="Y946" s="19"/>
      <c r="Z946" s="19"/>
    </row>
    <row r="947">
      <c r="A947" s="19"/>
      <c r="B947" s="20"/>
      <c r="C947" s="19"/>
      <c r="D947" s="19"/>
      <c r="E947" s="19"/>
      <c r="F947" s="19"/>
      <c r="G947" s="20"/>
      <c r="H947" s="19"/>
      <c r="I947" s="19"/>
      <c r="J947" s="19"/>
      <c r="K947" s="19"/>
      <c r="L947" s="19"/>
      <c r="M947" s="19"/>
      <c r="N947" s="19"/>
      <c r="O947" s="19"/>
      <c r="P947" s="19"/>
      <c r="Q947" s="19"/>
      <c r="R947" s="19"/>
      <c r="S947" s="19"/>
      <c r="T947" s="19"/>
      <c r="U947" s="19"/>
      <c r="V947" s="19"/>
      <c r="W947" s="19"/>
      <c r="X947" s="19"/>
      <c r="Y947" s="19"/>
      <c r="Z947" s="19"/>
    </row>
    <row r="948">
      <c r="A948" s="19"/>
      <c r="B948" s="20"/>
      <c r="C948" s="19"/>
      <c r="D948" s="19"/>
      <c r="E948" s="19"/>
      <c r="F948" s="19"/>
      <c r="G948" s="20"/>
      <c r="H948" s="19"/>
      <c r="I948" s="19"/>
      <c r="J948" s="19"/>
      <c r="K948" s="19"/>
      <c r="L948" s="19"/>
      <c r="M948" s="19"/>
      <c r="N948" s="19"/>
      <c r="O948" s="19"/>
      <c r="P948" s="19"/>
      <c r="Q948" s="19"/>
      <c r="R948" s="19"/>
      <c r="S948" s="19"/>
      <c r="T948" s="19"/>
      <c r="U948" s="19"/>
      <c r="V948" s="19"/>
      <c r="W948" s="19"/>
      <c r="X948" s="19"/>
      <c r="Y948" s="19"/>
      <c r="Z948" s="19"/>
    </row>
    <row r="949">
      <c r="A949" s="19"/>
      <c r="B949" s="20"/>
      <c r="C949" s="19"/>
      <c r="D949" s="19"/>
      <c r="E949" s="19"/>
      <c r="F949" s="19"/>
      <c r="G949" s="20"/>
      <c r="H949" s="19"/>
      <c r="I949" s="19"/>
      <c r="J949" s="19"/>
      <c r="K949" s="19"/>
      <c r="L949" s="19"/>
      <c r="M949" s="19"/>
      <c r="N949" s="19"/>
      <c r="O949" s="19"/>
      <c r="P949" s="19"/>
      <c r="Q949" s="19"/>
      <c r="R949" s="19"/>
      <c r="S949" s="19"/>
      <c r="T949" s="19"/>
      <c r="U949" s="19"/>
      <c r="V949" s="19"/>
      <c r="W949" s="19"/>
      <c r="X949" s="19"/>
      <c r="Y949" s="19"/>
      <c r="Z949" s="19"/>
    </row>
    <row r="950">
      <c r="A950" s="19"/>
      <c r="B950" s="20"/>
      <c r="C950" s="19"/>
      <c r="D950" s="19"/>
      <c r="E950" s="19"/>
      <c r="F950" s="19"/>
      <c r="G950" s="20"/>
      <c r="H950" s="19"/>
      <c r="I950" s="19"/>
      <c r="J950" s="19"/>
      <c r="K950" s="19"/>
      <c r="L950" s="19"/>
      <c r="M950" s="19"/>
      <c r="N950" s="19"/>
      <c r="O950" s="19"/>
      <c r="P950" s="19"/>
      <c r="Q950" s="19"/>
      <c r="R950" s="19"/>
      <c r="S950" s="19"/>
      <c r="T950" s="19"/>
      <c r="U950" s="19"/>
      <c r="V950" s="19"/>
      <c r="W950" s="19"/>
      <c r="X950" s="19"/>
      <c r="Y950" s="19"/>
      <c r="Z950" s="19"/>
    </row>
    <row r="951">
      <c r="A951" s="19"/>
      <c r="B951" s="20"/>
      <c r="C951" s="19"/>
      <c r="D951" s="19"/>
      <c r="E951" s="19"/>
      <c r="F951" s="19"/>
      <c r="G951" s="20"/>
      <c r="H951" s="19"/>
      <c r="I951" s="19"/>
      <c r="J951" s="19"/>
      <c r="K951" s="19"/>
      <c r="L951" s="19"/>
      <c r="M951" s="19"/>
      <c r="N951" s="19"/>
      <c r="O951" s="19"/>
      <c r="P951" s="19"/>
      <c r="Q951" s="19"/>
      <c r="R951" s="19"/>
      <c r="S951" s="19"/>
      <c r="T951" s="19"/>
      <c r="U951" s="19"/>
      <c r="V951" s="19"/>
      <c r="W951" s="19"/>
      <c r="X951" s="19"/>
      <c r="Y951" s="19"/>
      <c r="Z951" s="19"/>
    </row>
    <row r="952">
      <c r="A952" s="19"/>
      <c r="B952" s="20"/>
      <c r="C952" s="19"/>
      <c r="D952" s="19"/>
      <c r="E952" s="19"/>
      <c r="F952" s="19"/>
      <c r="G952" s="20"/>
      <c r="H952" s="19"/>
      <c r="I952" s="19"/>
      <c r="J952" s="19"/>
      <c r="K952" s="19"/>
      <c r="L952" s="19"/>
      <c r="M952" s="19"/>
      <c r="N952" s="19"/>
      <c r="O952" s="19"/>
      <c r="P952" s="19"/>
      <c r="Q952" s="19"/>
      <c r="R952" s="19"/>
      <c r="S952" s="19"/>
      <c r="T952" s="19"/>
      <c r="U952" s="19"/>
      <c r="V952" s="19"/>
      <c r="W952" s="19"/>
      <c r="X952" s="19"/>
      <c r="Y952" s="19"/>
      <c r="Z952" s="19"/>
    </row>
    <row r="953">
      <c r="A953" s="19"/>
      <c r="B953" s="20"/>
      <c r="C953" s="19"/>
      <c r="D953" s="19"/>
      <c r="E953" s="19"/>
      <c r="F953" s="19"/>
      <c r="G953" s="20"/>
      <c r="H953" s="19"/>
      <c r="I953" s="19"/>
      <c r="J953" s="19"/>
      <c r="K953" s="19"/>
      <c r="L953" s="19"/>
      <c r="M953" s="19"/>
      <c r="N953" s="19"/>
      <c r="O953" s="19"/>
      <c r="P953" s="19"/>
      <c r="Q953" s="19"/>
      <c r="R953" s="19"/>
      <c r="S953" s="19"/>
      <c r="T953" s="19"/>
      <c r="U953" s="19"/>
      <c r="V953" s="19"/>
      <c r="W953" s="19"/>
      <c r="X953" s="19"/>
      <c r="Y953" s="19"/>
      <c r="Z953" s="19"/>
    </row>
    <row r="954">
      <c r="A954" s="19"/>
      <c r="B954" s="20"/>
      <c r="C954" s="19"/>
      <c r="D954" s="19"/>
      <c r="E954" s="19"/>
      <c r="F954" s="19"/>
      <c r="G954" s="20"/>
      <c r="H954" s="19"/>
      <c r="I954" s="19"/>
      <c r="J954" s="19"/>
      <c r="K954" s="19"/>
      <c r="L954" s="19"/>
      <c r="M954" s="19"/>
      <c r="N954" s="19"/>
      <c r="O954" s="19"/>
      <c r="P954" s="19"/>
      <c r="Q954" s="19"/>
      <c r="R954" s="19"/>
      <c r="S954" s="19"/>
      <c r="T954" s="19"/>
      <c r="U954" s="19"/>
      <c r="V954" s="19"/>
      <c r="W954" s="19"/>
      <c r="X954" s="19"/>
      <c r="Y954" s="19"/>
      <c r="Z954" s="19"/>
    </row>
    <row r="955">
      <c r="A955" s="19"/>
      <c r="B955" s="20"/>
      <c r="C955" s="19"/>
      <c r="D955" s="19"/>
      <c r="E955" s="19"/>
      <c r="F955" s="19"/>
      <c r="G955" s="20"/>
      <c r="H955" s="19"/>
      <c r="I955" s="19"/>
      <c r="J955" s="19"/>
      <c r="K955" s="19"/>
      <c r="L955" s="19"/>
      <c r="M955" s="19"/>
      <c r="N955" s="19"/>
      <c r="O955" s="19"/>
      <c r="P955" s="19"/>
      <c r="Q955" s="19"/>
      <c r="R955" s="19"/>
      <c r="S955" s="19"/>
      <c r="T955" s="19"/>
      <c r="U955" s="19"/>
      <c r="V955" s="19"/>
      <c r="W955" s="19"/>
      <c r="X955" s="19"/>
      <c r="Y955" s="19"/>
      <c r="Z955" s="19"/>
    </row>
    <row r="956">
      <c r="A956" s="19"/>
      <c r="B956" s="20"/>
      <c r="C956" s="19"/>
      <c r="D956" s="19"/>
      <c r="E956" s="19"/>
      <c r="F956" s="19"/>
      <c r="G956" s="20"/>
      <c r="H956" s="19"/>
      <c r="I956" s="19"/>
      <c r="J956" s="19"/>
      <c r="K956" s="19"/>
      <c r="L956" s="19"/>
      <c r="M956" s="19"/>
      <c r="N956" s="19"/>
      <c r="O956" s="19"/>
      <c r="P956" s="19"/>
      <c r="Q956" s="19"/>
      <c r="R956" s="19"/>
      <c r="S956" s="19"/>
      <c r="T956" s="19"/>
      <c r="U956" s="19"/>
      <c r="V956" s="19"/>
      <c r="W956" s="19"/>
      <c r="X956" s="19"/>
      <c r="Y956" s="19"/>
      <c r="Z956" s="19"/>
    </row>
    <row r="957">
      <c r="A957" s="19"/>
      <c r="B957" s="20"/>
      <c r="C957" s="19"/>
      <c r="D957" s="19"/>
      <c r="E957" s="19"/>
      <c r="F957" s="19"/>
      <c r="G957" s="20"/>
      <c r="H957" s="19"/>
      <c r="I957" s="19"/>
      <c r="J957" s="19"/>
      <c r="K957" s="19"/>
      <c r="L957" s="19"/>
      <c r="M957" s="19"/>
      <c r="N957" s="19"/>
      <c r="O957" s="19"/>
      <c r="P957" s="19"/>
      <c r="Q957" s="19"/>
      <c r="R957" s="19"/>
      <c r="S957" s="19"/>
      <c r="T957" s="19"/>
      <c r="U957" s="19"/>
      <c r="V957" s="19"/>
      <c r="W957" s="19"/>
      <c r="X957" s="19"/>
      <c r="Y957" s="19"/>
      <c r="Z957" s="19"/>
    </row>
    <row r="958">
      <c r="A958" s="19"/>
      <c r="B958" s="20"/>
      <c r="C958" s="19"/>
      <c r="D958" s="19"/>
      <c r="E958" s="19"/>
      <c r="F958" s="19"/>
      <c r="G958" s="20"/>
      <c r="H958" s="19"/>
      <c r="I958" s="19"/>
      <c r="J958" s="19"/>
      <c r="K958" s="19"/>
      <c r="L958" s="19"/>
      <c r="M958" s="19"/>
      <c r="N958" s="19"/>
      <c r="O958" s="19"/>
      <c r="P958" s="19"/>
      <c r="Q958" s="19"/>
      <c r="R958" s="19"/>
      <c r="S958" s="19"/>
      <c r="T958" s="19"/>
      <c r="U958" s="19"/>
      <c r="V958" s="19"/>
      <c r="W958" s="19"/>
      <c r="X958" s="19"/>
      <c r="Y958" s="19"/>
      <c r="Z958" s="19"/>
    </row>
    <row r="959">
      <c r="A959" s="19"/>
      <c r="B959" s="20"/>
      <c r="C959" s="19"/>
      <c r="D959" s="19"/>
      <c r="E959" s="19"/>
      <c r="F959" s="19"/>
      <c r="G959" s="20"/>
      <c r="H959" s="19"/>
      <c r="I959" s="19"/>
      <c r="J959" s="19"/>
      <c r="K959" s="19"/>
      <c r="L959" s="19"/>
      <c r="M959" s="19"/>
      <c r="N959" s="19"/>
      <c r="O959" s="19"/>
      <c r="P959" s="19"/>
      <c r="Q959" s="19"/>
      <c r="R959" s="19"/>
      <c r="S959" s="19"/>
      <c r="T959" s="19"/>
      <c r="U959" s="19"/>
      <c r="V959" s="19"/>
      <c r="W959" s="19"/>
      <c r="X959" s="19"/>
      <c r="Y959" s="19"/>
      <c r="Z959" s="19"/>
    </row>
    <row r="960">
      <c r="A960" s="19"/>
      <c r="B960" s="20"/>
      <c r="C960" s="19"/>
      <c r="D960" s="19"/>
      <c r="E960" s="19"/>
      <c r="F960" s="19"/>
      <c r="G960" s="20"/>
      <c r="H960" s="19"/>
      <c r="I960" s="19"/>
      <c r="J960" s="19"/>
      <c r="K960" s="19"/>
      <c r="L960" s="19"/>
      <c r="M960" s="19"/>
      <c r="N960" s="19"/>
      <c r="O960" s="19"/>
      <c r="P960" s="19"/>
      <c r="Q960" s="19"/>
      <c r="R960" s="19"/>
      <c r="S960" s="19"/>
      <c r="T960" s="19"/>
      <c r="U960" s="19"/>
      <c r="V960" s="19"/>
      <c r="W960" s="19"/>
      <c r="X960" s="19"/>
      <c r="Y960" s="19"/>
      <c r="Z960" s="19"/>
    </row>
    <row r="961">
      <c r="A961" s="19"/>
      <c r="B961" s="20"/>
      <c r="C961" s="19"/>
      <c r="D961" s="19"/>
      <c r="E961" s="19"/>
      <c r="F961" s="19"/>
      <c r="G961" s="20"/>
      <c r="H961" s="19"/>
      <c r="I961" s="19"/>
      <c r="J961" s="19"/>
      <c r="K961" s="19"/>
      <c r="L961" s="19"/>
      <c r="M961" s="19"/>
      <c r="N961" s="19"/>
      <c r="O961" s="19"/>
      <c r="P961" s="19"/>
      <c r="Q961" s="19"/>
      <c r="R961" s="19"/>
      <c r="S961" s="19"/>
      <c r="T961" s="19"/>
      <c r="U961" s="19"/>
      <c r="V961" s="19"/>
      <c r="W961" s="19"/>
      <c r="X961" s="19"/>
      <c r="Y961" s="19"/>
      <c r="Z961" s="19"/>
    </row>
    <row r="962">
      <c r="A962" s="19"/>
      <c r="B962" s="20"/>
      <c r="C962" s="19"/>
      <c r="D962" s="19"/>
      <c r="E962" s="19"/>
      <c r="F962" s="19"/>
      <c r="G962" s="20"/>
      <c r="H962" s="19"/>
      <c r="I962" s="19"/>
      <c r="J962" s="19"/>
      <c r="K962" s="19"/>
      <c r="L962" s="19"/>
      <c r="M962" s="19"/>
      <c r="N962" s="19"/>
      <c r="O962" s="19"/>
      <c r="P962" s="19"/>
      <c r="Q962" s="19"/>
      <c r="R962" s="19"/>
      <c r="S962" s="19"/>
      <c r="T962" s="19"/>
      <c r="U962" s="19"/>
      <c r="V962" s="19"/>
      <c r="W962" s="19"/>
      <c r="X962" s="19"/>
      <c r="Y962" s="19"/>
      <c r="Z962" s="19"/>
    </row>
    <row r="963">
      <c r="A963" s="19"/>
      <c r="B963" s="20"/>
      <c r="C963" s="19"/>
      <c r="D963" s="19"/>
      <c r="E963" s="19"/>
      <c r="F963" s="19"/>
      <c r="G963" s="20"/>
      <c r="H963" s="19"/>
      <c r="I963" s="19"/>
      <c r="J963" s="19"/>
      <c r="K963" s="19"/>
      <c r="L963" s="19"/>
      <c r="M963" s="19"/>
      <c r="N963" s="19"/>
      <c r="O963" s="19"/>
      <c r="P963" s="19"/>
      <c r="Q963" s="19"/>
      <c r="R963" s="19"/>
      <c r="S963" s="19"/>
      <c r="T963" s="19"/>
      <c r="U963" s="19"/>
      <c r="V963" s="19"/>
      <c r="W963" s="19"/>
      <c r="X963" s="19"/>
      <c r="Y963" s="19"/>
      <c r="Z963" s="19"/>
    </row>
    <row r="964">
      <c r="A964" s="19"/>
      <c r="B964" s="20"/>
      <c r="C964" s="19"/>
      <c r="D964" s="19"/>
      <c r="E964" s="19"/>
      <c r="F964" s="19"/>
      <c r="G964" s="20"/>
      <c r="H964" s="19"/>
      <c r="I964" s="19"/>
      <c r="J964" s="19"/>
      <c r="K964" s="19"/>
      <c r="L964" s="19"/>
      <c r="M964" s="19"/>
      <c r="N964" s="19"/>
      <c r="O964" s="19"/>
      <c r="P964" s="19"/>
      <c r="Q964" s="19"/>
      <c r="R964" s="19"/>
      <c r="S964" s="19"/>
      <c r="T964" s="19"/>
      <c r="U964" s="19"/>
      <c r="V964" s="19"/>
      <c r="W964" s="19"/>
      <c r="X964" s="19"/>
      <c r="Y964" s="19"/>
      <c r="Z964" s="19"/>
    </row>
    <row r="965">
      <c r="A965" s="19"/>
      <c r="B965" s="20"/>
      <c r="C965" s="19"/>
      <c r="D965" s="19"/>
      <c r="E965" s="19"/>
      <c r="F965" s="19"/>
      <c r="G965" s="20"/>
      <c r="H965" s="19"/>
      <c r="I965" s="19"/>
      <c r="J965" s="19"/>
      <c r="K965" s="19"/>
      <c r="L965" s="19"/>
      <c r="M965" s="19"/>
      <c r="N965" s="19"/>
      <c r="O965" s="19"/>
      <c r="P965" s="19"/>
      <c r="Q965" s="19"/>
      <c r="R965" s="19"/>
      <c r="S965" s="19"/>
      <c r="T965" s="19"/>
      <c r="U965" s="19"/>
      <c r="V965" s="19"/>
      <c r="W965" s="19"/>
      <c r="X965" s="19"/>
      <c r="Y965" s="19"/>
      <c r="Z965" s="19"/>
    </row>
    <row r="966">
      <c r="A966" s="19"/>
      <c r="B966" s="20"/>
      <c r="C966" s="19"/>
      <c r="D966" s="19"/>
      <c r="E966" s="19"/>
      <c r="F966" s="19"/>
      <c r="G966" s="20"/>
      <c r="H966" s="19"/>
      <c r="I966" s="19"/>
      <c r="J966" s="19"/>
      <c r="K966" s="19"/>
      <c r="L966" s="19"/>
      <c r="M966" s="19"/>
      <c r="N966" s="19"/>
      <c r="O966" s="19"/>
      <c r="P966" s="19"/>
      <c r="Q966" s="19"/>
      <c r="R966" s="19"/>
      <c r="S966" s="19"/>
      <c r="T966" s="19"/>
      <c r="U966" s="19"/>
      <c r="V966" s="19"/>
      <c r="W966" s="19"/>
      <c r="X966" s="19"/>
      <c r="Y966" s="19"/>
      <c r="Z966" s="19"/>
    </row>
    <row r="967">
      <c r="A967" s="19"/>
      <c r="B967" s="20"/>
      <c r="C967" s="19"/>
      <c r="D967" s="19"/>
      <c r="E967" s="19"/>
      <c r="F967" s="19"/>
      <c r="G967" s="20"/>
      <c r="H967" s="19"/>
      <c r="I967" s="19"/>
      <c r="J967" s="19"/>
      <c r="K967" s="19"/>
      <c r="L967" s="19"/>
      <c r="M967" s="19"/>
      <c r="N967" s="19"/>
      <c r="O967" s="19"/>
      <c r="P967" s="19"/>
      <c r="Q967" s="19"/>
      <c r="R967" s="19"/>
      <c r="S967" s="19"/>
      <c r="T967" s="19"/>
      <c r="U967" s="19"/>
      <c r="V967" s="19"/>
      <c r="W967" s="19"/>
      <c r="X967" s="19"/>
      <c r="Y967" s="19"/>
      <c r="Z967" s="19"/>
    </row>
    <row r="968">
      <c r="A968" s="19"/>
      <c r="B968" s="20"/>
      <c r="C968" s="19"/>
      <c r="D968" s="19"/>
      <c r="E968" s="19"/>
      <c r="F968" s="19"/>
      <c r="G968" s="20"/>
      <c r="H968" s="19"/>
      <c r="I968" s="19"/>
      <c r="J968" s="19"/>
      <c r="K968" s="19"/>
      <c r="L968" s="19"/>
      <c r="M968" s="19"/>
      <c r="N968" s="19"/>
      <c r="O968" s="19"/>
      <c r="P968" s="19"/>
      <c r="Q968" s="19"/>
      <c r="R968" s="19"/>
      <c r="S968" s="19"/>
      <c r="T968" s="19"/>
      <c r="U968" s="19"/>
      <c r="V968" s="19"/>
      <c r="W968" s="19"/>
      <c r="X968" s="19"/>
      <c r="Y968" s="19"/>
      <c r="Z968" s="19"/>
    </row>
    <row r="969">
      <c r="A969" s="19"/>
      <c r="B969" s="20"/>
      <c r="C969" s="19"/>
      <c r="D969" s="19"/>
      <c r="E969" s="19"/>
      <c r="F969" s="19"/>
      <c r="G969" s="20"/>
      <c r="H969" s="19"/>
      <c r="I969" s="19"/>
      <c r="J969" s="19"/>
      <c r="K969" s="19"/>
      <c r="L969" s="19"/>
      <c r="M969" s="19"/>
      <c r="N969" s="19"/>
      <c r="O969" s="19"/>
      <c r="P969" s="19"/>
      <c r="Q969" s="19"/>
      <c r="R969" s="19"/>
      <c r="S969" s="19"/>
      <c r="T969" s="19"/>
      <c r="U969" s="19"/>
      <c r="V969" s="19"/>
      <c r="W969" s="19"/>
      <c r="X969" s="19"/>
      <c r="Y969" s="19"/>
      <c r="Z969" s="19"/>
    </row>
    <row r="970">
      <c r="A970" s="19"/>
      <c r="B970" s="20"/>
      <c r="C970" s="19"/>
      <c r="D970" s="19"/>
      <c r="E970" s="19"/>
      <c r="F970" s="19"/>
      <c r="G970" s="20"/>
      <c r="H970" s="19"/>
      <c r="I970" s="19"/>
      <c r="J970" s="19"/>
      <c r="K970" s="19"/>
      <c r="L970" s="19"/>
      <c r="M970" s="19"/>
      <c r="N970" s="19"/>
      <c r="O970" s="19"/>
      <c r="P970" s="19"/>
      <c r="Q970" s="19"/>
      <c r="R970" s="19"/>
      <c r="S970" s="19"/>
      <c r="T970" s="19"/>
      <c r="U970" s="19"/>
      <c r="V970" s="19"/>
      <c r="W970" s="19"/>
      <c r="X970" s="19"/>
      <c r="Y970" s="19"/>
      <c r="Z970" s="19"/>
    </row>
    <row r="971">
      <c r="A971" s="19"/>
      <c r="B971" s="20"/>
      <c r="C971" s="19"/>
      <c r="D971" s="19"/>
      <c r="E971" s="19"/>
      <c r="F971" s="19"/>
      <c r="G971" s="20"/>
      <c r="H971" s="19"/>
      <c r="I971" s="19"/>
      <c r="J971" s="19"/>
      <c r="K971" s="19"/>
      <c r="L971" s="19"/>
      <c r="M971" s="19"/>
      <c r="N971" s="19"/>
      <c r="O971" s="19"/>
      <c r="P971" s="19"/>
      <c r="Q971" s="19"/>
      <c r="R971" s="19"/>
      <c r="S971" s="19"/>
      <c r="T971" s="19"/>
      <c r="U971" s="19"/>
      <c r="V971" s="19"/>
      <c r="W971" s="19"/>
      <c r="X971" s="19"/>
      <c r="Y971" s="19"/>
      <c r="Z971" s="19"/>
    </row>
    <row r="972">
      <c r="A972" s="19"/>
      <c r="B972" s="20"/>
      <c r="C972" s="19"/>
      <c r="D972" s="19"/>
      <c r="E972" s="19"/>
      <c r="F972" s="19"/>
      <c r="G972" s="20"/>
      <c r="H972" s="19"/>
      <c r="I972" s="19"/>
      <c r="J972" s="19"/>
      <c r="K972" s="19"/>
      <c r="L972" s="19"/>
      <c r="M972" s="19"/>
      <c r="N972" s="19"/>
      <c r="O972" s="19"/>
      <c r="P972" s="19"/>
      <c r="Q972" s="19"/>
      <c r="R972" s="19"/>
      <c r="S972" s="19"/>
      <c r="T972" s="19"/>
      <c r="U972" s="19"/>
      <c r="V972" s="19"/>
      <c r="W972" s="19"/>
      <c r="X972" s="19"/>
      <c r="Y972" s="19"/>
      <c r="Z972" s="19"/>
    </row>
    <row r="973">
      <c r="A973" s="19"/>
      <c r="B973" s="20"/>
      <c r="C973" s="19"/>
      <c r="D973" s="19"/>
      <c r="E973" s="19"/>
      <c r="F973" s="19"/>
      <c r="G973" s="20"/>
      <c r="H973" s="19"/>
      <c r="I973" s="19"/>
      <c r="J973" s="19"/>
      <c r="K973" s="19"/>
      <c r="L973" s="19"/>
      <c r="M973" s="19"/>
      <c r="N973" s="19"/>
      <c r="O973" s="19"/>
      <c r="P973" s="19"/>
      <c r="Q973" s="19"/>
      <c r="R973" s="19"/>
      <c r="S973" s="19"/>
      <c r="T973" s="19"/>
      <c r="U973" s="19"/>
      <c r="V973" s="19"/>
      <c r="W973" s="19"/>
      <c r="X973" s="19"/>
      <c r="Y973" s="19"/>
      <c r="Z973" s="19"/>
    </row>
    <row r="974">
      <c r="A974" s="19"/>
      <c r="B974" s="20"/>
      <c r="C974" s="19"/>
      <c r="D974" s="19"/>
      <c r="E974" s="19"/>
      <c r="F974" s="19"/>
      <c r="G974" s="20"/>
      <c r="H974" s="19"/>
      <c r="I974" s="19"/>
      <c r="J974" s="19"/>
      <c r="K974" s="19"/>
      <c r="L974" s="19"/>
      <c r="M974" s="19"/>
      <c r="N974" s="19"/>
      <c r="O974" s="19"/>
      <c r="P974" s="19"/>
      <c r="Q974" s="19"/>
      <c r="R974" s="19"/>
      <c r="S974" s="19"/>
      <c r="T974" s="19"/>
      <c r="U974" s="19"/>
      <c r="V974" s="19"/>
      <c r="W974" s="19"/>
      <c r="X974" s="19"/>
      <c r="Y974" s="19"/>
      <c r="Z974" s="19"/>
    </row>
    <row r="975">
      <c r="A975" s="19"/>
      <c r="B975" s="20"/>
      <c r="C975" s="19"/>
      <c r="D975" s="19"/>
      <c r="E975" s="19"/>
      <c r="F975" s="19"/>
      <c r="G975" s="20"/>
      <c r="H975" s="19"/>
      <c r="I975" s="19"/>
      <c r="J975" s="19"/>
      <c r="K975" s="19"/>
      <c r="L975" s="19"/>
      <c r="M975" s="19"/>
      <c r="N975" s="19"/>
      <c r="O975" s="19"/>
      <c r="P975" s="19"/>
      <c r="Q975" s="19"/>
      <c r="R975" s="19"/>
      <c r="S975" s="19"/>
      <c r="T975" s="19"/>
      <c r="U975" s="19"/>
      <c r="V975" s="19"/>
      <c r="W975" s="19"/>
      <c r="X975" s="19"/>
      <c r="Y975" s="19"/>
      <c r="Z975" s="19"/>
    </row>
    <row r="976">
      <c r="A976" s="19"/>
      <c r="B976" s="20"/>
      <c r="C976" s="19"/>
      <c r="D976" s="19"/>
      <c r="E976" s="19"/>
      <c r="F976" s="19"/>
      <c r="G976" s="20"/>
      <c r="H976" s="19"/>
      <c r="I976" s="19"/>
      <c r="J976" s="19"/>
      <c r="K976" s="19"/>
      <c r="L976" s="19"/>
      <c r="M976" s="19"/>
      <c r="N976" s="19"/>
      <c r="O976" s="19"/>
      <c r="P976" s="19"/>
      <c r="Q976" s="19"/>
      <c r="R976" s="19"/>
      <c r="S976" s="19"/>
      <c r="T976" s="19"/>
      <c r="U976" s="19"/>
      <c r="V976" s="19"/>
      <c r="W976" s="19"/>
      <c r="X976" s="19"/>
      <c r="Y976" s="19"/>
      <c r="Z976" s="19"/>
    </row>
    <row r="977">
      <c r="A977" s="19"/>
      <c r="B977" s="20"/>
      <c r="C977" s="19"/>
      <c r="D977" s="19"/>
      <c r="E977" s="19"/>
      <c r="F977" s="19"/>
      <c r="G977" s="20"/>
      <c r="H977" s="19"/>
      <c r="I977" s="19"/>
      <c r="J977" s="19"/>
      <c r="K977" s="19"/>
      <c r="L977" s="19"/>
      <c r="M977" s="19"/>
      <c r="N977" s="19"/>
      <c r="O977" s="19"/>
      <c r="P977" s="19"/>
      <c r="Q977" s="19"/>
      <c r="R977" s="19"/>
      <c r="S977" s="19"/>
      <c r="T977" s="19"/>
      <c r="U977" s="19"/>
      <c r="V977" s="19"/>
      <c r="W977" s="19"/>
      <c r="X977" s="19"/>
      <c r="Y977" s="19"/>
      <c r="Z977" s="19"/>
    </row>
    <row r="978">
      <c r="A978" s="19"/>
      <c r="B978" s="20"/>
      <c r="C978" s="19"/>
      <c r="D978" s="19"/>
      <c r="E978" s="19"/>
      <c r="F978" s="19"/>
      <c r="G978" s="20"/>
      <c r="H978" s="19"/>
      <c r="I978" s="19"/>
      <c r="J978" s="19"/>
      <c r="K978" s="19"/>
      <c r="L978" s="19"/>
      <c r="M978" s="19"/>
      <c r="N978" s="19"/>
      <c r="O978" s="19"/>
      <c r="P978" s="19"/>
      <c r="Q978" s="19"/>
      <c r="R978" s="19"/>
      <c r="S978" s="19"/>
      <c r="T978" s="19"/>
      <c r="U978" s="19"/>
      <c r="V978" s="19"/>
      <c r="W978" s="19"/>
      <c r="X978" s="19"/>
      <c r="Y978" s="19"/>
      <c r="Z978" s="19"/>
    </row>
    <row r="979">
      <c r="A979" s="19"/>
      <c r="B979" s="20"/>
      <c r="C979" s="19"/>
      <c r="D979" s="19"/>
      <c r="E979" s="19"/>
      <c r="F979" s="19"/>
      <c r="G979" s="20"/>
      <c r="H979" s="19"/>
      <c r="I979" s="19"/>
      <c r="J979" s="19"/>
      <c r="K979" s="19"/>
      <c r="L979" s="19"/>
      <c r="M979" s="19"/>
      <c r="N979" s="19"/>
      <c r="O979" s="19"/>
      <c r="P979" s="19"/>
      <c r="Q979" s="19"/>
      <c r="R979" s="19"/>
      <c r="S979" s="19"/>
      <c r="T979" s="19"/>
      <c r="U979" s="19"/>
      <c r="V979" s="19"/>
      <c r="W979" s="19"/>
      <c r="X979" s="19"/>
      <c r="Y979" s="19"/>
      <c r="Z979" s="19"/>
    </row>
    <row r="980">
      <c r="A980" s="19"/>
      <c r="B980" s="20"/>
      <c r="C980" s="19"/>
      <c r="D980" s="19"/>
      <c r="E980" s="19"/>
      <c r="F980" s="19"/>
      <c r="G980" s="20"/>
      <c r="H980" s="19"/>
      <c r="I980" s="19"/>
      <c r="J980" s="19"/>
      <c r="K980" s="19"/>
      <c r="L980" s="19"/>
      <c r="M980" s="19"/>
      <c r="N980" s="19"/>
      <c r="O980" s="19"/>
      <c r="P980" s="19"/>
      <c r="Q980" s="19"/>
      <c r="R980" s="19"/>
      <c r="S980" s="19"/>
      <c r="T980" s="19"/>
      <c r="U980" s="19"/>
      <c r="V980" s="19"/>
      <c r="W980" s="19"/>
      <c r="X980" s="19"/>
      <c r="Y980" s="19"/>
      <c r="Z980" s="19"/>
    </row>
    <row r="981">
      <c r="A981" s="19"/>
      <c r="B981" s="20"/>
      <c r="C981" s="19"/>
      <c r="D981" s="19"/>
      <c r="E981" s="19"/>
      <c r="F981" s="19"/>
      <c r="G981" s="20"/>
      <c r="H981" s="19"/>
      <c r="I981" s="19"/>
      <c r="J981" s="19"/>
      <c r="K981" s="19"/>
      <c r="L981" s="19"/>
      <c r="M981" s="19"/>
      <c r="N981" s="19"/>
      <c r="O981" s="19"/>
      <c r="P981" s="19"/>
      <c r="Q981" s="19"/>
      <c r="R981" s="19"/>
      <c r="S981" s="19"/>
      <c r="T981" s="19"/>
      <c r="U981" s="19"/>
      <c r="V981" s="19"/>
      <c r="W981" s="19"/>
      <c r="X981" s="19"/>
      <c r="Y981" s="19"/>
      <c r="Z981" s="19"/>
    </row>
    <row r="982">
      <c r="A982" s="19"/>
      <c r="B982" s="20"/>
      <c r="C982" s="19"/>
      <c r="D982" s="19"/>
      <c r="E982" s="19"/>
      <c r="F982" s="19"/>
      <c r="G982" s="20"/>
      <c r="H982" s="19"/>
      <c r="I982" s="19"/>
      <c r="J982" s="19"/>
      <c r="K982" s="19"/>
      <c r="L982" s="19"/>
      <c r="M982" s="19"/>
      <c r="N982" s="19"/>
      <c r="O982" s="19"/>
      <c r="P982" s="19"/>
      <c r="Q982" s="19"/>
      <c r="R982" s="19"/>
      <c r="S982" s="19"/>
      <c r="T982" s="19"/>
      <c r="U982" s="19"/>
      <c r="V982" s="19"/>
      <c r="W982" s="19"/>
      <c r="X982" s="19"/>
      <c r="Y982" s="19"/>
      <c r="Z982" s="19"/>
    </row>
    <row r="983">
      <c r="A983" s="19"/>
      <c r="B983" s="20"/>
      <c r="C983" s="19"/>
      <c r="D983" s="19"/>
      <c r="E983" s="19"/>
      <c r="F983" s="19"/>
      <c r="G983" s="20"/>
      <c r="H983" s="19"/>
      <c r="I983" s="19"/>
      <c r="J983" s="19"/>
      <c r="K983" s="19"/>
      <c r="L983" s="19"/>
      <c r="M983" s="19"/>
      <c r="N983" s="19"/>
      <c r="O983" s="19"/>
      <c r="P983" s="19"/>
      <c r="Q983" s="19"/>
      <c r="R983" s="19"/>
      <c r="S983" s="19"/>
      <c r="T983" s="19"/>
      <c r="U983" s="19"/>
      <c r="V983" s="19"/>
      <c r="W983" s="19"/>
      <c r="X983" s="19"/>
      <c r="Y983" s="19"/>
      <c r="Z983" s="19"/>
    </row>
    <row r="984">
      <c r="A984" s="19"/>
      <c r="B984" s="20"/>
      <c r="C984" s="19"/>
      <c r="D984" s="19"/>
      <c r="E984" s="19"/>
      <c r="F984" s="19"/>
      <c r="G984" s="20"/>
      <c r="H984" s="19"/>
      <c r="I984" s="19"/>
      <c r="J984" s="19"/>
      <c r="K984" s="19"/>
      <c r="L984" s="19"/>
      <c r="M984" s="19"/>
      <c r="N984" s="19"/>
      <c r="O984" s="19"/>
      <c r="P984" s="19"/>
      <c r="Q984" s="19"/>
      <c r="R984" s="19"/>
      <c r="S984" s="19"/>
      <c r="T984" s="19"/>
      <c r="U984" s="19"/>
      <c r="V984" s="19"/>
      <c r="W984" s="19"/>
      <c r="X984" s="19"/>
      <c r="Y984" s="19"/>
      <c r="Z984" s="19"/>
    </row>
    <row r="985">
      <c r="A985" s="19"/>
      <c r="B985" s="20"/>
      <c r="C985" s="19"/>
      <c r="D985" s="19"/>
      <c r="E985" s="19"/>
      <c r="F985" s="19"/>
      <c r="G985" s="20"/>
      <c r="H985" s="19"/>
      <c r="I985" s="19"/>
      <c r="J985" s="19"/>
      <c r="K985" s="19"/>
      <c r="L985" s="19"/>
      <c r="M985" s="19"/>
      <c r="N985" s="19"/>
      <c r="O985" s="19"/>
      <c r="P985" s="19"/>
      <c r="Q985" s="19"/>
      <c r="R985" s="19"/>
      <c r="S985" s="19"/>
      <c r="T985" s="19"/>
      <c r="U985" s="19"/>
      <c r="V985" s="19"/>
      <c r="W985" s="19"/>
      <c r="X985" s="19"/>
      <c r="Y985" s="19"/>
      <c r="Z985" s="19"/>
    </row>
    <row r="986">
      <c r="A986" s="19"/>
      <c r="B986" s="20"/>
      <c r="C986" s="19"/>
      <c r="D986" s="19"/>
      <c r="E986" s="19"/>
      <c r="F986" s="19"/>
      <c r="G986" s="20"/>
      <c r="H986" s="19"/>
      <c r="I986" s="19"/>
      <c r="J986" s="19"/>
      <c r="K986" s="19"/>
      <c r="L986" s="19"/>
      <c r="M986" s="19"/>
      <c r="N986" s="19"/>
      <c r="O986" s="19"/>
      <c r="P986" s="19"/>
      <c r="Q986" s="19"/>
      <c r="R986" s="19"/>
      <c r="S986" s="19"/>
      <c r="T986" s="19"/>
      <c r="U986" s="19"/>
      <c r="V986" s="19"/>
      <c r="W986" s="19"/>
      <c r="X986" s="19"/>
      <c r="Y986" s="19"/>
      <c r="Z986" s="19"/>
    </row>
    <row r="987">
      <c r="A987" s="19"/>
      <c r="B987" s="20"/>
      <c r="C987" s="19"/>
      <c r="D987" s="19"/>
      <c r="E987" s="19"/>
      <c r="F987" s="19"/>
      <c r="G987" s="20"/>
      <c r="H987" s="19"/>
      <c r="I987" s="19"/>
      <c r="J987" s="19"/>
      <c r="K987" s="19"/>
      <c r="L987" s="19"/>
      <c r="M987" s="19"/>
      <c r="N987" s="19"/>
      <c r="O987" s="19"/>
      <c r="P987" s="19"/>
      <c r="Q987" s="19"/>
      <c r="R987" s="19"/>
      <c r="S987" s="19"/>
      <c r="T987" s="19"/>
      <c r="U987" s="19"/>
      <c r="V987" s="19"/>
      <c r="W987" s="19"/>
      <c r="X987" s="19"/>
      <c r="Y987" s="19"/>
      <c r="Z987" s="19"/>
    </row>
    <row r="988">
      <c r="A988" s="19"/>
      <c r="B988" s="20"/>
      <c r="C988" s="19"/>
      <c r="D988" s="19"/>
      <c r="E988" s="19"/>
      <c r="F988" s="19"/>
      <c r="G988" s="20"/>
      <c r="H988" s="19"/>
      <c r="I988" s="19"/>
      <c r="J988" s="19"/>
      <c r="K988" s="19"/>
      <c r="L988" s="19"/>
      <c r="M988" s="19"/>
      <c r="N988" s="19"/>
      <c r="O988" s="19"/>
      <c r="P988" s="19"/>
      <c r="Q988" s="19"/>
      <c r="R988" s="19"/>
      <c r="S988" s="19"/>
      <c r="T988" s="19"/>
      <c r="U988" s="19"/>
      <c r="V988" s="19"/>
      <c r="W988" s="19"/>
      <c r="X988" s="19"/>
      <c r="Y988" s="19"/>
      <c r="Z988" s="19"/>
    </row>
    <row r="989">
      <c r="A989" s="19"/>
      <c r="B989" s="20"/>
      <c r="C989" s="19"/>
      <c r="D989" s="19"/>
      <c r="E989" s="19"/>
      <c r="F989" s="19"/>
      <c r="G989" s="20"/>
      <c r="H989" s="19"/>
      <c r="I989" s="19"/>
      <c r="J989" s="19"/>
      <c r="K989" s="19"/>
      <c r="L989" s="19"/>
      <c r="M989" s="19"/>
      <c r="N989" s="19"/>
      <c r="O989" s="19"/>
      <c r="P989" s="19"/>
      <c r="Q989" s="19"/>
      <c r="R989" s="19"/>
      <c r="S989" s="19"/>
      <c r="T989" s="19"/>
      <c r="U989" s="19"/>
      <c r="V989" s="19"/>
      <c r="W989" s="19"/>
      <c r="X989" s="19"/>
      <c r="Y989" s="19"/>
      <c r="Z989" s="19"/>
    </row>
    <row r="990">
      <c r="A990" s="19"/>
      <c r="B990" s="20"/>
      <c r="C990" s="19"/>
      <c r="D990" s="19"/>
      <c r="E990" s="19"/>
      <c r="F990" s="19"/>
      <c r="G990" s="20"/>
      <c r="H990" s="19"/>
      <c r="I990" s="19"/>
      <c r="J990" s="19"/>
      <c r="K990" s="19"/>
      <c r="L990" s="19"/>
      <c r="M990" s="19"/>
      <c r="N990" s="19"/>
      <c r="O990" s="19"/>
      <c r="P990" s="19"/>
      <c r="Q990" s="19"/>
      <c r="R990" s="19"/>
      <c r="S990" s="19"/>
      <c r="T990" s="19"/>
      <c r="U990" s="19"/>
      <c r="V990" s="19"/>
      <c r="W990" s="19"/>
      <c r="X990" s="19"/>
      <c r="Y990" s="19"/>
      <c r="Z990" s="19"/>
    </row>
    <row r="991">
      <c r="A991" s="19"/>
      <c r="B991" s="20"/>
      <c r="C991" s="19"/>
      <c r="D991" s="19"/>
      <c r="E991" s="19"/>
      <c r="F991" s="19"/>
      <c r="G991" s="20"/>
      <c r="H991" s="19"/>
      <c r="I991" s="19"/>
      <c r="J991" s="19"/>
      <c r="K991" s="19"/>
      <c r="L991" s="19"/>
      <c r="M991" s="19"/>
      <c r="N991" s="19"/>
      <c r="O991" s="19"/>
      <c r="P991" s="19"/>
      <c r="Q991" s="19"/>
      <c r="R991" s="19"/>
      <c r="S991" s="19"/>
      <c r="T991" s="19"/>
      <c r="U991" s="19"/>
      <c r="V991" s="19"/>
      <c r="W991" s="19"/>
      <c r="X991" s="19"/>
      <c r="Y991" s="19"/>
      <c r="Z991" s="19"/>
    </row>
    <row r="992">
      <c r="A992" s="19"/>
      <c r="B992" s="20"/>
      <c r="C992" s="19"/>
      <c r="D992" s="19"/>
      <c r="E992" s="19"/>
      <c r="F992" s="19"/>
      <c r="G992" s="20"/>
      <c r="H992" s="19"/>
      <c r="I992" s="19"/>
      <c r="J992" s="19"/>
      <c r="K992" s="19"/>
      <c r="L992" s="19"/>
      <c r="M992" s="19"/>
      <c r="N992" s="19"/>
      <c r="O992" s="19"/>
      <c r="P992" s="19"/>
      <c r="Q992" s="19"/>
      <c r="R992" s="19"/>
      <c r="S992" s="19"/>
      <c r="T992" s="19"/>
      <c r="U992" s="19"/>
      <c r="V992" s="19"/>
      <c r="W992" s="19"/>
      <c r="X992" s="19"/>
      <c r="Y992" s="19"/>
      <c r="Z992" s="19"/>
    </row>
    <row r="993">
      <c r="A993" s="19"/>
      <c r="B993" s="20"/>
      <c r="C993" s="19"/>
      <c r="D993" s="19"/>
      <c r="E993" s="19"/>
      <c r="F993" s="19"/>
      <c r="G993" s="20"/>
      <c r="H993" s="19"/>
      <c r="I993" s="19"/>
      <c r="J993" s="19"/>
      <c r="K993" s="19"/>
      <c r="L993" s="19"/>
      <c r="M993" s="19"/>
      <c r="N993" s="19"/>
      <c r="O993" s="19"/>
      <c r="P993" s="19"/>
      <c r="Q993" s="19"/>
      <c r="R993" s="19"/>
      <c r="S993" s="19"/>
      <c r="T993" s="19"/>
      <c r="U993" s="19"/>
      <c r="V993" s="19"/>
      <c r="W993" s="19"/>
      <c r="X993" s="19"/>
      <c r="Y993" s="19"/>
      <c r="Z993" s="19"/>
    </row>
    <row r="994">
      <c r="A994" s="19"/>
      <c r="B994" s="20"/>
      <c r="C994" s="19"/>
      <c r="D994" s="19"/>
      <c r="E994" s="19"/>
      <c r="F994" s="19"/>
      <c r="G994" s="20"/>
      <c r="H994" s="19"/>
      <c r="I994" s="19"/>
      <c r="J994" s="19"/>
      <c r="K994" s="19"/>
      <c r="L994" s="19"/>
      <c r="M994" s="19"/>
      <c r="N994" s="19"/>
      <c r="O994" s="19"/>
      <c r="P994" s="19"/>
      <c r="Q994" s="19"/>
      <c r="R994" s="19"/>
      <c r="S994" s="19"/>
      <c r="T994" s="19"/>
      <c r="U994" s="19"/>
      <c r="V994" s="19"/>
      <c r="W994" s="19"/>
      <c r="X994" s="19"/>
      <c r="Y994" s="19"/>
      <c r="Z994" s="19"/>
    </row>
    <row r="995">
      <c r="A995" s="19"/>
      <c r="B995" s="20"/>
      <c r="C995" s="19"/>
      <c r="D995" s="19"/>
      <c r="E995" s="19"/>
      <c r="F995" s="19"/>
      <c r="G995" s="20"/>
      <c r="H995" s="19"/>
      <c r="I995" s="19"/>
      <c r="J995" s="19"/>
      <c r="K995" s="19"/>
      <c r="L995" s="19"/>
      <c r="M995" s="19"/>
      <c r="N995" s="19"/>
      <c r="O995" s="19"/>
      <c r="P995" s="19"/>
      <c r="Q995" s="19"/>
      <c r="R995" s="19"/>
      <c r="S995" s="19"/>
      <c r="T995" s="19"/>
      <c r="U995" s="19"/>
      <c r="V995" s="19"/>
      <c r="W995" s="19"/>
      <c r="X995" s="19"/>
      <c r="Y995" s="19"/>
      <c r="Z995" s="19"/>
    </row>
    <row r="996">
      <c r="A996" s="19"/>
      <c r="B996" s="20"/>
      <c r="C996" s="19"/>
      <c r="D996" s="19"/>
      <c r="E996" s="19"/>
      <c r="F996" s="19"/>
      <c r="G996" s="20"/>
      <c r="H996" s="19"/>
      <c r="I996" s="19"/>
      <c r="J996" s="19"/>
      <c r="K996" s="19"/>
      <c r="L996" s="19"/>
      <c r="M996" s="19"/>
      <c r="N996" s="19"/>
      <c r="O996" s="19"/>
      <c r="P996" s="19"/>
      <c r="Q996" s="19"/>
      <c r="R996" s="19"/>
      <c r="S996" s="19"/>
      <c r="T996" s="19"/>
      <c r="U996" s="19"/>
      <c r="V996" s="19"/>
      <c r="W996" s="19"/>
      <c r="X996" s="19"/>
      <c r="Y996" s="19"/>
      <c r="Z996" s="19"/>
    </row>
    <row r="997">
      <c r="A997" s="19"/>
      <c r="B997" s="20"/>
      <c r="C997" s="19"/>
      <c r="D997" s="19"/>
      <c r="E997" s="19"/>
      <c r="F997" s="19"/>
      <c r="G997" s="20"/>
      <c r="H997" s="19"/>
      <c r="I997" s="19"/>
      <c r="J997" s="19"/>
      <c r="K997" s="19"/>
      <c r="L997" s="19"/>
      <c r="M997" s="19"/>
      <c r="N997" s="19"/>
      <c r="O997" s="19"/>
      <c r="P997" s="19"/>
      <c r="Q997" s="19"/>
      <c r="R997" s="19"/>
      <c r="S997" s="19"/>
      <c r="T997" s="19"/>
      <c r="U997" s="19"/>
      <c r="V997" s="19"/>
      <c r="W997" s="19"/>
      <c r="X997" s="19"/>
      <c r="Y997" s="19"/>
      <c r="Z997" s="19"/>
    </row>
    <row r="998">
      <c r="A998" s="19"/>
      <c r="B998" s="20"/>
      <c r="C998" s="19"/>
      <c r="D998" s="19"/>
      <c r="E998" s="19"/>
      <c r="F998" s="19"/>
      <c r="G998" s="20"/>
      <c r="H998" s="19"/>
      <c r="I998" s="19"/>
      <c r="J998" s="19"/>
      <c r="K998" s="19"/>
      <c r="L998" s="19"/>
      <c r="M998" s="19"/>
      <c r="N998" s="19"/>
      <c r="O998" s="19"/>
      <c r="P998" s="19"/>
      <c r="Q998" s="19"/>
      <c r="R998" s="19"/>
      <c r="S998" s="19"/>
      <c r="T998" s="19"/>
      <c r="U998" s="19"/>
      <c r="V998" s="19"/>
      <c r="W998" s="19"/>
      <c r="X998" s="19"/>
      <c r="Y998" s="19"/>
      <c r="Z998" s="19"/>
    </row>
    <row r="999">
      <c r="A999" s="19"/>
      <c r="B999" s="20"/>
      <c r="C999" s="19"/>
      <c r="D999" s="19"/>
      <c r="E999" s="19"/>
      <c r="F999" s="19"/>
      <c r="G999" s="20"/>
      <c r="H999" s="19"/>
      <c r="I999" s="19"/>
      <c r="J999" s="19"/>
      <c r="K999" s="19"/>
      <c r="L999" s="19"/>
      <c r="M999" s="19"/>
      <c r="N999" s="19"/>
      <c r="O999" s="19"/>
      <c r="P999" s="19"/>
      <c r="Q999" s="19"/>
      <c r="R999" s="19"/>
      <c r="S999" s="19"/>
      <c r="T999" s="19"/>
      <c r="U999" s="19"/>
      <c r="V999" s="19"/>
      <c r="W999" s="19"/>
      <c r="X999" s="19"/>
      <c r="Y999" s="19"/>
      <c r="Z999" s="19"/>
    </row>
    <row r="1000">
      <c r="A1000" s="19"/>
      <c r="B1000" s="20"/>
      <c r="C1000" s="19"/>
      <c r="D1000" s="19"/>
      <c r="E1000" s="19"/>
      <c r="F1000" s="19"/>
      <c r="G1000" s="20"/>
      <c r="H1000" s="19"/>
      <c r="I1000" s="19"/>
      <c r="J1000" s="19"/>
      <c r="K1000" s="19"/>
      <c r="L1000" s="19"/>
      <c r="M1000" s="19"/>
      <c r="N1000" s="19"/>
      <c r="O1000" s="19"/>
      <c r="P1000" s="19"/>
      <c r="Q1000" s="19"/>
      <c r="R1000" s="19"/>
      <c r="S1000" s="19"/>
      <c r="T1000" s="19"/>
      <c r="U1000" s="19"/>
      <c r="V1000" s="19"/>
      <c r="W1000" s="19"/>
      <c r="X1000" s="19"/>
      <c r="Y1000" s="19"/>
      <c r="Z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9.63"/>
    <col customWidth="1" min="5" max="5" width="21.0"/>
  </cols>
  <sheetData>
    <row r="1">
      <c r="B1" s="28"/>
      <c r="C1" s="28"/>
      <c r="D1" s="28"/>
      <c r="E1" s="28"/>
      <c r="F1" s="34"/>
    </row>
    <row r="2" ht="52.5" customHeight="1">
      <c r="B2" s="35" t="s">
        <v>109</v>
      </c>
      <c r="C2" s="35" t="s">
        <v>110</v>
      </c>
      <c r="D2" s="35" t="s">
        <v>111</v>
      </c>
      <c r="E2" s="35" t="s">
        <v>112</v>
      </c>
      <c r="F2" s="36" t="s">
        <v>113</v>
      </c>
      <c r="G2" s="13"/>
      <c r="H2" s="13"/>
      <c r="I2" s="13"/>
      <c r="J2" s="13"/>
      <c r="K2" s="13"/>
      <c r="L2" s="13"/>
      <c r="M2" s="13"/>
      <c r="N2" s="13"/>
      <c r="O2" s="14"/>
    </row>
    <row r="3" ht="45.0" customHeight="1">
      <c r="B3" s="37" t="s">
        <v>103</v>
      </c>
      <c r="C3" s="37">
        <f>COUNTIF('Zenbo Lüks Çanta Grubu'!$L:$L,"Dikey 1")</f>
        <v>80</v>
      </c>
      <c r="D3" s="37">
        <f>COUNTIFS('Zenbo Lüks Çanta Grubu'!$L:$L,"Dikey 1",'Zenbo Lüks Çanta Grubu'!$AZ:$AZ,"Evet")</f>
        <v>64</v>
      </c>
      <c r="E3" s="37">
        <f>COUNTIFS('Zenbo Lüks Çanta Grubu'!$L:$L,"Dikey 1",'Zenbo Lüks Çanta Grubu'!$BB:$BB,"Evet")</f>
        <v>31</v>
      </c>
      <c r="F3" s="38" t="str">
        <f t="shared" ref="F3:F5" si="1">"Toplam "&amp;C3&amp;" adedin yüzde "&amp;IFERROR(D3*100/C3,0)&amp;" kadarı yan yapıştırma parkurundan geçer. Yan yapıştırma parkuruna giren bu siparişlerinse yüzde "&amp;IFERROR(E3*100/D3,0)&amp;" kadarı tam parkurdan geçmektedir."</f>
        <v>Toplam 80 adedin yüzde 80 kadarı yan yapıştırma parkurundan geçer. Yan yapıştırma parkuruna giren bu siparişlerinse yüzde 48,4375 kadarı tam parkurdan geçmektedir.</v>
      </c>
      <c r="G3" s="13"/>
      <c r="H3" s="13"/>
      <c r="I3" s="13"/>
      <c r="J3" s="13"/>
      <c r="K3" s="13"/>
      <c r="L3" s="13"/>
      <c r="M3" s="13"/>
      <c r="N3" s="13"/>
      <c r="O3" s="14"/>
    </row>
    <row r="4" ht="45.0" customHeight="1">
      <c r="B4" s="37" t="s">
        <v>104</v>
      </c>
      <c r="C4" s="37">
        <f>COUNTIF('Zenbo Lüks Çanta Grubu'!$L:$L,"Dikey 2")</f>
        <v>82</v>
      </c>
      <c r="D4" s="37">
        <f>COUNTIFS('Zenbo Lüks Çanta Grubu'!$L:$L,"Dikey 2",'Zenbo Lüks Çanta Grubu'!$AZ:$AZ,"Evet")</f>
        <v>56</v>
      </c>
      <c r="E4" s="37">
        <f>COUNTIFS('Zenbo Lüks Çanta Grubu'!$L:$L,"Dikey 2",'Zenbo Lüks Çanta Grubu'!$BB:$BB,"Evet")</f>
        <v>48</v>
      </c>
      <c r="F4" s="38" t="str">
        <f t="shared" si="1"/>
        <v>Toplam 82 adedin yüzde 68,2926829268293 kadarı yan yapıştırma parkurundan geçer. Yan yapıştırma parkuruna giren bu siparişlerinse yüzde 85,7142857142857 kadarı tam parkurdan geçmektedir.</v>
      </c>
      <c r="G4" s="13"/>
      <c r="H4" s="13"/>
      <c r="I4" s="13"/>
      <c r="J4" s="13"/>
      <c r="K4" s="13"/>
      <c r="L4" s="13"/>
      <c r="M4" s="13"/>
      <c r="N4" s="13"/>
      <c r="O4" s="14"/>
    </row>
    <row r="5" ht="45.0" customHeight="1">
      <c r="B5" s="39" t="s">
        <v>105</v>
      </c>
      <c r="C5" s="37">
        <f>COUNTIF('Zenbo Lüks Çanta Grubu'!$L:$L,"Dikey 3")</f>
        <v>12</v>
      </c>
      <c r="D5" s="37">
        <f>COUNTIFS('Zenbo Lüks Çanta Grubu'!$L:$L,"Dikey 3",'Zenbo Lüks Çanta Grubu'!$AZ:$AZ,"Evet")</f>
        <v>1</v>
      </c>
      <c r="E5" s="37">
        <f>COUNTIFS('Zenbo Lüks Çanta Grubu'!$L:$L,"Dikey 3",'Zenbo Lüks Çanta Grubu'!$BB:$BB,"Evet")</f>
        <v>0</v>
      </c>
      <c r="F5" s="38" t="str">
        <f t="shared" si="1"/>
        <v>Toplam 12 adedin yüzde 8,33333333333333 kadarı yan yapıştırma parkurundan geçer. Yan yapıştırma parkuruna giren bu siparişlerinse yüzde 0 kadarı tam parkurdan geçmektedir.</v>
      </c>
      <c r="G5" s="13"/>
      <c r="H5" s="13"/>
      <c r="I5" s="13"/>
      <c r="J5" s="13"/>
      <c r="K5" s="13"/>
      <c r="L5" s="13"/>
      <c r="M5" s="13"/>
      <c r="N5" s="13"/>
      <c r="O5" s="14"/>
    </row>
    <row r="6" ht="45.0" customHeight="1">
      <c r="B6" s="19"/>
      <c r="C6" s="19"/>
      <c r="D6" s="19"/>
      <c r="E6" s="19"/>
    </row>
    <row r="7" ht="45.0" customHeight="1">
      <c r="B7" s="39" t="s">
        <v>114</v>
      </c>
      <c r="C7" s="37">
        <f>COUNTIF('Zenbo Lüks Çanta Grubu'!$L:$L,"Yatay 1")</f>
        <v>0</v>
      </c>
      <c r="D7" s="37">
        <f>COUNTIFS('Zenbo Lüks Çanta Grubu'!$L:$L,"Yatay 1",'Zenbo Lüks Çanta Grubu'!$AZ:$AZ,"Evet")</f>
        <v>0</v>
      </c>
      <c r="E7" s="37">
        <f>COUNTIFS('Zenbo Lüks Çanta Grubu'!$L:$L,"Yatay 1",'Zenbo Lüks Çanta Grubu'!$BB:$BB,"Evet")</f>
        <v>0</v>
      </c>
      <c r="F7" s="38" t="str">
        <f t="shared" ref="F7:F9" si="2">"Toplam "&amp;C7&amp;" adedin yüzde "&amp;IFERROR(D7*100/C7,0)&amp;" kadarı yan yapıştırma parkurundan geçer. Yan yapıştırma parkuruna giren bu siparişlerinse yüzde "&amp;IFERROR(E7*100/D7,0)&amp;" kadarı tam parkurdan geçmektedir."</f>
        <v>Toplam 0 adedin yüzde 0 kadarı yan yapıştırma parkurundan geçer. Yan yapıştırma parkuruna giren bu siparişlerinse yüzde 0 kadarı tam parkurdan geçmektedir.</v>
      </c>
      <c r="G7" s="13"/>
      <c r="H7" s="13"/>
      <c r="I7" s="13"/>
      <c r="J7" s="13"/>
      <c r="K7" s="13"/>
      <c r="L7" s="13"/>
      <c r="M7" s="13"/>
      <c r="N7" s="13"/>
      <c r="O7" s="14"/>
    </row>
    <row r="8" ht="45.0" customHeight="1">
      <c r="B8" s="37" t="s">
        <v>99</v>
      </c>
      <c r="C8" s="37">
        <f>COUNTIF('Zenbo Lüks Çanta Grubu'!$L:$L,"Yatay 2")</f>
        <v>26</v>
      </c>
      <c r="D8" s="37">
        <f>COUNTIFS('Zenbo Lüks Çanta Grubu'!$L:$L,"Yatay 2",'Zenbo Lüks Çanta Grubu'!$AZ:$AZ,"Evet")</f>
        <v>18</v>
      </c>
      <c r="E8" s="37">
        <f>COUNTIFS('Zenbo Lüks Çanta Grubu'!$L:$L,"Yatay 2",'Zenbo Lüks Çanta Grubu'!$BB:$BB,"Evet")</f>
        <v>12</v>
      </c>
      <c r="F8" s="38" t="str">
        <f t="shared" si="2"/>
        <v>Toplam 26 adedin yüzde 69,2307692307692 kadarı yan yapıştırma parkurundan geçer. Yan yapıştırma parkuruna giren bu siparişlerinse yüzde 66,6666666666667 kadarı tam parkurdan geçmektedir.</v>
      </c>
      <c r="G8" s="13"/>
      <c r="H8" s="13"/>
      <c r="I8" s="13"/>
      <c r="J8" s="13"/>
      <c r="K8" s="13"/>
      <c r="L8" s="13"/>
      <c r="M8" s="13"/>
      <c r="N8" s="13"/>
      <c r="O8" s="14"/>
    </row>
    <row r="9" ht="45.0" customHeight="1">
      <c r="B9" s="39" t="s">
        <v>101</v>
      </c>
      <c r="C9" s="37">
        <f>COUNTIF('Zenbo Lüks Çanta Grubu'!$L:$L,"Yatay 3")</f>
        <v>35</v>
      </c>
      <c r="D9" s="37">
        <f>COUNTIFS('Zenbo Lüks Çanta Grubu'!$L:$L,"Yatay 3",'Zenbo Lüks Çanta Grubu'!$AZ:$AZ,"Evet")</f>
        <v>9</v>
      </c>
      <c r="E9" s="37">
        <f>COUNTIFS('Zenbo Lüks Çanta Grubu'!$L:$L,"Yatay 3",'Zenbo Lüks Çanta Grubu'!$BB:$BB,"Evet")</f>
        <v>9</v>
      </c>
      <c r="F9" s="38" t="str">
        <f t="shared" si="2"/>
        <v>Toplam 35 adedin yüzde 25,7142857142857 kadarı yan yapıştırma parkurundan geçer. Yan yapıştırma parkuruna giren bu siparişlerinse yüzde 100 kadarı tam parkurdan geçmektedir.</v>
      </c>
      <c r="G9" s="13"/>
      <c r="H9" s="13"/>
      <c r="I9" s="13"/>
      <c r="J9" s="13"/>
      <c r="K9" s="13"/>
      <c r="L9" s="13"/>
      <c r="M9" s="13"/>
      <c r="N9" s="13"/>
      <c r="O9" s="14"/>
    </row>
    <row r="10" ht="45.0" customHeight="1">
      <c r="B10" s="19"/>
      <c r="C10" s="19"/>
      <c r="D10" s="19"/>
      <c r="E10" s="19"/>
    </row>
    <row r="11" ht="45.0" customHeight="1">
      <c r="B11" s="37" t="s">
        <v>106</v>
      </c>
      <c r="C11" s="37">
        <f>COUNTIF('Zenbo Lüks Çanta Grubu'!$L:$L,"Küp 1")</f>
        <v>0</v>
      </c>
      <c r="D11" s="37">
        <f>COUNTIFS('Zenbo Lüks Çanta Grubu'!$L:$L,"Küp 1",'Zenbo Lüks Çanta Grubu'!$AZ:$AZ,"Evet")</f>
        <v>0</v>
      </c>
      <c r="E11" s="37">
        <f>COUNTIFS('Zenbo Lüks Çanta Grubu'!$L:$L,"Küp 2",'Zenbo Lüks Çanta Grubu'!$BB:$BB,"Evet")</f>
        <v>0</v>
      </c>
      <c r="F11" s="38" t="str">
        <f t="shared" ref="F11:F13" si="3">"Toplam "&amp;C11&amp;" adedin yüzde "&amp;IFERROR(D11*100/C11,0)&amp;" kadarı yan yapıştırma parkurundan geçer. Yan yapıştırma parkuruna giren bu siparişlerinse yüzde "&amp;IFERROR(E11*100/D11,0)&amp;" kadarı tam parkurdan geçmektedir."</f>
        <v>Toplam 0 adedin yüzde 0 kadarı yan yapıştırma parkurundan geçer. Yan yapıştırma parkuruna giren bu siparişlerinse yüzde 0 kadarı tam parkurdan geçmektedir.</v>
      </c>
      <c r="G11" s="13"/>
      <c r="H11" s="13"/>
      <c r="I11" s="13"/>
      <c r="J11" s="13"/>
      <c r="K11" s="13"/>
      <c r="L11" s="13"/>
      <c r="M11" s="13"/>
      <c r="N11" s="13"/>
      <c r="O11" s="14"/>
    </row>
    <row r="12" ht="45.0" customHeight="1">
      <c r="B12" s="37" t="s">
        <v>107</v>
      </c>
      <c r="C12" s="37">
        <f>COUNTIF('Zenbo Lüks Çanta Grubu'!$L:$L,"Küp 2")</f>
        <v>0</v>
      </c>
      <c r="D12" s="37">
        <f>COUNTIFS('Zenbo Lüks Çanta Grubu'!$L:$L,"Küp 2",'Zenbo Lüks Çanta Grubu'!$AZ:$AZ,"Evet")</f>
        <v>0</v>
      </c>
      <c r="E12" s="37">
        <f>COUNTIFS('Zenbo Lüks Çanta Grubu'!$L:$L,"Küp 3",'Zenbo Lüks Çanta Grubu'!$BB:$BB,"Evet")</f>
        <v>0</v>
      </c>
      <c r="F12" s="38" t="str">
        <f t="shared" si="3"/>
        <v>Toplam 0 adedin yüzde 0 kadarı yan yapıştırma parkurundan geçer. Yan yapıştırma parkuruna giren bu siparişlerinse yüzde 0 kadarı tam parkurdan geçmektedir.</v>
      </c>
      <c r="G12" s="13"/>
      <c r="H12" s="13"/>
      <c r="I12" s="13"/>
      <c r="J12" s="13"/>
      <c r="K12" s="13"/>
      <c r="L12" s="13"/>
      <c r="M12" s="13"/>
      <c r="N12" s="13"/>
      <c r="O12" s="14"/>
    </row>
    <row r="13" ht="45.0" customHeight="1">
      <c r="B13" s="37" t="s">
        <v>108</v>
      </c>
      <c r="C13" s="37">
        <f>COUNTIF('Zenbo Lüks Çanta Grubu'!$L:$L,"Küp 3")</f>
        <v>0</v>
      </c>
      <c r="D13" s="37">
        <f>COUNTIFS('Zenbo Lüks Çanta Grubu'!$L:$L,"Küp 3",'Zenbo Lüks Çanta Grubu'!$AZ:$AZ,"Evet")</f>
        <v>0</v>
      </c>
      <c r="E13" s="37">
        <f>COUNTIFS('Zenbo Lüks Çanta Grubu'!$L:$L,"Küp 1",'Zenbo Lüks Çanta Grubu'!$BB:$BB,"Evet")</f>
        <v>0</v>
      </c>
      <c r="F13" s="38" t="str">
        <f t="shared" si="3"/>
        <v>Toplam 0 adedin yüzde 0 kadarı yan yapıştırma parkurundan geçer. Yan yapıştırma parkuruna giren bu siparişlerinse yüzde 0 kadarı tam parkurdan geçmektedir.</v>
      </c>
      <c r="G13" s="13"/>
      <c r="H13" s="13"/>
      <c r="I13" s="13"/>
      <c r="J13" s="13"/>
      <c r="K13" s="13"/>
      <c r="L13" s="13"/>
      <c r="M13" s="13"/>
      <c r="N13" s="13"/>
      <c r="O13" s="14"/>
    </row>
    <row r="14" ht="36.0" customHeight="1">
      <c r="B14" s="28"/>
      <c r="C14" s="28"/>
      <c r="D14" s="28"/>
      <c r="E14" s="40"/>
      <c r="F14" s="40"/>
    </row>
    <row r="15">
      <c r="B15" s="19"/>
      <c r="C15" s="19"/>
      <c r="D15" s="19"/>
      <c r="E15" s="19"/>
    </row>
    <row r="16">
      <c r="B16" s="19"/>
      <c r="C16" s="19"/>
      <c r="D16" s="19"/>
      <c r="E16" s="19"/>
    </row>
    <row r="17">
      <c r="B17" s="19"/>
      <c r="C17" s="19"/>
      <c r="D17" s="19"/>
      <c r="E17" s="19"/>
    </row>
    <row r="18">
      <c r="B18" s="19"/>
      <c r="C18" s="19"/>
      <c r="D18" s="19"/>
      <c r="E18" s="19"/>
    </row>
    <row r="19">
      <c r="B19" s="28"/>
      <c r="C19" s="28"/>
      <c r="D19" s="28"/>
      <c r="E19" s="28"/>
      <c r="F19" s="40"/>
    </row>
    <row r="20">
      <c r="B20" s="28"/>
      <c r="C20" s="28"/>
      <c r="D20" s="28"/>
      <c r="E20" s="28"/>
      <c r="F20" s="40"/>
    </row>
    <row r="21">
      <c r="B21" s="28"/>
      <c r="C21" s="28"/>
      <c r="D21" s="28"/>
      <c r="E21" s="28"/>
      <c r="F21" s="40"/>
    </row>
    <row r="22">
      <c r="B22" s="28"/>
      <c r="C22" s="28"/>
      <c r="D22" s="28"/>
      <c r="E22" s="28"/>
      <c r="F22" s="40"/>
    </row>
    <row r="23">
      <c r="B23" s="28"/>
      <c r="C23" s="28"/>
      <c r="D23" s="28"/>
      <c r="E23" s="28"/>
      <c r="F23" s="40"/>
    </row>
    <row r="24">
      <c r="B24" s="28"/>
      <c r="C24" s="28"/>
      <c r="D24" s="28"/>
      <c r="E24" s="28"/>
      <c r="F24" s="40"/>
    </row>
    <row r="25">
      <c r="B25" s="28"/>
      <c r="C25" s="28"/>
      <c r="D25" s="28"/>
      <c r="E25" s="28"/>
      <c r="F25" s="40"/>
    </row>
    <row r="26">
      <c r="B26" s="28"/>
      <c r="C26" s="28"/>
      <c r="D26" s="28"/>
      <c r="E26" s="28"/>
      <c r="F26" s="34"/>
    </row>
    <row r="27">
      <c r="B27" s="28"/>
      <c r="C27" s="28"/>
      <c r="D27" s="28"/>
      <c r="E27" s="28"/>
      <c r="F27" s="34"/>
    </row>
    <row r="28">
      <c r="B28" s="28"/>
      <c r="C28" s="28"/>
      <c r="D28" s="28"/>
      <c r="E28" s="28"/>
      <c r="F28" s="34"/>
    </row>
    <row r="29">
      <c r="B29" s="28"/>
      <c r="C29" s="28"/>
      <c r="D29" s="28"/>
      <c r="E29" s="28"/>
      <c r="F29" s="34"/>
    </row>
    <row r="30">
      <c r="B30" s="28"/>
      <c r="C30" s="28"/>
      <c r="D30" s="28"/>
      <c r="E30" s="28"/>
      <c r="F30" s="34"/>
    </row>
    <row r="31">
      <c r="B31" s="28"/>
      <c r="C31" s="28"/>
      <c r="D31" s="28"/>
      <c r="E31" s="28"/>
      <c r="F31" s="34"/>
    </row>
    <row r="32">
      <c r="B32" s="28"/>
      <c r="C32" s="28"/>
      <c r="D32" s="28"/>
      <c r="E32" s="28"/>
      <c r="F32" s="34"/>
    </row>
    <row r="33">
      <c r="B33" s="28"/>
      <c r="C33" s="28"/>
      <c r="D33" s="28"/>
      <c r="E33" s="28"/>
      <c r="F33" s="34"/>
    </row>
    <row r="34">
      <c r="B34" s="28"/>
      <c r="C34" s="28"/>
      <c r="D34" s="28"/>
      <c r="E34" s="28"/>
      <c r="F34" s="34"/>
    </row>
    <row r="35">
      <c r="B35" s="28"/>
      <c r="C35" s="28"/>
      <c r="D35" s="28"/>
      <c r="E35" s="28"/>
      <c r="F35" s="34"/>
    </row>
    <row r="36">
      <c r="B36" s="28"/>
      <c r="C36" s="28"/>
      <c r="D36" s="28"/>
      <c r="E36" s="28"/>
      <c r="F36" s="34"/>
    </row>
    <row r="37">
      <c r="B37" s="28"/>
      <c r="C37" s="28"/>
      <c r="D37" s="28"/>
      <c r="E37" s="28"/>
      <c r="F37" s="34"/>
    </row>
    <row r="38">
      <c r="B38" s="28"/>
      <c r="C38" s="28"/>
      <c r="D38" s="28"/>
      <c r="E38" s="28"/>
      <c r="F38" s="34"/>
    </row>
    <row r="39">
      <c r="B39" s="28"/>
      <c r="C39" s="28"/>
      <c r="D39" s="28"/>
      <c r="E39" s="28"/>
      <c r="F39" s="34"/>
    </row>
    <row r="40">
      <c r="B40" s="28"/>
      <c r="C40" s="28"/>
      <c r="D40" s="28"/>
      <c r="E40" s="28"/>
      <c r="F40" s="34"/>
    </row>
    <row r="41">
      <c r="B41" s="28"/>
      <c r="C41" s="28"/>
      <c r="D41" s="28"/>
      <c r="E41" s="28"/>
      <c r="F41" s="34"/>
    </row>
    <row r="42">
      <c r="B42" s="28"/>
      <c r="C42" s="28"/>
      <c r="D42" s="28"/>
      <c r="E42" s="28"/>
      <c r="F42" s="34"/>
    </row>
    <row r="43">
      <c r="B43" s="28"/>
      <c r="C43" s="28"/>
      <c r="D43" s="28"/>
      <c r="E43" s="28"/>
      <c r="F43" s="34"/>
    </row>
    <row r="44">
      <c r="B44" s="28"/>
      <c r="C44" s="28"/>
      <c r="D44" s="28"/>
      <c r="E44" s="28"/>
      <c r="F44" s="34"/>
    </row>
    <row r="45">
      <c r="B45" s="28"/>
      <c r="C45" s="28"/>
      <c r="D45" s="28"/>
      <c r="E45" s="28"/>
      <c r="F45" s="34"/>
    </row>
    <row r="46">
      <c r="B46" s="28"/>
      <c r="C46" s="28"/>
      <c r="D46" s="28"/>
      <c r="E46" s="28"/>
      <c r="F46" s="34"/>
    </row>
    <row r="47">
      <c r="B47" s="28"/>
      <c r="C47" s="28"/>
      <c r="D47" s="28"/>
      <c r="E47" s="28"/>
      <c r="F47" s="34"/>
    </row>
    <row r="48">
      <c r="B48" s="28"/>
      <c r="C48" s="28"/>
      <c r="D48" s="28"/>
      <c r="E48" s="28"/>
      <c r="F48" s="34"/>
    </row>
    <row r="49">
      <c r="B49" s="28"/>
      <c r="C49" s="28"/>
      <c r="D49" s="28"/>
      <c r="E49" s="28"/>
      <c r="F49" s="34"/>
    </row>
    <row r="50">
      <c r="B50" s="28"/>
      <c r="C50" s="28"/>
      <c r="D50" s="28"/>
      <c r="E50" s="28"/>
      <c r="F50" s="34"/>
    </row>
    <row r="51">
      <c r="B51" s="28"/>
      <c r="C51" s="28"/>
      <c r="D51" s="28"/>
      <c r="E51" s="28"/>
      <c r="F51" s="34"/>
    </row>
    <row r="52">
      <c r="B52" s="28"/>
      <c r="C52" s="28"/>
      <c r="D52" s="28"/>
      <c r="E52" s="28"/>
      <c r="F52" s="34"/>
    </row>
    <row r="53">
      <c r="B53" s="28"/>
      <c r="C53" s="28"/>
      <c r="D53" s="28"/>
      <c r="E53" s="28"/>
      <c r="F53" s="34"/>
    </row>
    <row r="54">
      <c r="B54" s="28"/>
      <c r="C54" s="28"/>
      <c r="D54" s="28"/>
      <c r="E54" s="28"/>
      <c r="F54" s="34"/>
    </row>
    <row r="55">
      <c r="B55" s="28"/>
      <c r="C55" s="28"/>
      <c r="D55" s="28"/>
      <c r="E55" s="28"/>
      <c r="F55" s="34"/>
    </row>
    <row r="56">
      <c r="B56" s="28"/>
      <c r="C56" s="28"/>
      <c r="D56" s="28"/>
      <c r="E56" s="28"/>
      <c r="F56" s="34"/>
    </row>
    <row r="57">
      <c r="B57" s="28"/>
      <c r="C57" s="28"/>
      <c r="D57" s="28"/>
      <c r="E57" s="28"/>
      <c r="F57" s="34"/>
    </row>
    <row r="58">
      <c r="B58" s="28"/>
      <c r="C58" s="28"/>
      <c r="D58" s="28"/>
      <c r="E58" s="28"/>
      <c r="F58" s="34"/>
    </row>
    <row r="59">
      <c r="B59" s="28"/>
      <c r="C59" s="28"/>
      <c r="D59" s="28"/>
      <c r="E59" s="28"/>
      <c r="F59" s="34"/>
    </row>
    <row r="60">
      <c r="B60" s="28"/>
      <c r="C60" s="28"/>
      <c r="D60" s="28"/>
      <c r="E60" s="28"/>
      <c r="F60" s="34"/>
    </row>
    <row r="61">
      <c r="B61" s="28"/>
      <c r="C61" s="28"/>
      <c r="D61" s="28"/>
      <c r="E61" s="28"/>
      <c r="F61" s="34"/>
    </row>
    <row r="62">
      <c r="B62" s="28"/>
      <c r="C62" s="28"/>
      <c r="D62" s="28"/>
      <c r="E62" s="28"/>
      <c r="F62" s="34"/>
    </row>
    <row r="63">
      <c r="B63" s="28"/>
      <c r="C63" s="28"/>
      <c r="D63" s="28"/>
      <c r="E63" s="28"/>
      <c r="F63" s="34"/>
    </row>
    <row r="64">
      <c r="B64" s="28"/>
      <c r="C64" s="28"/>
      <c r="D64" s="28"/>
      <c r="E64" s="28"/>
      <c r="F64" s="34"/>
    </row>
    <row r="65">
      <c r="B65" s="28"/>
      <c r="C65" s="28"/>
      <c r="D65" s="28"/>
      <c r="E65" s="28"/>
      <c r="F65" s="34"/>
    </row>
    <row r="66">
      <c r="B66" s="28"/>
      <c r="C66" s="28"/>
      <c r="D66" s="28"/>
      <c r="E66" s="28"/>
      <c r="F66" s="34"/>
    </row>
    <row r="67">
      <c r="B67" s="28"/>
      <c r="C67" s="28"/>
      <c r="D67" s="28"/>
      <c r="E67" s="28"/>
      <c r="F67" s="34"/>
    </row>
    <row r="68">
      <c r="B68" s="28"/>
      <c r="C68" s="28"/>
      <c r="D68" s="28"/>
      <c r="E68" s="28"/>
      <c r="F68" s="34"/>
    </row>
    <row r="69">
      <c r="B69" s="28"/>
      <c r="C69" s="28"/>
      <c r="D69" s="28"/>
      <c r="E69" s="28"/>
      <c r="F69" s="34"/>
    </row>
    <row r="70">
      <c r="B70" s="28"/>
      <c r="C70" s="28"/>
      <c r="D70" s="28"/>
      <c r="E70" s="28"/>
      <c r="F70" s="34"/>
    </row>
    <row r="71">
      <c r="B71" s="28"/>
      <c r="C71" s="28"/>
      <c r="D71" s="28"/>
      <c r="E71" s="28"/>
      <c r="F71" s="34"/>
    </row>
    <row r="72">
      <c r="B72" s="28"/>
      <c r="C72" s="28"/>
      <c r="D72" s="28"/>
      <c r="E72" s="28"/>
      <c r="F72" s="34"/>
    </row>
    <row r="73">
      <c r="B73" s="28"/>
      <c r="C73" s="28"/>
      <c r="D73" s="28"/>
      <c r="E73" s="28"/>
      <c r="F73" s="34"/>
    </row>
    <row r="74">
      <c r="B74" s="28"/>
      <c r="C74" s="28"/>
      <c r="D74" s="28"/>
      <c r="E74" s="28"/>
      <c r="F74" s="34"/>
    </row>
    <row r="75">
      <c r="B75" s="28"/>
      <c r="C75" s="28"/>
      <c r="D75" s="28"/>
      <c r="E75" s="28"/>
      <c r="F75" s="34"/>
    </row>
    <row r="76">
      <c r="B76" s="28"/>
      <c r="C76" s="28"/>
      <c r="D76" s="28"/>
      <c r="E76" s="28"/>
      <c r="F76" s="34"/>
    </row>
    <row r="77">
      <c r="B77" s="28"/>
      <c r="C77" s="28"/>
      <c r="D77" s="28"/>
      <c r="E77" s="28"/>
      <c r="F77" s="34"/>
    </row>
    <row r="78">
      <c r="B78" s="28"/>
      <c r="C78" s="28"/>
      <c r="D78" s="28"/>
      <c r="E78" s="28"/>
      <c r="F78" s="34"/>
    </row>
    <row r="79">
      <c r="B79" s="28"/>
      <c r="C79" s="28"/>
      <c r="D79" s="28"/>
      <c r="E79" s="28"/>
      <c r="F79" s="34"/>
    </row>
    <row r="80">
      <c r="B80" s="28"/>
      <c r="C80" s="28"/>
      <c r="D80" s="28"/>
      <c r="E80" s="28"/>
      <c r="F80" s="34"/>
    </row>
    <row r="81">
      <c r="B81" s="28"/>
      <c r="C81" s="28"/>
      <c r="D81" s="28"/>
      <c r="E81" s="28"/>
      <c r="F81" s="34"/>
    </row>
    <row r="82">
      <c r="B82" s="28"/>
      <c r="C82" s="28"/>
      <c r="D82" s="28"/>
      <c r="E82" s="28"/>
      <c r="F82" s="34"/>
    </row>
    <row r="83">
      <c r="B83" s="28"/>
      <c r="C83" s="28"/>
      <c r="D83" s="28"/>
      <c r="E83" s="28"/>
      <c r="F83" s="34"/>
    </row>
    <row r="84">
      <c r="B84" s="28"/>
      <c r="C84" s="28"/>
      <c r="D84" s="28"/>
      <c r="E84" s="28"/>
      <c r="F84" s="34"/>
    </row>
    <row r="85">
      <c r="B85" s="28"/>
      <c r="C85" s="28"/>
      <c r="D85" s="28"/>
      <c r="E85" s="28"/>
      <c r="F85" s="34"/>
    </row>
    <row r="86">
      <c r="B86" s="28"/>
      <c r="C86" s="28"/>
      <c r="D86" s="28"/>
      <c r="E86" s="28"/>
      <c r="F86" s="34"/>
    </row>
    <row r="87">
      <c r="B87" s="28"/>
      <c r="C87" s="28"/>
      <c r="D87" s="28"/>
      <c r="E87" s="28"/>
      <c r="F87" s="34"/>
    </row>
    <row r="88">
      <c r="B88" s="28"/>
      <c r="C88" s="28"/>
      <c r="D88" s="28"/>
      <c r="E88" s="28"/>
      <c r="F88" s="34"/>
    </row>
    <row r="89">
      <c r="B89" s="28"/>
      <c r="C89" s="28"/>
      <c r="D89" s="28"/>
      <c r="E89" s="28"/>
      <c r="F89" s="34"/>
    </row>
    <row r="90">
      <c r="B90" s="28"/>
      <c r="C90" s="28"/>
      <c r="D90" s="28"/>
      <c r="E90" s="28"/>
      <c r="F90" s="34"/>
    </row>
    <row r="91">
      <c r="B91" s="28"/>
      <c r="C91" s="28"/>
      <c r="D91" s="28"/>
      <c r="E91" s="28"/>
      <c r="F91" s="34"/>
    </row>
    <row r="92">
      <c r="B92" s="28"/>
      <c r="C92" s="28"/>
      <c r="D92" s="28"/>
      <c r="E92" s="28"/>
      <c r="F92" s="34"/>
    </row>
    <row r="93">
      <c r="B93" s="28"/>
      <c r="C93" s="28"/>
      <c r="D93" s="28"/>
      <c r="E93" s="28"/>
      <c r="F93" s="34"/>
    </row>
    <row r="94">
      <c r="B94" s="28"/>
      <c r="C94" s="28"/>
      <c r="D94" s="28"/>
      <c r="E94" s="28"/>
      <c r="F94" s="34"/>
    </row>
    <row r="95">
      <c r="B95" s="28"/>
      <c r="C95" s="28"/>
      <c r="D95" s="28"/>
      <c r="E95" s="28"/>
      <c r="F95" s="34"/>
    </row>
    <row r="96">
      <c r="B96" s="28"/>
      <c r="C96" s="28"/>
      <c r="D96" s="28"/>
      <c r="E96" s="28"/>
      <c r="F96" s="34"/>
    </row>
    <row r="97">
      <c r="B97" s="28"/>
      <c r="C97" s="28"/>
      <c r="D97" s="28"/>
      <c r="E97" s="28"/>
      <c r="F97" s="34"/>
    </row>
    <row r="98">
      <c r="B98" s="28"/>
      <c r="C98" s="28"/>
      <c r="D98" s="28"/>
      <c r="E98" s="28"/>
      <c r="F98" s="34"/>
    </row>
    <row r="99">
      <c r="B99" s="28"/>
      <c r="C99" s="28"/>
      <c r="D99" s="28"/>
      <c r="E99" s="28"/>
      <c r="F99" s="34"/>
    </row>
    <row r="100">
      <c r="B100" s="28"/>
      <c r="C100" s="28"/>
      <c r="D100" s="28"/>
      <c r="E100" s="28"/>
      <c r="F100" s="34"/>
    </row>
    <row r="101">
      <c r="B101" s="28"/>
      <c r="C101" s="28"/>
      <c r="D101" s="28"/>
      <c r="E101" s="28"/>
      <c r="F101" s="34"/>
    </row>
    <row r="102">
      <c r="B102" s="28"/>
      <c r="C102" s="28"/>
      <c r="D102" s="28"/>
      <c r="E102" s="28"/>
      <c r="F102" s="34"/>
    </row>
    <row r="103">
      <c r="B103" s="28"/>
      <c r="C103" s="28"/>
      <c r="D103" s="28"/>
      <c r="E103" s="28"/>
      <c r="F103" s="34"/>
    </row>
    <row r="104">
      <c r="B104" s="28"/>
      <c r="C104" s="28"/>
      <c r="D104" s="28"/>
      <c r="E104" s="28"/>
      <c r="F104" s="34"/>
    </row>
    <row r="105">
      <c r="B105" s="28"/>
      <c r="C105" s="28"/>
      <c r="D105" s="28"/>
      <c r="E105" s="28"/>
      <c r="F105" s="34"/>
    </row>
    <row r="106">
      <c r="B106" s="28"/>
      <c r="C106" s="28"/>
      <c r="D106" s="28"/>
      <c r="E106" s="28"/>
      <c r="F106" s="34"/>
    </row>
    <row r="107">
      <c r="B107" s="28"/>
      <c r="C107" s="28"/>
      <c r="D107" s="28"/>
      <c r="E107" s="28"/>
      <c r="F107" s="34"/>
    </row>
    <row r="108">
      <c r="B108" s="28"/>
      <c r="C108" s="28"/>
      <c r="D108" s="28"/>
      <c r="E108" s="28"/>
      <c r="F108" s="34"/>
    </row>
    <row r="109">
      <c r="B109" s="28"/>
      <c r="C109" s="28"/>
      <c r="D109" s="28"/>
      <c r="E109" s="28"/>
      <c r="F109" s="34"/>
    </row>
    <row r="110">
      <c r="B110" s="28"/>
      <c r="C110" s="28"/>
      <c r="D110" s="28"/>
      <c r="E110" s="28"/>
      <c r="F110" s="34"/>
    </row>
    <row r="111">
      <c r="B111" s="28"/>
      <c r="C111" s="28"/>
      <c r="D111" s="28"/>
      <c r="E111" s="28"/>
      <c r="F111" s="34"/>
    </row>
    <row r="112">
      <c r="B112" s="28"/>
      <c r="C112" s="28"/>
      <c r="D112" s="28"/>
      <c r="E112" s="28"/>
      <c r="F112" s="34"/>
    </row>
    <row r="113">
      <c r="B113" s="28"/>
      <c r="C113" s="28"/>
      <c r="D113" s="28"/>
      <c r="E113" s="28"/>
      <c r="F113" s="34"/>
    </row>
    <row r="114">
      <c r="B114" s="28"/>
      <c r="C114" s="28"/>
      <c r="D114" s="28"/>
      <c r="E114" s="28"/>
      <c r="F114" s="34"/>
    </row>
    <row r="115">
      <c r="B115" s="28"/>
      <c r="C115" s="28"/>
      <c r="D115" s="28"/>
      <c r="E115" s="28"/>
      <c r="F115" s="34"/>
    </row>
    <row r="116">
      <c r="B116" s="28"/>
      <c r="C116" s="28"/>
      <c r="D116" s="28"/>
      <c r="E116" s="28"/>
      <c r="F116" s="34"/>
    </row>
    <row r="117">
      <c r="B117" s="28"/>
      <c r="C117" s="28"/>
      <c r="D117" s="28"/>
      <c r="E117" s="28"/>
      <c r="F117" s="34"/>
    </row>
    <row r="118">
      <c r="B118" s="28"/>
      <c r="C118" s="28"/>
      <c r="D118" s="28"/>
      <c r="E118" s="28"/>
      <c r="F118" s="34"/>
    </row>
    <row r="119">
      <c r="B119" s="28"/>
      <c r="C119" s="28"/>
      <c r="D119" s="28"/>
      <c r="E119" s="28"/>
      <c r="F119" s="34"/>
    </row>
    <row r="120">
      <c r="B120" s="28"/>
      <c r="C120" s="28"/>
      <c r="D120" s="28"/>
      <c r="E120" s="28"/>
      <c r="F120" s="34"/>
    </row>
    <row r="121">
      <c r="B121" s="28"/>
      <c r="C121" s="28"/>
      <c r="D121" s="28"/>
      <c r="E121" s="28"/>
      <c r="F121" s="34"/>
    </row>
    <row r="122">
      <c r="B122" s="28"/>
      <c r="C122" s="28"/>
      <c r="D122" s="28"/>
      <c r="E122" s="28"/>
      <c r="F122" s="34"/>
    </row>
    <row r="123">
      <c r="B123" s="28"/>
      <c r="C123" s="28"/>
      <c r="D123" s="28"/>
      <c r="E123" s="28"/>
      <c r="F123" s="34"/>
    </row>
    <row r="124">
      <c r="B124" s="28"/>
      <c r="C124" s="28"/>
      <c r="D124" s="28"/>
      <c r="E124" s="28"/>
      <c r="F124" s="34"/>
    </row>
    <row r="125">
      <c r="B125" s="28"/>
      <c r="C125" s="28"/>
      <c r="D125" s="28"/>
      <c r="E125" s="28"/>
      <c r="F125" s="34"/>
    </row>
    <row r="126">
      <c r="B126" s="28"/>
      <c r="C126" s="28"/>
      <c r="D126" s="28"/>
      <c r="E126" s="28"/>
      <c r="F126" s="34"/>
    </row>
    <row r="127">
      <c r="B127" s="28"/>
      <c r="C127" s="28"/>
      <c r="D127" s="28"/>
      <c r="E127" s="28"/>
      <c r="F127" s="34"/>
    </row>
    <row r="128">
      <c r="B128" s="28"/>
      <c r="C128" s="28"/>
      <c r="D128" s="28"/>
      <c r="E128" s="28"/>
      <c r="F128" s="34"/>
    </row>
    <row r="129">
      <c r="B129" s="28"/>
      <c r="C129" s="28"/>
      <c r="D129" s="28"/>
      <c r="E129" s="28"/>
      <c r="F129" s="34"/>
    </row>
    <row r="130">
      <c r="B130" s="28"/>
      <c r="C130" s="28"/>
      <c r="D130" s="28"/>
      <c r="E130" s="28"/>
      <c r="F130" s="34"/>
    </row>
    <row r="131">
      <c r="B131" s="28"/>
      <c r="C131" s="28"/>
      <c r="D131" s="28"/>
      <c r="E131" s="28"/>
      <c r="F131" s="34"/>
    </row>
    <row r="132">
      <c r="B132" s="28"/>
      <c r="C132" s="28"/>
      <c r="D132" s="28"/>
      <c r="E132" s="28"/>
      <c r="F132" s="34"/>
    </row>
    <row r="133">
      <c r="B133" s="28"/>
      <c r="C133" s="28"/>
      <c r="D133" s="28"/>
      <c r="E133" s="28"/>
      <c r="F133" s="34"/>
    </row>
    <row r="134">
      <c r="B134" s="28"/>
      <c r="C134" s="28"/>
      <c r="D134" s="28"/>
      <c r="E134" s="28"/>
      <c r="F134" s="34"/>
    </row>
    <row r="135">
      <c r="B135" s="28"/>
      <c r="C135" s="28"/>
      <c r="D135" s="28"/>
      <c r="E135" s="28"/>
      <c r="F135" s="34"/>
    </row>
    <row r="136">
      <c r="B136" s="28"/>
      <c r="C136" s="28"/>
      <c r="D136" s="28"/>
      <c r="E136" s="28"/>
      <c r="F136" s="34"/>
    </row>
    <row r="137">
      <c r="B137" s="28"/>
      <c r="C137" s="28"/>
      <c r="D137" s="28"/>
      <c r="E137" s="28"/>
      <c r="F137" s="34"/>
    </row>
    <row r="138">
      <c r="B138" s="28"/>
      <c r="C138" s="28"/>
      <c r="D138" s="28"/>
      <c r="E138" s="28"/>
      <c r="F138" s="34"/>
    </row>
    <row r="139">
      <c r="B139" s="28"/>
      <c r="C139" s="28"/>
      <c r="D139" s="28"/>
      <c r="E139" s="28"/>
      <c r="F139" s="34"/>
    </row>
    <row r="140">
      <c r="B140" s="28"/>
      <c r="C140" s="28"/>
      <c r="D140" s="28"/>
      <c r="E140" s="28"/>
      <c r="F140" s="34"/>
    </row>
    <row r="141">
      <c r="B141" s="28"/>
      <c r="C141" s="28"/>
      <c r="D141" s="28"/>
      <c r="E141" s="28"/>
      <c r="F141" s="34"/>
    </row>
    <row r="142">
      <c r="B142" s="28"/>
      <c r="C142" s="28"/>
      <c r="D142" s="28"/>
      <c r="E142" s="28"/>
      <c r="F142" s="34"/>
    </row>
    <row r="143">
      <c r="B143" s="28"/>
      <c r="C143" s="28"/>
      <c r="D143" s="28"/>
      <c r="E143" s="28"/>
      <c r="F143" s="34"/>
    </row>
    <row r="144">
      <c r="B144" s="28"/>
      <c r="C144" s="28"/>
      <c r="D144" s="28"/>
      <c r="E144" s="28"/>
      <c r="F144" s="34"/>
    </row>
    <row r="145">
      <c r="B145" s="28"/>
      <c r="C145" s="28"/>
      <c r="D145" s="28"/>
      <c r="E145" s="28"/>
      <c r="F145" s="34"/>
    </row>
    <row r="146">
      <c r="B146" s="28"/>
      <c r="C146" s="28"/>
      <c r="D146" s="28"/>
      <c r="E146" s="28"/>
      <c r="F146" s="34"/>
    </row>
    <row r="147">
      <c r="B147" s="28"/>
      <c r="C147" s="28"/>
      <c r="D147" s="28"/>
      <c r="E147" s="28"/>
      <c r="F147" s="34"/>
    </row>
    <row r="148">
      <c r="B148" s="28"/>
      <c r="C148" s="28"/>
      <c r="D148" s="28"/>
      <c r="E148" s="28"/>
      <c r="F148" s="34"/>
    </row>
    <row r="149">
      <c r="B149" s="28"/>
      <c r="C149" s="28"/>
      <c r="D149" s="28"/>
      <c r="E149" s="28"/>
      <c r="F149" s="34"/>
    </row>
    <row r="150">
      <c r="B150" s="28"/>
      <c r="C150" s="28"/>
      <c r="D150" s="28"/>
      <c r="E150" s="28"/>
      <c r="F150" s="34"/>
    </row>
    <row r="151">
      <c r="B151" s="28"/>
      <c r="C151" s="28"/>
      <c r="D151" s="28"/>
      <c r="E151" s="28"/>
      <c r="F151" s="34"/>
    </row>
    <row r="152">
      <c r="B152" s="28"/>
      <c r="C152" s="28"/>
      <c r="D152" s="28"/>
      <c r="E152" s="28"/>
      <c r="F152" s="34"/>
    </row>
    <row r="153">
      <c r="B153" s="28"/>
      <c r="C153" s="28"/>
      <c r="D153" s="28"/>
      <c r="E153" s="28"/>
      <c r="F153" s="34"/>
    </row>
    <row r="154">
      <c r="B154" s="28"/>
      <c r="C154" s="28"/>
      <c r="D154" s="28"/>
      <c r="E154" s="28"/>
      <c r="F154" s="34"/>
    </row>
    <row r="155">
      <c r="B155" s="28"/>
      <c r="C155" s="28"/>
      <c r="D155" s="28"/>
      <c r="E155" s="28"/>
      <c r="F155" s="34"/>
    </row>
    <row r="156">
      <c r="B156" s="28"/>
      <c r="C156" s="28"/>
      <c r="D156" s="28"/>
      <c r="E156" s="28"/>
      <c r="F156" s="34"/>
    </row>
    <row r="157">
      <c r="B157" s="28"/>
      <c r="C157" s="28"/>
      <c r="D157" s="28"/>
      <c r="E157" s="28"/>
      <c r="F157" s="34"/>
    </row>
    <row r="158">
      <c r="B158" s="28"/>
      <c r="C158" s="28"/>
      <c r="D158" s="28"/>
      <c r="E158" s="28"/>
      <c r="F158" s="34"/>
    </row>
    <row r="159">
      <c r="B159" s="28"/>
      <c r="C159" s="28"/>
      <c r="D159" s="28"/>
      <c r="E159" s="28"/>
      <c r="F159" s="34"/>
    </row>
    <row r="160">
      <c r="B160" s="28"/>
      <c r="C160" s="28"/>
      <c r="D160" s="28"/>
      <c r="E160" s="28"/>
      <c r="F160" s="34"/>
    </row>
    <row r="161">
      <c r="B161" s="28"/>
      <c r="C161" s="28"/>
      <c r="D161" s="28"/>
      <c r="E161" s="28"/>
      <c r="F161" s="34"/>
    </row>
    <row r="162">
      <c r="B162" s="28"/>
      <c r="C162" s="28"/>
      <c r="D162" s="28"/>
      <c r="E162" s="28"/>
      <c r="F162" s="34"/>
    </row>
    <row r="163">
      <c r="B163" s="28"/>
      <c r="C163" s="28"/>
      <c r="D163" s="28"/>
      <c r="E163" s="28"/>
      <c r="F163" s="34"/>
    </row>
    <row r="164">
      <c r="B164" s="28"/>
      <c r="C164" s="28"/>
      <c r="D164" s="28"/>
      <c r="E164" s="28"/>
      <c r="F164" s="34"/>
    </row>
    <row r="165">
      <c r="B165" s="28"/>
      <c r="C165" s="28"/>
      <c r="D165" s="28"/>
      <c r="E165" s="28"/>
      <c r="F165" s="34"/>
    </row>
    <row r="166">
      <c r="B166" s="28"/>
      <c r="C166" s="28"/>
      <c r="D166" s="28"/>
      <c r="E166" s="28"/>
      <c r="F166" s="34"/>
    </row>
    <row r="167">
      <c r="B167" s="28"/>
      <c r="C167" s="28"/>
      <c r="D167" s="28"/>
      <c r="E167" s="28"/>
      <c r="F167" s="34"/>
    </row>
    <row r="168">
      <c r="B168" s="28"/>
      <c r="C168" s="28"/>
      <c r="D168" s="28"/>
      <c r="E168" s="28"/>
      <c r="F168" s="34"/>
    </row>
    <row r="169">
      <c r="B169" s="28"/>
      <c r="C169" s="28"/>
      <c r="D169" s="28"/>
      <c r="E169" s="28"/>
      <c r="F169" s="34"/>
    </row>
    <row r="170">
      <c r="B170" s="28"/>
      <c r="C170" s="28"/>
      <c r="D170" s="28"/>
      <c r="E170" s="28"/>
      <c r="F170" s="34"/>
    </row>
    <row r="171">
      <c r="B171" s="28"/>
      <c r="C171" s="28"/>
      <c r="D171" s="28"/>
      <c r="E171" s="28"/>
      <c r="F171" s="34"/>
    </row>
    <row r="172">
      <c r="B172" s="28"/>
      <c r="C172" s="28"/>
      <c r="D172" s="28"/>
      <c r="E172" s="28"/>
      <c r="F172" s="34"/>
    </row>
    <row r="173">
      <c r="B173" s="28"/>
      <c r="C173" s="28"/>
      <c r="D173" s="28"/>
      <c r="E173" s="28"/>
      <c r="F173" s="34"/>
    </row>
    <row r="174">
      <c r="B174" s="28"/>
      <c r="C174" s="28"/>
      <c r="D174" s="28"/>
      <c r="E174" s="28"/>
      <c r="F174" s="34"/>
    </row>
    <row r="175">
      <c r="B175" s="28"/>
      <c r="C175" s="28"/>
      <c r="D175" s="28"/>
      <c r="E175" s="28"/>
      <c r="F175" s="34"/>
    </row>
    <row r="176">
      <c r="B176" s="28"/>
      <c r="C176" s="28"/>
      <c r="D176" s="28"/>
      <c r="E176" s="28"/>
      <c r="F176" s="34"/>
    </row>
    <row r="177">
      <c r="B177" s="28"/>
      <c r="C177" s="28"/>
      <c r="D177" s="28"/>
      <c r="E177" s="28"/>
      <c r="F177" s="34"/>
    </row>
    <row r="178">
      <c r="B178" s="28"/>
      <c r="C178" s="28"/>
      <c r="D178" s="28"/>
      <c r="E178" s="28"/>
      <c r="F178" s="34"/>
    </row>
    <row r="179">
      <c r="B179" s="28"/>
      <c r="C179" s="28"/>
      <c r="D179" s="28"/>
      <c r="E179" s="28"/>
      <c r="F179" s="34"/>
    </row>
    <row r="180">
      <c r="B180" s="28"/>
      <c r="C180" s="28"/>
      <c r="D180" s="28"/>
      <c r="E180" s="28"/>
      <c r="F180" s="34"/>
    </row>
    <row r="181">
      <c r="B181" s="28"/>
      <c r="C181" s="28"/>
      <c r="D181" s="28"/>
      <c r="E181" s="28"/>
      <c r="F181" s="34"/>
    </row>
    <row r="182">
      <c r="B182" s="28"/>
      <c r="C182" s="28"/>
      <c r="D182" s="28"/>
      <c r="E182" s="28"/>
      <c r="F182" s="34"/>
    </row>
    <row r="183">
      <c r="B183" s="28"/>
      <c r="C183" s="28"/>
      <c r="D183" s="28"/>
      <c r="E183" s="28"/>
      <c r="F183" s="34"/>
    </row>
    <row r="184">
      <c r="B184" s="28"/>
      <c r="C184" s="28"/>
      <c r="D184" s="28"/>
      <c r="E184" s="28"/>
      <c r="F184" s="34"/>
    </row>
    <row r="185">
      <c r="B185" s="28"/>
      <c r="C185" s="28"/>
      <c r="D185" s="28"/>
      <c r="E185" s="28"/>
      <c r="F185" s="34"/>
    </row>
    <row r="186">
      <c r="B186" s="28"/>
      <c r="C186" s="28"/>
      <c r="D186" s="28"/>
      <c r="E186" s="28"/>
      <c r="F186" s="34"/>
    </row>
    <row r="187">
      <c r="B187" s="28"/>
      <c r="C187" s="28"/>
      <c r="D187" s="28"/>
      <c r="E187" s="28"/>
      <c r="F187" s="34"/>
    </row>
    <row r="188">
      <c r="B188" s="28"/>
      <c r="C188" s="28"/>
      <c r="D188" s="28"/>
      <c r="E188" s="28"/>
      <c r="F188" s="34"/>
    </row>
    <row r="189">
      <c r="B189" s="28"/>
      <c r="C189" s="28"/>
      <c r="D189" s="28"/>
      <c r="E189" s="28"/>
      <c r="F189" s="34"/>
    </row>
    <row r="190">
      <c r="B190" s="28"/>
      <c r="C190" s="28"/>
      <c r="D190" s="28"/>
      <c r="E190" s="28"/>
      <c r="F190" s="34"/>
    </row>
    <row r="191">
      <c r="B191" s="28"/>
      <c r="C191" s="28"/>
      <c r="D191" s="28"/>
      <c r="E191" s="28"/>
      <c r="F191" s="34"/>
    </row>
    <row r="192">
      <c r="B192" s="28"/>
      <c r="C192" s="28"/>
      <c r="D192" s="28"/>
      <c r="E192" s="28"/>
      <c r="F192" s="34"/>
    </row>
    <row r="193">
      <c r="B193" s="28"/>
      <c r="C193" s="28"/>
      <c r="D193" s="28"/>
      <c r="E193" s="28"/>
      <c r="F193" s="34"/>
    </row>
    <row r="194">
      <c r="B194" s="28"/>
      <c r="C194" s="28"/>
      <c r="D194" s="28"/>
      <c r="E194" s="28"/>
      <c r="F194" s="34"/>
    </row>
    <row r="195">
      <c r="B195" s="28"/>
      <c r="C195" s="28"/>
      <c r="D195" s="28"/>
      <c r="E195" s="28"/>
      <c r="F195" s="34"/>
    </row>
    <row r="196">
      <c r="B196" s="28"/>
      <c r="C196" s="28"/>
      <c r="D196" s="28"/>
      <c r="E196" s="28"/>
      <c r="F196" s="34"/>
    </row>
    <row r="197">
      <c r="B197" s="28"/>
      <c r="C197" s="28"/>
      <c r="D197" s="28"/>
      <c r="E197" s="28"/>
      <c r="F197" s="34"/>
    </row>
    <row r="198">
      <c r="B198" s="28"/>
      <c r="C198" s="28"/>
      <c r="D198" s="28"/>
      <c r="E198" s="28"/>
      <c r="F198" s="34"/>
    </row>
    <row r="199">
      <c r="B199" s="28"/>
      <c r="C199" s="28"/>
      <c r="D199" s="28"/>
      <c r="E199" s="28"/>
      <c r="F199" s="34"/>
    </row>
    <row r="200">
      <c r="B200" s="28"/>
      <c r="C200" s="28"/>
      <c r="D200" s="28"/>
      <c r="E200" s="28"/>
      <c r="F200" s="34"/>
    </row>
    <row r="201">
      <c r="B201" s="28"/>
      <c r="C201" s="28"/>
      <c r="D201" s="28"/>
      <c r="E201" s="28"/>
      <c r="F201" s="34"/>
    </row>
    <row r="202">
      <c r="B202" s="28"/>
      <c r="C202" s="28"/>
      <c r="D202" s="28"/>
      <c r="E202" s="28"/>
      <c r="F202" s="34"/>
    </row>
    <row r="203">
      <c r="B203" s="28"/>
      <c r="C203" s="28"/>
      <c r="D203" s="28"/>
      <c r="E203" s="28"/>
      <c r="F203" s="34"/>
    </row>
    <row r="204">
      <c r="B204" s="28"/>
      <c r="C204" s="28"/>
      <c r="D204" s="28"/>
      <c r="E204" s="28"/>
      <c r="F204" s="34"/>
    </row>
    <row r="205">
      <c r="B205" s="28"/>
      <c r="C205" s="28"/>
      <c r="D205" s="28"/>
      <c r="E205" s="28"/>
      <c r="F205" s="34"/>
    </row>
    <row r="206">
      <c r="B206" s="28"/>
      <c r="C206" s="28"/>
      <c r="D206" s="28"/>
      <c r="E206" s="28"/>
      <c r="F206" s="34"/>
    </row>
    <row r="207">
      <c r="B207" s="28"/>
      <c r="C207" s="28"/>
      <c r="D207" s="28"/>
      <c r="E207" s="28"/>
      <c r="F207" s="34"/>
    </row>
    <row r="208">
      <c r="B208" s="28"/>
      <c r="C208" s="28"/>
      <c r="D208" s="28"/>
      <c r="E208" s="28"/>
      <c r="F208" s="34"/>
    </row>
    <row r="209">
      <c r="B209" s="28"/>
      <c r="C209" s="28"/>
      <c r="D209" s="28"/>
      <c r="E209" s="28"/>
      <c r="F209" s="34"/>
    </row>
    <row r="210">
      <c r="B210" s="28"/>
      <c r="C210" s="28"/>
      <c r="D210" s="28"/>
      <c r="E210" s="28"/>
      <c r="F210" s="34"/>
    </row>
    <row r="211">
      <c r="B211" s="28"/>
      <c r="C211" s="28"/>
      <c r="D211" s="28"/>
      <c r="E211" s="28"/>
      <c r="F211" s="34"/>
    </row>
    <row r="212">
      <c r="B212" s="28"/>
      <c r="C212" s="28"/>
      <c r="D212" s="28"/>
      <c r="E212" s="28"/>
      <c r="F212" s="34"/>
    </row>
    <row r="213">
      <c r="B213" s="28"/>
      <c r="C213" s="28"/>
      <c r="D213" s="28"/>
      <c r="E213" s="28"/>
      <c r="F213" s="34"/>
    </row>
    <row r="214">
      <c r="B214" s="28"/>
      <c r="C214" s="28"/>
      <c r="D214" s="28"/>
      <c r="E214" s="28"/>
      <c r="F214" s="34"/>
    </row>
    <row r="215">
      <c r="B215" s="28"/>
      <c r="C215" s="28"/>
      <c r="D215" s="28"/>
      <c r="E215" s="28"/>
      <c r="F215" s="34"/>
    </row>
    <row r="216">
      <c r="B216" s="28"/>
      <c r="C216" s="28"/>
      <c r="D216" s="28"/>
      <c r="E216" s="28"/>
      <c r="F216" s="34"/>
    </row>
    <row r="217">
      <c r="B217" s="28"/>
      <c r="C217" s="28"/>
      <c r="D217" s="28"/>
      <c r="E217" s="28"/>
      <c r="F217" s="34"/>
    </row>
    <row r="218">
      <c r="B218" s="28"/>
      <c r="C218" s="28"/>
      <c r="D218" s="28"/>
      <c r="E218" s="28"/>
      <c r="F218" s="34"/>
    </row>
    <row r="219">
      <c r="B219" s="28"/>
      <c r="C219" s="28"/>
      <c r="D219" s="28"/>
      <c r="E219" s="28"/>
      <c r="F219" s="34"/>
    </row>
    <row r="220">
      <c r="B220" s="28"/>
      <c r="C220" s="28"/>
      <c r="D220" s="28"/>
      <c r="E220" s="28"/>
      <c r="F220" s="34"/>
    </row>
    <row r="221">
      <c r="B221" s="28"/>
      <c r="C221" s="28"/>
      <c r="D221" s="28"/>
      <c r="E221" s="28"/>
      <c r="F221" s="34"/>
    </row>
    <row r="222">
      <c r="B222" s="28"/>
      <c r="C222" s="28"/>
      <c r="D222" s="28"/>
      <c r="E222" s="28"/>
      <c r="F222" s="34"/>
    </row>
    <row r="223">
      <c r="B223" s="28"/>
      <c r="C223" s="28"/>
      <c r="D223" s="28"/>
      <c r="E223" s="28"/>
      <c r="F223" s="34"/>
    </row>
    <row r="224">
      <c r="B224" s="28"/>
      <c r="C224" s="28"/>
      <c r="D224" s="28"/>
      <c r="E224" s="28"/>
      <c r="F224" s="34"/>
    </row>
    <row r="225">
      <c r="B225" s="28"/>
      <c r="C225" s="28"/>
      <c r="D225" s="28"/>
      <c r="E225" s="28"/>
      <c r="F225" s="34"/>
    </row>
    <row r="226">
      <c r="B226" s="28"/>
      <c r="C226" s="28"/>
      <c r="D226" s="28"/>
      <c r="E226" s="28"/>
      <c r="F226" s="34"/>
    </row>
    <row r="227">
      <c r="B227" s="28"/>
      <c r="C227" s="28"/>
      <c r="D227" s="28"/>
      <c r="E227" s="28"/>
      <c r="F227" s="34"/>
    </row>
    <row r="228">
      <c r="B228" s="28"/>
      <c r="C228" s="28"/>
      <c r="D228" s="28"/>
      <c r="E228" s="28"/>
      <c r="F228" s="34"/>
    </row>
    <row r="229">
      <c r="B229" s="28"/>
      <c r="C229" s="28"/>
      <c r="D229" s="28"/>
      <c r="E229" s="28"/>
      <c r="F229" s="34"/>
    </row>
    <row r="230">
      <c r="B230" s="28"/>
      <c r="C230" s="28"/>
      <c r="D230" s="28"/>
      <c r="E230" s="28"/>
      <c r="F230" s="34"/>
    </row>
    <row r="231">
      <c r="B231" s="28"/>
      <c r="C231" s="28"/>
      <c r="D231" s="28"/>
      <c r="E231" s="28"/>
      <c r="F231" s="34"/>
    </row>
    <row r="232">
      <c r="B232" s="28"/>
      <c r="C232" s="28"/>
      <c r="D232" s="28"/>
      <c r="E232" s="28"/>
      <c r="F232" s="34"/>
    </row>
    <row r="233">
      <c r="B233" s="28"/>
      <c r="C233" s="28"/>
      <c r="D233" s="28"/>
      <c r="E233" s="28"/>
      <c r="F233" s="34"/>
    </row>
    <row r="234">
      <c r="B234" s="28"/>
      <c r="C234" s="28"/>
      <c r="D234" s="28"/>
      <c r="E234" s="28"/>
      <c r="F234" s="34"/>
    </row>
    <row r="235">
      <c r="B235" s="28"/>
      <c r="C235" s="28"/>
      <c r="D235" s="28"/>
      <c r="E235" s="28"/>
      <c r="F235" s="34"/>
    </row>
    <row r="236">
      <c r="B236" s="28"/>
      <c r="C236" s="28"/>
      <c r="D236" s="28"/>
      <c r="E236" s="28"/>
      <c r="F236" s="34"/>
    </row>
    <row r="237">
      <c r="B237" s="28"/>
      <c r="C237" s="28"/>
      <c r="D237" s="28"/>
      <c r="E237" s="28"/>
      <c r="F237" s="34"/>
    </row>
    <row r="238">
      <c r="B238" s="28"/>
      <c r="C238" s="28"/>
      <c r="D238" s="28"/>
      <c r="E238" s="28"/>
      <c r="F238" s="34"/>
    </row>
    <row r="239">
      <c r="B239" s="28"/>
      <c r="C239" s="28"/>
      <c r="D239" s="28"/>
      <c r="E239" s="28"/>
      <c r="F239" s="34"/>
    </row>
    <row r="240">
      <c r="B240" s="28"/>
      <c r="C240" s="28"/>
      <c r="D240" s="28"/>
      <c r="E240" s="28"/>
      <c r="F240" s="34"/>
    </row>
    <row r="241">
      <c r="B241" s="28"/>
      <c r="C241" s="28"/>
      <c r="D241" s="28"/>
      <c r="E241" s="28"/>
      <c r="F241" s="34"/>
    </row>
    <row r="242">
      <c r="B242" s="28"/>
      <c r="C242" s="28"/>
      <c r="D242" s="28"/>
      <c r="E242" s="28"/>
      <c r="F242" s="34"/>
    </row>
    <row r="243">
      <c r="B243" s="28"/>
      <c r="C243" s="28"/>
      <c r="D243" s="28"/>
      <c r="E243" s="28"/>
      <c r="F243" s="34"/>
    </row>
    <row r="244">
      <c r="B244" s="28"/>
      <c r="C244" s="28"/>
      <c r="D244" s="28"/>
      <c r="E244" s="28"/>
      <c r="F244" s="34"/>
    </row>
    <row r="245">
      <c r="B245" s="28"/>
      <c r="C245" s="28"/>
      <c r="D245" s="28"/>
      <c r="E245" s="28"/>
      <c r="F245" s="34"/>
    </row>
    <row r="246">
      <c r="B246" s="28"/>
      <c r="C246" s="28"/>
      <c r="D246" s="28"/>
      <c r="E246" s="28"/>
      <c r="F246" s="34"/>
    </row>
    <row r="247">
      <c r="B247" s="28"/>
      <c r="C247" s="28"/>
      <c r="D247" s="28"/>
      <c r="E247" s="28"/>
      <c r="F247" s="34"/>
    </row>
    <row r="248">
      <c r="B248" s="28"/>
      <c r="C248" s="28"/>
      <c r="D248" s="28"/>
      <c r="E248" s="28"/>
      <c r="F248" s="34"/>
    </row>
    <row r="249">
      <c r="B249" s="28"/>
      <c r="C249" s="28"/>
      <c r="D249" s="28"/>
      <c r="E249" s="28"/>
      <c r="F249" s="34"/>
    </row>
    <row r="250">
      <c r="B250" s="28"/>
      <c r="C250" s="28"/>
      <c r="D250" s="28"/>
      <c r="E250" s="28"/>
      <c r="F250" s="34"/>
    </row>
    <row r="251">
      <c r="B251" s="28"/>
      <c r="C251" s="28"/>
      <c r="D251" s="28"/>
      <c r="E251" s="28"/>
      <c r="F251" s="34"/>
    </row>
    <row r="252">
      <c r="B252" s="28"/>
      <c r="C252" s="28"/>
      <c r="D252" s="28"/>
      <c r="E252" s="28"/>
      <c r="F252" s="34"/>
    </row>
    <row r="253">
      <c r="B253" s="28"/>
      <c r="C253" s="28"/>
      <c r="D253" s="28"/>
      <c r="E253" s="28"/>
      <c r="F253" s="34"/>
    </row>
    <row r="254">
      <c r="B254" s="28"/>
      <c r="C254" s="28"/>
      <c r="D254" s="28"/>
      <c r="E254" s="28"/>
      <c r="F254" s="34"/>
    </row>
    <row r="255">
      <c r="B255" s="28"/>
      <c r="C255" s="28"/>
      <c r="D255" s="28"/>
      <c r="E255" s="28"/>
      <c r="F255" s="34"/>
    </row>
    <row r="256">
      <c r="B256" s="28"/>
      <c r="C256" s="28"/>
      <c r="D256" s="28"/>
      <c r="E256" s="28"/>
      <c r="F256" s="34"/>
    </row>
    <row r="257">
      <c r="B257" s="28"/>
      <c r="C257" s="28"/>
      <c r="D257" s="28"/>
      <c r="E257" s="28"/>
      <c r="F257" s="34"/>
    </row>
    <row r="258">
      <c r="B258" s="28"/>
      <c r="C258" s="28"/>
      <c r="D258" s="28"/>
      <c r="E258" s="28"/>
      <c r="F258" s="34"/>
    </row>
    <row r="259">
      <c r="B259" s="28"/>
      <c r="C259" s="28"/>
      <c r="D259" s="28"/>
      <c r="E259" s="28"/>
      <c r="F259" s="34"/>
    </row>
    <row r="260">
      <c r="B260" s="28"/>
      <c r="C260" s="28"/>
      <c r="D260" s="28"/>
      <c r="E260" s="28"/>
      <c r="F260" s="34"/>
    </row>
    <row r="261">
      <c r="B261" s="28"/>
      <c r="C261" s="28"/>
      <c r="D261" s="28"/>
      <c r="E261" s="28"/>
      <c r="F261" s="34"/>
    </row>
    <row r="262">
      <c r="B262" s="28"/>
      <c r="C262" s="28"/>
      <c r="D262" s="28"/>
      <c r="E262" s="28"/>
      <c r="F262" s="34"/>
    </row>
    <row r="263">
      <c r="B263" s="28"/>
      <c r="C263" s="28"/>
      <c r="D263" s="28"/>
      <c r="E263" s="28"/>
      <c r="F263" s="34"/>
    </row>
    <row r="264">
      <c r="B264" s="28"/>
      <c r="C264" s="28"/>
      <c r="D264" s="28"/>
      <c r="E264" s="28"/>
      <c r="F264" s="34"/>
    </row>
    <row r="265">
      <c r="B265" s="28"/>
      <c r="C265" s="28"/>
      <c r="D265" s="28"/>
      <c r="E265" s="28"/>
      <c r="F265" s="34"/>
    </row>
    <row r="266">
      <c r="B266" s="28"/>
      <c r="C266" s="28"/>
      <c r="D266" s="28"/>
      <c r="E266" s="28"/>
      <c r="F266" s="34"/>
    </row>
    <row r="267">
      <c r="B267" s="28"/>
      <c r="C267" s="28"/>
      <c r="D267" s="28"/>
      <c r="E267" s="28"/>
      <c r="F267" s="34"/>
    </row>
    <row r="268">
      <c r="B268" s="28"/>
      <c r="C268" s="28"/>
      <c r="D268" s="28"/>
      <c r="E268" s="28"/>
      <c r="F268" s="34"/>
    </row>
    <row r="269">
      <c r="B269" s="28"/>
      <c r="C269" s="28"/>
      <c r="D269" s="28"/>
      <c r="E269" s="28"/>
      <c r="F269" s="34"/>
    </row>
    <row r="270">
      <c r="B270" s="28"/>
      <c r="C270" s="28"/>
      <c r="D270" s="28"/>
      <c r="E270" s="28"/>
      <c r="F270" s="34"/>
    </row>
    <row r="271">
      <c r="B271" s="28"/>
      <c r="C271" s="28"/>
      <c r="D271" s="28"/>
      <c r="E271" s="28"/>
      <c r="F271" s="34"/>
    </row>
    <row r="272">
      <c r="B272" s="28"/>
      <c r="C272" s="28"/>
      <c r="D272" s="28"/>
      <c r="E272" s="28"/>
      <c r="F272" s="34"/>
    </row>
    <row r="273">
      <c r="B273" s="28"/>
      <c r="C273" s="28"/>
      <c r="D273" s="28"/>
      <c r="E273" s="28"/>
      <c r="F273" s="34"/>
    </row>
    <row r="274">
      <c r="B274" s="28"/>
      <c r="C274" s="28"/>
      <c r="D274" s="28"/>
      <c r="E274" s="28"/>
      <c r="F274" s="34"/>
    </row>
    <row r="275">
      <c r="B275" s="28"/>
      <c r="C275" s="28"/>
      <c r="D275" s="28"/>
      <c r="E275" s="28"/>
      <c r="F275" s="34"/>
    </row>
    <row r="276">
      <c r="B276" s="28"/>
      <c r="C276" s="28"/>
      <c r="D276" s="28"/>
      <c r="E276" s="28"/>
      <c r="F276" s="34"/>
    </row>
    <row r="277">
      <c r="B277" s="28"/>
      <c r="C277" s="28"/>
      <c r="D277" s="28"/>
      <c r="E277" s="28"/>
      <c r="F277" s="34"/>
    </row>
    <row r="278">
      <c r="B278" s="28"/>
      <c r="C278" s="28"/>
      <c r="D278" s="28"/>
      <c r="E278" s="28"/>
      <c r="F278" s="34"/>
    </row>
    <row r="279">
      <c r="B279" s="28"/>
      <c r="C279" s="28"/>
      <c r="D279" s="28"/>
      <c r="E279" s="28"/>
      <c r="F279" s="34"/>
    </row>
    <row r="280">
      <c r="B280" s="28"/>
      <c r="C280" s="28"/>
      <c r="D280" s="28"/>
      <c r="E280" s="28"/>
      <c r="F280" s="34"/>
    </row>
    <row r="281">
      <c r="B281" s="28"/>
      <c r="C281" s="28"/>
      <c r="D281" s="28"/>
      <c r="E281" s="28"/>
      <c r="F281" s="34"/>
    </row>
    <row r="282">
      <c r="B282" s="28"/>
      <c r="C282" s="28"/>
      <c r="D282" s="28"/>
      <c r="E282" s="28"/>
      <c r="F282" s="34"/>
    </row>
    <row r="283">
      <c r="B283" s="28"/>
      <c r="C283" s="28"/>
      <c r="D283" s="28"/>
      <c r="E283" s="28"/>
      <c r="F283" s="34"/>
    </row>
    <row r="284">
      <c r="B284" s="28"/>
      <c r="C284" s="28"/>
      <c r="D284" s="28"/>
      <c r="E284" s="28"/>
      <c r="F284" s="34"/>
    </row>
    <row r="285">
      <c r="B285" s="28"/>
      <c r="C285" s="28"/>
      <c r="D285" s="28"/>
      <c r="E285" s="28"/>
      <c r="F285" s="34"/>
    </row>
    <row r="286">
      <c r="B286" s="28"/>
      <c r="C286" s="28"/>
      <c r="D286" s="28"/>
      <c r="E286" s="28"/>
      <c r="F286" s="34"/>
    </row>
    <row r="287">
      <c r="B287" s="28"/>
      <c r="C287" s="28"/>
      <c r="D287" s="28"/>
      <c r="E287" s="28"/>
      <c r="F287" s="34"/>
    </row>
    <row r="288">
      <c r="B288" s="28"/>
      <c r="C288" s="28"/>
      <c r="D288" s="28"/>
      <c r="E288" s="28"/>
      <c r="F288" s="34"/>
    </row>
    <row r="289">
      <c r="B289" s="28"/>
      <c r="C289" s="28"/>
      <c r="D289" s="28"/>
      <c r="E289" s="28"/>
      <c r="F289" s="34"/>
    </row>
    <row r="290">
      <c r="B290" s="28"/>
      <c r="C290" s="28"/>
      <c r="D290" s="28"/>
      <c r="E290" s="28"/>
      <c r="F290" s="34"/>
    </row>
    <row r="291">
      <c r="B291" s="28"/>
      <c r="C291" s="28"/>
      <c r="D291" s="28"/>
      <c r="E291" s="28"/>
      <c r="F291" s="34"/>
    </row>
    <row r="292">
      <c r="B292" s="28"/>
      <c r="C292" s="28"/>
      <c r="D292" s="28"/>
      <c r="E292" s="28"/>
      <c r="F292" s="34"/>
    </row>
    <row r="293">
      <c r="B293" s="28"/>
      <c r="C293" s="28"/>
      <c r="D293" s="28"/>
      <c r="E293" s="28"/>
      <c r="F293" s="34"/>
    </row>
    <row r="294">
      <c r="B294" s="28"/>
      <c r="C294" s="28"/>
      <c r="D294" s="28"/>
      <c r="E294" s="28"/>
      <c r="F294" s="34"/>
    </row>
    <row r="295">
      <c r="B295" s="28"/>
      <c r="C295" s="28"/>
      <c r="D295" s="28"/>
      <c r="E295" s="28"/>
      <c r="F295" s="34"/>
    </row>
    <row r="296">
      <c r="B296" s="28"/>
      <c r="C296" s="28"/>
      <c r="D296" s="28"/>
      <c r="E296" s="28"/>
      <c r="F296" s="34"/>
    </row>
    <row r="297">
      <c r="B297" s="28"/>
      <c r="C297" s="28"/>
      <c r="D297" s="28"/>
      <c r="E297" s="28"/>
      <c r="F297" s="34"/>
    </row>
    <row r="298">
      <c r="B298" s="28"/>
      <c r="C298" s="28"/>
      <c r="D298" s="28"/>
      <c r="E298" s="28"/>
      <c r="F298" s="34"/>
    </row>
    <row r="299">
      <c r="B299" s="28"/>
      <c r="C299" s="28"/>
      <c r="D299" s="28"/>
      <c r="E299" s="28"/>
      <c r="F299" s="34"/>
    </row>
    <row r="300">
      <c r="B300" s="28"/>
      <c r="C300" s="28"/>
      <c r="D300" s="28"/>
      <c r="E300" s="28"/>
      <c r="F300" s="34"/>
    </row>
    <row r="301">
      <c r="B301" s="28"/>
      <c r="C301" s="28"/>
      <c r="D301" s="28"/>
      <c r="E301" s="28"/>
      <c r="F301" s="34"/>
    </row>
    <row r="302">
      <c r="B302" s="28"/>
      <c r="C302" s="28"/>
      <c r="D302" s="28"/>
      <c r="E302" s="28"/>
      <c r="F302" s="34"/>
    </row>
    <row r="303">
      <c r="B303" s="28"/>
      <c r="C303" s="28"/>
      <c r="D303" s="28"/>
      <c r="E303" s="28"/>
      <c r="F303" s="34"/>
    </row>
    <row r="304">
      <c r="B304" s="28"/>
      <c r="C304" s="28"/>
      <c r="D304" s="28"/>
      <c r="E304" s="28"/>
      <c r="F304" s="34"/>
    </row>
    <row r="305">
      <c r="B305" s="28"/>
      <c r="C305" s="28"/>
      <c r="D305" s="28"/>
      <c r="E305" s="28"/>
      <c r="F305" s="34"/>
    </row>
    <row r="306">
      <c r="B306" s="28"/>
      <c r="C306" s="28"/>
      <c r="D306" s="28"/>
      <c r="E306" s="28"/>
      <c r="F306" s="34"/>
    </row>
    <row r="307">
      <c r="B307" s="28"/>
      <c r="C307" s="28"/>
      <c r="D307" s="28"/>
      <c r="E307" s="28"/>
      <c r="F307" s="34"/>
    </row>
    <row r="308">
      <c r="B308" s="28"/>
      <c r="C308" s="28"/>
      <c r="D308" s="28"/>
      <c r="E308" s="28"/>
      <c r="F308" s="34"/>
    </row>
    <row r="309">
      <c r="B309" s="28"/>
      <c r="C309" s="28"/>
      <c r="D309" s="28"/>
      <c r="E309" s="28"/>
      <c r="F309" s="34"/>
    </row>
    <row r="310">
      <c r="B310" s="28"/>
      <c r="C310" s="28"/>
      <c r="D310" s="28"/>
      <c r="E310" s="28"/>
      <c r="F310" s="34"/>
    </row>
    <row r="311">
      <c r="B311" s="28"/>
      <c r="C311" s="28"/>
      <c r="D311" s="28"/>
      <c r="E311" s="28"/>
      <c r="F311" s="34"/>
    </row>
    <row r="312">
      <c r="B312" s="28"/>
      <c r="C312" s="28"/>
      <c r="D312" s="28"/>
      <c r="E312" s="28"/>
      <c r="F312" s="34"/>
    </row>
    <row r="313">
      <c r="B313" s="28"/>
      <c r="C313" s="28"/>
      <c r="D313" s="28"/>
      <c r="E313" s="28"/>
      <c r="F313" s="34"/>
    </row>
    <row r="314">
      <c r="B314" s="28"/>
      <c r="C314" s="28"/>
      <c r="D314" s="28"/>
      <c r="E314" s="28"/>
      <c r="F314" s="34"/>
    </row>
    <row r="315">
      <c r="B315" s="28"/>
      <c r="C315" s="28"/>
      <c r="D315" s="28"/>
      <c r="E315" s="28"/>
      <c r="F315" s="34"/>
    </row>
    <row r="316">
      <c r="B316" s="28"/>
      <c r="C316" s="28"/>
      <c r="D316" s="28"/>
      <c r="E316" s="28"/>
      <c r="F316" s="34"/>
    </row>
    <row r="317">
      <c r="B317" s="28"/>
      <c r="C317" s="28"/>
      <c r="D317" s="28"/>
      <c r="E317" s="28"/>
      <c r="F317" s="34"/>
    </row>
    <row r="318">
      <c r="B318" s="28"/>
      <c r="C318" s="28"/>
      <c r="D318" s="28"/>
      <c r="E318" s="28"/>
      <c r="F318" s="34"/>
    </row>
    <row r="319">
      <c r="B319" s="28"/>
      <c r="C319" s="28"/>
      <c r="D319" s="28"/>
      <c r="E319" s="28"/>
      <c r="F319" s="34"/>
    </row>
    <row r="320">
      <c r="B320" s="28"/>
      <c r="C320" s="28"/>
      <c r="D320" s="28"/>
      <c r="E320" s="28"/>
      <c r="F320" s="34"/>
    </row>
    <row r="321">
      <c r="B321" s="28"/>
      <c r="C321" s="28"/>
      <c r="D321" s="28"/>
      <c r="E321" s="28"/>
      <c r="F321" s="34"/>
    </row>
    <row r="322">
      <c r="B322" s="28"/>
      <c r="C322" s="28"/>
      <c r="D322" s="28"/>
      <c r="E322" s="28"/>
      <c r="F322" s="34"/>
    </row>
    <row r="323">
      <c r="B323" s="28"/>
      <c r="C323" s="28"/>
      <c r="D323" s="28"/>
      <c r="E323" s="28"/>
      <c r="F323" s="34"/>
    </row>
    <row r="324">
      <c r="B324" s="28"/>
      <c r="C324" s="28"/>
      <c r="D324" s="28"/>
      <c r="E324" s="28"/>
      <c r="F324" s="34"/>
    </row>
    <row r="325">
      <c r="B325" s="28"/>
      <c r="C325" s="28"/>
      <c r="D325" s="28"/>
      <c r="E325" s="28"/>
      <c r="F325" s="34"/>
    </row>
    <row r="326">
      <c r="B326" s="28"/>
      <c r="C326" s="28"/>
      <c r="D326" s="28"/>
      <c r="E326" s="28"/>
      <c r="F326" s="34"/>
    </row>
    <row r="327">
      <c r="B327" s="28"/>
      <c r="C327" s="28"/>
      <c r="D327" s="28"/>
      <c r="E327" s="28"/>
      <c r="F327" s="34"/>
    </row>
    <row r="328">
      <c r="B328" s="28"/>
      <c r="C328" s="28"/>
      <c r="D328" s="28"/>
      <c r="E328" s="28"/>
      <c r="F328" s="34"/>
    </row>
    <row r="329">
      <c r="B329" s="28"/>
      <c r="C329" s="28"/>
      <c r="D329" s="28"/>
      <c r="E329" s="28"/>
      <c r="F329" s="34"/>
    </row>
    <row r="330">
      <c r="B330" s="28"/>
      <c r="C330" s="28"/>
      <c r="D330" s="28"/>
      <c r="E330" s="28"/>
      <c r="F330" s="34"/>
    </row>
    <row r="331">
      <c r="B331" s="28"/>
      <c r="C331" s="28"/>
      <c r="D331" s="28"/>
      <c r="E331" s="28"/>
      <c r="F331" s="34"/>
    </row>
    <row r="332">
      <c r="B332" s="28"/>
      <c r="C332" s="28"/>
      <c r="D332" s="28"/>
      <c r="E332" s="28"/>
      <c r="F332" s="34"/>
    </row>
    <row r="333">
      <c r="B333" s="28"/>
      <c r="C333" s="28"/>
      <c r="D333" s="28"/>
      <c r="E333" s="28"/>
      <c r="F333" s="34"/>
    </row>
    <row r="334">
      <c r="B334" s="28"/>
      <c r="C334" s="28"/>
      <c r="D334" s="28"/>
      <c r="E334" s="28"/>
      <c r="F334" s="34"/>
    </row>
    <row r="335">
      <c r="B335" s="28"/>
      <c r="C335" s="28"/>
      <c r="D335" s="28"/>
      <c r="E335" s="28"/>
      <c r="F335" s="34"/>
    </row>
    <row r="336">
      <c r="B336" s="28"/>
      <c r="C336" s="28"/>
      <c r="D336" s="28"/>
      <c r="E336" s="28"/>
      <c r="F336" s="34"/>
    </row>
    <row r="337">
      <c r="B337" s="28"/>
      <c r="C337" s="28"/>
      <c r="D337" s="28"/>
      <c r="E337" s="28"/>
      <c r="F337" s="34"/>
    </row>
    <row r="338">
      <c r="B338" s="28"/>
      <c r="C338" s="28"/>
      <c r="D338" s="28"/>
      <c r="E338" s="28"/>
      <c r="F338" s="34"/>
    </row>
    <row r="339">
      <c r="B339" s="28"/>
      <c r="C339" s="28"/>
      <c r="D339" s="28"/>
      <c r="E339" s="28"/>
      <c r="F339" s="34"/>
    </row>
    <row r="340">
      <c r="B340" s="28"/>
      <c r="C340" s="28"/>
      <c r="D340" s="28"/>
      <c r="E340" s="28"/>
      <c r="F340" s="34"/>
    </row>
    <row r="341">
      <c r="B341" s="28"/>
      <c r="C341" s="28"/>
      <c r="D341" s="28"/>
      <c r="E341" s="28"/>
      <c r="F341" s="34"/>
    </row>
    <row r="342">
      <c r="B342" s="28"/>
      <c r="C342" s="28"/>
      <c r="D342" s="28"/>
      <c r="E342" s="28"/>
      <c r="F342" s="34"/>
    </row>
    <row r="343">
      <c r="B343" s="28"/>
      <c r="C343" s="28"/>
      <c r="D343" s="28"/>
      <c r="E343" s="28"/>
      <c r="F343" s="34"/>
    </row>
    <row r="344">
      <c r="B344" s="28"/>
      <c r="C344" s="28"/>
      <c r="D344" s="28"/>
      <c r="E344" s="28"/>
      <c r="F344" s="34"/>
    </row>
    <row r="345">
      <c r="B345" s="28"/>
      <c r="C345" s="28"/>
      <c r="D345" s="28"/>
      <c r="E345" s="28"/>
      <c r="F345" s="34"/>
    </row>
    <row r="346">
      <c r="B346" s="28"/>
      <c r="C346" s="28"/>
      <c r="D346" s="28"/>
      <c r="E346" s="28"/>
      <c r="F346" s="34"/>
    </row>
    <row r="347">
      <c r="B347" s="28"/>
      <c r="C347" s="28"/>
      <c r="D347" s="28"/>
      <c r="E347" s="28"/>
      <c r="F347" s="34"/>
    </row>
    <row r="348">
      <c r="B348" s="28"/>
      <c r="C348" s="28"/>
      <c r="D348" s="28"/>
      <c r="E348" s="28"/>
      <c r="F348" s="34"/>
    </row>
    <row r="349">
      <c r="B349" s="28"/>
      <c r="C349" s="28"/>
      <c r="D349" s="28"/>
      <c r="E349" s="28"/>
      <c r="F349" s="34"/>
    </row>
    <row r="350">
      <c r="B350" s="28"/>
      <c r="C350" s="28"/>
      <c r="D350" s="28"/>
      <c r="E350" s="28"/>
      <c r="F350" s="34"/>
    </row>
    <row r="351">
      <c r="B351" s="28"/>
      <c r="C351" s="28"/>
      <c r="D351" s="28"/>
      <c r="E351" s="28"/>
      <c r="F351" s="34"/>
    </row>
    <row r="352">
      <c r="B352" s="28"/>
      <c r="C352" s="28"/>
      <c r="D352" s="28"/>
      <c r="E352" s="28"/>
      <c r="F352" s="34"/>
    </row>
    <row r="353">
      <c r="B353" s="28"/>
      <c r="C353" s="28"/>
      <c r="D353" s="28"/>
      <c r="E353" s="28"/>
      <c r="F353" s="34"/>
    </row>
    <row r="354">
      <c r="B354" s="28"/>
      <c r="C354" s="28"/>
      <c r="D354" s="28"/>
      <c r="E354" s="28"/>
      <c r="F354" s="34"/>
    </row>
    <row r="355">
      <c r="B355" s="28"/>
      <c r="C355" s="28"/>
      <c r="D355" s="28"/>
      <c r="E355" s="28"/>
      <c r="F355" s="34"/>
    </row>
    <row r="356">
      <c r="B356" s="28"/>
      <c r="C356" s="28"/>
      <c r="D356" s="28"/>
      <c r="E356" s="28"/>
      <c r="F356" s="34"/>
    </row>
    <row r="357">
      <c r="B357" s="28"/>
      <c r="C357" s="28"/>
      <c r="D357" s="28"/>
      <c r="E357" s="28"/>
      <c r="F357" s="34"/>
    </row>
    <row r="358">
      <c r="B358" s="28"/>
      <c r="C358" s="28"/>
      <c r="D358" s="28"/>
      <c r="E358" s="28"/>
      <c r="F358" s="34"/>
    </row>
    <row r="359">
      <c r="B359" s="28"/>
      <c r="C359" s="28"/>
      <c r="D359" s="28"/>
      <c r="E359" s="28"/>
      <c r="F359" s="34"/>
    </row>
    <row r="360">
      <c r="B360" s="28"/>
      <c r="C360" s="28"/>
      <c r="D360" s="28"/>
      <c r="E360" s="28"/>
      <c r="F360" s="34"/>
    </row>
    <row r="361">
      <c r="B361" s="28"/>
      <c r="C361" s="28"/>
      <c r="D361" s="28"/>
      <c r="E361" s="28"/>
      <c r="F361" s="34"/>
    </row>
    <row r="362">
      <c r="B362" s="28"/>
      <c r="C362" s="28"/>
      <c r="D362" s="28"/>
      <c r="E362" s="28"/>
      <c r="F362" s="34"/>
    </row>
    <row r="363">
      <c r="B363" s="28"/>
      <c r="C363" s="28"/>
      <c r="D363" s="28"/>
      <c r="E363" s="28"/>
      <c r="F363" s="34"/>
    </row>
    <row r="364">
      <c r="B364" s="28"/>
      <c r="C364" s="28"/>
      <c r="D364" s="28"/>
      <c r="E364" s="28"/>
      <c r="F364" s="34"/>
    </row>
    <row r="365">
      <c r="B365" s="28"/>
      <c r="C365" s="28"/>
      <c r="D365" s="28"/>
      <c r="E365" s="28"/>
      <c r="F365" s="34"/>
    </row>
    <row r="366">
      <c r="B366" s="28"/>
      <c r="C366" s="28"/>
      <c r="D366" s="28"/>
      <c r="E366" s="28"/>
      <c r="F366" s="34"/>
    </row>
    <row r="367">
      <c r="B367" s="28"/>
      <c r="C367" s="28"/>
      <c r="D367" s="28"/>
      <c r="E367" s="28"/>
      <c r="F367" s="34"/>
    </row>
    <row r="368">
      <c r="B368" s="28"/>
      <c r="C368" s="28"/>
      <c r="D368" s="28"/>
      <c r="E368" s="28"/>
      <c r="F368" s="34"/>
    </row>
    <row r="369">
      <c r="B369" s="28"/>
      <c r="C369" s="28"/>
      <c r="D369" s="28"/>
      <c r="E369" s="28"/>
      <c r="F369" s="34"/>
    </row>
    <row r="370">
      <c r="B370" s="28"/>
      <c r="C370" s="28"/>
      <c r="D370" s="28"/>
      <c r="E370" s="28"/>
      <c r="F370" s="34"/>
    </row>
    <row r="371">
      <c r="B371" s="28"/>
      <c r="C371" s="28"/>
      <c r="D371" s="28"/>
      <c r="E371" s="28"/>
      <c r="F371" s="34"/>
    </row>
    <row r="372">
      <c r="B372" s="28"/>
      <c r="C372" s="28"/>
      <c r="D372" s="28"/>
      <c r="E372" s="28"/>
      <c r="F372" s="34"/>
    </row>
    <row r="373">
      <c r="B373" s="28"/>
      <c r="C373" s="28"/>
      <c r="D373" s="28"/>
      <c r="E373" s="28"/>
      <c r="F373" s="34"/>
    </row>
    <row r="374">
      <c r="B374" s="28"/>
      <c r="C374" s="28"/>
      <c r="D374" s="28"/>
      <c r="E374" s="28"/>
      <c r="F374" s="34"/>
    </row>
    <row r="375">
      <c r="B375" s="28"/>
      <c r="C375" s="28"/>
      <c r="D375" s="28"/>
      <c r="E375" s="28"/>
      <c r="F375" s="34"/>
    </row>
    <row r="376">
      <c r="B376" s="28"/>
      <c r="C376" s="28"/>
      <c r="D376" s="28"/>
      <c r="E376" s="28"/>
      <c r="F376" s="34"/>
    </row>
    <row r="377">
      <c r="B377" s="28"/>
      <c r="C377" s="28"/>
      <c r="D377" s="28"/>
      <c r="E377" s="28"/>
      <c r="F377" s="34"/>
    </row>
    <row r="378">
      <c r="B378" s="28"/>
      <c r="C378" s="28"/>
      <c r="D378" s="28"/>
      <c r="E378" s="28"/>
      <c r="F378" s="34"/>
    </row>
    <row r="379">
      <c r="B379" s="28"/>
      <c r="C379" s="28"/>
      <c r="D379" s="28"/>
      <c r="E379" s="28"/>
      <c r="F379" s="34"/>
    </row>
    <row r="380">
      <c r="B380" s="28"/>
      <c r="C380" s="28"/>
      <c r="D380" s="28"/>
      <c r="E380" s="28"/>
      <c r="F380" s="34"/>
    </row>
    <row r="381">
      <c r="B381" s="28"/>
      <c r="C381" s="28"/>
      <c r="D381" s="28"/>
      <c r="E381" s="28"/>
      <c r="F381" s="34"/>
    </row>
    <row r="382">
      <c r="B382" s="28"/>
      <c r="C382" s="28"/>
      <c r="D382" s="28"/>
      <c r="E382" s="28"/>
      <c r="F382" s="34"/>
    </row>
    <row r="383">
      <c r="B383" s="28"/>
      <c r="C383" s="28"/>
      <c r="D383" s="28"/>
      <c r="E383" s="28"/>
      <c r="F383" s="34"/>
    </row>
    <row r="384">
      <c r="B384" s="28"/>
      <c r="C384" s="28"/>
      <c r="D384" s="28"/>
      <c r="E384" s="28"/>
      <c r="F384" s="34"/>
    </row>
    <row r="385">
      <c r="B385" s="28"/>
      <c r="C385" s="28"/>
      <c r="D385" s="28"/>
      <c r="E385" s="28"/>
      <c r="F385" s="34"/>
    </row>
    <row r="386">
      <c r="B386" s="28"/>
      <c r="C386" s="28"/>
      <c r="D386" s="28"/>
      <c r="E386" s="28"/>
      <c r="F386" s="34"/>
    </row>
    <row r="387">
      <c r="B387" s="28"/>
      <c r="C387" s="28"/>
      <c r="D387" s="28"/>
      <c r="E387" s="28"/>
      <c r="F387" s="34"/>
    </row>
    <row r="388">
      <c r="B388" s="28"/>
      <c r="C388" s="28"/>
      <c r="D388" s="28"/>
      <c r="E388" s="28"/>
      <c r="F388" s="34"/>
    </row>
    <row r="389">
      <c r="B389" s="28"/>
      <c r="C389" s="28"/>
      <c r="D389" s="28"/>
      <c r="E389" s="28"/>
      <c r="F389" s="34"/>
    </row>
    <row r="390">
      <c r="B390" s="28"/>
      <c r="C390" s="28"/>
      <c r="D390" s="28"/>
      <c r="E390" s="28"/>
      <c r="F390" s="34"/>
    </row>
    <row r="391">
      <c r="B391" s="28"/>
      <c r="C391" s="28"/>
      <c r="D391" s="28"/>
      <c r="E391" s="28"/>
      <c r="F391" s="34"/>
    </row>
    <row r="392">
      <c r="B392" s="28"/>
      <c r="C392" s="28"/>
      <c r="D392" s="28"/>
      <c r="E392" s="28"/>
      <c r="F392" s="34"/>
    </row>
    <row r="393">
      <c r="B393" s="28"/>
      <c r="C393" s="28"/>
      <c r="D393" s="28"/>
      <c r="E393" s="28"/>
      <c r="F393" s="34"/>
    </row>
    <row r="394">
      <c r="B394" s="28"/>
      <c r="C394" s="28"/>
      <c r="D394" s="28"/>
      <c r="E394" s="28"/>
      <c r="F394" s="34"/>
    </row>
    <row r="395">
      <c r="B395" s="28"/>
      <c r="C395" s="28"/>
      <c r="D395" s="28"/>
      <c r="E395" s="28"/>
      <c r="F395" s="34"/>
    </row>
    <row r="396">
      <c r="B396" s="28"/>
      <c r="C396" s="28"/>
      <c r="D396" s="28"/>
      <c r="E396" s="28"/>
      <c r="F396" s="34"/>
    </row>
    <row r="397">
      <c r="B397" s="28"/>
      <c r="C397" s="28"/>
      <c r="D397" s="28"/>
      <c r="E397" s="28"/>
      <c r="F397" s="34"/>
    </row>
    <row r="398">
      <c r="B398" s="28"/>
      <c r="C398" s="28"/>
      <c r="D398" s="28"/>
      <c r="E398" s="28"/>
      <c r="F398" s="34"/>
    </row>
    <row r="399">
      <c r="B399" s="28"/>
      <c r="C399" s="28"/>
      <c r="D399" s="28"/>
      <c r="E399" s="28"/>
      <c r="F399" s="34"/>
    </row>
    <row r="400">
      <c r="B400" s="28"/>
      <c r="C400" s="28"/>
      <c r="D400" s="28"/>
      <c r="E400" s="28"/>
      <c r="F400" s="34"/>
    </row>
    <row r="401">
      <c r="B401" s="28"/>
      <c r="C401" s="28"/>
      <c r="D401" s="28"/>
      <c r="E401" s="28"/>
      <c r="F401" s="34"/>
    </row>
    <row r="402">
      <c r="B402" s="28"/>
      <c r="C402" s="28"/>
      <c r="D402" s="28"/>
      <c r="E402" s="28"/>
      <c r="F402" s="34"/>
    </row>
    <row r="403">
      <c r="B403" s="28"/>
      <c r="C403" s="28"/>
      <c r="D403" s="28"/>
      <c r="E403" s="28"/>
      <c r="F403" s="34"/>
    </row>
    <row r="404">
      <c r="B404" s="28"/>
      <c r="C404" s="28"/>
      <c r="D404" s="28"/>
      <c r="E404" s="28"/>
      <c r="F404" s="34"/>
    </row>
    <row r="405">
      <c r="B405" s="28"/>
      <c r="C405" s="28"/>
      <c r="D405" s="28"/>
      <c r="E405" s="28"/>
      <c r="F405" s="34"/>
    </row>
    <row r="406">
      <c r="B406" s="28"/>
      <c r="C406" s="28"/>
      <c r="D406" s="28"/>
      <c r="E406" s="28"/>
      <c r="F406" s="34"/>
    </row>
    <row r="407">
      <c r="B407" s="28"/>
      <c r="C407" s="28"/>
      <c r="D407" s="28"/>
      <c r="E407" s="28"/>
      <c r="F407" s="34"/>
    </row>
    <row r="408">
      <c r="B408" s="28"/>
      <c r="C408" s="28"/>
      <c r="D408" s="28"/>
      <c r="E408" s="28"/>
      <c r="F408" s="34"/>
    </row>
    <row r="409">
      <c r="B409" s="28"/>
      <c r="C409" s="28"/>
      <c r="D409" s="28"/>
      <c r="E409" s="28"/>
      <c r="F409" s="34"/>
    </row>
    <row r="410">
      <c r="B410" s="28"/>
      <c r="C410" s="28"/>
      <c r="D410" s="28"/>
      <c r="E410" s="28"/>
      <c r="F410" s="34"/>
    </row>
    <row r="411">
      <c r="B411" s="28"/>
      <c r="C411" s="28"/>
      <c r="D411" s="28"/>
      <c r="E411" s="28"/>
      <c r="F411" s="34"/>
    </row>
    <row r="412">
      <c r="B412" s="28"/>
      <c r="C412" s="28"/>
      <c r="D412" s="28"/>
      <c r="E412" s="28"/>
      <c r="F412" s="34"/>
    </row>
    <row r="413">
      <c r="B413" s="28"/>
      <c r="C413" s="28"/>
      <c r="D413" s="28"/>
      <c r="E413" s="28"/>
      <c r="F413" s="34"/>
    </row>
    <row r="414">
      <c r="B414" s="28"/>
      <c r="C414" s="28"/>
      <c r="D414" s="28"/>
      <c r="E414" s="28"/>
      <c r="F414" s="34"/>
    </row>
    <row r="415">
      <c r="B415" s="28"/>
      <c r="C415" s="28"/>
      <c r="D415" s="28"/>
      <c r="E415" s="28"/>
      <c r="F415" s="34"/>
    </row>
    <row r="416">
      <c r="B416" s="28"/>
      <c r="C416" s="28"/>
      <c r="D416" s="28"/>
      <c r="E416" s="28"/>
      <c r="F416" s="34"/>
    </row>
    <row r="417">
      <c r="B417" s="28"/>
      <c r="C417" s="28"/>
      <c r="D417" s="28"/>
      <c r="E417" s="28"/>
      <c r="F417" s="34"/>
    </row>
    <row r="418">
      <c r="B418" s="28"/>
      <c r="C418" s="28"/>
      <c r="D418" s="28"/>
      <c r="E418" s="28"/>
      <c r="F418" s="34"/>
    </row>
    <row r="419">
      <c r="B419" s="28"/>
      <c r="C419" s="28"/>
      <c r="D419" s="28"/>
      <c r="E419" s="28"/>
      <c r="F419" s="34"/>
    </row>
    <row r="420">
      <c r="B420" s="28"/>
      <c r="C420" s="28"/>
      <c r="D420" s="28"/>
      <c r="E420" s="28"/>
      <c r="F420" s="34"/>
    </row>
    <row r="421">
      <c r="B421" s="28"/>
      <c r="C421" s="28"/>
      <c r="D421" s="28"/>
      <c r="E421" s="28"/>
      <c r="F421" s="34"/>
    </row>
    <row r="422">
      <c r="B422" s="28"/>
      <c r="C422" s="28"/>
      <c r="D422" s="28"/>
      <c r="E422" s="28"/>
      <c r="F422" s="34"/>
    </row>
    <row r="423">
      <c r="B423" s="28"/>
      <c r="C423" s="28"/>
      <c r="D423" s="28"/>
      <c r="E423" s="28"/>
      <c r="F423" s="34"/>
    </row>
    <row r="424">
      <c r="B424" s="28"/>
      <c r="C424" s="28"/>
      <c r="D424" s="28"/>
      <c r="E424" s="28"/>
      <c r="F424" s="34"/>
    </row>
    <row r="425">
      <c r="B425" s="28"/>
      <c r="C425" s="28"/>
      <c r="D425" s="28"/>
      <c r="E425" s="28"/>
      <c r="F425" s="34"/>
    </row>
    <row r="426">
      <c r="B426" s="28"/>
      <c r="C426" s="28"/>
      <c r="D426" s="28"/>
      <c r="E426" s="28"/>
      <c r="F426" s="34"/>
    </row>
    <row r="427">
      <c r="B427" s="28"/>
      <c r="C427" s="28"/>
      <c r="D427" s="28"/>
      <c r="E427" s="28"/>
      <c r="F427" s="34"/>
    </row>
    <row r="428">
      <c r="B428" s="28"/>
      <c r="C428" s="28"/>
      <c r="D428" s="28"/>
      <c r="E428" s="28"/>
      <c r="F428" s="34"/>
    </row>
    <row r="429">
      <c r="B429" s="28"/>
      <c r="C429" s="28"/>
      <c r="D429" s="28"/>
      <c r="E429" s="28"/>
      <c r="F429" s="34"/>
    </row>
    <row r="430">
      <c r="B430" s="28"/>
      <c r="C430" s="28"/>
      <c r="D430" s="28"/>
      <c r="E430" s="28"/>
      <c r="F430" s="34"/>
    </row>
    <row r="431">
      <c r="B431" s="28"/>
      <c r="C431" s="28"/>
      <c r="D431" s="28"/>
      <c r="E431" s="28"/>
      <c r="F431" s="34"/>
    </row>
    <row r="432">
      <c r="B432" s="28"/>
      <c r="C432" s="28"/>
      <c r="D432" s="28"/>
      <c r="E432" s="28"/>
      <c r="F432" s="34"/>
    </row>
    <row r="433">
      <c r="B433" s="28"/>
      <c r="C433" s="28"/>
      <c r="D433" s="28"/>
      <c r="E433" s="28"/>
      <c r="F433" s="34"/>
    </row>
    <row r="434">
      <c r="B434" s="28"/>
      <c r="C434" s="28"/>
      <c r="D434" s="28"/>
      <c r="E434" s="28"/>
      <c r="F434" s="34"/>
    </row>
    <row r="435">
      <c r="B435" s="28"/>
      <c r="C435" s="28"/>
      <c r="D435" s="28"/>
      <c r="E435" s="28"/>
      <c r="F435" s="34"/>
    </row>
    <row r="436">
      <c r="B436" s="28"/>
      <c r="C436" s="28"/>
      <c r="D436" s="28"/>
      <c r="E436" s="28"/>
      <c r="F436" s="34"/>
    </row>
    <row r="437">
      <c r="B437" s="28"/>
      <c r="C437" s="28"/>
      <c r="D437" s="28"/>
      <c r="E437" s="28"/>
      <c r="F437" s="34"/>
    </row>
    <row r="438">
      <c r="B438" s="28"/>
      <c r="C438" s="28"/>
      <c r="D438" s="28"/>
      <c r="E438" s="28"/>
      <c r="F438" s="34"/>
    </row>
    <row r="439">
      <c r="B439" s="28"/>
      <c r="C439" s="28"/>
      <c r="D439" s="28"/>
      <c r="E439" s="28"/>
      <c r="F439" s="34"/>
    </row>
    <row r="440">
      <c r="B440" s="28"/>
      <c r="C440" s="28"/>
      <c r="D440" s="28"/>
      <c r="E440" s="28"/>
      <c r="F440" s="34"/>
    </row>
    <row r="441">
      <c r="B441" s="28"/>
      <c r="C441" s="28"/>
      <c r="D441" s="28"/>
      <c r="E441" s="28"/>
      <c r="F441" s="34"/>
    </row>
    <row r="442">
      <c r="B442" s="28"/>
      <c r="C442" s="28"/>
      <c r="D442" s="28"/>
      <c r="E442" s="28"/>
      <c r="F442" s="34"/>
    </row>
    <row r="443">
      <c r="B443" s="28"/>
      <c r="C443" s="28"/>
      <c r="D443" s="28"/>
      <c r="E443" s="28"/>
      <c r="F443" s="34"/>
    </row>
    <row r="444">
      <c r="B444" s="28"/>
      <c r="C444" s="28"/>
      <c r="D444" s="28"/>
      <c r="E444" s="28"/>
      <c r="F444" s="34"/>
    </row>
    <row r="445">
      <c r="B445" s="28"/>
      <c r="C445" s="28"/>
      <c r="D445" s="28"/>
      <c r="E445" s="28"/>
      <c r="F445" s="34"/>
    </row>
    <row r="446">
      <c r="B446" s="28"/>
      <c r="C446" s="28"/>
      <c r="D446" s="28"/>
      <c r="E446" s="28"/>
      <c r="F446" s="34"/>
    </row>
    <row r="447">
      <c r="B447" s="28"/>
      <c r="C447" s="28"/>
      <c r="D447" s="28"/>
      <c r="E447" s="28"/>
      <c r="F447" s="34"/>
    </row>
    <row r="448">
      <c r="B448" s="28"/>
      <c r="C448" s="28"/>
      <c r="D448" s="28"/>
      <c r="E448" s="28"/>
      <c r="F448" s="34"/>
    </row>
    <row r="449">
      <c r="B449" s="28"/>
      <c r="C449" s="28"/>
      <c r="D449" s="28"/>
      <c r="E449" s="28"/>
      <c r="F449" s="34"/>
    </row>
    <row r="450">
      <c r="B450" s="28"/>
      <c r="C450" s="28"/>
      <c r="D450" s="28"/>
      <c r="E450" s="28"/>
      <c r="F450" s="34"/>
    </row>
    <row r="451">
      <c r="B451" s="28"/>
      <c r="C451" s="28"/>
      <c r="D451" s="28"/>
      <c r="E451" s="28"/>
      <c r="F451" s="34"/>
    </row>
    <row r="452">
      <c r="B452" s="28"/>
      <c r="C452" s="28"/>
      <c r="D452" s="28"/>
      <c r="E452" s="28"/>
      <c r="F452" s="34"/>
    </row>
    <row r="453">
      <c r="B453" s="28"/>
      <c r="C453" s="28"/>
      <c r="D453" s="28"/>
      <c r="E453" s="28"/>
      <c r="F453" s="34"/>
    </row>
    <row r="454">
      <c r="B454" s="28"/>
      <c r="C454" s="28"/>
      <c r="D454" s="28"/>
      <c r="E454" s="28"/>
      <c r="F454" s="34"/>
    </row>
    <row r="455">
      <c r="B455" s="28"/>
      <c r="C455" s="28"/>
      <c r="D455" s="28"/>
      <c r="E455" s="28"/>
      <c r="F455" s="34"/>
    </row>
    <row r="456">
      <c r="B456" s="28"/>
      <c r="C456" s="28"/>
      <c r="D456" s="28"/>
      <c r="E456" s="28"/>
      <c r="F456" s="34"/>
    </row>
    <row r="457">
      <c r="B457" s="28"/>
      <c r="C457" s="28"/>
      <c r="D457" s="28"/>
      <c r="E457" s="28"/>
      <c r="F457" s="34"/>
    </row>
    <row r="458">
      <c r="B458" s="28"/>
      <c r="C458" s="28"/>
      <c r="D458" s="28"/>
      <c r="E458" s="28"/>
      <c r="F458" s="34"/>
    </row>
    <row r="459">
      <c r="B459" s="28"/>
      <c r="C459" s="28"/>
      <c r="D459" s="28"/>
      <c r="E459" s="28"/>
      <c r="F459" s="34"/>
    </row>
    <row r="460">
      <c r="B460" s="28"/>
      <c r="C460" s="28"/>
      <c r="D460" s="28"/>
      <c r="E460" s="28"/>
      <c r="F460" s="34"/>
    </row>
    <row r="461">
      <c r="B461" s="28"/>
      <c r="C461" s="28"/>
      <c r="D461" s="28"/>
      <c r="E461" s="28"/>
      <c r="F461" s="34"/>
    </row>
    <row r="462">
      <c r="B462" s="28"/>
      <c r="C462" s="28"/>
      <c r="D462" s="28"/>
      <c r="E462" s="28"/>
      <c r="F462" s="34"/>
    </row>
    <row r="463">
      <c r="B463" s="28"/>
      <c r="C463" s="28"/>
      <c r="D463" s="28"/>
      <c r="E463" s="28"/>
      <c r="F463" s="34"/>
    </row>
    <row r="464">
      <c r="B464" s="28"/>
      <c r="C464" s="28"/>
      <c r="D464" s="28"/>
      <c r="E464" s="28"/>
      <c r="F464" s="34"/>
    </row>
    <row r="465">
      <c r="B465" s="28"/>
      <c r="C465" s="28"/>
      <c r="D465" s="28"/>
      <c r="E465" s="28"/>
      <c r="F465" s="34"/>
    </row>
    <row r="466">
      <c r="B466" s="28"/>
      <c r="C466" s="28"/>
      <c r="D466" s="28"/>
      <c r="E466" s="28"/>
      <c r="F466" s="34"/>
    </row>
    <row r="467">
      <c r="B467" s="28"/>
      <c r="C467" s="28"/>
      <c r="D467" s="28"/>
      <c r="E467" s="28"/>
      <c r="F467" s="34"/>
    </row>
    <row r="468">
      <c r="B468" s="28"/>
      <c r="C468" s="28"/>
      <c r="D468" s="28"/>
      <c r="E468" s="28"/>
      <c r="F468" s="34"/>
    </row>
    <row r="469">
      <c r="B469" s="28"/>
      <c r="C469" s="28"/>
      <c r="D469" s="28"/>
      <c r="E469" s="28"/>
      <c r="F469" s="34"/>
    </row>
    <row r="470">
      <c r="B470" s="28"/>
      <c r="C470" s="28"/>
      <c r="D470" s="28"/>
      <c r="E470" s="28"/>
      <c r="F470" s="34"/>
    </row>
    <row r="471">
      <c r="B471" s="28"/>
      <c r="C471" s="28"/>
      <c r="D471" s="28"/>
      <c r="E471" s="28"/>
      <c r="F471" s="34"/>
    </row>
    <row r="472">
      <c r="B472" s="28"/>
      <c r="C472" s="28"/>
      <c r="D472" s="28"/>
      <c r="E472" s="28"/>
      <c r="F472" s="34"/>
    </row>
    <row r="473">
      <c r="B473" s="28"/>
      <c r="C473" s="28"/>
      <c r="D473" s="28"/>
      <c r="E473" s="28"/>
      <c r="F473" s="34"/>
    </row>
    <row r="474">
      <c r="B474" s="28"/>
      <c r="C474" s="28"/>
      <c r="D474" s="28"/>
      <c r="E474" s="28"/>
      <c r="F474" s="34"/>
    </row>
    <row r="475">
      <c r="B475" s="28"/>
      <c r="C475" s="28"/>
      <c r="D475" s="28"/>
      <c r="E475" s="28"/>
      <c r="F475" s="34"/>
    </row>
    <row r="476">
      <c r="B476" s="28"/>
      <c r="C476" s="28"/>
      <c r="D476" s="28"/>
      <c r="E476" s="28"/>
      <c r="F476" s="34"/>
    </row>
    <row r="477">
      <c r="B477" s="28"/>
      <c r="C477" s="28"/>
      <c r="D477" s="28"/>
      <c r="E477" s="28"/>
      <c r="F477" s="34"/>
    </row>
    <row r="478">
      <c r="B478" s="28"/>
      <c r="C478" s="28"/>
      <c r="D478" s="28"/>
      <c r="E478" s="28"/>
      <c r="F478" s="34"/>
    </row>
    <row r="479">
      <c r="B479" s="28"/>
      <c r="C479" s="28"/>
      <c r="D479" s="28"/>
      <c r="E479" s="28"/>
      <c r="F479" s="34"/>
    </row>
    <row r="480">
      <c r="B480" s="28"/>
      <c r="C480" s="28"/>
      <c r="D480" s="28"/>
      <c r="E480" s="28"/>
      <c r="F480" s="34"/>
    </row>
    <row r="481">
      <c r="B481" s="28"/>
      <c r="C481" s="28"/>
      <c r="D481" s="28"/>
      <c r="E481" s="28"/>
      <c r="F481" s="34"/>
    </row>
    <row r="482">
      <c r="B482" s="28"/>
      <c r="C482" s="28"/>
      <c r="D482" s="28"/>
      <c r="E482" s="28"/>
      <c r="F482" s="34"/>
    </row>
    <row r="483">
      <c r="B483" s="28"/>
      <c r="C483" s="28"/>
      <c r="D483" s="28"/>
      <c r="E483" s="28"/>
      <c r="F483" s="34"/>
    </row>
    <row r="484">
      <c r="B484" s="28"/>
      <c r="C484" s="28"/>
      <c r="D484" s="28"/>
      <c r="E484" s="28"/>
      <c r="F484" s="34"/>
    </row>
    <row r="485">
      <c r="B485" s="28"/>
      <c r="C485" s="28"/>
      <c r="D485" s="28"/>
      <c r="E485" s="28"/>
      <c r="F485" s="34"/>
    </row>
    <row r="486">
      <c r="B486" s="28"/>
      <c r="C486" s="28"/>
      <c r="D486" s="28"/>
      <c r="E486" s="28"/>
      <c r="F486" s="34"/>
    </row>
    <row r="487">
      <c r="B487" s="28"/>
      <c r="C487" s="28"/>
      <c r="D487" s="28"/>
      <c r="E487" s="28"/>
      <c r="F487" s="34"/>
    </row>
    <row r="488">
      <c r="B488" s="28"/>
      <c r="C488" s="28"/>
      <c r="D488" s="28"/>
      <c r="E488" s="28"/>
      <c r="F488" s="34"/>
    </row>
    <row r="489">
      <c r="B489" s="28"/>
      <c r="C489" s="28"/>
      <c r="D489" s="28"/>
      <c r="E489" s="28"/>
      <c r="F489" s="34"/>
    </row>
    <row r="490">
      <c r="B490" s="28"/>
      <c r="C490" s="28"/>
      <c r="D490" s="28"/>
      <c r="E490" s="28"/>
      <c r="F490" s="34"/>
    </row>
    <row r="491">
      <c r="B491" s="28"/>
      <c r="C491" s="28"/>
      <c r="D491" s="28"/>
      <c r="E491" s="28"/>
      <c r="F491" s="34"/>
    </row>
    <row r="492">
      <c r="B492" s="28"/>
      <c r="C492" s="28"/>
      <c r="D492" s="28"/>
      <c r="E492" s="28"/>
      <c r="F492" s="34"/>
    </row>
    <row r="493">
      <c r="B493" s="28"/>
      <c r="C493" s="28"/>
      <c r="D493" s="28"/>
      <c r="E493" s="28"/>
      <c r="F493" s="34"/>
    </row>
    <row r="494">
      <c r="B494" s="28"/>
      <c r="C494" s="28"/>
      <c r="D494" s="28"/>
      <c r="E494" s="28"/>
      <c r="F494" s="34"/>
    </row>
    <row r="495">
      <c r="B495" s="28"/>
      <c r="C495" s="28"/>
      <c r="D495" s="28"/>
      <c r="E495" s="28"/>
      <c r="F495" s="34"/>
    </row>
    <row r="496">
      <c r="B496" s="28"/>
      <c r="C496" s="28"/>
      <c r="D496" s="28"/>
      <c r="E496" s="28"/>
      <c r="F496" s="34"/>
    </row>
    <row r="497">
      <c r="B497" s="28"/>
      <c r="C497" s="28"/>
      <c r="D497" s="28"/>
      <c r="E497" s="28"/>
      <c r="F497" s="34"/>
    </row>
    <row r="498">
      <c r="B498" s="28"/>
      <c r="C498" s="28"/>
      <c r="D498" s="28"/>
      <c r="E498" s="28"/>
      <c r="F498" s="34"/>
    </row>
    <row r="499">
      <c r="B499" s="28"/>
      <c r="C499" s="28"/>
      <c r="D499" s="28"/>
      <c r="E499" s="28"/>
      <c r="F499" s="34"/>
    </row>
    <row r="500">
      <c r="B500" s="28"/>
      <c r="C500" s="28"/>
      <c r="D500" s="28"/>
      <c r="E500" s="28"/>
      <c r="F500" s="34"/>
    </row>
    <row r="501">
      <c r="B501" s="28"/>
      <c r="C501" s="28"/>
      <c r="D501" s="28"/>
      <c r="E501" s="28"/>
      <c r="F501" s="34"/>
    </row>
    <row r="502">
      <c r="B502" s="28"/>
      <c r="C502" s="28"/>
      <c r="D502" s="28"/>
      <c r="E502" s="28"/>
      <c r="F502" s="34"/>
    </row>
    <row r="503">
      <c r="B503" s="28"/>
      <c r="C503" s="28"/>
      <c r="D503" s="28"/>
      <c r="E503" s="28"/>
      <c r="F503" s="34"/>
    </row>
    <row r="504">
      <c r="B504" s="28"/>
      <c r="C504" s="28"/>
      <c r="D504" s="28"/>
      <c r="E504" s="28"/>
      <c r="F504" s="34"/>
    </row>
    <row r="505">
      <c r="B505" s="28"/>
      <c r="C505" s="28"/>
      <c r="D505" s="28"/>
      <c r="E505" s="28"/>
      <c r="F505" s="34"/>
    </row>
    <row r="506">
      <c r="B506" s="28"/>
      <c r="C506" s="28"/>
      <c r="D506" s="28"/>
      <c r="E506" s="28"/>
      <c r="F506" s="34"/>
    </row>
    <row r="507">
      <c r="B507" s="28"/>
      <c r="C507" s="28"/>
      <c r="D507" s="28"/>
      <c r="E507" s="28"/>
      <c r="F507" s="34"/>
    </row>
    <row r="508">
      <c r="B508" s="28"/>
      <c r="C508" s="28"/>
      <c r="D508" s="28"/>
      <c r="E508" s="28"/>
      <c r="F508" s="34"/>
    </row>
    <row r="509">
      <c r="B509" s="28"/>
      <c r="C509" s="28"/>
      <c r="D509" s="28"/>
      <c r="E509" s="28"/>
      <c r="F509" s="34"/>
    </row>
    <row r="510">
      <c r="B510" s="28"/>
      <c r="C510" s="28"/>
      <c r="D510" s="28"/>
      <c r="E510" s="28"/>
      <c r="F510" s="34"/>
    </row>
    <row r="511">
      <c r="B511" s="28"/>
      <c r="C511" s="28"/>
      <c r="D511" s="28"/>
      <c r="E511" s="28"/>
      <c r="F511" s="34"/>
    </row>
    <row r="512">
      <c r="B512" s="28"/>
      <c r="C512" s="28"/>
      <c r="D512" s="28"/>
      <c r="E512" s="28"/>
      <c r="F512" s="34"/>
    </row>
    <row r="513">
      <c r="B513" s="28"/>
      <c r="C513" s="28"/>
      <c r="D513" s="28"/>
      <c r="E513" s="28"/>
      <c r="F513" s="34"/>
    </row>
    <row r="514">
      <c r="B514" s="28"/>
      <c r="C514" s="28"/>
      <c r="D514" s="28"/>
      <c r="E514" s="28"/>
      <c r="F514" s="34"/>
    </row>
    <row r="515">
      <c r="B515" s="28"/>
      <c r="C515" s="28"/>
      <c r="D515" s="28"/>
      <c r="E515" s="28"/>
      <c r="F515" s="34"/>
    </row>
    <row r="516">
      <c r="B516" s="28"/>
      <c r="C516" s="28"/>
      <c r="D516" s="28"/>
      <c r="E516" s="28"/>
      <c r="F516" s="34"/>
    </row>
    <row r="517">
      <c r="B517" s="28"/>
      <c r="C517" s="28"/>
      <c r="D517" s="28"/>
      <c r="E517" s="28"/>
      <c r="F517" s="34"/>
    </row>
    <row r="518">
      <c r="B518" s="28"/>
      <c r="C518" s="28"/>
      <c r="D518" s="28"/>
      <c r="E518" s="28"/>
      <c r="F518" s="34"/>
    </row>
    <row r="519">
      <c r="B519" s="28"/>
      <c r="C519" s="28"/>
      <c r="D519" s="28"/>
      <c r="E519" s="28"/>
      <c r="F519" s="34"/>
    </row>
    <row r="520">
      <c r="B520" s="28"/>
      <c r="C520" s="28"/>
      <c r="D520" s="28"/>
      <c r="E520" s="28"/>
      <c r="F520" s="34"/>
    </row>
    <row r="521">
      <c r="B521" s="28"/>
      <c r="C521" s="28"/>
      <c r="D521" s="28"/>
      <c r="E521" s="28"/>
      <c r="F521" s="34"/>
    </row>
    <row r="522">
      <c r="B522" s="28"/>
      <c r="C522" s="28"/>
      <c r="D522" s="28"/>
      <c r="E522" s="28"/>
      <c r="F522" s="34"/>
    </row>
    <row r="523">
      <c r="B523" s="28"/>
      <c r="C523" s="28"/>
      <c r="D523" s="28"/>
      <c r="E523" s="28"/>
      <c r="F523" s="34"/>
    </row>
    <row r="524">
      <c r="B524" s="28"/>
      <c r="C524" s="28"/>
      <c r="D524" s="28"/>
      <c r="E524" s="28"/>
      <c r="F524" s="34"/>
    </row>
    <row r="525">
      <c r="B525" s="28"/>
      <c r="C525" s="28"/>
      <c r="D525" s="28"/>
      <c r="E525" s="28"/>
      <c r="F525" s="34"/>
    </row>
    <row r="526">
      <c r="B526" s="28"/>
      <c r="C526" s="28"/>
      <c r="D526" s="28"/>
      <c r="E526" s="28"/>
      <c r="F526" s="34"/>
    </row>
    <row r="527">
      <c r="B527" s="28"/>
      <c r="C527" s="28"/>
      <c r="D527" s="28"/>
      <c r="E527" s="28"/>
      <c r="F527" s="34"/>
    </row>
    <row r="528">
      <c r="B528" s="28"/>
      <c r="C528" s="28"/>
      <c r="D528" s="28"/>
      <c r="E528" s="28"/>
      <c r="F528" s="34"/>
    </row>
    <row r="529">
      <c r="B529" s="28"/>
      <c r="C529" s="28"/>
      <c r="D529" s="28"/>
      <c r="E529" s="28"/>
      <c r="F529" s="34"/>
    </row>
    <row r="530">
      <c r="B530" s="28"/>
      <c r="C530" s="28"/>
      <c r="D530" s="28"/>
      <c r="E530" s="28"/>
      <c r="F530" s="34"/>
    </row>
    <row r="531">
      <c r="B531" s="28"/>
      <c r="C531" s="28"/>
      <c r="D531" s="28"/>
      <c r="E531" s="28"/>
      <c r="F531" s="34"/>
    </row>
    <row r="532">
      <c r="B532" s="28"/>
      <c r="C532" s="28"/>
      <c r="D532" s="28"/>
      <c r="E532" s="28"/>
      <c r="F532" s="34"/>
    </row>
    <row r="533">
      <c r="B533" s="28"/>
      <c r="C533" s="28"/>
      <c r="D533" s="28"/>
      <c r="E533" s="28"/>
      <c r="F533" s="34"/>
    </row>
    <row r="534">
      <c r="B534" s="28"/>
      <c r="C534" s="28"/>
      <c r="D534" s="28"/>
      <c r="E534" s="28"/>
      <c r="F534" s="34"/>
    </row>
    <row r="535">
      <c r="B535" s="28"/>
      <c r="C535" s="28"/>
      <c r="D535" s="28"/>
      <c r="E535" s="28"/>
      <c r="F535" s="34"/>
    </row>
    <row r="536">
      <c r="B536" s="28"/>
      <c r="C536" s="28"/>
      <c r="D536" s="28"/>
      <c r="E536" s="28"/>
      <c r="F536" s="34"/>
    </row>
    <row r="537">
      <c r="B537" s="28"/>
      <c r="C537" s="28"/>
      <c r="D537" s="28"/>
      <c r="E537" s="28"/>
      <c r="F537" s="34"/>
    </row>
    <row r="538">
      <c r="B538" s="28"/>
      <c r="C538" s="28"/>
      <c r="D538" s="28"/>
      <c r="E538" s="28"/>
      <c r="F538" s="34"/>
    </row>
    <row r="539">
      <c r="B539" s="28"/>
      <c r="C539" s="28"/>
      <c r="D539" s="28"/>
      <c r="E539" s="28"/>
      <c r="F539" s="34"/>
    </row>
    <row r="540">
      <c r="B540" s="28"/>
      <c r="C540" s="28"/>
      <c r="D540" s="28"/>
      <c r="E540" s="28"/>
      <c r="F540" s="34"/>
    </row>
    <row r="541">
      <c r="B541" s="28"/>
      <c r="C541" s="28"/>
      <c r="D541" s="28"/>
      <c r="E541" s="28"/>
      <c r="F541" s="34"/>
    </row>
    <row r="542">
      <c r="B542" s="28"/>
      <c r="C542" s="28"/>
      <c r="D542" s="28"/>
      <c r="E542" s="28"/>
      <c r="F542" s="34"/>
    </row>
    <row r="543">
      <c r="B543" s="28"/>
      <c r="C543" s="28"/>
      <c r="D543" s="28"/>
      <c r="E543" s="28"/>
      <c r="F543" s="34"/>
    </row>
    <row r="544">
      <c r="B544" s="28"/>
      <c r="C544" s="28"/>
      <c r="D544" s="28"/>
      <c r="E544" s="28"/>
      <c r="F544" s="34"/>
    </row>
    <row r="545">
      <c r="B545" s="28"/>
      <c r="C545" s="28"/>
      <c r="D545" s="28"/>
      <c r="E545" s="28"/>
      <c r="F545" s="34"/>
    </row>
    <row r="546">
      <c r="B546" s="28"/>
      <c r="C546" s="28"/>
      <c r="D546" s="28"/>
      <c r="E546" s="28"/>
      <c r="F546" s="34"/>
    </row>
    <row r="547">
      <c r="B547" s="28"/>
      <c r="C547" s="28"/>
      <c r="D547" s="28"/>
      <c r="E547" s="28"/>
      <c r="F547" s="34"/>
    </row>
    <row r="548">
      <c r="B548" s="28"/>
      <c r="C548" s="28"/>
      <c r="D548" s="28"/>
      <c r="E548" s="28"/>
      <c r="F548" s="34"/>
    </row>
    <row r="549">
      <c r="B549" s="28"/>
      <c r="C549" s="28"/>
      <c r="D549" s="28"/>
      <c r="E549" s="28"/>
      <c r="F549" s="34"/>
    </row>
    <row r="550">
      <c r="B550" s="28"/>
      <c r="C550" s="28"/>
      <c r="D550" s="28"/>
      <c r="E550" s="28"/>
      <c r="F550" s="34"/>
    </row>
    <row r="551">
      <c r="B551" s="28"/>
      <c r="C551" s="28"/>
      <c r="D551" s="28"/>
      <c r="E551" s="28"/>
      <c r="F551" s="34"/>
    </row>
    <row r="552">
      <c r="B552" s="28"/>
      <c r="C552" s="28"/>
      <c r="D552" s="28"/>
      <c r="E552" s="28"/>
      <c r="F552" s="34"/>
    </row>
    <row r="553">
      <c r="B553" s="28"/>
      <c r="C553" s="28"/>
      <c r="D553" s="28"/>
      <c r="E553" s="28"/>
      <c r="F553" s="34"/>
    </row>
    <row r="554">
      <c r="B554" s="28"/>
      <c r="C554" s="28"/>
      <c r="D554" s="28"/>
      <c r="E554" s="28"/>
      <c r="F554" s="34"/>
    </row>
    <row r="555">
      <c r="B555" s="28"/>
      <c r="C555" s="28"/>
      <c r="D555" s="28"/>
      <c r="E555" s="28"/>
      <c r="F555" s="34"/>
    </row>
    <row r="556">
      <c r="B556" s="28"/>
      <c r="C556" s="28"/>
      <c r="D556" s="28"/>
      <c r="E556" s="28"/>
      <c r="F556" s="34"/>
    </row>
    <row r="557">
      <c r="B557" s="28"/>
      <c r="C557" s="28"/>
      <c r="D557" s="28"/>
      <c r="E557" s="28"/>
      <c r="F557" s="34"/>
    </row>
    <row r="558">
      <c r="B558" s="28"/>
      <c r="C558" s="28"/>
      <c r="D558" s="28"/>
      <c r="E558" s="28"/>
      <c r="F558" s="34"/>
    </row>
    <row r="559">
      <c r="B559" s="28"/>
      <c r="C559" s="28"/>
      <c r="D559" s="28"/>
      <c r="E559" s="28"/>
      <c r="F559" s="34"/>
    </row>
    <row r="560">
      <c r="B560" s="28"/>
      <c r="C560" s="28"/>
      <c r="D560" s="28"/>
      <c r="E560" s="28"/>
      <c r="F560" s="34"/>
    </row>
    <row r="561">
      <c r="B561" s="28"/>
      <c r="C561" s="28"/>
      <c r="D561" s="28"/>
      <c r="E561" s="28"/>
      <c r="F561" s="34"/>
    </row>
    <row r="562">
      <c r="B562" s="28"/>
      <c r="C562" s="28"/>
      <c r="D562" s="28"/>
      <c r="E562" s="28"/>
      <c r="F562" s="34"/>
    </row>
    <row r="563">
      <c r="B563" s="28"/>
      <c r="C563" s="28"/>
      <c r="D563" s="28"/>
      <c r="E563" s="28"/>
      <c r="F563" s="34"/>
    </row>
    <row r="564">
      <c r="B564" s="28"/>
      <c r="C564" s="28"/>
      <c r="D564" s="28"/>
      <c r="E564" s="28"/>
      <c r="F564" s="34"/>
    </row>
    <row r="565">
      <c r="B565" s="28"/>
      <c r="C565" s="28"/>
      <c r="D565" s="28"/>
      <c r="E565" s="28"/>
      <c r="F565" s="34"/>
    </row>
    <row r="566">
      <c r="B566" s="28"/>
      <c r="C566" s="28"/>
      <c r="D566" s="28"/>
      <c r="E566" s="28"/>
      <c r="F566" s="34"/>
    </row>
    <row r="567">
      <c r="B567" s="28"/>
      <c r="C567" s="28"/>
      <c r="D567" s="28"/>
      <c r="E567" s="28"/>
      <c r="F567" s="34"/>
    </row>
    <row r="568">
      <c r="B568" s="28"/>
      <c r="C568" s="28"/>
      <c r="D568" s="28"/>
      <c r="E568" s="28"/>
      <c r="F568" s="34"/>
    </row>
    <row r="569">
      <c r="B569" s="28"/>
      <c r="C569" s="28"/>
      <c r="D569" s="28"/>
      <c r="E569" s="28"/>
      <c r="F569" s="34"/>
    </row>
    <row r="570">
      <c r="B570" s="28"/>
      <c r="C570" s="28"/>
      <c r="D570" s="28"/>
      <c r="E570" s="28"/>
      <c r="F570" s="34"/>
    </row>
    <row r="571">
      <c r="B571" s="28"/>
      <c r="C571" s="28"/>
      <c r="D571" s="28"/>
      <c r="E571" s="28"/>
      <c r="F571" s="34"/>
    </row>
    <row r="572">
      <c r="B572" s="28"/>
      <c r="C572" s="28"/>
      <c r="D572" s="28"/>
      <c r="E572" s="28"/>
      <c r="F572" s="34"/>
    </row>
    <row r="573">
      <c r="B573" s="28"/>
      <c r="C573" s="28"/>
      <c r="D573" s="28"/>
      <c r="E573" s="28"/>
      <c r="F573" s="34"/>
    </row>
    <row r="574">
      <c r="B574" s="28"/>
      <c r="C574" s="28"/>
      <c r="D574" s="28"/>
      <c r="E574" s="28"/>
      <c r="F574" s="34"/>
    </row>
    <row r="575">
      <c r="B575" s="28"/>
      <c r="C575" s="28"/>
      <c r="D575" s="28"/>
      <c r="E575" s="28"/>
      <c r="F575" s="34"/>
    </row>
    <row r="576">
      <c r="B576" s="28"/>
      <c r="C576" s="28"/>
      <c r="D576" s="28"/>
      <c r="E576" s="28"/>
      <c r="F576" s="34"/>
    </row>
    <row r="577">
      <c r="B577" s="28"/>
      <c r="C577" s="28"/>
      <c r="D577" s="28"/>
      <c r="E577" s="28"/>
      <c r="F577" s="34"/>
    </row>
    <row r="578">
      <c r="B578" s="28"/>
      <c r="C578" s="28"/>
      <c r="D578" s="28"/>
      <c r="E578" s="28"/>
      <c r="F578" s="34"/>
    </row>
    <row r="579">
      <c r="B579" s="28"/>
      <c r="C579" s="28"/>
      <c r="D579" s="28"/>
      <c r="E579" s="28"/>
      <c r="F579" s="34"/>
    </row>
    <row r="580">
      <c r="B580" s="28"/>
      <c r="C580" s="28"/>
      <c r="D580" s="28"/>
      <c r="E580" s="28"/>
      <c r="F580" s="34"/>
    </row>
    <row r="581">
      <c r="B581" s="28"/>
      <c r="C581" s="28"/>
      <c r="D581" s="28"/>
      <c r="E581" s="28"/>
      <c r="F581" s="34"/>
    </row>
    <row r="582">
      <c r="B582" s="28"/>
      <c r="C582" s="28"/>
      <c r="D582" s="28"/>
      <c r="E582" s="28"/>
      <c r="F582" s="34"/>
    </row>
    <row r="583">
      <c r="B583" s="28"/>
      <c r="C583" s="28"/>
      <c r="D583" s="28"/>
      <c r="E583" s="28"/>
      <c r="F583" s="34"/>
    </row>
    <row r="584">
      <c r="B584" s="28"/>
      <c r="C584" s="28"/>
      <c r="D584" s="28"/>
      <c r="E584" s="28"/>
      <c r="F584" s="34"/>
    </row>
    <row r="585">
      <c r="B585" s="28"/>
      <c r="C585" s="28"/>
      <c r="D585" s="28"/>
      <c r="E585" s="28"/>
      <c r="F585" s="34"/>
    </row>
    <row r="586">
      <c r="B586" s="28"/>
      <c r="C586" s="28"/>
      <c r="D586" s="28"/>
      <c r="E586" s="28"/>
      <c r="F586" s="34"/>
    </row>
    <row r="587">
      <c r="B587" s="28"/>
      <c r="C587" s="28"/>
      <c r="D587" s="28"/>
      <c r="E587" s="28"/>
      <c r="F587" s="34"/>
    </row>
    <row r="588">
      <c r="B588" s="28"/>
      <c r="C588" s="28"/>
      <c r="D588" s="28"/>
      <c r="E588" s="28"/>
      <c r="F588" s="34"/>
    </row>
    <row r="589">
      <c r="B589" s="28"/>
      <c r="C589" s="28"/>
      <c r="D589" s="28"/>
      <c r="E589" s="28"/>
      <c r="F589" s="34"/>
    </row>
    <row r="590">
      <c r="B590" s="28"/>
      <c r="C590" s="28"/>
      <c r="D590" s="28"/>
      <c r="E590" s="28"/>
      <c r="F590" s="34"/>
    </row>
    <row r="591">
      <c r="B591" s="28"/>
      <c r="C591" s="28"/>
      <c r="D591" s="28"/>
      <c r="E591" s="28"/>
      <c r="F591" s="34"/>
    </row>
    <row r="592">
      <c r="B592" s="28"/>
      <c r="C592" s="28"/>
      <c r="D592" s="28"/>
      <c r="E592" s="28"/>
      <c r="F592" s="34"/>
    </row>
    <row r="593">
      <c r="B593" s="28"/>
      <c r="C593" s="28"/>
      <c r="D593" s="28"/>
      <c r="E593" s="28"/>
      <c r="F593" s="34"/>
    </row>
    <row r="594">
      <c r="B594" s="28"/>
      <c r="C594" s="28"/>
      <c r="D594" s="28"/>
      <c r="E594" s="28"/>
      <c r="F594" s="34"/>
    </row>
    <row r="595">
      <c r="B595" s="28"/>
      <c r="C595" s="28"/>
      <c r="D595" s="28"/>
      <c r="E595" s="28"/>
      <c r="F595" s="34"/>
    </row>
    <row r="596">
      <c r="B596" s="28"/>
      <c r="C596" s="28"/>
      <c r="D596" s="28"/>
      <c r="E596" s="28"/>
      <c r="F596" s="34"/>
    </row>
    <row r="597">
      <c r="B597" s="28"/>
      <c r="C597" s="28"/>
      <c r="D597" s="28"/>
      <c r="E597" s="28"/>
      <c r="F597" s="34"/>
    </row>
    <row r="598">
      <c r="B598" s="28"/>
      <c r="C598" s="28"/>
      <c r="D598" s="28"/>
      <c r="E598" s="28"/>
      <c r="F598" s="34"/>
    </row>
    <row r="599">
      <c r="B599" s="28"/>
      <c r="C599" s="28"/>
      <c r="D599" s="28"/>
      <c r="E599" s="28"/>
      <c r="F599" s="34"/>
    </row>
    <row r="600">
      <c r="B600" s="28"/>
      <c r="C600" s="28"/>
      <c r="D600" s="28"/>
      <c r="E600" s="28"/>
      <c r="F600" s="34"/>
    </row>
    <row r="601">
      <c r="B601" s="28"/>
      <c r="C601" s="28"/>
      <c r="D601" s="28"/>
      <c r="E601" s="28"/>
      <c r="F601" s="34"/>
    </row>
    <row r="602">
      <c r="B602" s="28"/>
      <c r="C602" s="28"/>
      <c r="D602" s="28"/>
      <c r="E602" s="28"/>
      <c r="F602" s="34"/>
    </row>
    <row r="603">
      <c r="B603" s="28"/>
      <c r="C603" s="28"/>
      <c r="D603" s="28"/>
      <c r="E603" s="28"/>
      <c r="F603" s="34"/>
    </row>
    <row r="604">
      <c r="B604" s="28"/>
      <c r="C604" s="28"/>
      <c r="D604" s="28"/>
      <c r="E604" s="28"/>
      <c r="F604" s="34"/>
    </row>
    <row r="605">
      <c r="B605" s="28"/>
      <c r="C605" s="28"/>
      <c r="D605" s="28"/>
      <c r="E605" s="28"/>
      <c r="F605" s="34"/>
    </row>
    <row r="606">
      <c r="B606" s="28"/>
      <c r="C606" s="28"/>
      <c r="D606" s="28"/>
      <c r="E606" s="28"/>
      <c r="F606" s="34"/>
    </row>
    <row r="607">
      <c r="B607" s="28"/>
      <c r="C607" s="28"/>
      <c r="D607" s="28"/>
      <c r="E607" s="28"/>
      <c r="F607" s="34"/>
    </row>
    <row r="608">
      <c r="B608" s="28"/>
      <c r="C608" s="28"/>
      <c r="D608" s="28"/>
      <c r="E608" s="28"/>
      <c r="F608" s="34"/>
    </row>
    <row r="609">
      <c r="B609" s="28"/>
      <c r="C609" s="28"/>
      <c r="D609" s="28"/>
      <c r="E609" s="28"/>
      <c r="F609" s="34"/>
    </row>
    <row r="610">
      <c r="B610" s="28"/>
      <c r="C610" s="28"/>
      <c r="D610" s="28"/>
      <c r="E610" s="28"/>
      <c r="F610" s="34"/>
    </row>
    <row r="611">
      <c r="B611" s="28"/>
      <c r="C611" s="28"/>
      <c r="D611" s="28"/>
      <c r="E611" s="28"/>
      <c r="F611" s="34"/>
    </row>
    <row r="612">
      <c r="B612" s="28"/>
      <c r="C612" s="28"/>
      <c r="D612" s="28"/>
      <c r="E612" s="28"/>
      <c r="F612" s="34"/>
    </row>
    <row r="613">
      <c r="B613" s="28"/>
      <c r="C613" s="28"/>
      <c r="D613" s="28"/>
      <c r="E613" s="28"/>
      <c r="F613" s="34"/>
    </row>
    <row r="614">
      <c r="B614" s="28"/>
      <c r="C614" s="28"/>
      <c r="D614" s="28"/>
      <c r="E614" s="28"/>
      <c r="F614" s="34"/>
    </row>
    <row r="615">
      <c r="B615" s="28"/>
      <c r="C615" s="28"/>
      <c r="D615" s="28"/>
      <c r="E615" s="28"/>
      <c r="F615" s="34"/>
    </row>
    <row r="616">
      <c r="B616" s="28"/>
      <c r="C616" s="28"/>
      <c r="D616" s="28"/>
      <c r="E616" s="28"/>
      <c r="F616" s="34"/>
    </row>
    <row r="617">
      <c r="B617" s="28"/>
      <c r="C617" s="28"/>
      <c r="D617" s="28"/>
      <c r="E617" s="28"/>
      <c r="F617" s="34"/>
    </row>
    <row r="618">
      <c r="B618" s="28"/>
      <c r="C618" s="28"/>
      <c r="D618" s="28"/>
      <c r="E618" s="28"/>
      <c r="F618" s="34"/>
    </row>
    <row r="619">
      <c r="B619" s="28"/>
      <c r="C619" s="28"/>
      <c r="D619" s="28"/>
      <c r="E619" s="28"/>
      <c r="F619" s="34"/>
    </row>
    <row r="620">
      <c r="B620" s="28"/>
      <c r="C620" s="28"/>
      <c r="D620" s="28"/>
      <c r="E620" s="28"/>
      <c r="F620" s="34"/>
    </row>
    <row r="621">
      <c r="B621" s="28"/>
      <c r="C621" s="28"/>
      <c r="D621" s="28"/>
      <c r="E621" s="28"/>
      <c r="F621" s="34"/>
    </row>
    <row r="622">
      <c r="B622" s="28"/>
      <c r="C622" s="28"/>
      <c r="D622" s="28"/>
      <c r="E622" s="28"/>
      <c r="F622" s="34"/>
    </row>
    <row r="623">
      <c r="B623" s="28"/>
      <c r="C623" s="28"/>
      <c r="D623" s="28"/>
      <c r="E623" s="28"/>
      <c r="F623" s="34"/>
    </row>
    <row r="624">
      <c r="B624" s="28"/>
      <c r="C624" s="28"/>
      <c r="D624" s="28"/>
      <c r="E624" s="28"/>
      <c r="F624" s="34"/>
    </row>
    <row r="625">
      <c r="B625" s="28"/>
      <c r="C625" s="28"/>
      <c r="D625" s="28"/>
      <c r="E625" s="28"/>
      <c r="F625" s="34"/>
    </row>
    <row r="626">
      <c r="B626" s="28"/>
      <c r="C626" s="28"/>
      <c r="D626" s="28"/>
      <c r="E626" s="28"/>
      <c r="F626" s="34"/>
    </row>
    <row r="627">
      <c r="B627" s="28"/>
      <c r="C627" s="28"/>
      <c r="D627" s="28"/>
      <c r="E627" s="28"/>
      <c r="F627" s="34"/>
    </row>
    <row r="628">
      <c r="B628" s="28"/>
      <c r="C628" s="28"/>
      <c r="D628" s="28"/>
      <c r="E628" s="28"/>
      <c r="F628" s="34"/>
    </row>
    <row r="629">
      <c r="B629" s="28"/>
      <c r="C629" s="28"/>
      <c r="D629" s="28"/>
      <c r="E629" s="28"/>
      <c r="F629" s="34"/>
    </row>
    <row r="630">
      <c r="B630" s="28"/>
      <c r="C630" s="28"/>
      <c r="D630" s="28"/>
      <c r="E630" s="28"/>
      <c r="F630" s="34"/>
    </row>
    <row r="631">
      <c r="B631" s="28"/>
      <c r="C631" s="28"/>
      <c r="D631" s="28"/>
      <c r="E631" s="28"/>
      <c r="F631" s="34"/>
    </row>
    <row r="632">
      <c r="B632" s="28"/>
      <c r="C632" s="28"/>
      <c r="D632" s="28"/>
      <c r="E632" s="28"/>
      <c r="F632" s="34"/>
    </row>
    <row r="633">
      <c r="B633" s="28"/>
      <c r="C633" s="28"/>
      <c r="D633" s="28"/>
      <c r="E633" s="28"/>
      <c r="F633" s="34"/>
    </row>
    <row r="634">
      <c r="B634" s="28"/>
      <c r="C634" s="28"/>
      <c r="D634" s="28"/>
      <c r="E634" s="28"/>
      <c r="F634" s="34"/>
    </row>
    <row r="635">
      <c r="B635" s="28"/>
      <c r="C635" s="28"/>
      <c r="D635" s="28"/>
      <c r="E635" s="28"/>
      <c r="F635" s="34"/>
    </row>
    <row r="636">
      <c r="B636" s="28"/>
      <c r="C636" s="28"/>
      <c r="D636" s="28"/>
      <c r="E636" s="28"/>
      <c r="F636" s="34"/>
    </row>
    <row r="637">
      <c r="B637" s="28"/>
      <c r="C637" s="28"/>
      <c r="D637" s="28"/>
      <c r="E637" s="28"/>
      <c r="F637" s="34"/>
    </row>
    <row r="638">
      <c r="B638" s="28"/>
      <c r="C638" s="28"/>
      <c r="D638" s="28"/>
      <c r="E638" s="28"/>
      <c r="F638" s="34"/>
    </row>
    <row r="639">
      <c r="B639" s="28"/>
      <c r="C639" s="28"/>
      <c r="D639" s="28"/>
      <c r="E639" s="28"/>
      <c r="F639" s="34"/>
    </row>
    <row r="640">
      <c r="B640" s="28"/>
      <c r="C640" s="28"/>
      <c r="D640" s="28"/>
      <c r="E640" s="28"/>
      <c r="F640" s="34"/>
    </row>
    <row r="641">
      <c r="B641" s="28"/>
      <c r="C641" s="28"/>
      <c r="D641" s="28"/>
      <c r="E641" s="28"/>
      <c r="F641" s="34"/>
    </row>
    <row r="642">
      <c r="B642" s="28"/>
      <c r="C642" s="28"/>
      <c r="D642" s="28"/>
      <c r="E642" s="28"/>
      <c r="F642" s="34"/>
    </row>
    <row r="643">
      <c r="B643" s="28"/>
      <c r="C643" s="28"/>
      <c r="D643" s="28"/>
      <c r="E643" s="28"/>
      <c r="F643" s="34"/>
    </row>
    <row r="644">
      <c r="B644" s="28"/>
      <c r="C644" s="28"/>
      <c r="D644" s="28"/>
      <c r="E644" s="28"/>
      <c r="F644" s="34"/>
    </row>
    <row r="645">
      <c r="B645" s="28"/>
      <c r="C645" s="28"/>
      <c r="D645" s="28"/>
      <c r="E645" s="28"/>
      <c r="F645" s="34"/>
    </row>
    <row r="646">
      <c r="B646" s="28"/>
      <c r="C646" s="28"/>
      <c r="D646" s="28"/>
      <c r="E646" s="28"/>
      <c r="F646" s="34"/>
    </row>
    <row r="647">
      <c r="B647" s="28"/>
      <c r="C647" s="28"/>
      <c r="D647" s="28"/>
      <c r="E647" s="28"/>
      <c r="F647" s="34"/>
    </row>
    <row r="648">
      <c r="B648" s="28"/>
      <c r="C648" s="28"/>
      <c r="D648" s="28"/>
      <c r="E648" s="28"/>
      <c r="F648" s="34"/>
    </row>
    <row r="649">
      <c r="B649" s="28"/>
      <c r="C649" s="28"/>
      <c r="D649" s="28"/>
      <c r="E649" s="28"/>
      <c r="F649" s="34"/>
    </row>
    <row r="650">
      <c r="B650" s="28"/>
      <c r="C650" s="28"/>
      <c r="D650" s="28"/>
      <c r="E650" s="28"/>
      <c r="F650" s="34"/>
    </row>
    <row r="651">
      <c r="B651" s="28"/>
      <c r="C651" s="28"/>
      <c r="D651" s="28"/>
      <c r="E651" s="28"/>
      <c r="F651" s="34"/>
    </row>
    <row r="652">
      <c r="B652" s="28"/>
      <c r="C652" s="28"/>
      <c r="D652" s="28"/>
      <c r="E652" s="28"/>
      <c r="F652" s="34"/>
    </row>
    <row r="653">
      <c r="B653" s="28"/>
      <c r="C653" s="28"/>
      <c r="D653" s="28"/>
      <c r="E653" s="28"/>
      <c r="F653" s="34"/>
    </row>
    <row r="654">
      <c r="B654" s="28"/>
      <c r="C654" s="28"/>
      <c r="D654" s="28"/>
      <c r="E654" s="28"/>
      <c r="F654" s="34"/>
    </row>
    <row r="655">
      <c r="B655" s="28"/>
      <c r="C655" s="28"/>
      <c r="D655" s="28"/>
      <c r="E655" s="28"/>
      <c r="F655" s="34"/>
    </row>
    <row r="656">
      <c r="B656" s="28"/>
      <c r="C656" s="28"/>
      <c r="D656" s="28"/>
      <c r="E656" s="28"/>
      <c r="F656" s="34"/>
    </row>
    <row r="657">
      <c r="B657" s="28"/>
      <c r="C657" s="28"/>
      <c r="D657" s="28"/>
      <c r="E657" s="28"/>
      <c r="F657" s="34"/>
    </row>
    <row r="658">
      <c r="B658" s="28"/>
      <c r="C658" s="28"/>
      <c r="D658" s="28"/>
      <c r="E658" s="28"/>
      <c r="F658" s="34"/>
    </row>
    <row r="659">
      <c r="B659" s="28"/>
      <c r="C659" s="28"/>
      <c r="D659" s="28"/>
      <c r="E659" s="28"/>
      <c r="F659" s="34"/>
    </row>
    <row r="660">
      <c r="B660" s="28"/>
      <c r="C660" s="28"/>
      <c r="D660" s="28"/>
      <c r="E660" s="28"/>
      <c r="F660" s="34"/>
    </row>
    <row r="661">
      <c r="B661" s="28"/>
      <c r="C661" s="28"/>
      <c r="D661" s="28"/>
      <c r="E661" s="28"/>
      <c r="F661" s="34"/>
    </row>
    <row r="662">
      <c r="B662" s="28"/>
      <c r="C662" s="28"/>
      <c r="D662" s="28"/>
      <c r="E662" s="28"/>
      <c r="F662" s="34"/>
    </row>
    <row r="663">
      <c r="B663" s="28"/>
      <c r="C663" s="28"/>
      <c r="D663" s="28"/>
      <c r="E663" s="28"/>
      <c r="F663" s="34"/>
    </row>
    <row r="664">
      <c r="B664" s="28"/>
      <c r="C664" s="28"/>
      <c r="D664" s="28"/>
      <c r="E664" s="28"/>
      <c r="F664" s="34"/>
    </row>
    <row r="665">
      <c r="B665" s="28"/>
      <c r="C665" s="28"/>
      <c r="D665" s="28"/>
      <c r="E665" s="28"/>
      <c r="F665" s="34"/>
    </row>
    <row r="666">
      <c r="B666" s="28"/>
      <c r="C666" s="28"/>
      <c r="D666" s="28"/>
      <c r="E666" s="28"/>
      <c r="F666" s="34"/>
    </row>
    <row r="667">
      <c r="B667" s="28"/>
      <c r="C667" s="28"/>
      <c r="D667" s="28"/>
      <c r="E667" s="28"/>
      <c r="F667" s="34"/>
    </row>
    <row r="668">
      <c r="B668" s="28"/>
      <c r="C668" s="28"/>
      <c r="D668" s="28"/>
      <c r="E668" s="28"/>
      <c r="F668" s="34"/>
    </row>
    <row r="669">
      <c r="B669" s="28"/>
      <c r="C669" s="28"/>
      <c r="D669" s="28"/>
      <c r="E669" s="28"/>
      <c r="F669" s="34"/>
    </row>
    <row r="670">
      <c r="B670" s="28"/>
      <c r="C670" s="28"/>
      <c r="D670" s="28"/>
      <c r="E670" s="28"/>
      <c r="F670" s="34"/>
    </row>
    <row r="671">
      <c r="B671" s="28"/>
      <c r="C671" s="28"/>
      <c r="D671" s="28"/>
      <c r="E671" s="28"/>
      <c r="F671" s="34"/>
    </row>
    <row r="672">
      <c r="B672" s="28"/>
      <c r="C672" s="28"/>
      <c r="D672" s="28"/>
      <c r="E672" s="28"/>
      <c r="F672" s="34"/>
    </row>
    <row r="673">
      <c r="B673" s="28"/>
      <c r="C673" s="28"/>
      <c r="D673" s="28"/>
      <c r="E673" s="28"/>
      <c r="F673" s="34"/>
    </row>
    <row r="674">
      <c r="B674" s="28"/>
      <c r="C674" s="28"/>
      <c r="D674" s="28"/>
      <c r="E674" s="28"/>
      <c r="F674" s="34"/>
    </row>
    <row r="675">
      <c r="B675" s="28"/>
      <c r="C675" s="28"/>
      <c r="D675" s="28"/>
      <c r="E675" s="28"/>
      <c r="F675" s="34"/>
    </row>
    <row r="676">
      <c r="B676" s="28"/>
      <c r="C676" s="28"/>
      <c r="D676" s="28"/>
      <c r="E676" s="28"/>
      <c r="F676" s="34"/>
    </row>
    <row r="677">
      <c r="B677" s="28"/>
      <c r="C677" s="28"/>
      <c r="D677" s="28"/>
      <c r="E677" s="28"/>
      <c r="F677" s="34"/>
    </row>
    <row r="678">
      <c r="B678" s="28"/>
      <c r="C678" s="28"/>
      <c r="D678" s="28"/>
      <c r="E678" s="28"/>
      <c r="F678" s="34"/>
    </row>
    <row r="679">
      <c r="B679" s="28"/>
      <c r="C679" s="28"/>
      <c r="D679" s="28"/>
      <c r="E679" s="28"/>
      <c r="F679" s="34"/>
    </row>
    <row r="680">
      <c r="B680" s="28"/>
      <c r="C680" s="28"/>
      <c r="D680" s="28"/>
      <c r="E680" s="28"/>
      <c r="F680" s="34"/>
    </row>
    <row r="681">
      <c r="B681" s="28"/>
      <c r="C681" s="28"/>
      <c r="D681" s="28"/>
      <c r="E681" s="28"/>
      <c r="F681" s="34"/>
    </row>
    <row r="682">
      <c r="B682" s="28"/>
      <c r="C682" s="28"/>
      <c r="D682" s="28"/>
      <c r="E682" s="28"/>
      <c r="F682" s="34"/>
    </row>
    <row r="683">
      <c r="B683" s="28"/>
      <c r="C683" s="28"/>
      <c r="D683" s="28"/>
      <c r="E683" s="28"/>
      <c r="F683" s="34"/>
    </row>
    <row r="684">
      <c r="B684" s="28"/>
      <c r="C684" s="28"/>
      <c r="D684" s="28"/>
      <c r="E684" s="28"/>
      <c r="F684" s="34"/>
    </row>
    <row r="685">
      <c r="B685" s="28"/>
      <c r="C685" s="28"/>
      <c r="D685" s="28"/>
      <c r="E685" s="28"/>
      <c r="F685" s="34"/>
    </row>
    <row r="686">
      <c r="B686" s="28"/>
      <c r="C686" s="28"/>
      <c r="D686" s="28"/>
      <c r="E686" s="28"/>
      <c r="F686" s="34"/>
    </row>
    <row r="687">
      <c r="B687" s="28"/>
      <c r="C687" s="28"/>
      <c r="D687" s="28"/>
      <c r="E687" s="28"/>
      <c r="F687" s="34"/>
    </row>
    <row r="688">
      <c r="B688" s="28"/>
      <c r="C688" s="28"/>
      <c r="D688" s="28"/>
      <c r="E688" s="28"/>
      <c r="F688" s="34"/>
    </row>
    <row r="689">
      <c r="B689" s="28"/>
      <c r="C689" s="28"/>
      <c r="D689" s="28"/>
      <c r="E689" s="28"/>
      <c r="F689" s="34"/>
    </row>
    <row r="690">
      <c r="B690" s="28"/>
      <c r="C690" s="28"/>
      <c r="D690" s="28"/>
      <c r="E690" s="28"/>
      <c r="F690" s="34"/>
    </row>
    <row r="691">
      <c r="B691" s="28"/>
      <c r="C691" s="28"/>
      <c r="D691" s="28"/>
      <c r="E691" s="28"/>
      <c r="F691" s="34"/>
    </row>
    <row r="692">
      <c r="B692" s="28"/>
      <c r="C692" s="28"/>
      <c r="D692" s="28"/>
      <c r="E692" s="28"/>
      <c r="F692" s="34"/>
    </row>
    <row r="693">
      <c r="B693" s="28"/>
      <c r="C693" s="28"/>
      <c r="D693" s="28"/>
      <c r="E693" s="28"/>
      <c r="F693" s="34"/>
    </row>
    <row r="694">
      <c r="B694" s="28"/>
      <c r="C694" s="28"/>
      <c r="D694" s="28"/>
      <c r="E694" s="28"/>
      <c r="F694" s="34"/>
    </row>
    <row r="695">
      <c r="B695" s="28"/>
      <c r="C695" s="28"/>
      <c r="D695" s="28"/>
      <c r="E695" s="28"/>
      <c r="F695" s="34"/>
    </row>
    <row r="696">
      <c r="B696" s="28"/>
      <c r="C696" s="28"/>
      <c r="D696" s="28"/>
      <c r="E696" s="28"/>
      <c r="F696" s="34"/>
    </row>
    <row r="697">
      <c r="B697" s="28"/>
      <c r="C697" s="28"/>
      <c r="D697" s="28"/>
      <c r="E697" s="28"/>
      <c r="F697" s="34"/>
    </row>
    <row r="698">
      <c r="B698" s="28"/>
      <c r="C698" s="28"/>
      <c r="D698" s="28"/>
      <c r="E698" s="28"/>
      <c r="F698" s="34"/>
    </row>
    <row r="699">
      <c r="B699" s="28"/>
      <c r="C699" s="28"/>
      <c r="D699" s="28"/>
      <c r="E699" s="28"/>
      <c r="F699" s="34"/>
    </row>
    <row r="700">
      <c r="B700" s="28"/>
      <c r="C700" s="28"/>
      <c r="D700" s="28"/>
      <c r="E700" s="28"/>
      <c r="F700" s="34"/>
    </row>
    <row r="701">
      <c r="B701" s="28"/>
      <c r="C701" s="28"/>
      <c r="D701" s="28"/>
      <c r="E701" s="28"/>
      <c r="F701" s="34"/>
    </row>
    <row r="702">
      <c r="B702" s="28"/>
      <c r="C702" s="28"/>
      <c r="D702" s="28"/>
      <c r="E702" s="28"/>
      <c r="F702" s="34"/>
    </row>
    <row r="703">
      <c r="B703" s="28"/>
      <c r="C703" s="28"/>
      <c r="D703" s="28"/>
      <c r="E703" s="28"/>
      <c r="F703" s="34"/>
    </row>
    <row r="704">
      <c r="B704" s="28"/>
      <c r="C704" s="28"/>
      <c r="D704" s="28"/>
      <c r="E704" s="28"/>
      <c r="F704" s="34"/>
    </row>
    <row r="705">
      <c r="B705" s="28"/>
      <c r="C705" s="28"/>
      <c r="D705" s="28"/>
      <c r="E705" s="28"/>
      <c r="F705" s="34"/>
    </row>
    <row r="706">
      <c r="B706" s="28"/>
      <c r="C706" s="28"/>
      <c r="D706" s="28"/>
      <c r="E706" s="28"/>
      <c r="F706" s="34"/>
    </row>
    <row r="707">
      <c r="B707" s="28"/>
      <c r="C707" s="28"/>
      <c r="D707" s="28"/>
      <c r="E707" s="28"/>
      <c r="F707" s="34"/>
    </row>
    <row r="708">
      <c r="B708" s="28"/>
      <c r="C708" s="28"/>
      <c r="D708" s="28"/>
      <c r="E708" s="28"/>
      <c r="F708" s="34"/>
    </row>
    <row r="709">
      <c r="B709" s="28"/>
      <c r="C709" s="28"/>
      <c r="D709" s="28"/>
      <c r="E709" s="28"/>
      <c r="F709" s="34"/>
    </row>
    <row r="710">
      <c r="B710" s="28"/>
      <c r="C710" s="28"/>
      <c r="D710" s="28"/>
      <c r="E710" s="28"/>
      <c r="F710" s="34"/>
    </row>
    <row r="711">
      <c r="B711" s="28"/>
      <c r="C711" s="28"/>
      <c r="D711" s="28"/>
      <c r="E711" s="28"/>
      <c r="F711" s="34"/>
    </row>
    <row r="712">
      <c r="B712" s="28"/>
      <c r="C712" s="28"/>
      <c r="D712" s="28"/>
      <c r="E712" s="28"/>
      <c r="F712" s="34"/>
    </row>
    <row r="713">
      <c r="B713" s="28"/>
      <c r="C713" s="28"/>
      <c r="D713" s="28"/>
      <c r="E713" s="28"/>
      <c r="F713" s="34"/>
    </row>
    <row r="714">
      <c r="B714" s="28"/>
      <c r="C714" s="28"/>
      <c r="D714" s="28"/>
      <c r="E714" s="28"/>
      <c r="F714" s="34"/>
    </row>
    <row r="715">
      <c r="B715" s="28"/>
      <c r="C715" s="28"/>
      <c r="D715" s="28"/>
      <c r="E715" s="28"/>
      <c r="F715" s="34"/>
    </row>
    <row r="716">
      <c r="B716" s="28"/>
      <c r="C716" s="28"/>
      <c r="D716" s="28"/>
      <c r="E716" s="28"/>
      <c r="F716" s="34"/>
    </row>
    <row r="717">
      <c r="B717" s="28"/>
      <c r="C717" s="28"/>
      <c r="D717" s="28"/>
      <c r="E717" s="28"/>
      <c r="F717" s="34"/>
    </row>
    <row r="718">
      <c r="B718" s="28"/>
      <c r="C718" s="28"/>
      <c r="D718" s="28"/>
      <c r="E718" s="28"/>
      <c r="F718" s="34"/>
    </row>
    <row r="719">
      <c r="B719" s="28"/>
      <c r="C719" s="28"/>
      <c r="D719" s="28"/>
      <c r="E719" s="28"/>
      <c r="F719" s="34"/>
    </row>
    <row r="720">
      <c r="B720" s="28"/>
      <c r="C720" s="28"/>
      <c r="D720" s="28"/>
      <c r="E720" s="28"/>
      <c r="F720" s="34"/>
    </row>
    <row r="721">
      <c r="B721" s="28"/>
      <c r="C721" s="28"/>
      <c r="D721" s="28"/>
      <c r="E721" s="28"/>
      <c r="F721" s="34"/>
    </row>
    <row r="722">
      <c r="B722" s="28"/>
      <c r="C722" s="28"/>
      <c r="D722" s="28"/>
      <c r="E722" s="28"/>
      <c r="F722" s="34"/>
    </row>
    <row r="723">
      <c r="B723" s="28"/>
      <c r="C723" s="28"/>
      <c r="D723" s="28"/>
      <c r="E723" s="28"/>
      <c r="F723" s="34"/>
    </row>
    <row r="724">
      <c r="B724" s="28"/>
      <c r="C724" s="28"/>
      <c r="D724" s="28"/>
      <c r="E724" s="28"/>
      <c r="F724" s="34"/>
    </row>
    <row r="725">
      <c r="B725" s="28"/>
      <c r="C725" s="28"/>
      <c r="D725" s="28"/>
      <c r="E725" s="28"/>
      <c r="F725" s="34"/>
    </row>
    <row r="726">
      <c r="B726" s="28"/>
      <c r="C726" s="28"/>
      <c r="D726" s="28"/>
      <c r="E726" s="28"/>
      <c r="F726" s="34"/>
    </row>
    <row r="727">
      <c r="B727" s="28"/>
      <c r="C727" s="28"/>
      <c r="D727" s="28"/>
      <c r="E727" s="28"/>
      <c r="F727" s="34"/>
    </row>
    <row r="728">
      <c r="B728" s="28"/>
      <c r="C728" s="28"/>
      <c r="D728" s="28"/>
      <c r="E728" s="28"/>
      <c r="F728" s="34"/>
    </row>
    <row r="729">
      <c r="B729" s="28"/>
      <c r="C729" s="28"/>
      <c r="D729" s="28"/>
      <c r="E729" s="28"/>
      <c r="F729" s="34"/>
    </row>
    <row r="730">
      <c r="B730" s="28"/>
      <c r="C730" s="28"/>
      <c r="D730" s="28"/>
      <c r="E730" s="28"/>
      <c r="F730" s="34"/>
    </row>
    <row r="731">
      <c r="B731" s="28"/>
      <c r="C731" s="28"/>
      <c r="D731" s="28"/>
      <c r="E731" s="28"/>
      <c r="F731" s="34"/>
    </row>
    <row r="732">
      <c r="B732" s="28"/>
      <c r="C732" s="28"/>
      <c r="D732" s="28"/>
      <c r="E732" s="28"/>
      <c r="F732" s="34"/>
    </row>
    <row r="733">
      <c r="B733" s="28"/>
      <c r="C733" s="28"/>
      <c r="D733" s="28"/>
      <c r="E733" s="28"/>
      <c r="F733" s="34"/>
    </row>
    <row r="734">
      <c r="B734" s="28"/>
      <c r="C734" s="28"/>
      <c r="D734" s="28"/>
      <c r="E734" s="28"/>
      <c r="F734" s="34"/>
    </row>
    <row r="735">
      <c r="B735" s="28"/>
      <c r="C735" s="28"/>
      <c r="D735" s="28"/>
      <c r="E735" s="28"/>
      <c r="F735" s="34"/>
    </row>
    <row r="736">
      <c r="B736" s="28"/>
      <c r="C736" s="28"/>
      <c r="D736" s="28"/>
      <c r="E736" s="28"/>
      <c r="F736" s="34"/>
    </row>
    <row r="737">
      <c r="B737" s="28"/>
      <c r="C737" s="28"/>
      <c r="D737" s="28"/>
      <c r="E737" s="28"/>
      <c r="F737" s="34"/>
    </row>
    <row r="738">
      <c r="B738" s="28"/>
      <c r="C738" s="28"/>
      <c r="D738" s="28"/>
      <c r="E738" s="28"/>
      <c r="F738" s="34"/>
    </row>
    <row r="739">
      <c r="B739" s="28"/>
      <c r="C739" s="28"/>
      <c r="D739" s="28"/>
      <c r="E739" s="28"/>
      <c r="F739" s="34"/>
    </row>
    <row r="740">
      <c r="B740" s="28"/>
      <c r="C740" s="28"/>
      <c r="D740" s="28"/>
      <c r="E740" s="28"/>
      <c r="F740" s="34"/>
    </row>
    <row r="741">
      <c r="B741" s="28"/>
      <c r="C741" s="28"/>
      <c r="D741" s="28"/>
      <c r="E741" s="28"/>
      <c r="F741" s="34"/>
    </row>
    <row r="742">
      <c r="B742" s="28"/>
      <c r="C742" s="28"/>
      <c r="D742" s="28"/>
      <c r="E742" s="28"/>
      <c r="F742" s="34"/>
    </row>
    <row r="743">
      <c r="B743" s="28"/>
      <c r="C743" s="28"/>
      <c r="D743" s="28"/>
      <c r="E743" s="28"/>
      <c r="F743" s="34"/>
    </row>
    <row r="744">
      <c r="B744" s="28"/>
      <c r="C744" s="28"/>
      <c r="D744" s="28"/>
      <c r="E744" s="28"/>
      <c r="F744" s="34"/>
    </row>
    <row r="745">
      <c r="B745" s="28"/>
      <c r="C745" s="28"/>
      <c r="D745" s="28"/>
      <c r="E745" s="28"/>
      <c r="F745" s="34"/>
    </row>
    <row r="746">
      <c r="B746" s="28"/>
      <c r="C746" s="28"/>
      <c r="D746" s="28"/>
      <c r="E746" s="28"/>
      <c r="F746" s="34"/>
    </row>
    <row r="747">
      <c r="B747" s="28"/>
      <c r="C747" s="28"/>
      <c r="D747" s="28"/>
      <c r="E747" s="28"/>
      <c r="F747" s="34"/>
    </row>
    <row r="748">
      <c r="B748" s="28"/>
      <c r="C748" s="28"/>
      <c r="D748" s="28"/>
      <c r="E748" s="28"/>
      <c r="F748" s="34"/>
    </row>
    <row r="749">
      <c r="B749" s="28"/>
      <c r="C749" s="28"/>
      <c r="D749" s="28"/>
      <c r="E749" s="28"/>
      <c r="F749" s="34"/>
    </row>
    <row r="750">
      <c r="B750" s="28"/>
      <c r="C750" s="28"/>
      <c r="D750" s="28"/>
      <c r="E750" s="28"/>
      <c r="F750" s="34"/>
    </row>
    <row r="751">
      <c r="B751" s="28"/>
      <c r="C751" s="28"/>
      <c r="D751" s="28"/>
      <c r="E751" s="28"/>
      <c r="F751" s="34"/>
    </row>
    <row r="752">
      <c r="B752" s="28"/>
      <c r="C752" s="28"/>
      <c r="D752" s="28"/>
      <c r="E752" s="28"/>
      <c r="F752" s="34"/>
    </row>
    <row r="753">
      <c r="B753" s="28"/>
      <c r="C753" s="28"/>
      <c r="D753" s="28"/>
      <c r="E753" s="28"/>
      <c r="F753" s="34"/>
    </row>
    <row r="754">
      <c r="B754" s="28"/>
      <c r="C754" s="28"/>
      <c r="D754" s="28"/>
      <c r="E754" s="28"/>
      <c r="F754" s="34"/>
    </row>
    <row r="755">
      <c r="B755" s="28"/>
      <c r="C755" s="28"/>
      <c r="D755" s="28"/>
      <c r="E755" s="28"/>
      <c r="F755" s="34"/>
    </row>
    <row r="756">
      <c r="B756" s="28"/>
      <c r="C756" s="28"/>
      <c r="D756" s="28"/>
      <c r="E756" s="28"/>
      <c r="F756" s="34"/>
    </row>
    <row r="757">
      <c r="B757" s="28"/>
      <c r="C757" s="28"/>
      <c r="D757" s="28"/>
      <c r="E757" s="28"/>
      <c r="F757" s="34"/>
    </row>
    <row r="758">
      <c r="B758" s="28"/>
      <c r="C758" s="28"/>
      <c r="D758" s="28"/>
      <c r="E758" s="28"/>
      <c r="F758" s="34"/>
    </row>
    <row r="759">
      <c r="B759" s="28"/>
      <c r="C759" s="28"/>
      <c r="D759" s="28"/>
      <c r="E759" s="28"/>
      <c r="F759" s="34"/>
    </row>
    <row r="760">
      <c r="B760" s="28"/>
      <c r="C760" s="28"/>
      <c r="D760" s="28"/>
      <c r="E760" s="28"/>
      <c r="F760" s="34"/>
    </row>
    <row r="761">
      <c r="B761" s="28"/>
      <c r="C761" s="28"/>
      <c r="D761" s="28"/>
      <c r="E761" s="28"/>
      <c r="F761" s="34"/>
    </row>
    <row r="762">
      <c r="B762" s="28"/>
      <c r="C762" s="28"/>
      <c r="D762" s="28"/>
      <c r="E762" s="28"/>
      <c r="F762" s="34"/>
    </row>
    <row r="763">
      <c r="B763" s="28"/>
      <c r="C763" s="28"/>
      <c r="D763" s="28"/>
      <c r="E763" s="28"/>
      <c r="F763" s="34"/>
    </row>
    <row r="764">
      <c r="B764" s="28"/>
      <c r="C764" s="28"/>
      <c r="D764" s="28"/>
      <c r="E764" s="28"/>
      <c r="F764" s="34"/>
    </row>
    <row r="765">
      <c r="B765" s="28"/>
      <c r="C765" s="28"/>
      <c r="D765" s="28"/>
      <c r="E765" s="28"/>
      <c r="F765" s="34"/>
    </row>
    <row r="766">
      <c r="B766" s="28"/>
      <c r="C766" s="28"/>
      <c r="D766" s="28"/>
      <c r="E766" s="28"/>
      <c r="F766" s="34"/>
    </row>
    <row r="767">
      <c r="B767" s="28"/>
      <c r="C767" s="28"/>
      <c r="D767" s="28"/>
      <c r="E767" s="28"/>
      <c r="F767" s="34"/>
    </row>
    <row r="768">
      <c r="B768" s="28"/>
      <c r="C768" s="28"/>
      <c r="D768" s="28"/>
      <c r="E768" s="28"/>
      <c r="F768" s="34"/>
    </row>
    <row r="769">
      <c r="B769" s="28"/>
      <c r="C769" s="28"/>
      <c r="D769" s="28"/>
      <c r="E769" s="28"/>
      <c r="F769" s="34"/>
    </row>
    <row r="770">
      <c r="B770" s="28"/>
      <c r="C770" s="28"/>
      <c r="D770" s="28"/>
      <c r="E770" s="28"/>
      <c r="F770" s="34"/>
    </row>
    <row r="771">
      <c r="B771" s="28"/>
      <c r="C771" s="28"/>
      <c r="D771" s="28"/>
      <c r="E771" s="28"/>
      <c r="F771" s="34"/>
    </row>
    <row r="772">
      <c r="B772" s="28"/>
      <c r="C772" s="28"/>
      <c r="D772" s="28"/>
      <c r="E772" s="28"/>
      <c r="F772" s="34"/>
    </row>
    <row r="773">
      <c r="B773" s="28"/>
      <c r="C773" s="28"/>
      <c r="D773" s="28"/>
      <c r="E773" s="28"/>
      <c r="F773" s="34"/>
    </row>
    <row r="774">
      <c r="B774" s="28"/>
      <c r="C774" s="28"/>
      <c r="D774" s="28"/>
      <c r="E774" s="28"/>
      <c r="F774" s="34"/>
    </row>
    <row r="775">
      <c r="B775" s="28"/>
      <c r="C775" s="28"/>
      <c r="D775" s="28"/>
      <c r="E775" s="28"/>
      <c r="F775" s="34"/>
    </row>
    <row r="776">
      <c r="B776" s="28"/>
      <c r="C776" s="28"/>
      <c r="D776" s="28"/>
      <c r="E776" s="28"/>
      <c r="F776" s="34"/>
    </row>
    <row r="777">
      <c r="B777" s="28"/>
      <c r="C777" s="28"/>
      <c r="D777" s="28"/>
      <c r="E777" s="28"/>
      <c r="F777" s="34"/>
    </row>
    <row r="778">
      <c r="B778" s="28"/>
      <c r="C778" s="28"/>
      <c r="D778" s="28"/>
      <c r="E778" s="28"/>
      <c r="F778" s="34"/>
    </row>
    <row r="779">
      <c r="B779" s="28"/>
      <c r="C779" s="28"/>
      <c r="D779" s="28"/>
      <c r="E779" s="28"/>
      <c r="F779" s="34"/>
    </row>
    <row r="780">
      <c r="B780" s="28"/>
      <c r="C780" s="28"/>
      <c r="D780" s="28"/>
      <c r="E780" s="28"/>
      <c r="F780" s="34"/>
    </row>
    <row r="781">
      <c r="B781" s="28"/>
      <c r="C781" s="28"/>
      <c r="D781" s="28"/>
      <c r="E781" s="28"/>
      <c r="F781" s="34"/>
    </row>
    <row r="782">
      <c r="B782" s="28"/>
      <c r="C782" s="28"/>
      <c r="D782" s="28"/>
      <c r="E782" s="28"/>
      <c r="F782" s="34"/>
    </row>
    <row r="783">
      <c r="B783" s="28"/>
      <c r="C783" s="28"/>
      <c r="D783" s="28"/>
      <c r="E783" s="28"/>
      <c r="F783" s="34"/>
    </row>
    <row r="784">
      <c r="B784" s="28"/>
      <c r="C784" s="28"/>
      <c r="D784" s="28"/>
      <c r="E784" s="28"/>
      <c r="F784" s="34"/>
    </row>
    <row r="785">
      <c r="B785" s="28"/>
      <c r="C785" s="28"/>
      <c r="D785" s="28"/>
      <c r="E785" s="28"/>
      <c r="F785" s="34"/>
    </row>
    <row r="786">
      <c r="B786" s="28"/>
      <c r="C786" s="28"/>
      <c r="D786" s="28"/>
      <c r="E786" s="28"/>
      <c r="F786" s="34"/>
    </row>
    <row r="787">
      <c r="B787" s="28"/>
      <c r="C787" s="28"/>
      <c r="D787" s="28"/>
      <c r="E787" s="28"/>
      <c r="F787" s="34"/>
    </row>
    <row r="788">
      <c r="B788" s="28"/>
      <c r="C788" s="28"/>
      <c r="D788" s="28"/>
      <c r="E788" s="28"/>
      <c r="F788" s="34"/>
    </row>
    <row r="789">
      <c r="B789" s="28"/>
      <c r="C789" s="28"/>
      <c r="D789" s="28"/>
      <c r="E789" s="28"/>
      <c r="F789" s="34"/>
    </row>
    <row r="790">
      <c r="B790" s="28"/>
      <c r="C790" s="28"/>
      <c r="D790" s="28"/>
      <c r="E790" s="28"/>
      <c r="F790" s="34"/>
    </row>
    <row r="791">
      <c r="B791" s="28"/>
      <c r="C791" s="28"/>
      <c r="D791" s="28"/>
      <c r="E791" s="28"/>
      <c r="F791" s="34"/>
    </row>
    <row r="792">
      <c r="B792" s="28"/>
      <c r="C792" s="28"/>
      <c r="D792" s="28"/>
      <c r="E792" s="28"/>
      <c r="F792" s="34"/>
    </row>
    <row r="793">
      <c r="B793" s="28"/>
      <c r="C793" s="28"/>
      <c r="D793" s="28"/>
      <c r="E793" s="28"/>
      <c r="F793" s="34"/>
    </row>
    <row r="794">
      <c r="B794" s="28"/>
      <c r="C794" s="28"/>
      <c r="D794" s="28"/>
      <c r="E794" s="28"/>
      <c r="F794" s="34"/>
    </row>
    <row r="795">
      <c r="B795" s="28"/>
      <c r="C795" s="28"/>
      <c r="D795" s="28"/>
      <c r="E795" s="28"/>
      <c r="F795" s="34"/>
    </row>
    <row r="796">
      <c r="B796" s="28"/>
      <c r="C796" s="28"/>
      <c r="D796" s="28"/>
      <c r="E796" s="28"/>
      <c r="F796" s="34"/>
    </row>
    <row r="797">
      <c r="B797" s="28"/>
      <c r="C797" s="28"/>
      <c r="D797" s="28"/>
      <c r="E797" s="28"/>
      <c r="F797" s="34"/>
    </row>
    <row r="798">
      <c r="B798" s="28"/>
      <c r="C798" s="28"/>
      <c r="D798" s="28"/>
      <c r="E798" s="28"/>
      <c r="F798" s="34"/>
    </row>
    <row r="799">
      <c r="B799" s="28"/>
      <c r="C799" s="28"/>
      <c r="D799" s="28"/>
      <c r="E799" s="28"/>
      <c r="F799" s="34"/>
    </row>
    <row r="800">
      <c r="B800" s="28"/>
      <c r="C800" s="28"/>
      <c r="D800" s="28"/>
      <c r="E800" s="28"/>
      <c r="F800" s="34"/>
    </row>
    <row r="801">
      <c r="B801" s="28"/>
      <c r="C801" s="28"/>
      <c r="D801" s="28"/>
      <c r="E801" s="28"/>
      <c r="F801" s="34"/>
    </row>
    <row r="802">
      <c r="B802" s="28"/>
      <c r="C802" s="28"/>
      <c r="D802" s="28"/>
      <c r="E802" s="28"/>
      <c r="F802" s="34"/>
    </row>
    <row r="803">
      <c r="B803" s="28"/>
      <c r="C803" s="28"/>
      <c r="D803" s="28"/>
      <c r="E803" s="28"/>
      <c r="F803" s="34"/>
    </row>
    <row r="804">
      <c r="B804" s="28"/>
      <c r="C804" s="28"/>
      <c r="D804" s="28"/>
      <c r="E804" s="28"/>
      <c r="F804" s="34"/>
    </row>
    <row r="805">
      <c r="B805" s="28"/>
      <c r="C805" s="28"/>
      <c r="D805" s="28"/>
      <c r="E805" s="28"/>
      <c r="F805" s="34"/>
    </row>
    <row r="806">
      <c r="B806" s="28"/>
      <c r="C806" s="28"/>
      <c r="D806" s="28"/>
      <c r="E806" s="28"/>
      <c r="F806" s="34"/>
    </row>
    <row r="807">
      <c r="B807" s="28"/>
      <c r="C807" s="28"/>
      <c r="D807" s="28"/>
      <c r="E807" s="28"/>
      <c r="F807" s="34"/>
    </row>
    <row r="808">
      <c r="B808" s="28"/>
      <c r="C808" s="28"/>
      <c r="D808" s="28"/>
      <c r="E808" s="28"/>
      <c r="F808" s="34"/>
    </row>
    <row r="809">
      <c r="B809" s="28"/>
      <c r="C809" s="28"/>
      <c r="D809" s="28"/>
      <c r="E809" s="28"/>
      <c r="F809" s="34"/>
    </row>
    <row r="810">
      <c r="B810" s="28"/>
      <c r="C810" s="28"/>
      <c r="D810" s="28"/>
      <c r="E810" s="28"/>
      <c r="F810" s="34"/>
    </row>
    <row r="811">
      <c r="B811" s="28"/>
      <c r="C811" s="28"/>
      <c r="D811" s="28"/>
      <c r="E811" s="28"/>
      <c r="F811" s="34"/>
    </row>
    <row r="812">
      <c r="B812" s="28"/>
      <c r="C812" s="28"/>
      <c r="D812" s="28"/>
      <c r="E812" s="28"/>
      <c r="F812" s="34"/>
    </row>
    <row r="813">
      <c r="B813" s="28"/>
      <c r="C813" s="28"/>
      <c r="D813" s="28"/>
      <c r="E813" s="28"/>
      <c r="F813" s="34"/>
    </row>
    <row r="814">
      <c r="B814" s="28"/>
      <c r="C814" s="28"/>
      <c r="D814" s="28"/>
      <c r="E814" s="28"/>
      <c r="F814" s="34"/>
    </row>
    <row r="815">
      <c r="B815" s="28"/>
      <c r="C815" s="28"/>
      <c r="D815" s="28"/>
      <c r="E815" s="28"/>
      <c r="F815" s="34"/>
    </row>
    <row r="816">
      <c r="B816" s="28"/>
      <c r="C816" s="28"/>
      <c r="D816" s="28"/>
      <c r="E816" s="28"/>
      <c r="F816" s="34"/>
    </row>
    <row r="817">
      <c r="B817" s="28"/>
      <c r="C817" s="28"/>
      <c r="D817" s="28"/>
      <c r="E817" s="28"/>
      <c r="F817" s="34"/>
    </row>
    <row r="818">
      <c r="B818" s="28"/>
      <c r="C818" s="28"/>
      <c r="D818" s="28"/>
      <c r="E818" s="28"/>
      <c r="F818" s="34"/>
    </row>
    <row r="819">
      <c r="B819" s="28"/>
      <c r="C819" s="28"/>
      <c r="D819" s="28"/>
      <c r="E819" s="28"/>
      <c r="F819" s="34"/>
    </row>
    <row r="820">
      <c r="B820" s="28"/>
      <c r="C820" s="28"/>
      <c r="D820" s="28"/>
      <c r="E820" s="28"/>
      <c r="F820" s="34"/>
    </row>
    <row r="821">
      <c r="B821" s="28"/>
      <c r="C821" s="28"/>
      <c r="D821" s="28"/>
      <c r="E821" s="28"/>
      <c r="F821" s="34"/>
    </row>
    <row r="822">
      <c r="B822" s="28"/>
      <c r="C822" s="28"/>
      <c r="D822" s="28"/>
      <c r="E822" s="28"/>
      <c r="F822" s="34"/>
    </row>
    <row r="823">
      <c r="B823" s="28"/>
      <c r="C823" s="28"/>
      <c r="D823" s="28"/>
      <c r="E823" s="28"/>
      <c r="F823" s="34"/>
    </row>
    <row r="824">
      <c r="B824" s="28"/>
      <c r="C824" s="28"/>
      <c r="D824" s="28"/>
      <c r="E824" s="28"/>
      <c r="F824" s="34"/>
    </row>
    <row r="825">
      <c r="B825" s="28"/>
      <c r="C825" s="28"/>
      <c r="D825" s="28"/>
      <c r="E825" s="28"/>
      <c r="F825" s="34"/>
    </row>
    <row r="826">
      <c r="B826" s="28"/>
      <c r="C826" s="28"/>
      <c r="D826" s="28"/>
      <c r="E826" s="28"/>
      <c r="F826" s="34"/>
    </row>
    <row r="827">
      <c r="B827" s="28"/>
      <c r="C827" s="28"/>
      <c r="D827" s="28"/>
      <c r="E827" s="28"/>
      <c r="F827" s="34"/>
    </row>
    <row r="828">
      <c r="B828" s="28"/>
      <c r="C828" s="28"/>
      <c r="D828" s="28"/>
      <c r="E828" s="28"/>
      <c r="F828" s="34"/>
    </row>
    <row r="829">
      <c r="B829" s="28"/>
      <c r="C829" s="28"/>
      <c r="D829" s="28"/>
      <c r="E829" s="28"/>
      <c r="F829" s="34"/>
    </row>
    <row r="830">
      <c r="B830" s="28"/>
      <c r="C830" s="28"/>
      <c r="D830" s="28"/>
      <c r="E830" s="28"/>
      <c r="F830" s="34"/>
    </row>
    <row r="831">
      <c r="B831" s="28"/>
      <c r="C831" s="28"/>
      <c r="D831" s="28"/>
      <c r="E831" s="28"/>
      <c r="F831" s="34"/>
    </row>
    <row r="832">
      <c r="B832" s="28"/>
      <c r="C832" s="28"/>
      <c r="D832" s="28"/>
      <c r="E832" s="28"/>
      <c r="F832" s="34"/>
    </row>
    <row r="833">
      <c r="B833" s="28"/>
      <c r="C833" s="28"/>
      <c r="D833" s="28"/>
      <c r="E833" s="28"/>
      <c r="F833" s="34"/>
    </row>
    <row r="834">
      <c r="B834" s="28"/>
      <c r="C834" s="28"/>
      <c r="D834" s="28"/>
      <c r="E834" s="28"/>
      <c r="F834" s="34"/>
    </row>
    <row r="835">
      <c r="B835" s="28"/>
      <c r="C835" s="28"/>
      <c r="D835" s="28"/>
      <c r="E835" s="28"/>
      <c r="F835" s="34"/>
    </row>
    <row r="836">
      <c r="B836" s="28"/>
      <c r="C836" s="28"/>
      <c r="D836" s="28"/>
      <c r="E836" s="28"/>
      <c r="F836" s="34"/>
    </row>
    <row r="837">
      <c r="B837" s="28"/>
      <c r="C837" s="28"/>
      <c r="D837" s="28"/>
      <c r="E837" s="28"/>
      <c r="F837" s="34"/>
    </row>
    <row r="838">
      <c r="B838" s="28"/>
      <c r="C838" s="28"/>
      <c r="D838" s="28"/>
      <c r="E838" s="28"/>
      <c r="F838" s="34"/>
    </row>
    <row r="839">
      <c r="B839" s="28"/>
      <c r="C839" s="28"/>
      <c r="D839" s="28"/>
      <c r="E839" s="28"/>
      <c r="F839" s="34"/>
    </row>
    <row r="840">
      <c r="B840" s="28"/>
      <c r="C840" s="28"/>
      <c r="D840" s="28"/>
      <c r="E840" s="28"/>
      <c r="F840" s="34"/>
    </row>
    <row r="841">
      <c r="B841" s="28"/>
      <c r="C841" s="28"/>
      <c r="D841" s="28"/>
      <c r="E841" s="28"/>
      <c r="F841" s="34"/>
    </row>
    <row r="842">
      <c r="B842" s="28"/>
      <c r="C842" s="28"/>
      <c r="D842" s="28"/>
      <c r="E842" s="28"/>
      <c r="F842" s="34"/>
    </row>
    <row r="843">
      <c r="B843" s="28"/>
      <c r="C843" s="28"/>
      <c r="D843" s="28"/>
      <c r="E843" s="28"/>
      <c r="F843" s="34"/>
    </row>
    <row r="844">
      <c r="B844" s="28"/>
      <c r="C844" s="28"/>
      <c r="D844" s="28"/>
      <c r="E844" s="28"/>
      <c r="F844" s="34"/>
    </row>
    <row r="845">
      <c r="B845" s="28"/>
      <c r="C845" s="28"/>
      <c r="D845" s="28"/>
      <c r="E845" s="28"/>
      <c r="F845" s="34"/>
    </row>
    <row r="846">
      <c r="B846" s="28"/>
      <c r="C846" s="28"/>
      <c r="D846" s="28"/>
      <c r="E846" s="28"/>
      <c r="F846" s="34"/>
    </row>
    <row r="847">
      <c r="B847" s="28"/>
      <c r="C847" s="28"/>
      <c r="D847" s="28"/>
      <c r="E847" s="28"/>
      <c r="F847" s="34"/>
    </row>
    <row r="848">
      <c r="B848" s="28"/>
      <c r="C848" s="28"/>
      <c r="D848" s="28"/>
      <c r="E848" s="28"/>
      <c r="F848" s="34"/>
    </row>
    <row r="849">
      <c r="B849" s="28"/>
      <c r="C849" s="28"/>
      <c r="D849" s="28"/>
      <c r="E849" s="28"/>
      <c r="F849" s="34"/>
    </row>
    <row r="850">
      <c r="B850" s="28"/>
      <c r="C850" s="28"/>
      <c r="D850" s="28"/>
      <c r="E850" s="28"/>
      <c r="F850" s="34"/>
    </row>
    <row r="851">
      <c r="B851" s="28"/>
      <c r="C851" s="28"/>
      <c r="D851" s="28"/>
      <c r="E851" s="28"/>
      <c r="F851" s="34"/>
    </row>
    <row r="852">
      <c r="B852" s="28"/>
      <c r="C852" s="28"/>
      <c r="D852" s="28"/>
      <c r="E852" s="28"/>
      <c r="F852" s="34"/>
    </row>
    <row r="853">
      <c r="B853" s="28"/>
      <c r="C853" s="28"/>
      <c r="D853" s="28"/>
      <c r="E853" s="28"/>
      <c r="F853" s="34"/>
    </row>
    <row r="854">
      <c r="B854" s="28"/>
      <c r="C854" s="28"/>
      <c r="D854" s="28"/>
      <c r="E854" s="28"/>
      <c r="F854" s="34"/>
    </row>
    <row r="855">
      <c r="B855" s="28"/>
      <c r="C855" s="28"/>
      <c r="D855" s="28"/>
      <c r="E855" s="28"/>
      <c r="F855" s="34"/>
    </row>
    <row r="856">
      <c r="B856" s="28"/>
      <c r="C856" s="28"/>
      <c r="D856" s="28"/>
      <c r="E856" s="28"/>
      <c r="F856" s="34"/>
    </row>
    <row r="857">
      <c r="B857" s="28"/>
      <c r="C857" s="28"/>
      <c r="D857" s="28"/>
      <c r="E857" s="28"/>
      <c r="F857" s="34"/>
    </row>
    <row r="858">
      <c r="B858" s="28"/>
      <c r="C858" s="28"/>
      <c r="D858" s="28"/>
      <c r="E858" s="28"/>
      <c r="F858" s="34"/>
    </row>
    <row r="859">
      <c r="B859" s="28"/>
      <c r="C859" s="28"/>
      <c r="D859" s="28"/>
      <c r="E859" s="28"/>
      <c r="F859" s="34"/>
    </row>
    <row r="860">
      <c r="B860" s="28"/>
      <c r="C860" s="28"/>
      <c r="D860" s="28"/>
      <c r="E860" s="28"/>
      <c r="F860" s="34"/>
    </row>
    <row r="861">
      <c r="B861" s="28"/>
      <c r="C861" s="28"/>
      <c r="D861" s="28"/>
      <c r="E861" s="28"/>
      <c r="F861" s="34"/>
    </row>
    <row r="862">
      <c r="B862" s="28"/>
      <c r="C862" s="28"/>
      <c r="D862" s="28"/>
      <c r="E862" s="28"/>
      <c r="F862" s="34"/>
    </row>
    <row r="863">
      <c r="B863" s="28"/>
      <c r="C863" s="28"/>
      <c r="D863" s="28"/>
      <c r="E863" s="28"/>
      <c r="F863" s="34"/>
    </row>
    <row r="864">
      <c r="B864" s="28"/>
      <c r="C864" s="28"/>
      <c r="D864" s="28"/>
      <c r="E864" s="28"/>
      <c r="F864" s="34"/>
    </row>
    <row r="865">
      <c r="B865" s="28"/>
      <c r="C865" s="28"/>
      <c r="D865" s="28"/>
      <c r="E865" s="28"/>
      <c r="F865" s="34"/>
    </row>
    <row r="866">
      <c r="B866" s="28"/>
      <c r="C866" s="28"/>
      <c r="D866" s="28"/>
      <c r="E866" s="28"/>
      <c r="F866" s="34"/>
    </row>
    <row r="867">
      <c r="B867" s="28"/>
      <c r="C867" s="28"/>
      <c r="D867" s="28"/>
      <c r="E867" s="28"/>
      <c r="F867" s="34"/>
    </row>
    <row r="868">
      <c r="B868" s="28"/>
      <c r="C868" s="28"/>
      <c r="D868" s="28"/>
      <c r="E868" s="28"/>
      <c r="F868" s="34"/>
    </row>
    <row r="869">
      <c r="B869" s="28"/>
      <c r="C869" s="28"/>
      <c r="D869" s="28"/>
      <c r="E869" s="28"/>
      <c r="F869" s="34"/>
    </row>
    <row r="870">
      <c r="B870" s="28"/>
      <c r="C870" s="28"/>
      <c r="D870" s="28"/>
      <c r="E870" s="28"/>
      <c r="F870" s="34"/>
    </row>
    <row r="871">
      <c r="B871" s="28"/>
      <c r="C871" s="28"/>
      <c r="D871" s="28"/>
      <c r="E871" s="28"/>
      <c r="F871" s="34"/>
    </row>
    <row r="872">
      <c r="B872" s="28"/>
      <c r="C872" s="28"/>
      <c r="D872" s="28"/>
      <c r="E872" s="28"/>
      <c r="F872" s="34"/>
    </row>
    <row r="873">
      <c r="B873" s="28"/>
      <c r="C873" s="28"/>
      <c r="D873" s="28"/>
      <c r="E873" s="28"/>
      <c r="F873" s="34"/>
    </row>
    <row r="874">
      <c r="B874" s="28"/>
      <c r="C874" s="28"/>
      <c r="D874" s="28"/>
      <c r="E874" s="28"/>
      <c r="F874" s="34"/>
    </row>
    <row r="875">
      <c r="B875" s="28"/>
      <c r="C875" s="28"/>
      <c r="D875" s="28"/>
      <c r="E875" s="28"/>
      <c r="F875" s="34"/>
    </row>
    <row r="876">
      <c r="B876" s="28"/>
      <c r="C876" s="28"/>
      <c r="D876" s="28"/>
      <c r="E876" s="28"/>
      <c r="F876" s="34"/>
    </row>
    <row r="877">
      <c r="B877" s="28"/>
      <c r="C877" s="28"/>
      <c r="D877" s="28"/>
      <c r="E877" s="28"/>
      <c r="F877" s="34"/>
    </row>
    <row r="878">
      <c r="B878" s="28"/>
      <c r="C878" s="28"/>
      <c r="D878" s="28"/>
      <c r="E878" s="28"/>
      <c r="F878" s="34"/>
    </row>
    <row r="879">
      <c r="B879" s="28"/>
      <c r="C879" s="28"/>
      <c r="D879" s="28"/>
      <c r="E879" s="28"/>
      <c r="F879" s="34"/>
    </row>
    <row r="880">
      <c r="B880" s="28"/>
      <c r="C880" s="28"/>
      <c r="D880" s="28"/>
      <c r="E880" s="28"/>
      <c r="F880" s="34"/>
    </row>
    <row r="881">
      <c r="B881" s="28"/>
      <c r="C881" s="28"/>
      <c r="D881" s="28"/>
      <c r="E881" s="28"/>
      <c r="F881" s="34"/>
    </row>
    <row r="882">
      <c r="B882" s="28"/>
      <c r="C882" s="28"/>
      <c r="D882" s="28"/>
      <c r="E882" s="28"/>
      <c r="F882" s="34"/>
    </row>
    <row r="883">
      <c r="B883" s="28"/>
      <c r="C883" s="28"/>
      <c r="D883" s="28"/>
      <c r="E883" s="28"/>
      <c r="F883" s="34"/>
    </row>
    <row r="884">
      <c r="B884" s="28"/>
      <c r="C884" s="28"/>
      <c r="D884" s="28"/>
      <c r="E884" s="28"/>
      <c r="F884" s="34"/>
    </row>
    <row r="885">
      <c r="B885" s="28"/>
      <c r="C885" s="28"/>
      <c r="D885" s="28"/>
      <c r="E885" s="28"/>
      <c r="F885" s="34"/>
    </row>
    <row r="886">
      <c r="B886" s="28"/>
      <c r="C886" s="28"/>
      <c r="D886" s="28"/>
      <c r="E886" s="28"/>
      <c r="F886" s="34"/>
    </row>
    <row r="887">
      <c r="B887" s="28"/>
      <c r="C887" s="28"/>
      <c r="D887" s="28"/>
      <c r="E887" s="28"/>
      <c r="F887" s="34"/>
    </row>
    <row r="888">
      <c r="B888" s="28"/>
      <c r="C888" s="28"/>
      <c r="D888" s="28"/>
      <c r="E888" s="28"/>
      <c r="F888" s="34"/>
    </row>
    <row r="889">
      <c r="B889" s="28"/>
      <c r="C889" s="28"/>
      <c r="D889" s="28"/>
      <c r="E889" s="28"/>
      <c r="F889" s="34"/>
    </row>
    <row r="890">
      <c r="B890" s="28"/>
      <c r="C890" s="28"/>
      <c r="D890" s="28"/>
      <c r="E890" s="28"/>
      <c r="F890" s="34"/>
    </row>
    <row r="891">
      <c r="B891" s="28"/>
      <c r="C891" s="28"/>
      <c r="D891" s="28"/>
      <c r="E891" s="28"/>
      <c r="F891" s="34"/>
    </row>
    <row r="892">
      <c r="B892" s="28"/>
      <c r="C892" s="28"/>
      <c r="D892" s="28"/>
      <c r="E892" s="28"/>
      <c r="F892" s="34"/>
    </row>
    <row r="893">
      <c r="B893" s="28"/>
      <c r="C893" s="28"/>
      <c r="D893" s="28"/>
      <c r="E893" s="28"/>
      <c r="F893" s="34"/>
    </row>
    <row r="894">
      <c r="B894" s="28"/>
      <c r="C894" s="28"/>
      <c r="D894" s="28"/>
      <c r="E894" s="28"/>
      <c r="F894" s="34"/>
    </row>
    <row r="895">
      <c r="B895" s="28"/>
      <c r="C895" s="28"/>
      <c r="D895" s="28"/>
      <c r="E895" s="28"/>
      <c r="F895" s="34"/>
    </row>
    <row r="896">
      <c r="B896" s="28"/>
      <c r="C896" s="28"/>
      <c r="D896" s="28"/>
      <c r="E896" s="28"/>
      <c r="F896" s="34"/>
    </row>
    <row r="897">
      <c r="B897" s="28"/>
      <c r="C897" s="28"/>
      <c r="D897" s="28"/>
      <c r="E897" s="28"/>
      <c r="F897" s="34"/>
    </row>
    <row r="898">
      <c r="B898" s="28"/>
      <c r="C898" s="28"/>
      <c r="D898" s="28"/>
      <c r="E898" s="28"/>
      <c r="F898" s="34"/>
    </row>
    <row r="899">
      <c r="B899" s="28"/>
      <c r="C899" s="28"/>
      <c r="D899" s="28"/>
      <c r="E899" s="28"/>
      <c r="F899" s="34"/>
    </row>
    <row r="900">
      <c r="B900" s="28"/>
      <c r="C900" s="28"/>
      <c r="D900" s="28"/>
      <c r="E900" s="28"/>
      <c r="F900" s="34"/>
    </row>
    <row r="901">
      <c r="B901" s="28"/>
      <c r="C901" s="28"/>
      <c r="D901" s="28"/>
      <c r="E901" s="28"/>
      <c r="F901" s="34"/>
    </row>
    <row r="902">
      <c r="B902" s="28"/>
      <c r="C902" s="28"/>
      <c r="D902" s="28"/>
      <c r="E902" s="28"/>
      <c r="F902" s="34"/>
    </row>
    <row r="903">
      <c r="B903" s="28"/>
      <c r="C903" s="28"/>
      <c r="D903" s="28"/>
      <c r="E903" s="28"/>
      <c r="F903" s="34"/>
    </row>
    <row r="904">
      <c r="B904" s="28"/>
      <c r="C904" s="28"/>
      <c r="D904" s="28"/>
      <c r="E904" s="28"/>
      <c r="F904" s="34"/>
    </row>
    <row r="905">
      <c r="B905" s="28"/>
      <c r="C905" s="28"/>
      <c r="D905" s="28"/>
      <c r="E905" s="28"/>
      <c r="F905" s="34"/>
    </row>
    <row r="906">
      <c r="B906" s="28"/>
      <c r="C906" s="28"/>
      <c r="D906" s="28"/>
      <c r="E906" s="28"/>
      <c r="F906" s="34"/>
    </row>
    <row r="907">
      <c r="B907" s="28"/>
      <c r="C907" s="28"/>
      <c r="D907" s="28"/>
      <c r="E907" s="28"/>
      <c r="F907" s="34"/>
    </row>
    <row r="908">
      <c r="B908" s="28"/>
      <c r="C908" s="28"/>
      <c r="D908" s="28"/>
      <c r="E908" s="28"/>
      <c r="F908" s="34"/>
    </row>
    <row r="909">
      <c r="B909" s="28"/>
      <c r="C909" s="28"/>
      <c r="D909" s="28"/>
      <c r="E909" s="28"/>
      <c r="F909" s="34"/>
    </row>
    <row r="910">
      <c r="B910" s="28"/>
      <c r="C910" s="28"/>
      <c r="D910" s="28"/>
      <c r="E910" s="28"/>
      <c r="F910" s="34"/>
    </row>
    <row r="911">
      <c r="B911" s="28"/>
      <c r="C911" s="28"/>
      <c r="D911" s="28"/>
      <c r="E911" s="28"/>
      <c r="F911" s="34"/>
    </row>
    <row r="912">
      <c r="B912" s="28"/>
      <c r="C912" s="28"/>
      <c r="D912" s="28"/>
      <c r="E912" s="28"/>
      <c r="F912" s="34"/>
    </row>
    <row r="913">
      <c r="B913" s="28"/>
      <c r="C913" s="28"/>
      <c r="D913" s="28"/>
      <c r="E913" s="28"/>
      <c r="F913" s="34"/>
    </row>
    <row r="914">
      <c r="B914" s="28"/>
      <c r="C914" s="28"/>
      <c r="D914" s="28"/>
      <c r="E914" s="28"/>
      <c r="F914" s="34"/>
    </row>
    <row r="915">
      <c r="B915" s="28"/>
      <c r="C915" s="28"/>
      <c r="D915" s="28"/>
      <c r="E915" s="28"/>
      <c r="F915" s="34"/>
    </row>
    <row r="916">
      <c r="B916" s="28"/>
      <c r="C916" s="28"/>
      <c r="D916" s="28"/>
      <c r="E916" s="28"/>
      <c r="F916" s="34"/>
    </row>
    <row r="917">
      <c r="B917" s="28"/>
      <c r="C917" s="28"/>
      <c r="D917" s="28"/>
      <c r="E917" s="28"/>
      <c r="F917" s="34"/>
    </row>
    <row r="918">
      <c r="B918" s="28"/>
      <c r="C918" s="28"/>
      <c r="D918" s="28"/>
      <c r="E918" s="28"/>
      <c r="F918" s="34"/>
    </row>
    <row r="919">
      <c r="B919" s="28"/>
      <c r="C919" s="28"/>
      <c r="D919" s="28"/>
      <c r="E919" s="28"/>
      <c r="F919" s="34"/>
    </row>
    <row r="920">
      <c r="B920" s="28"/>
      <c r="C920" s="28"/>
      <c r="D920" s="28"/>
      <c r="E920" s="28"/>
      <c r="F920" s="34"/>
    </row>
    <row r="921">
      <c r="B921" s="28"/>
      <c r="C921" s="28"/>
      <c r="D921" s="28"/>
      <c r="E921" s="28"/>
      <c r="F921" s="34"/>
    </row>
    <row r="922">
      <c r="B922" s="28"/>
      <c r="C922" s="28"/>
      <c r="D922" s="28"/>
      <c r="E922" s="28"/>
      <c r="F922" s="34"/>
    </row>
    <row r="923">
      <c r="B923" s="28"/>
      <c r="C923" s="28"/>
      <c r="D923" s="28"/>
      <c r="E923" s="28"/>
      <c r="F923" s="34"/>
    </row>
    <row r="924">
      <c r="B924" s="28"/>
      <c r="C924" s="28"/>
      <c r="D924" s="28"/>
      <c r="E924" s="28"/>
      <c r="F924" s="34"/>
    </row>
    <row r="925">
      <c r="B925" s="28"/>
      <c r="C925" s="28"/>
      <c r="D925" s="28"/>
      <c r="E925" s="28"/>
      <c r="F925" s="34"/>
    </row>
    <row r="926">
      <c r="B926" s="28"/>
      <c r="C926" s="28"/>
      <c r="D926" s="28"/>
      <c r="E926" s="28"/>
      <c r="F926" s="34"/>
    </row>
    <row r="927">
      <c r="B927" s="28"/>
      <c r="C927" s="28"/>
      <c r="D927" s="28"/>
      <c r="E927" s="28"/>
      <c r="F927" s="34"/>
    </row>
    <row r="928">
      <c r="B928" s="28"/>
      <c r="C928" s="28"/>
      <c r="D928" s="28"/>
      <c r="E928" s="28"/>
      <c r="F928" s="34"/>
    </row>
    <row r="929">
      <c r="B929" s="28"/>
      <c r="C929" s="28"/>
      <c r="D929" s="28"/>
      <c r="E929" s="28"/>
      <c r="F929" s="34"/>
    </row>
    <row r="930">
      <c r="B930" s="28"/>
      <c r="C930" s="28"/>
      <c r="D930" s="28"/>
      <c r="E930" s="28"/>
      <c r="F930" s="34"/>
    </row>
    <row r="931">
      <c r="B931" s="28"/>
      <c r="C931" s="28"/>
      <c r="D931" s="28"/>
      <c r="E931" s="28"/>
      <c r="F931" s="34"/>
    </row>
    <row r="932">
      <c r="B932" s="28"/>
      <c r="C932" s="28"/>
      <c r="D932" s="28"/>
      <c r="E932" s="28"/>
      <c r="F932" s="34"/>
    </row>
    <row r="933">
      <c r="B933" s="28"/>
      <c r="C933" s="28"/>
      <c r="D933" s="28"/>
      <c r="E933" s="28"/>
      <c r="F933" s="34"/>
    </row>
    <row r="934">
      <c r="B934" s="28"/>
      <c r="C934" s="28"/>
      <c r="D934" s="28"/>
      <c r="E934" s="28"/>
      <c r="F934" s="34"/>
    </row>
    <row r="935">
      <c r="B935" s="28"/>
      <c r="C935" s="28"/>
      <c r="D935" s="28"/>
      <c r="E935" s="28"/>
      <c r="F935" s="34"/>
    </row>
    <row r="936">
      <c r="B936" s="28"/>
      <c r="C936" s="28"/>
      <c r="D936" s="28"/>
      <c r="E936" s="28"/>
      <c r="F936" s="34"/>
    </row>
    <row r="937">
      <c r="B937" s="28"/>
      <c r="C937" s="28"/>
      <c r="D937" s="28"/>
      <c r="E937" s="28"/>
      <c r="F937" s="34"/>
    </row>
    <row r="938">
      <c r="B938" s="28"/>
      <c r="C938" s="28"/>
      <c r="D938" s="28"/>
      <c r="E938" s="28"/>
      <c r="F938" s="34"/>
    </row>
    <row r="939">
      <c r="B939" s="28"/>
      <c r="C939" s="28"/>
      <c r="D939" s="28"/>
      <c r="E939" s="28"/>
      <c r="F939" s="34"/>
    </row>
    <row r="940">
      <c r="B940" s="28"/>
      <c r="C940" s="28"/>
      <c r="D940" s="28"/>
      <c r="E940" s="28"/>
      <c r="F940" s="34"/>
    </row>
    <row r="941">
      <c r="B941" s="28"/>
      <c r="C941" s="28"/>
      <c r="D941" s="28"/>
      <c r="E941" s="28"/>
      <c r="F941" s="34"/>
    </row>
    <row r="942">
      <c r="B942" s="28"/>
      <c r="C942" s="28"/>
      <c r="D942" s="28"/>
      <c r="E942" s="28"/>
      <c r="F942" s="34"/>
    </row>
    <row r="943">
      <c r="B943" s="28"/>
      <c r="C943" s="28"/>
      <c r="D943" s="28"/>
      <c r="E943" s="28"/>
      <c r="F943" s="34"/>
    </row>
    <row r="944">
      <c r="B944" s="28"/>
      <c r="C944" s="28"/>
      <c r="D944" s="28"/>
      <c r="E944" s="28"/>
      <c r="F944" s="34"/>
    </row>
    <row r="945">
      <c r="B945" s="28"/>
      <c r="C945" s="28"/>
      <c r="D945" s="28"/>
      <c r="E945" s="28"/>
      <c r="F945" s="34"/>
    </row>
    <row r="946">
      <c r="B946" s="28"/>
      <c r="C946" s="28"/>
      <c r="D946" s="28"/>
      <c r="E946" s="28"/>
      <c r="F946" s="34"/>
    </row>
    <row r="947">
      <c r="B947" s="28"/>
      <c r="C947" s="28"/>
      <c r="D947" s="28"/>
      <c r="E947" s="28"/>
      <c r="F947" s="34"/>
    </row>
    <row r="948">
      <c r="B948" s="28"/>
      <c r="C948" s="28"/>
      <c r="D948" s="28"/>
      <c r="E948" s="28"/>
      <c r="F948" s="34"/>
    </row>
    <row r="949">
      <c r="B949" s="28"/>
      <c r="C949" s="28"/>
      <c r="D949" s="28"/>
      <c r="E949" s="28"/>
      <c r="F949" s="34"/>
    </row>
    <row r="950">
      <c r="B950" s="28"/>
      <c r="C950" s="28"/>
      <c r="D950" s="28"/>
      <c r="E950" s="28"/>
      <c r="F950" s="34"/>
    </row>
    <row r="951">
      <c r="B951" s="28"/>
      <c r="C951" s="28"/>
      <c r="D951" s="28"/>
      <c r="E951" s="28"/>
      <c r="F951" s="34"/>
    </row>
    <row r="952">
      <c r="B952" s="28"/>
      <c r="C952" s="28"/>
      <c r="D952" s="28"/>
      <c r="E952" s="28"/>
      <c r="F952" s="34"/>
    </row>
    <row r="953">
      <c r="B953" s="28"/>
      <c r="C953" s="28"/>
      <c r="D953" s="28"/>
      <c r="E953" s="28"/>
      <c r="F953" s="34"/>
    </row>
    <row r="954">
      <c r="B954" s="28"/>
      <c r="C954" s="28"/>
      <c r="D954" s="28"/>
      <c r="E954" s="28"/>
      <c r="F954" s="34"/>
    </row>
    <row r="955">
      <c r="B955" s="28"/>
      <c r="C955" s="28"/>
      <c r="D955" s="28"/>
      <c r="E955" s="28"/>
      <c r="F955" s="34"/>
    </row>
    <row r="956">
      <c r="B956" s="28"/>
      <c r="C956" s="28"/>
      <c r="D956" s="28"/>
      <c r="E956" s="28"/>
      <c r="F956" s="34"/>
    </row>
    <row r="957">
      <c r="B957" s="28"/>
      <c r="C957" s="28"/>
      <c r="D957" s="28"/>
      <c r="E957" s="28"/>
      <c r="F957" s="34"/>
    </row>
    <row r="958">
      <c r="B958" s="28"/>
      <c r="C958" s="28"/>
      <c r="D958" s="28"/>
      <c r="E958" s="28"/>
      <c r="F958" s="34"/>
    </row>
    <row r="959">
      <c r="B959" s="28"/>
      <c r="C959" s="28"/>
      <c r="D959" s="28"/>
      <c r="E959" s="28"/>
      <c r="F959" s="34"/>
    </row>
    <row r="960">
      <c r="B960" s="28"/>
      <c r="C960" s="28"/>
      <c r="D960" s="28"/>
      <c r="E960" s="28"/>
      <c r="F960" s="34"/>
    </row>
    <row r="961">
      <c r="B961" s="28"/>
      <c r="C961" s="28"/>
      <c r="D961" s="28"/>
      <c r="E961" s="28"/>
      <c r="F961" s="34"/>
    </row>
    <row r="962">
      <c r="B962" s="28"/>
      <c r="C962" s="28"/>
      <c r="D962" s="28"/>
      <c r="E962" s="28"/>
      <c r="F962" s="34"/>
    </row>
    <row r="963">
      <c r="B963" s="28"/>
      <c r="C963" s="28"/>
      <c r="D963" s="28"/>
      <c r="E963" s="28"/>
      <c r="F963" s="34"/>
    </row>
    <row r="964">
      <c r="B964" s="28"/>
      <c r="C964" s="28"/>
      <c r="D964" s="28"/>
      <c r="E964" s="28"/>
      <c r="F964" s="34"/>
    </row>
    <row r="965">
      <c r="B965" s="28"/>
      <c r="C965" s="28"/>
      <c r="D965" s="28"/>
      <c r="E965" s="28"/>
      <c r="F965" s="34"/>
    </row>
    <row r="966">
      <c r="B966" s="28"/>
      <c r="C966" s="28"/>
      <c r="D966" s="28"/>
      <c r="E966" s="28"/>
      <c r="F966" s="34"/>
    </row>
    <row r="967">
      <c r="B967" s="28"/>
      <c r="C967" s="28"/>
      <c r="D967" s="28"/>
      <c r="E967" s="28"/>
      <c r="F967" s="34"/>
    </row>
    <row r="968">
      <c r="B968" s="28"/>
      <c r="C968" s="28"/>
      <c r="D968" s="28"/>
      <c r="E968" s="28"/>
      <c r="F968" s="34"/>
    </row>
    <row r="969">
      <c r="B969" s="28"/>
      <c r="C969" s="28"/>
      <c r="D969" s="28"/>
      <c r="E969" s="28"/>
      <c r="F969" s="34"/>
    </row>
    <row r="970">
      <c r="B970" s="28"/>
      <c r="C970" s="28"/>
      <c r="D970" s="28"/>
      <c r="E970" s="28"/>
      <c r="F970" s="34"/>
    </row>
    <row r="971">
      <c r="B971" s="28"/>
      <c r="C971" s="28"/>
      <c r="D971" s="28"/>
      <c r="E971" s="28"/>
      <c r="F971" s="34"/>
    </row>
    <row r="972">
      <c r="B972" s="28"/>
      <c r="C972" s="28"/>
      <c r="D972" s="28"/>
      <c r="E972" s="28"/>
      <c r="F972" s="34"/>
    </row>
    <row r="973">
      <c r="B973" s="28"/>
      <c r="C973" s="28"/>
      <c r="D973" s="28"/>
      <c r="E973" s="28"/>
      <c r="F973" s="34"/>
    </row>
    <row r="974">
      <c r="B974" s="28"/>
      <c r="C974" s="28"/>
      <c r="D974" s="28"/>
      <c r="E974" s="28"/>
      <c r="F974" s="34"/>
    </row>
    <row r="975">
      <c r="B975" s="28"/>
      <c r="C975" s="28"/>
      <c r="D975" s="28"/>
      <c r="E975" s="28"/>
      <c r="F975" s="34"/>
    </row>
    <row r="976">
      <c r="B976" s="28"/>
      <c r="C976" s="28"/>
      <c r="D976" s="28"/>
      <c r="E976" s="28"/>
      <c r="F976" s="34"/>
    </row>
    <row r="977">
      <c r="B977" s="28"/>
      <c r="C977" s="28"/>
      <c r="D977" s="28"/>
      <c r="E977" s="28"/>
      <c r="F977" s="34"/>
    </row>
    <row r="978">
      <c r="B978" s="28"/>
      <c r="C978" s="28"/>
      <c r="D978" s="28"/>
      <c r="E978" s="28"/>
      <c r="F978" s="34"/>
    </row>
    <row r="979">
      <c r="B979" s="28"/>
      <c r="C979" s="28"/>
      <c r="D979" s="28"/>
      <c r="E979" s="28"/>
      <c r="F979" s="34"/>
    </row>
    <row r="980">
      <c r="B980" s="28"/>
      <c r="C980" s="28"/>
      <c r="D980" s="28"/>
      <c r="E980" s="28"/>
      <c r="F980" s="34"/>
    </row>
    <row r="981">
      <c r="B981" s="28"/>
      <c r="C981" s="28"/>
      <c r="D981" s="28"/>
      <c r="E981" s="28"/>
      <c r="F981" s="34"/>
    </row>
    <row r="982">
      <c r="B982" s="28"/>
      <c r="C982" s="28"/>
      <c r="D982" s="28"/>
      <c r="E982" s="28"/>
      <c r="F982" s="34"/>
    </row>
    <row r="983">
      <c r="B983" s="28"/>
      <c r="C983" s="28"/>
      <c r="D983" s="28"/>
      <c r="E983" s="28"/>
      <c r="F983" s="34"/>
    </row>
    <row r="984">
      <c r="B984" s="28"/>
      <c r="C984" s="28"/>
      <c r="D984" s="28"/>
      <c r="E984" s="28"/>
      <c r="F984" s="34"/>
    </row>
    <row r="985">
      <c r="B985" s="28"/>
      <c r="C985" s="28"/>
      <c r="D985" s="28"/>
      <c r="E985" s="28"/>
      <c r="F985" s="34"/>
    </row>
    <row r="986">
      <c r="B986" s="28"/>
      <c r="C986" s="28"/>
      <c r="D986" s="28"/>
      <c r="E986" s="28"/>
      <c r="F986" s="34"/>
    </row>
    <row r="987">
      <c r="B987" s="28"/>
      <c r="C987" s="28"/>
      <c r="D987" s="28"/>
      <c r="E987" s="28"/>
      <c r="F987" s="34"/>
    </row>
    <row r="988">
      <c r="B988" s="28"/>
      <c r="C988" s="28"/>
      <c r="D988" s="28"/>
      <c r="E988" s="28"/>
      <c r="F988" s="34"/>
    </row>
    <row r="989">
      <c r="B989" s="28"/>
      <c r="C989" s="28"/>
      <c r="D989" s="28"/>
      <c r="E989" s="28"/>
      <c r="F989" s="34"/>
    </row>
    <row r="990">
      <c r="B990" s="28"/>
      <c r="C990" s="28"/>
      <c r="D990" s="28"/>
      <c r="E990" s="28"/>
      <c r="F990" s="34"/>
    </row>
    <row r="991">
      <c r="B991" s="28"/>
      <c r="C991" s="28"/>
      <c r="D991" s="28"/>
      <c r="E991" s="28"/>
      <c r="F991" s="34"/>
    </row>
    <row r="992">
      <c r="B992" s="28"/>
      <c r="C992" s="28"/>
      <c r="D992" s="28"/>
      <c r="E992" s="28"/>
      <c r="F992" s="34"/>
    </row>
    <row r="993">
      <c r="B993" s="28"/>
      <c r="C993" s="28"/>
      <c r="D993" s="28"/>
      <c r="E993" s="28"/>
      <c r="F993" s="34"/>
    </row>
    <row r="994">
      <c r="B994" s="28"/>
      <c r="C994" s="28"/>
      <c r="D994" s="28"/>
      <c r="E994" s="28"/>
      <c r="F994" s="34"/>
    </row>
    <row r="995">
      <c r="B995" s="28"/>
      <c r="C995" s="28"/>
      <c r="D995" s="28"/>
      <c r="E995" s="28"/>
      <c r="F995" s="34"/>
    </row>
    <row r="996">
      <c r="B996" s="28"/>
      <c r="C996" s="28"/>
      <c r="D996" s="28"/>
      <c r="E996" s="28"/>
      <c r="F996" s="34"/>
    </row>
    <row r="997">
      <c r="B997" s="28"/>
      <c r="C997" s="28"/>
      <c r="D997" s="28"/>
      <c r="E997" s="28"/>
      <c r="F997" s="34"/>
    </row>
    <row r="998">
      <c r="B998" s="28"/>
      <c r="C998" s="28"/>
      <c r="D998" s="28"/>
      <c r="E998" s="28"/>
      <c r="F998" s="34"/>
    </row>
    <row r="999">
      <c r="B999" s="28"/>
      <c r="C999" s="28"/>
      <c r="D999" s="28"/>
      <c r="E999" s="28"/>
      <c r="F999" s="34"/>
    </row>
  </sheetData>
  <mergeCells count="10">
    <mergeCell ref="F11:O11"/>
    <mergeCell ref="F12:O12"/>
    <mergeCell ref="F13:O13"/>
    <mergeCell ref="F2:O2"/>
    <mergeCell ref="F3:O3"/>
    <mergeCell ref="F4:O4"/>
    <mergeCell ref="F5:O5"/>
    <mergeCell ref="F7:O7"/>
    <mergeCell ref="F8:O8"/>
    <mergeCell ref="F9:O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63"/>
  </cols>
  <sheetData>
    <row r="2">
      <c r="A2" s="41" t="s">
        <v>115</v>
      </c>
    </row>
    <row r="3">
      <c r="G3" s="42"/>
    </row>
    <row r="4">
      <c r="A4" s="43" t="s">
        <v>116</v>
      </c>
      <c r="G4" s="42"/>
    </row>
    <row r="5">
      <c r="A5" s="44"/>
    </row>
    <row r="6">
      <c r="A6" s="44"/>
    </row>
    <row r="7">
      <c r="A7" s="44"/>
    </row>
    <row r="8">
      <c r="A8" s="44"/>
    </row>
    <row r="9">
      <c r="A9" s="44"/>
    </row>
    <row r="10">
      <c r="A10" s="44"/>
    </row>
    <row r="11">
      <c r="A11" s="44"/>
    </row>
    <row r="12">
      <c r="A12" s="44"/>
    </row>
    <row r="13">
      <c r="A13" s="44"/>
    </row>
    <row r="14">
      <c r="A14" s="44"/>
    </row>
    <row r="15">
      <c r="A15" s="44"/>
    </row>
    <row r="16">
      <c r="A16" s="44"/>
    </row>
    <row r="17">
      <c r="A17" s="44"/>
    </row>
    <row r="18">
      <c r="A18" s="44"/>
    </row>
    <row r="19">
      <c r="A19" s="44"/>
    </row>
    <row r="20">
      <c r="A20" s="44"/>
    </row>
    <row r="21">
      <c r="A21" s="44"/>
    </row>
    <row r="22">
      <c r="A22" s="44"/>
    </row>
    <row r="23">
      <c r="A23" s="44"/>
    </row>
    <row r="24">
      <c r="A24" s="44"/>
    </row>
    <row r="25">
      <c r="A25" s="44"/>
    </row>
    <row r="26">
      <c r="A26" s="44"/>
    </row>
    <row r="27">
      <c r="A27" s="44"/>
    </row>
    <row r="28">
      <c r="A28" s="45"/>
    </row>
    <row r="29">
      <c r="A29" s="46" t="s">
        <v>117</v>
      </c>
    </row>
    <row r="30">
      <c r="A30" s="46" t="s">
        <v>118</v>
      </c>
    </row>
  </sheetData>
  <mergeCells count="1">
    <mergeCell ref="A4:A28"/>
  </mergeCells>
  <drawing r:id="rId1"/>
</worksheet>
</file>