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预算 - 摘要（按类别）" sheetId="2" r:id="rId5"/>
    <sheet name="交易 - 交易" sheetId="3" r:id="rId6"/>
  </sheets>
</workbook>
</file>

<file path=xl/sharedStrings.xml><?xml version="1.0" encoding="utf-8"?>
<sst xmlns="http://schemas.openxmlformats.org/spreadsheetml/2006/main" uniqueCount="35">
  <si>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</si>
  <si>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</si>
  <si>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</si>
  <si>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</si>
  <si>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预算</t>
  </si>
  <si>
    <t>摘要（按类别）</t>
  </si>
  <si>
    <t>预算 - 摘要（按类别）</t>
  </si>
  <si>
    <t>类别</t>
  </si>
  <si>
    <t>实际支出</t>
  </si>
  <si>
    <t>差额</t>
  </si>
  <si>
    <t>汽车</t>
  </si>
  <si>
    <t>娱乐</t>
  </si>
  <si>
    <t>食物</t>
  </si>
  <si>
    <t>房屋</t>
  </si>
  <si>
    <t>医疗</t>
  </si>
  <si>
    <t>个人项目</t>
  </si>
  <si>
    <t>旅行</t>
  </si>
  <si>
    <t>水电煤气费</t>
  </si>
  <si>
    <t>其他</t>
  </si>
  <si>
    <t>总计</t>
  </si>
  <si>
    <t>交易</t>
  </si>
  <si>
    <t>交易 - 交易</t>
  </si>
  <si>
    <t>日期</t>
  </si>
  <si>
    <t>描述</t>
  </si>
  <si>
    <t>总额</t>
  </si>
  <si>
    <t>杂货</t>
  </si>
  <si>
    <t>地毯</t>
  </si>
  <si>
    <t>飞行</t>
  </si>
  <si>
    <t>汽油</t>
  </si>
  <si>
    <t>电影票</t>
  </si>
  <si>
    <t>外出就餐</t>
  </si>
  <si>
    <t>药品</t>
  </si>
  <si>
    <t>鞋</t>
  </si>
  <si>
    <t>赠礼</t>
  </si>
  <si>
    <t>电话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</si>
</sst>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$￥-804]#,##0.00_);[Red]\([$￥-804]#,##0.00\)"/>
    <numFmt numFmtId="60" formatCode="[$$-409]#,##0.00_);[Red]\([$$-409]#,##0.00\)"/>
    <numFmt numFmtId="61" formatCode="yy-m-d"/>
  </numFmts>
  <fonts count="11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12"/>
      <name val="Helvetica Neue"/>
    </font>
    <font>
      <sz val="10"/>
      <color indexed="8"/>
      <name val="Helvetica Neue Medium"/>
    </font>
    <font>
      <b val="1"/>
      <sz val="10"/>
      <color indexed="8"/>
      <name val="Helvetica Neue"/>
    </font>
    <font>
      <sz val="11"/>
      <color indexed="8"/>
      <name val="Helvetica Neue"/>
    </font>
    <font>
      <b val="1"/>
      <sz val="11"/>
      <color indexed="8"/>
      <name val="Helvetica Neue"/>
    </font>
    <font>
      <sz val="12"/>
      <color indexed="12"/>
      <name val="Helvetica Neue"/>
    </font>
    <font>
      <b val="1"/>
      <sz val="24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3">
    <border>
      <left/>
      <right/>
      <top/>
      <bottom/>
      <diagonal/>
    </border>
    <border>
      <left style="thin">
        <color indexed="14"/>
      </left>
      <right style="thin">
        <color indexed="12"/>
      </right>
      <top style="thin">
        <color indexed="14"/>
      </top>
      <bottom style="thin">
        <color indexed="15"/>
      </bottom>
      <diagonal/>
    </border>
    <border>
      <left style="thin">
        <color indexed="12"/>
      </left>
      <right style="thin">
        <color indexed="12"/>
      </right>
      <top style="thin">
        <color indexed="14"/>
      </top>
      <bottom style="thin">
        <color indexed="15"/>
      </bottom>
      <diagonal/>
    </border>
    <border>
      <left style="thin">
        <color indexed="12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vertical="top" wrapText="1"/>
    </xf>
    <xf numFmtId="49" fontId="4" fillId="4" borderId="2" applyNumberFormat="1" applyFont="1" applyFill="1" applyBorder="1" applyAlignment="1" applyProtection="0">
      <alignment vertical="top" wrapText="1"/>
    </xf>
    <xf numFmtId="49" fontId="4" fillId="4" borderId="3" applyNumberFormat="1" applyFont="1" applyFill="1" applyBorder="1" applyAlignment="1" applyProtection="0">
      <alignment vertical="top" wrapText="1"/>
    </xf>
    <xf numFmtId="49" fontId="5" borderId="4" applyNumberFormat="1" applyFont="1" applyFill="0" applyBorder="1" applyAlignment="1" applyProtection="0">
      <alignment vertical="top" wrapText="1"/>
    </xf>
    <xf numFmtId="59" fontId="0" fillId="5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59" fontId="0" fillId="5" borderId="8" applyNumberFormat="1" applyFont="1" applyFill="1" applyBorder="1" applyAlignment="1" applyProtection="0">
      <alignment vertical="top" wrapText="1"/>
    </xf>
    <xf numFmtId="59" fontId="0" fillId="6" borderId="9" applyNumberFormat="1" applyFont="1" applyFill="1" applyBorder="1" applyAlignment="1" applyProtection="0">
      <alignment vertical="top" wrapText="1"/>
    </xf>
    <xf numFmtId="59" fontId="0" borderId="9" applyNumberFormat="1" applyFont="1" applyFill="0" applyBorder="1" applyAlignment="1" applyProtection="0">
      <alignment vertical="top" wrapText="1"/>
    </xf>
    <xf numFmtId="49" fontId="5" borderId="10" applyNumberFormat="1" applyFont="1" applyFill="0" applyBorder="1" applyAlignment="1" applyProtection="0">
      <alignment vertical="top" wrapText="1"/>
    </xf>
    <xf numFmtId="59" fontId="0" fillId="5" borderId="11" applyNumberFormat="1" applyFont="1" applyFill="1" applyBorder="1" applyAlignment="1" applyProtection="0">
      <alignment vertical="top" wrapText="1"/>
    </xf>
    <xf numFmtId="59" fontId="0" borderId="12" applyNumberFormat="1" applyFont="1" applyFill="0" applyBorder="1" applyAlignment="1" applyProtection="0">
      <alignment vertical="top" wrapText="1"/>
    </xf>
    <xf numFmtId="49" fontId="6" fillId="7" borderId="6" applyNumberFormat="1" applyFont="1" applyFill="1" applyBorder="1" applyAlignment="1" applyProtection="0">
      <alignment vertical="top" wrapText="1"/>
    </xf>
    <xf numFmtId="59" fontId="6" fillId="7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3" applyNumberFormat="1" applyFont="1" applyFill="1" applyBorder="1" applyAlignment="1" applyProtection="0">
      <alignment horizontal="right" vertical="top" wrapText="1"/>
    </xf>
    <xf numFmtId="61" fontId="0" borderId="6" applyNumberFormat="1" applyFont="1" applyFill="0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vertical="top" wrapText="1"/>
    </xf>
    <xf numFmtId="61" fontId="0" fillId="6" borderId="9" applyNumberFormat="1" applyFont="1" applyFill="1" applyBorder="1" applyAlignment="1" applyProtection="0">
      <alignment horizontal="left" vertical="top" wrapText="1"/>
    </xf>
    <xf numFmtId="49" fontId="0" fillId="6" borderId="9" applyNumberFormat="1" applyFont="1" applyFill="1" applyBorder="1" applyAlignment="1" applyProtection="0">
      <alignment vertical="top" wrapText="1"/>
    </xf>
    <xf numFmtId="61" fontId="0" borderId="9" applyNumberFormat="1" applyFont="1" applyFill="0" applyBorder="1" applyAlignment="1" applyProtection="0">
      <alignment horizontal="left" vertical="top" wrapText="1"/>
    </xf>
    <xf numFmtId="49" fontId="0" borderId="9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efffe"/>
      <rgbColor rgb="ff00a2ff"/>
      <rgbColor rgb="ffc8c8c8"/>
      <rgbColor rgb="ff89847f"/>
      <rgbColor rgb="fffffae6"/>
      <rgbColor rgb="fff7f7f6"/>
      <rgbColor rgb="ffececea"/>
      <rgbColor rgb="ff919191"/>
      <rgbColor rgb="fff8ba00"/>
      <rgbColor rgb="fffe2500"/>
      <rgbColor rgb="ff22aeff"/>
      <rgbColor rgb="ff73dd4d"/>
      <rgbColor rgb="ffa0a0a0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实际支出摘要</a:t>
            </a:r>
          </a:p>
        </c:rich>
      </c:tx>
      <c:layout>
        <c:manualLayout>
          <c:xMode val="edge"/>
          <c:yMode val="edge"/>
          <c:x val="0.400675"/>
          <c:y val="0"/>
          <c:w val="0.138584"/>
          <c:h val="0.1672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74513"/>
          <c:y val="0.167217"/>
          <c:w val="0.590908"/>
          <c:h val="0.553705"/>
        </c:manualLayout>
      </c:layout>
      <c:doughnutChart>
        <c:varyColors val="0"/>
        <c:ser>
          <c:idx val="0"/>
          <c:order val="0"/>
          <c:tx>
            <c:strRef>
              <c:f>'预算 - 摘要（按类别）'!$C$4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solidFill>
                <a:schemeClr val="accent6">
                  <a:satOff val="-20754"/>
                  <a:lumOff val="-16738"/>
                </a:schemeClr>
              </a:soli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solidFill>
                <a:srgbClr val="73DD4E"/>
              </a:soli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solidFill>
                <a:srgbClr val="A0A0A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'预算 - 摘要（按类别）'!$A$5:$A$13</c:f>
              <c:strCache>
                <c:ptCount val="9"/>
                <c:pt idx="0">
                  <c:v>汽车</c:v>
                </c:pt>
                <c:pt idx="1">
                  <c:v>娱乐</c:v>
                </c:pt>
                <c:pt idx="2">
                  <c:v>食物</c:v>
                </c:pt>
                <c:pt idx="3">
                  <c:v>房屋</c:v>
                </c:pt>
                <c:pt idx="4">
                  <c:v>医疗</c:v>
                </c:pt>
                <c:pt idx="5">
                  <c:v>个人项目</c:v>
                </c:pt>
                <c:pt idx="6">
                  <c:v>旅行</c:v>
                </c:pt>
                <c:pt idx="7">
                  <c:v>水电煤气费</c:v>
                </c:pt>
                <c:pt idx="8">
                  <c:v>其他</c:v>
                </c:pt>
              </c:strCache>
            </c:strRef>
          </c:cat>
          <c:val>
            <c:numRef>
              <c:f>'预算 - 摘要（按类别）'!$C$5:$C$13</c:f>
              <c:numCache>
                <c:ptCount val="9"/>
                <c:pt idx="0">
                  <c:v>90.000000</c:v>
                </c:pt>
                <c:pt idx="1">
                  <c:v>32.000000</c:v>
                </c:pt>
                <c:pt idx="2">
                  <c:v>205.750000</c:v>
                </c:pt>
                <c:pt idx="3">
                  <c:v>250.000000</c:v>
                </c:pt>
                <c:pt idx="4">
                  <c:v>35.000000</c:v>
                </c:pt>
                <c:pt idx="5">
                  <c:v>80.000000</c:v>
                </c:pt>
                <c:pt idx="6">
                  <c:v>350.000000</c:v>
                </c:pt>
                <c:pt idx="7">
                  <c:v>100.000000</c:v>
                </c:pt>
                <c:pt idx="8">
                  <c:v>60.000000</c:v>
                </c:pt>
              </c:numCache>
            </c:numRef>
          </c:val>
        </c:ser>
        <c:firstSliceAng val="67"/>
        <c:holeSize val="84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943128"/>
          <c:y val="0.832577"/>
          <c:w val="0.905687"/>
          <c:h val="0.16742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预算与实际支出</a:t>
            </a:r>
          </a:p>
        </c:rich>
      </c:tx>
      <c:layout>
        <c:manualLayout>
          <c:xMode val="edge"/>
          <c:yMode val="edge"/>
          <c:x val="0.40578"/>
          <c:y val="0"/>
          <c:w val="0.184057"/>
          <c:h val="0.099732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10198"/>
          <c:y val="0.0997326"/>
          <c:w val="0.784802"/>
          <c:h val="0.515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'预算 - 摘要（按类别）'!$B$4</c:f>
              <c:strCache>
                <c:ptCount val="1"/>
                <c:pt idx="0">
                  <c:v>预算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[$$-409]#,##0.00_);[Red]\([$$-409]#,##0.00\)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'预算 - 摘要（按类别）'!$A$5:$A$13</c:f>
              <c:strCache>
                <c:ptCount val="9"/>
                <c:pt idx="0">
                  <c:v>汽车</c:v>
                </c:pt>
                <c:pt idx="1">
                  <c:v>娱乐</c:v>
                </c:pt>
                <c:pt idx="2">
                  <c:v>食物</c:v>
                </c:pt>
                <c:pt idx="3">
                  <c:v>房屋</c:v>
                </c:pt>
                <c:pt idx="4">
                  <c:v>医疗</c:v>
                </c:pt>
                <c:pt idx="5">
                  <c:v>个人项目</c:v>
                </c:pt>
                <c:pt idx="6">
                  <c:v>旅行</c:v>
                </c:pt>
                <c:pt idx="7">
                  <c:v>水电煤气费</c:v>
                </c:pt>
                <c:pt idx="8">
                  <c:v>其他</c:v>
                </c:pt>
              </c:strCache>
            </c:strRef>
          </c:cat>
          <c:val>
            <c:numRef>
              <c:f>'预算 - 摘要（按类别）'!$B$5:$B$13</c:f>
              <c:numCache>
                <c:ptCount val="9"/>
                <c:pt idx="0">
                  <c:v>200.000000</c:v>
                </c:pt>
                <c:pt idx="1">
                  <c:v>200.000000</c:v>
                </c:pt>
                <c:pt idx="2">
                  <c:v>350.000000</c:v>
                </c:pt>
                <c:pt idx="3">
                  <c:v>300.000000</c:v>
                </c:pt>
                <c:pt idx="4">
                  <c:v>100.000000</c:v>
                </c:pt>
                <c:pt idx="5">
                  <c:v>300.000000</c:v>
                </c:pt>
                <c:pt idx="6">
                  <c:v>500.000000</c:v>
                </c:pt>
                <c:pt idx="7">
                  <c:v>200.000000</c:v>
                </c:pt>
                <c:pt idx="8">
                  <c:v>50.000000</c:v>
                </c:pt>
              </c:numCache>
            </c:numRef>
          </c:val>
        </c:ser>
        <c:ser>
          <c:idx val="1"/>
          <c:order val="1"/>
          <c:tx>
            <c:strRef>
              <c:f>'预算 - 摘要（按类别）'!$C$4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[$$-409]#,##0.00_);[Red]\([$$-409]#,##0.00\)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'预算 - 摘要（按类别）'!$A$5:$A$13</c:f>
              <c:strCache>
                <c:ptCount val="9"/>
                <c:pt idx="0">
                  <c:v>汽车</c:v>
                </c:pt>
                <c:pt idx="1">
                  <c:v>娱乐</c:v>
                </c:pt>
                <c:pt idx="2">
                  <c:v>食物</c:v>
                </c:pt>
                <c:pt idx="3">
                  <c:v>房屋</c:v>
                </c:pt>
                <c:pt idx="4">
                  <c:v>医疗</c:v>
                </c:pt>
                <c:pt idx="5">
                  <c:v>个人项目</c:v>
                </c:pt>
                <c:pt idx="6">
                  <c:v>旅行</c:v>
                </c:pt>
                <c:pt idx="7">
                  <c:v>水电煤气费</c:v>
                </c:pt>
                <c:pt idx="8">
                  <c:v>其他</c:v>
                </c:pt>
              </c:strCache>
            </c:strRef>
          </c:cat>
          <c:val>
            <c:numRef>
              <c:f>'预算 - 摘要（按类别）'!$C$5:$C$13</c:f>
              <c:numCache>
                <c:ptCount val="9"/>
                <c:pt idx="0">
                  <c:v>90.000000</c:v>
                </c:pt>
                <c:pt idx="1">
                  <c:v>32.000000</c:v>
                </c:pt>
                <c:pt idx="2">
                  <c:v>205.750000</c:v>
                </c:pt>
                <c:pt idx="3">
                  <c:v>250.000000</c:v>
                </c:pt>
                <c:pt idx="4">
                  <c:v>35.000000</c:v>
                </c:pt>
                <c:pt idx="5">
                  <c:v>80.000000</c:v>
                </c:pt>
                <c:pt idx="6">
                  <c:v>350.000000</c:v>
                </c:pt>
                <c:pt idx="7">
                  <c:v>100.000000</c:v>
                </c:pt>
                <c:pt idx="8">
                  <c:v>60.000000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[$$-409]#,##0.00_);[Red]\([$$-409]#,##0.00\)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54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[$$-409]#,##0.00_);[Red]\([$$-409]#,##0.00\)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02419"/>
          <c:y val="0.938884"/>
          <c:w val="0.797581"/>
          <c:h val="0.061116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513080</xdr:rowOff>
    </xdr:from>
    <xdr:to>
      <xdr:col>4</xdr:col>
      <xdr:colOff>12700</xdr:colOff>
      <xdr:row>0</xdr:row>
      <xdr:rowOff>1214120</xdr:rowOff>
    </xdr:to>
    <xdr:sp>
      <xdr:nvSpPr>
        <xdr:cNvPr id="2" name="Shape 2"/>
        <xdr:cNvSpPr/>
      </xdr:nvSpPr>
      <xdr:spPr>
        <a:xfrm>
          <a:off x="-19050" y="513080"/>
          <a:ext cx="6426200" cy="7010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使用方法：将每个类别的预算输入到下方的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摘要（按类别）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表格。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在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交易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工作表，以查看实际支出与预算的比较情况。</a:t>
          </a:r>
        </a:p>
      </xdr:txBody>
    </xdr:sp>
    <xdr:clientData/>
  </xdr:twoCellAnchor>
  <xdr:twoCellAnchor>
    <xdr:from>
      <xdr:col>0</xdr:col>
      <xdr:colOff>34048</xdr:colOff>
      <xdr:row>0</xdr:row>
      <xdr:rowOff>1126068</xdr:rowOff>
    </xdr:from>
    <xdr:to>
      <xdr:col>2</xdr:col>
      <xdr:colOff>145423</xdr:colOff>
      <xdr:row>0</xdr:row>
      <xdr:rowOff>4569080</xdr:rowOff>
    </xdr:to>
    <xdr:graphicFrame>
      <xdr:nvGraphicFramePr>
        <xdr:cNvPr id="3" name="Chart 3"/>
        <xdr:cNvGraphicFramePr/>
      </xdr:nvGraphicFramePr>
      <xdr:xfrm>
        <a:off x="34048" y="1126068"/>
        <a:ext cx="3299076" cy="34430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315087</xdr:colOff>
      <xdr:row>0</xdr:row>
      <xdr:rowOff>1349756</xdr:rowOff>
    </xdr:from>
    <xdr:to>
      <xdr:col>3</xdr:col>
      <xdr:colOff>1600200</xdr:colOff>
      <xdr:row>0</xdr:row>
      <xdr:rowOff>5006975</xdr:rowOff>
    </xdr:to>
    <xdr:graphicFrame>
      <xdr:nvGraphicFramePr>
        <xdr:cNvPr id="4" name="Chart 4"/>
        <xdr:cNvGraphicFramePr/>
      </xdr:nvGraphicFramePr>
      <xdr:xfrm>
        <a:off x="3502787" y="1349755"/>
        <a:ext cx="2898013" cy="36572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16255</xdr:colOff>
      <xdr:row>0</xdr:row>
      <xdr:rowOff>613410</xdr:rowOff>
    </xdr:to>
    <xdr:sp>
      <xdr:nvSpPr>
        <xdr:cNvPr id="5" name="Shape 5"/>
        <xdr:cNvSpPr txBox="1"/>
      </xdr:nvSpPr>
      <xdr:spPr>
        <a:xfrm>
          <a:off x="-19050" y="-40005"/>
          <a:ext cx="6429756" cy="6134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-24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-24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月度预算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513080</xdr:rowOff>
    </xdr:from>
    <xdr:to>
      <xdr:col>4</xdr:col>
      <xdr:colOff>26923</xdr:colOff>
      <xdr:row>0</xdr:row>
      <xdr:rowOff>1214120</xdr:rowOff>
    </xdr:to>
    <xdr:sp>
      <xdr:nvSpPr>
        <xdr:cNvPr id="7" name="Shape 7"/>
        <xdr:cNvSpPr/>
      </xdr:nvSpPr>
      <xdr:spPr>
        <a:xfrm>
          <a:off x="-19050" y="513080"/>
          <a:ext cx="6427724" cy="7010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使用方法：将您的信息输入到下方的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交易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表格。为每次交易选取一个类别，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然后检查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预算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工作表，以查看每个类别与预算的比较情况。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28955</xdr:colOff>
      <xdr:row>0</xdr:row>
      <xdr:rowOff>613410</xdr:rowOff>
    </xdr:to>
    <xdr:sp>
      <xdr:nvSpPr>
        <xdr:cNvPr id="8" name="Shape 8"/>
        <xdr:cNvSpPr txBox="1"/>
      </xdr:nvSpPr>
      <xdr:spPr>
        <a:xfrm>
          <a:off x="-19050" y="-40005"/>
          <a:ext cx="6429756" cy="6134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-24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-24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交易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1_Personal_Budget">
  <a:themeElements>
    <a:clrScheme name="21_Personal_Budge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Personal_Budge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Personal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t="s" s="3">
        <v>20</v>
      </c>
      <c r="C11" s="3"/>
      <c r="D11" s="3"/>
    </row>
    <row r="12">
      <c r="B12" s="4"/>
      <c r="C12" t="s" s="4">
        <v>20</v>
      </c>
      <c r="D12" t="s" s="5">
        <v>21</v>
      </c>
    </row>
  </sheetData>
  <mergeCells count="1">
    <mergeCell ref="B3:D3"/>
  </mergeCells>
  <hyperlinks>
    <hyperlink ref="D10" location="'预算 - 摘要（按类别）'!R4C1" tooltip="" display="预算 - 摘要（按类别）"/>
    <hyperlink ref="D12" location="'交易 - 交易'!R2C1" tooltip="" display="交易 - 交易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4:D14"/>
  <sheetViews>
    <sheetView workbookViewId="0" showGridLines="0" defaultGridColor="1"/>
  </sheetViews>
  <sheetFormatPr defaultColWidth="20.5747" defaultRowHeight="19.9" customHeight="1" outlineLevelRow="0" outlineLevelCol="0"/>
  <cols>
    <col min="1" max="1" width="20.5859" style="6" customWidth="1"/>
    <col min="2" max="4" width="21.1094" style="6" customWidth="1"/>
    <col min="5" max="16384" width="20.5859" style="6" customWidth="1"/>
  </cols>
  <sheetData>
    <row r="1" ht="409" customHeight="1"/>
    <row r="2" ht="3" customHeight="1"/>
    <row r="3" ht="31" customHeight="1">
      <c r="A3" t="s" s="7">
        <v>5</v>
      </c>
      <c r="B3" s="7"/>
      <c r="C3" s="7"/>
      <c r="D3" s="7"/>
    </row>
    <row r="4" ht="23.65" customHeight="1">
      <c r="A4" t="s" s="8">
        <v>7</v>
      </c>
      <c r="B4" t="s" s="9">
        <v>4</v>
      </c>
      <c r="C4" t="s" s="9">
        <v>8</v>
      </c>
      <c r="D4" t="s" s="10">
        <v>9</v>
      </c>
    </row>
    <row r="5" ht="22.75" customHeight="1">
      <c r="A5" t="s" s="11">
        <v>10</v>
      </c>
      <c r="B5" s="12">
        <v>200</v>
      </c>
      <c r="C5" s="13">
        <f>SUMIF('交易 - 交易'!C3:C28,A5,'交易 - 交易'!$D3:$D28)</f>
        <v>90</v>
      </c>
      <c r="D5" s="13">
        <f>B5-C5</f>
        <v>110</v>
      </c>
    </row>
    <row r="6" ht="22.5" customHeight="1">
      <c r="A6" t="s" s="14">
        <v>11</v>
      </c>
      <c r="B6" s="15">
        <v>200</v>
      </c>
      <c r="C6" s="16">
        <f>SUMIF('交易 - 交易'!C3:C28,A6,'交易 - 交易'!$D3:$D28)</f>
        <v>32</v>
      </c>
      <c r="D6" s="16">
        <f>B6-C6</f>
        <v>168</v>
      </c>
    </row>
    <row r="7" ht="22.5" customHeight="1">
      <c r="A7" t="s" s="14">
        <v>12</v>
      </c>
      <c r="B7" s="15">
        <v>350</v>
      </c>
      <c r="C7" s="17">
        <f>SUMIF('交易 - 交易'!C3:C28,A7,'交易 - 交易'!$D3:$D28)</f>
        <v>205.75</v>
      </c>
      <c r="D7" s="17">
        <f>B7-C7</f>
        <v>144.25</v>
      </c>
    </row>
    <row r="8" ht="22.5" customHeight="1">
      <c r="A8" t="s" s="14">
        <v>13</v>
      </c>
      <c r="B8" s="15">
        <v>300</v>
      </c>
      <c r="C8" s="16">
        <f>SUMIF('交易 - 交易'!C3:C28,A8,'交易 - 交易'!$D3:$D28)</f>
        <v>250</v>
      </c>
      <c r="D8" s="16">
        <f>B8-C8</f>
        <v>50</v>
      </c>
    </row>
    <row r="9" ht="22.5" customHeight="1">
      <c r="A9" t="s" s="14">
        <v>14</v>
      </c>
      <c r="B9" s="15">
        <v>100</v>
      </c>
      <c r="C9" s="17">
        <f>SUMIF('交易 - 交易'!C3:C28,A9,'交易 - 交易'!$D3:$D28)</f>
        <v>35</v>
      </c>
      <c r="D9" s="17">
        <f>B9-C9</f>
        <v>65</v>
      </c>
    </row>
    <row r="10" ht="22.5" customHeight="1">
      <c r="A10" t="s" s="14">
        <v>15</v>
      </c>
      <c r="B10" s="15">
        <v>300</v>
      </c>
      <c r="C10" s="16">
        <f>SUMIF('交易 - 交易'!C3:C28,A10,'交易 - 交易'!$D3:$D28)</f>
        <v>80</v>
      </c>
      <c r="D10" s="16">
        <f>B10-C10</f>
        <v>220</v>
      </c>
    </row>
    <row r="11" ht="22.5" customHeight="1">
      <c r="A11" t="s" s="14">
        <v>16</v>
      </c>
      <c r="B11" s="15">
        <v>500</v>
      </c>
      <c r="C11" s="17">
        <f>SUMIF('交易 - 交易'!C3:C28,A11,'交易 - 交易'!$D3:$D28)</f>
        <v>350</v>
      </c>
      <c r="D11" s="17">
        <f>B11-C11</f>
        <v>150</v>
      </c>
    </row>
    <row r="12" ht="22.5" customHeight="1">
      <c r="A12" t="s" s="14">
        <v>17</v>
      </c>
      <c r="B12" s="15">
        <v>200</v>
      </c>
      <c r="C12" s="16">
        <f>SUMIF('交易 - 交易'!C3:C28,A12,'交易 - 交易'!$D3:$D28)</f>
        <v>100</v>
      </c>
      <c r="D12" s="16">
        <f>B12-C12</f>
        <v>100</v>
      </c>
    </row>
    <row r="13" ht="22.75" customHeight="1">
      <c r="A13" t="s" s="18">
        <v>18</v>
      </c>
      <c r="B13" s="19">
        <v>50</v>
      </c>
      <c r="C13" s="20">
        <f>SUMIF('交易 - 交易'!C3:C28,A13,'交易 - 交易'!$D3:$D28)</f>
        <v>60</v>
      </c>
      <c r="D13" s="20">
        <f>B13-C13</f>
        <v>-10</v>
      </c>
    </row>
    <row r="14" ht="22.75" customHeight="1">
      <c r="A14" t="s" s="21">
        <v>19</v>
      </c>
      <c r="B14" s="22">
        <f>SUM(B5:B13)</f>
        <v>2200</v>
      </c>
      <c r="C14" s="22">
        <f>SUM(C5:C13)</f>
        <v>1202.75</v>
      </c>
      <c r="D14" s="22">
        <f>B14-C14</f>
        <v>997.25</v>
      </c>
    </row>
  </sheetData>
  <mergeCells count="1">
    <mergeCell ref="A3:D3"/>
  </mergeCells>
  <pageMargins left="0.75" right="0.75" top="0.25" bottom="0.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D28"/>
  <sheetViews>
    <sheetView workbookViewId="0" showGridLines="0" defaultGridColor="1"/>
  </sheetViews>
  <sheetFormatPr defaultColWidth="10.8333" defaultRowHeight="19.9" customHeight="1" outlineLevelRow="0" outlineLevelCol="0"/>
  <cols>
    <col min="1" max="1" width="10.8359" style="23" customWidth="1"/>
    <col min="2" max="2" width="31.2266" style="23" customWidth="1"/>
    <col min="3" max="4" width="20.9219" style="23" customWidth="1"/>
    <col min="5" max="16384" width="10.8516" style="23" customWidth="1"/>
  </cols>
  <sheetData>
    <row r="1" ht="106" customHeight="1"/>
    <row r="2" ht="22.75" customHeight="1">
      <c r="A2" t="s" s="8">
        <v>22</v>
      </c>
      <c r="B2" t="s" s="9">
        <v>23</v>
      </c>
      <c r="C2" t="s" s="9">
        <v>7</v>
      </c>
      <c r="D2" t="s" s="24">
        <v>24</v>
      </c>
    </row>
    <row r="3" ht="22.75" customHeight="1">
      <c r="A3" s="25">
        <v>44136</v>
      </c>
      <c r="B3" t="s" s="26">
        <v>25</v>
      </c>
      <c r="C3" t="s" s="26">
        <v>12</v>
      </c>
      <c r="D3" s="13">
        <v>155</v>
      </c>
    </row>
    <row r="4" ht="22.5" customHeight="1">
      <c r="A4" s="27">
        <v>44136</v>
      </c>
      <c r="B4" t="s" s="28">
        <v>26</v>
      </c>
      <c r="C4" t="s" s="28">
        <v>13</v>
      </c>
      <c r="D4" s="16">
        <v>250</v>
      </c>
    </row>
    <row r="5" ht="22.5" customHeight="1">
      <c r="A5" s="29">
        <v>44137</v>
      </c>
      <c r="B5" t="s" s="30">
        <v>27</v>
      </c>
      <c r="C5" t="s" s="30">
        <v>16</v>
      </c>
      <c r="D5" s="17">
        <v>350</v>
      </c>
    </row>
    <row r="6" ht="22.5" customHeight="1">
      <c r="A6" s="27">
        <v>44137</v>
      </c>
      <c r="B6" t="s" s="28">
        <v>28</v>
      </c>
      <c r="C6" t="s" s="28">
        <v>10</v>
      </c>
      <c r="D6" s="16">
        <v>90</v>
      </c>
    </row>
    <row r="7" ht="22.5" customHeight="1">
      <c r="A7" s="29">
        <v>44137</v>
      </c>
      <c r="B7" t="s" s="30">
        <v>29</v>
      </c>
      <c r="C7" t="s" s="30">
        <v>11</v>
      </c>
      <c r="D7" s="17">
        <v>32</v>
      </c>
    </row>
    <row r="8" ht="22.5" customHeight="1">
      <c r="A8" s="27">
        <v>44137</v>
      </c>
      <c r="B8" t="s" s="28">
        <v>30</v>
      </c>
      <c r="C8" t="s" s="28">
        <v>12</v>
      </c>
      <c r="D8" s="16">
        <v>50.75</v>
      </c>
    </row>
    <row r="9" ht="22.5" customHeight="1">
      <c r="A9" s="29">
        <v>44153</v>
      </c>
      <c r="B9" t="s" s="30">
        <v>31</v>
      </c>
      <c r="C9" t="s" s="30">
        <v>14</v>
      </c>
      <c r="D9" s="17">
        <v>35</v>
      </c>
    </row>
    <row r="10" ht="22.5" customHeight="1">
      <c r="A10" s="27">
        <v>44156</v>
      </c>
      <c r="B10" t="s" s="28">
        <v>32</v>
      </c>
      <c r="C10" t="s" s="28">
        <v>15</v>
      </c>
      <c r="D10" s="16">
        <v>80</v>
      </c>
    </row>
    <row r="11" ht="22.5" customHeight="1">
      <c r="A11" s="29">
        <v>44157</v>
      </c>
      <c r="B11" t="s" s="30">
        <v>33</v>
      </c>
      <c r="C11" t="s" s="30">
        <v>18</v>
      </c>
      <c r="D11" s="17">
        <v>60</v>
      </c>
    </row>
    <row r="12" ht="22.5" customHeight="1">
      <c r="A12" s="27">
        <v>44158</v>
      </c>
      <c r="B12" t="s" s="28">
        <v>34</v>
      </c>
      <c r="C12" t="s" s="28">
        <v>17</v>
      </c>
      <c r="D12" s="16">
        <v>100</v>
      </c>
    </row>
    <row r="13" ht="20.2" customHeight="1">
      <c r="A13" s="29"/>
      <c r="B13" s="30"/>
      <c r="C13" t="s" s="30"/>
      <c r="D13" s="17"/>
    </row>
    <row r="14" ht="20.2" customHeight="1">
      <c r="A14" s="27"/>
      <c r="B14" s="28"/>
      <c r="C14" t="s" s="28"/>
      <c r="D14" s="16"/>
    </row>
    <row r="15" ht="20.2" customHeight="1">
      <c r="A15" s="29"/>
      <c r="B15" s="30"/>
      <c r="C15" t="s" s="30"/>
      <c r="D15" s="17"/>
    </row>
    <row r="16" ht="20.2" customHeight="1">
      <c r="A16" s="27"/>
      <c r="B16" s="28"/>
      <c r="C16" t="s" s="28"/>
      <c r="D16" s="16"/>
    </row>
    <row r="17" ht="20.2" customHeight="1">
      <c r="A17" s="29"/>
      <c r="B17" s="30"/>
      <c r="C17" t="s" s="30"/>
      <c r="D17" s="17"/>
    </row>
    <row r="18" ht="20.2" customHeight="1">
      <c r="A18" s="27"/>
      <c r="B18" s="28"/>
      <c r="C18" t="s" s="28"/>
      <c r="D18" s="16"/>
    </row>
    <row r="19" ht="20.2" customHeight="1">
      <c r="A19" s="29"/>
      <c r="B19" s="30"/>
      <c r="C19" t="s" s="30"/>
      <c r="D19" s="17"/>
    </row>
    <row r="20" ht="20.2" customHeight="1">
      <c r="A20" s="27"/>
      <c r="B20" s="28"/>
      <c r="C20" t="s" s="28"/>
      <c r="D20" s="16"/>
    </row>
    <row r="21" ht="20.2" customHeight="1">
      <c r="A21" s="29"/>
      <c r="B21" s="30"/>
      <c r="C21" t="s" s="30"/>
      <c r="D21" s="17"/>
    </row>
    <row r="22" ht="20.2" customHeight="1">
      <c r="A22" s="27"/>
      <c r="B22" s="28"/>
      <c r="C22" t="s" s="28"/>
      <c r="D22" s="16"/>
    </row>
    <row r="23" ht="20.2" customHeight="1">
      <c r="A23" s="29"/>
      <c r="B23" s="30"/>
      <c r="C23" t="s" s="30"/>
      <c r="D23" s="17"/>
    </row>
    <row r="24" ht="20.2" customHeight="1">
      <c r="A24" s="27"/>
      <c r="B24" s="28"/>
      <c r="C24" t="s" s="28"/>
      <c r="D24" s="16"/>
    </row>
    <row r="25" ht="20.2" customHeight="1">
      <c r="A25" s="29"/>
      <c r="B25" s="30"/>
      <c r="C25" t="s" s="30"/>
      <c r="D25" s="17"/>
    </row>
    <row r="26" ht="20.2" customHeight="1">
      <c r="A26" s="27"/>
      <c r="B26" s="28"/>
      <c r="C26" t="s" s="28"/>
      <c r="D26" s="16"/>
    </row>
    <row r="27" ht="20.2" customHeight="1">
      <c r="A27" s="29"/>
      <c r="B27" s="30"/>
      <c r="C27" t="s" s="30"/>
      <c r="D27" s="17"/>
    </row>
    <row r="28" ht="20.2" customHeight="1">
      <c r="A28" s="27"/>
      <c r="B28" s="28"/>
      <c r="C28" t="s" s="28"/>
      <c r="D28" s="16"/>
    </row>
  </sheetData>
  <dataValidations count="1">
    <dataValidation type="list" allowBlank="1" showInputMessage="1" showErrorMessage="1" sqref="C3:C28">
      <formula1>"汽车,娱乐,食物,房屋,医疗,个人项目,旅行,水电煤气费,其他,"</formula1>
    </dataValidation>
  </dataValidations>
  <pageMargins left="0.75" right="0.75" top="0.25" bottom="0.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