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9.xml" ContentType="application/vnd.openxmlformats-officedocument.drawing+xml"/>
  <Override PartName="/xl/charts/chart6.xml" ContentType="application/vnd.openxmlformats-officedocument.drawingml.chart+xml"/>
  <Override PartName="/xl/drawings/drawing10.xml" ContentType="application/vnd.openxmlformats-officedocument.drawing+xml"/>
  <Override PartName="/xl/charts/chart7.xml" ContentType="application/vnd.openxmlformats-officedocument.drawingml.chart+xml"/>
  <Override PartName="/xl/drawings/drawing11.xml" ContentType="application/vnd.openxmlformats-officedocument.drawing+xml"/>
  <Override PartName="/xl/charts/chart8.xml" ContentType="application/vnd.openxmlformats-officedocument.drawingml.chart+xml"/>
  <Override PartName="/xl/drawings/drawing12.xml" ContentType="application/vnd.openxmlformats-officedocument.drawing+xml"/>
  <Override PartName="/xl/charts/chart9.xml" ContentType="application/vnd.openxmlformats-officedocument.drawingml.chart+xml"/>
  <Override PartName="/xl/drawings/drawing13.xml" ContentType="application/vnd.openxmlformats-officedocument.drawing+xml"/>
  <Override PartName="/xl/charts/chart10.xml" ContentType="application/vnd.openxmlformats-officedocument.drawingml.chart+xml"/>
  <Override PartName="/xl/drawings/drawing14.xml" ContentType="application/vnd.openxmlformats-officedocument.drawing+xml"/>
  <Override PartName="/xl/charts/chart11.xml" ContentType="application/vnd.openxmlformats-officedocument.drawingml.chart+xml"/>
  <Override PartName="/xl/drawings/drawing15.xml" ContentType="application/vnd.openxmlformats-officedocument.drawing+xml"/>
  <Override PartName="/xl/charts/chart12.xml" ContentType="application/vnd.openxmlformats-officedocument.drawingml.chart+xml"/>
  <Override PartName="/xl/drawings/drawing16.xml" ContentType="application/vnd.openxmlformats-officedocument.drawing+xml"/>
  <Override PartName="/xl/charts/chart13.xml" ContentType="application/vnd.openxmlformats-officedocument.drawingml.chart+xml"/>
  <Override PartName="/xl/drawings/drawing17.xml" ContentType="application/vnd.openxmlformats-officedocument.drawing+xml"/>
  <Override PartName="/xl/charts/chart14.xml" ContentType="application/vnd.openxmlformats-officedocument.drawingml.chart+xml"/>
  <Override PartName="/xl/drawings/drawing18.xml" ContentType="application/vnd.openxmlformats-officedocument.drawing+xml"/>
  <Override PartName="/xl/charts/chart15.xml" ContentType="application/vnd.openxmlformats-officedocument.drawingml.chart+xml"/>
  <Override PartName="/xl/drawings/drawing19.xml" ContentType="application/vnd.openxmlformats-officedocument.drawing+xml"/>
  <Override PartName="/xl/charts/chart16.xml" ContentType="application/vnd.openxmlformats-officedocument.drawingml.chart+xml"/>
  <Override PartName="/xl/drawings/drawing20.xml" ContentType="application/vnd.openxmlformats-officedocument.drawing+xml"/>
  <Override PartName="/xl/charts/chart17.xml" ContentType="application/vnd.openxmlformats-officedocument.drawingml.chart+xml"/>
  <Override PartName="/xl/drawings/drawing21.xml" ContentType="application/vnd.openxmlformats-officedocument.drawing+xml"/>
  <Override PartName="/xl/charts/chart18.xml" ContentType="application/vnd.openxmlformats-officedocument.drawingml.chart+xml"/>
  <Override PartName="/xl/drawings/drawing22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23.xml" ContentType="application/vnd.openxmlformats-officedocument.drawing+xml"/>
  <Override PartName="/xl/charts/chart2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Conference\2019\Git\InternationalAssessment_Overclaiming\Stata\Stata Output\"/>
    </mc:Choice>
  </mc:AlternateContent>
  <bookViews>
    <workbookView xWindow="0" yWindow="15" windowWidth="16155" windowHeight="10230" activeTab="2"/>
  </bookViews>
  <sheets>
    <sheet name="Appendix A&amp;B" sheetId="72" r:id="rId1"/>
    <sheet name="Appendix B" sheetId="73" r:id="rId2"/>
    <sheet name="Figure 1" sheetId="61" r:id="rId3"/>
    <sheet name="Table 1" sheetId="81" r:id="rId4"/>
    <sheet name="Figure 2" sheetId="66" r:id="rId5"/>
    <sheet name="Figure 3" sheetId="68" r:id="rId6"/>
    <sheet name="Figure 4" sheetId="84" r:id="rId7"/>
    <sheet name="cntPerformance" sheetId="77" r:id="rId8"/>
    <sheet name="category" sheetId="64" r:id="rId9"/>
    <sheet name="xwalk" sheetId="60" r:id="rId10"/>
    <sheet name="Table 1-a" sheetId="1" r:id="rId11"/>
    <sheet name="Table 1-a-flag" sheetId="2" r:id="rId12"/>
    <sheet name="Table 1-b" sheetId="3" r:id="rId13"/>
    <sheet name="Table 1-b-flag" sheetId="4" r:id="rId14"/>
    <sheet name="Table 1-c" sheetId="5" r:id="rId15"/>
    <sheet name="Table 1-c-flag" sheetId="6" r:id="rId16"/>
    <sheet name="Table 1-a-other-flag" sheetId="67" r:id="rId17"/>
    <sheet name="Table 1-b-other-flag" sheetId="69" r:id="rId18"/>
    <sheet name="Table 1-c-other" sheetId="70" r:id="rId19"/>
    <sheet name="Table 1-c-other-flag" sheetId="71" r:id="rId20"/>
    <sheet name="Table 2-a" sheetId="7" r:id="rId21"/>
    <sheet name="Table 2-a (2)" sheetId="78" r:id="rId22"/>
    <sheet name="Table 2-a_ggplot" sheetId="65" r:id="rId23"/>
    <sheet name="Table 2-a-flag" sheetId="8" r:id="rId24"/>
    <sheet name="Table 2-a-idealVSover" sheetId="79" r:id="rId25"/>
    <sheet name="Table 2-a-idealVSover-f" sheetId="80" r:id="rId26"/>
    <sheet name="Table 2-b" sheetId="9" r:id="rId27"/>
    <sheet name="Table 2-b-flag" sheetId="10" r:id="rId28"/>
    <sheet name="Table 2-c" sheetId="11" r:id="rId29"/>
    <sheet name="Table 2-c-flag" sheetId="12" r:id="rId30"/>
    <sheet name="Table 2-d" sheetId="13" r:id="rId31"/>
    <sheet name="Table 2-d-flag" sheetId="14" r:id="rId32"/>
    <sheet name="Table 2-e" sheetId="15" r:id="rId33"/>
    <sheet name="Table 2-e-flag" sheetId="16" r:id="rId34"/>
    <sheet name="Table 2-f" sheetId="17" r:id="rId35"/>
    <sheet name="Table 2-f-flag" sheetId="18" r:id="rId36"/>
    <sheet name="Table 2-g" sheetId="19" r:id="rId37"/>
    <sheet name="Table 2-g-flag" sheetId="20" r:id="rId38"/>
    <sheet name="Table 2-h" sheetId="21" r:id="rId39"/>
    <sheet name="Table 2-h-flag" sheetId="22" r:id="rId40"/>
    <sheet name="st62q01" sheetId="23" r:id="rId41"/>
    <sheet name="st62q01_04_combined2" sheetId="63" r:id="rId42"/>
    <sheet name="st62q02" sheetId="24" r:id="rId43"/>
    <sheet name="st62q03" sheetId="25" r:id="rId44"/>
    <sheet name="st62q04" sheetId="26" r:id="rId45"/>
    <sheet name="st62q06" sheetId="27" r:id="rId46"/>
    <sheet name="st62q07" sheetId="28" r:id="rId47"/>
    <sheet name="st62q08" sheetId="29" r:id="rId48"/>
    <sheet name="st62q09" sheetId="62" r:id="rId49"/>
    <sheet name="st62q09_04_combined" sheetId="30" r:id="rId50"/>
    <sheet name="st62q10" sheetId="31" r:id="rId51"/>
    <sheet name="st62q11" sheetId="32" r:id="rId52"/>
    <sheet name="st62q12" sheetId="33" r:id="rId53"/>
    <sheet name="st62q13" sheetId="34" r:id="rId54"/>
    <sheet name="st62q15" sheetId="35" r:id="rId55"/>
    <sheet name="st62q16" sheetId="36" r:id="rId56"/>
    <sheet name="st62q17" sheetId="37" r:id="rId57"/>
    <sheet name="st62q19" sheetId="38" r:id="rId58"/>
    <sheet name="st62q01-flag" sheetId="39" r:id="rId59"/>
    <sheet name="st62q02-flag" sheetId="40" r:id="rId60"/>
    <sheet name="st62q03-flag" sheetId="41" r:id="rId61"/>
    <sheet name="st62q04-flag" sheetId="42" r:id="rId62"/>
    <sheet name="st62q06-flag" sheetId="43" r:id="rId63"/>
    <sheet name="st62q07-flag" sheetId="44" r:id="rId64"/>
    <sheet name="st62q08-flag" sheetId="45" r:id="rId65"/>
    <sheet name="st62q09-flag" sheetId="46" r:id="rId66"/>
    <sheet name="st62q10-flag" sheetId="47" r:id="rId67"/>
    <sheet name="st62q11-flag" sheetId="48" r:id="rId68"/>
    <sheet name="st62q12-flag" sheetId="49" r:id="rId69"/>
    <sheet name="st62q13-flag" sheetId="50" r:id="rId70"/>
    <sheet name="st62q15-flag" sheetId="51" r:id="rId71"/>
    <sheet name="st62q16-flag" sheetId="52" r:id="rId72"/>
    <sheet name="st62q17-flag" sheetId="53" r:id="rId73"/>
    <sheet name="st62q19-flag" sheetId="54" r:id="rId74"/>
    <sheet name="Corr-within country" sheetId="55" r:id="rId75"/>
    <sheet name="Corr-within country (2)" sheetId="74" r:id="rId76"/>
    <sheet name="Corr-within country-flag" sheetId="56" r:id="rId77"/>
    <sheet name="Corr-across country" sheetId="57" r:id="rId78"/>
    <sheet name="Corr-across country (2)" sheetId="75" r:id="rId79"/>
    <sheet name="Corr-across country-flag" sheetId="58" r:id="rId80"/>
  </sheets>
  <definedNames>
    <definedName name="_xlnm._FilterDatabase" localSheetId="7" hidden="1">cntPerformance!$A$1:$C$1</definedName>
    <definedName name="_xlnm._FilterDatabase" localSheetId="75" hidden="1">'Corr-within country (2)'!$B$2:$J$66</definedName>
    <definedName name="_xlnm._FilterDatabase" localSheetId="2" hidden="1">'Figure 1'!$B$3:$P$3</definedName>
    <definedName name="_xlnm._FilterDatabase" localSheetId="4" hidden="1">'Figure 2'!$B$2:$H$2</definedName>
    <definedName name="_xlnm._FilterDatabase" localSheetId="5" hidden="1">'Figure 3'!$B$3:$AH$3</definedName>
    <definedName name="_xlnm._FilterDatabase" localSheetId="6" hidden="1">'Figure 4'!$A$3:$K$3</definedName>
    <definedName name="_xlnm._FilterDatabase" localSheetId="40" hidden="1">st62q01!$B$2:$I$66</definedName>
    <definedName name="_xlnm._FilterDatabase" localSheetId="41" hidden="1">st62q01_04_combined2!$B$2:$P$2</definedName>
    <definedName name="_xlnm._FilterDatabase" localSheetId="42" hidden="1">st62q02!$B$2:$I$2</definedName>
    <definedName name="_xlnm._FilterDatabase" localSheetId="44" hidden="1">st62q04!$B$2:$I$66</definedName>
    <definedName name="_xlnm._FilterDatabase" localSheetId="49" hidden="1">st62q09_04_combined!$B$2:$P$2</definedName>
    <definedName name="_xlnm._FilterDatabase" localSheetId="3">'Table 1'!$A$3:$M$67</definedName>
    <definedName name="_xlnm._FilterDatabase" localSheetId="10" hidden="1">'Table 1-a'!$B$2:$H$66</definedName>
    <definedName name="_xlnm._FilterDatabase" localSheetId="12" hidden="1">'Table 1-b'!$B$3:$S$3</definedName>
    <definedName name="_xlnm._FilterDatabase" localSheetId="14" hidden="1">'Table 1-c'!$B$3:$S$3</definedName>
    <definedName name="_xlnm._FilterDatabase" localSheetId="18" hidden="1">'Table 1-c-other'!$B$3:$AG$3</definedName>
    <definedName name="_xlnm._FilterDatabase" localSheetId="20" hidden="1">'Table 2-a'!$A$3:$K$3</definedName>
    <definedName name="_xlnm._FilterDatabase" localSheetId="24" hidden="1">'Table 2-a-idealVSover'!$B$3:$M$3</definedName>
    <definedName name="_xlnm._FilterDatabase" localSheetId="28" hidden="1">'Table 2-c'!$B$3:$I$3</definedName>
    <definedName name="_xlnm._FilterDatabase" localSheetId="30" hidden="1">'Table 2-d'!$B$3:$I$3</definedName>
    <definedName name="_xlnm._FilterDatabase" localSheetId="32" hidden="1">'Table 2-e'!$B$3:$I$3</definedName>
    <definedName name="_xlnm._FilterDatabase" localSheetId="34" hidden="1">'Table 2-f'!$B$3:$I$3</definedName>
    <definedName name="_xlnm._FilterDatabase" localSheetId="36" hidden="1">'Table 2-g'!$B$3:$I$3</definedName>
    <definedName name="_xlnm._FilterDatabase" localSheetId="38" hidden="1">'Table 2-h'!$B$3:$I$3</definedName>
    <definedName name="_xlnm._FilterDatabase" localSheetId="9" hidden="1">xwalk!$A$1:$B$66</definedName>
    <definedName name="_xlnm.Print_Area" localSheetId="0">'Appendix A&amp;B'!$A$1:$G$41</definedName>
    <definedName name="_xlnm.Print_Area" localSheetId="3">'Table 1'!$B$1:$M$71</definedName>
  </definedNames>
  <calcPr calcId="171027"/>
</workbook>
</file>

<file path=xl/calcChain.xml><?xml version="1.0" encoding="utf-8"?>
<calcChain xmlns="http://schemas.openxmlformats.org/spreadsheetml/2006/main">
  <c r="M5" i="84" l="1"/>
  <c r="M6" i="84"/>
  <c r="M7" i="84"/>
  <c r="M8" i="84"/>
  <c r="M9" i="84"/>
  <c r="M10" i="84"/>
  <c r="M11" i="84"/>
  <c r="M12" i="84"/>
  <c r="M13" i="84"/>
  <c r="M14" i="84"/>
  <c r="M15" i="84"/>
  <c r="M16" i="84"/>
  <c r="M17" i="84"/>
  <c r="M18" i="84"/>
  <c r="M19" i="84"/>
  <c r="M20" i="84"/>
  <c r="M21" i="84"/>
  <c r="M22" i="84"/>
  <c r="M23" i="84"/>
  <c r="M24" i="84"/>
  <c r="M25" i="84"/>
  <c r="M26" i="84"/>
  <c r="M27" i="84"/>
  <c r="M28" i="84"/>
  <c r="M29" i="84"/>
  <c r="M30" i="84"/>
  <c r="M31" i="84"/>
  <c r="M32" i="84"/>
  <c r="M33" i="84"/>
  <c r="M34" i="84"/>
  <c r="M35" i="84"/>
  <c r="M36" i="84"/>
  <c r="M37" i="84"/>
  <c r="M38" i="84"/>
  <c r="M39" i="84"/>
  <c r="M40" i="84"/>
  <c r="M41" i="84"/>
  <c r="M42" i="84"/>
  <c r="M43" i="84"/>
  <c r="M44" i="84"/>
  <c r="M45" i="84"/>
  <c r="M46" i="84"/>
  <c r="M47" i="84"/>
  <c r="M48" i="84"/>
  <c r="M49" i="84"/>
  <c r="M50" i="84"/>
  <c r="M51" i="84"/>
  <c r="M52" i="84"/>
  <c r="M53" i="84"/>
  <c r="M54" i="84"/>
  <c r="M55" i="84"/>
  <c r="M56" i="84"/>
  <c r="M57" i="84"/>
  <c r="M58" i="84"/>
  <c r="M59" i="84"/>
  <c r="M60" i="84"/>
  <c r="M61" i="84"/>
  <c r="M62" i="84"/>
  <c r="M63" i="84"/>
  <c r="M64" i="84"/>
  <c r="M65" i="84"/>
  <c r="M66" i="84"/>
  <c r="M67" i="84"/>
  <c r="M4" i="84"/>
  <c r="L5" i="84"/>
  <c r="L6" i="84"/>
  <c r="L7" i="84"/>
  <c r="L8" i="84"/>
  <c r="L9" i="84"/>
  <c r="L10" i="84"/>
  <c r="L11" i="84"/>
  <c r="L12" i="84"/>
  <c r="L13" i="84"/>
  <c r="L14" i="84"/>
  <c r="L15" i="84"/>
  <c r="L16" i="84"/>
  <c r="L17" i="84"/>
  <c r="L18" i="84"/>
  <c r="L19" i="84"/>
  <c r="L20" i="84"/>
  <c r="L21" i="84"/>
  <c r="L22" i="84"/>
  <c r="L23" i="84"/>
  <c r="L24" i="84"/>
  <c r="L25" i="84"/>
  <c r="L26" i="84"/>
  <c r="L27" i="84"/>
  <c r="L28" i="84"/>
  <c r="L29" i="84"/>
  <c r="L30" i="84"/>
  <c r="L31" i="84"/>
  <c r="L32" i="84"/>
  <c r="L33" i="84"/>
  <c r="L34" i="84"/>
  <c r="L35" i="84"/>
  <c r="L36" i="84"/>
  <c r="L37" i="84"/>
  <c r="L38" i="84"/>
  <c r="L39" i="84"/>
  <c r="L40" i="84"/>
  <c r="L41" i="84"/>
  <c r="L42" i="84"/>
  <c r="L43" i="84"/>
  <c r="L44" i="84"/>
  <c r="L45" i="84"/>
  <c r="L46" i="84"/>
  <c r="L47" i="84"/>
  <c r="L48" i="84"/>
  <c r="L49" i="84"/>
  <c r="L50" i="84"/>
  <c r="L51" i="84"/>
  <c r="L52" i="84"/>
  <c r="L53" i="84"/>
  <c r="L54" i="84"/>
  <c r="L55" i="84"/>
  <c r="L56" i="84"/>
  <c r="L57" i="84"/>
  <c r="L58" i="84"/>
  <c r="L59" i="84"/>
  <c r="L60" i="84"/>
  <c r="L61" i="84"/>
  <c r="L62" i="84"/>
  <c r="L63" i="84"/>
  <c r="L64" i="84"/>
  <c r="L65" i="84"/>
  <c r="L66" i="84"/>
  <c r="L67" i="84"/>
  <c r="L4" i="84"/>
  <c r="K67" i="84"/>
  <c r="H67" i="84"/>
  <c r="G67" i="84"/>
  <c r="B67" i="84"/>
  <c r="K66" i="84"/>
  <c r="H66" i="84"/>
  <c r="G66" i="84"/>
  <c r="B66" i="84"/>
  <c r="K65" i="84"/>
  <c r="H65" i="84"/>
  <c r="G65" i="84"/>
  <c r="B65" i="84"/>
  <c r="K64" i="84"/>
  <c r="H64" i="84"/>
  <c r="G64" i="84"/>
  <c r="B64" i="84"/>
  <c r="K63" i="84"/>
  <c r="H63" i="84"/>
  <c r="G63" i="84"/>
  <c r="B63" i="84"/>
  <c r="K62" i="84"/>
  <c r="H62" i="84"/>
  <c r="G62" i="84"/>
  <c r="B62" i="84"/>
  <c r="K61" i="84"/>
  <c r="H61" i="84"/>
  <c r="G61" i="84"/>
  <c r="B61" i="84"/>
  <c r="K60" i="84"/>
  <c r="H60" i="84"/>
  <c r="G60" i="84"/>
  <c r="B60" i="84"/>
  <c r="K59" i="84"/>
  <c r="H59" i="84"/>
  <c r="G59" i="84"/>
  <c r="B59" i="84"/>
  <c r="K58" i="84"/>
  <c r="H58" i="84"/>
  <c r="G58" i="84"/>
  <c r="B58" i="84"/>
  <c r="K57" i="84"/>
  <c r="H57" i="84"/>
  <c r="G57" i="84"/>
  <c r="B57" i="84"/>
  <c r="K56" i="84"/>
  <c r="H56" i="84"/>
  <c r="G56" i="84"/>
  <c r="B56" i="84"/>
  <c r="K55" i="84"/>
  <c r="H55" i="84"/>
  <c r="G55" i="84"/>
  <c r="B55" i="84"/>
  <c r="K54" i="84"/>
  <c r="H54" i="84"/>
  <c r="G54" i="84"/>
  <c r="B54" i="84"/>
  <c r="K53" i="84"/>
  <c r="H53" i="84"/>
  <c r="G53" i="84"/>
  <c r="B53" i="84"/>
  <c r="K52" i="84"/>
  <c r="H52" i="84"/>
  <c r="G52" i="84"/>
  <c r="B52" i="84"/>
  <c r="K51" i="84"/>
  <c r="H51" i="84"/>
  <c r="G51" i="84"/>
  <c r="B51" i="84"/>
  <c r="K50" i="84"/>
  <c r="H50" i="84"/>
  <c r="G50" i="84"/>
  <c r="B50" i="84"/>
  <c r="K49" i="84"/>
  <c r="H49" i="84"/>
  <c r="G49" i="84"/>
  <c r="B49" i="84"/>
  <c r="K48" i="84"/>
  <c r="H48" i="84"/>
  <c r="G48" i="84"/>
  <c r="B48" i="84"/>
  <c r="K47" i="84"/>
  <c r="H47" i="84"/>
  <c r="G47" i="84"/>
  <c r="B47" i="84"/>
  <c r="K46" i="84"/>
  <c r="H46" i="84"/>
  <c r="G46" i="84"/>
  <c r="B46" i="84"/>
  <c r="K45" i="84"/>
  <c r="H45" i="84"/>
  <c r="G45" i="84"/>
  <c r="B45" i="84"/>
  <c r="K44" i="84"/>
  <c r="H44" i="84"/>
  <c r="G44" i="84"/>
  <c r="B44" i="84"/>
  <c r="K43" i="84"/>
  <c r="H43" i="84"/>
  <c r="G43" i="84"/>
  <c r="B43" i="84"/>
  <c r="K42" i="84"/>
  <c r="H42" i="84"/>
  <c r="G42" i="84"/>
  <c r="B42" i="84"/>
  <c r="K41" i="84"/>
  <c r="H41" i="84"/>
  <c r="G41" i="84"/>
  <c r="B41" i="84"/>
  <c r="K40" i="84"/>
  <c r="H40" i="84"/>
  <c r="G40" i="84"/>
  <c r="B40" i="84"/>
  <c r="K39" i="84"/>
  <c r="H39" i="84"/>
  <c r="G39" i="84"/>
  <c r="B39" i="84"/>
  <c r="K38" i="84"/>
  <c r="H38" i="84"/>
  <c r="G38" i="84"/>
  <c r="B38" i="84"/>
  <c r="K37" i="84"/>
  <c r="H37" i="84"/>
  <c r="G37" i="84"/>
  <c r="B37" i="84"/>
  <c r="K36" i="84"/>
  <c r="H36" i="84"/>
  <c r="G36" i="84"/>
  <c r="B36" i="84"/>
  <c r="K35" i="84"/>
  <c r="H35" i="84"/>
  <c r="G35" i="84"/>
  <c r="B35" i="84"/>
  <c r="K34" i="84"/>
  <c r="H34" i="84"/>
  <c r="G34" i="84"/>
  <c r="B34" i="84"/>
  <c r="K33" i="84"/>
  <c r="H33" i="84"/>
  <c r="G33" i="84"/>
  <c r="B33" i="84"/>
  <c r="K32" i="84"/>
  <c r="H32" i="84"/>
  <c r="G32" i="84"/>
  <c r="B32" i="84"/>
  <c r="K31" i="84"/>
  <c r="H31" i="84"/>
  <c r="G31" i="84"/>
  <c r="B31" i="84"/>
  <c r="K30" i="84"/>
  <c r="H30" i="84"/>
  <c r="G30" i="84"/>
  <c r="B30" i="84"/>
  <c r="K29" i="84"/>
  <c r="H29" i="84"/>
  <c r="G29" i="84"/>
  <c r="B29" i="84"/>
  <c r="K28" i="84"/>
  <c r="H28" i="84"/>
  <c r="G28" i="84"/>
  <c r="B28" i="84"/>
  <c r="K27" i="84"/>
  <c r="H27" i="84"/>
  <c r="G27" i="84"/>
  <c r="B27" i="84"/>
  <c r="K26" i="84"/>
  <c r="H26" i="84"/>
  <c r="G26" i="84"/>
  <c r="B26" i="84"/>
  <c r="K25" i="84"/>
  <c r="H25" i="84"/>
  <c r="G25" i="84"/>
  <c r="B25" i="84"/>
  <c r="K24" i="84"/>
  <c r="H24" i="84"/>
  <c r="G24" i="84"/>
  <c r="B24" i="84"/>
  <c r="K23" i="84"/>
  <c r="H23" i="84"/>
  <c r="G23" i="84"/>
  <c r="B23" i="84"/>
  <c r="K22" i="84"/>
  <c r="H22" i="84"/>
  <c r="G22" i="84"/>
  <c r="B22" i="84"/>
  <c r="K21" i="84"/>
  <c r="H21" i="84"/>
  <c r="G21" i="84"/>
  <c r="B21" i="84"/>
  <c r="K20" i="84"/>
  <c r="H20" i="84"/>
  <c r="G20" i="84"/>
  <c r="B20" i="84"/>
  <c r="K19" i="84"/>
  <c r="H19" i="84"/>
  <c r="G19" i="84"/>
  <c r="B19" i="84"/>
  <c r="K18" i="84"/>
  <c r="H18" i="84"/>
  <c r="G18" i="84"/>
  <c r="B18" i="84"/>
  <c r="K17" i="84"/>
  <c r="H17" i="84"/>
  <c r="G17" i="84"/>
  <c r="B17" i="84"/>
  <c r="K16" i="84"/>
  <c r="H16" i="84"/>
  <c r="G16" i="84"/>
  <c r="B16" i="84"/>
  <c r="K15" i="84"/>
  <c r="H15" i="84"/>
  <c r="G15" i="84"/>
  <c r="B15" i="84"/>
  <c r="K14" i="84"/>
  <c r="H14" i="84"/>
  <c r="G14" i="84"/>
  <c r="B14" i="84"/>
  <c r="K13" i="84"/>
  <c r="H13" i="84"/>
  <c r="G13" i="84"/>
  <c r="B13" i="84"/>
  <c r="K12" i="84"/>
  <c r="H12" i="84"/>
  <c r="G12" i="84"/>
  <c r="B12" i="84"/>
  <c r="K11" i="84"/>
  <c r="H11" i="84"/>
  <c r="G11" i="84"/>
  <c r="B11" i="84"/>
  <c r="K10" i="84"/>
  <c r="H10" i="84"/>
  <c r="G10" i="84"/>
  <c r="B10" i="84"/>
  <c r="K9" i="84"/>
  <c r="H9" i="84"/>
  <c r="G9" i="84"/>
  <c r="B9" i="84"/>
  <c r="K8" i="84"/>
  <c r="H8" i="84"/>
  <c r="G8" i="84"/>
  <c r="B8" i="84"/>
  <c r="K7" i="84"/>
  <c r="H7" i="84"/>
  <c r="G7" i="84"/>
  <c r="B7" i="84"/>
  <c r="K6" i="84"/>
  <c r="H6" i="84"/>
  <c r="G6" i="84"/>
  <c r="B6" i="84"/>
  <c r="K5" i="84"/>
  <c r="H5" i="84"/>
  <c r="G5" i="84"/>
  <c r="B5" i="84"/>
  <c r="K4" i="84"/>
  <c r="H4" i="84"/>
  <c r="G4" i="84"/>
  <c r="B4" i="84"/>
  <c r="F5" i="81"/>
  <c r="F6" i="81"/>
  <c r="F7" i="81"/>
  <c r="F8" i="81"/>
  <c r="F9" i="81"/>
  <c r="F10" i="81"/>
  <c r="F11" i="81"/>
  <c r="F12" i="81"/>
  <c r="F13" i="81"/>
  <c r="F14" i="81"/>
  <c r="F15" i="81"/>
  <c r="F16" i="81"/>
  <c r="F17" i="81"/>
  <c r="F18" i="81"/>
  <c r="F19" i="81"/>
  <c r="F20" i="81"/>
  <c r="F21" i="81"/>
  <c r="F22" i="81"/>
  <c r="F23" i="81"/>
  <c r="F24" i="81"/>
  <c r="F25" i="81"/>
  <c r="F26" i="81"/>
  <c r="F27" i="81"/>
  <c r="F28" i="81"/>
  <c r="F29" i="81"/>
  <c r="F30" i="81"/>
  <c r="F31" i="81"/>
  <c r="F32" i="81"/>
  <c r="F33" i="81"/>
  <c r="F34" i="81"/>
  <c r="F35" i="81"/>
  <c r="F36" i="81"/>
  <c r="F37" i="81"/>
  <c r="F38" i="81"/>
  <c r="F39" i="81"/>
  <c r="F40" i="81"/>
  <c r="F41" i="81"/>
  <c r="F42" i="81"/>
  <c r="F43" i="81"/>
  <c r="F44" i="81"/>
  <c r="F45" i="81"/>
  <c r="F46" i="81"/>
  <c r="F47" i="81"/>
  <c r="F48" i="81"/>
  <c r="F49" i="81"/>
  <c r="F50" i="81"/>
  <c r="F51" i="81"/>
  <c r="F52" i="81"/>
  <c r="F53" i="81"/>
  <c r="F54" i="81"/>
  <c r="F55" i="81"/>
  <c r="F56" i="81"/>
  <c r="F57" i="81"/>
  <c r="F58" i="81"/>
  <c r="F59" i="81"/>
  <c r="F60" i="81"/>
  <c r="F61" i="81"/>
  <c r="F62" i="81"/>
  <c r="F63" i="81"/>
  <c r="F64" i="81"/>
  <c r="F65" i="81"/>
  <c r="F66" i="81"/>
  <c r="F67" i="81"/>
  <c r="F4" i="81"/>
  <c r="E5" i="81"/>
  <c r="E6" i="81"/>
  <c r="E7" i="81"/>
  <c r="E8" i="81"/>
  <c r="E9" i="81"/>
  <c r="E10" i="81"/>
  <c r="E11" i="81"/>
  <c r="E12" i="81"/>
  <c r="E13" i="81"/>
  <c r="E14" i="81"/>
  <c r="E15" i="81"/>
  <c r="E16" i="81"/>
  <c r="E17" i="81"/>
  <c r="E18" i="81"/>
  <c r="E19" i="81"/>
  <c r="E20" i="81"/>
  <c r="E21" i="81"/>
  <c r="E22" i="81"/>
  <c r="E23" i="81"/>
  <c r="E24" i="81"/>
  <c r="E25" i="81"/>
  <c r="E26" i="81"/>
  <c r="E27" i="81"/>
  <c r="E28" i="81"/>
  <c r="E29" i="81"/>
  <c r="E30" i="81"/>
  <c r="E31" i="81"/>
  <c r="E32" i="81"/>
  <c r="E33" i="81"/>
  <c r="E34" i="81"/>
  <c r="E35" i="81"/>
  <c r="E36" i="81"/>
  <c r="E37" i="81"/>
  <c r="E38" i="81"/>
  <c r="E39" i="81"/>
  <c r="E40" i="81"/>
  <c r="E41" i="81"/>
  <c r="E42" i="81"/>
  <c r="E43" i="81"/>
  <c r="E44" i="81"/>
  <c r="E45" i="81"/>
  <c r="E46" i="81"/>
  <c r="E47" i="81"/>
  <c r="E48" i="81"/>
  <c r="E49" i="81"/>
  <c r="E50" i="81"/>
  <c r="E51" i="81"/>
  <c r="E52" i="81"/>
  <c r="E53" i="81"/>
  <c r="E54" i="81"/>
  <c r="E55" i="81"/>
  <c r="E56" i="81"/>
  <c r="E57" i="81"/>
  <c r="E58" i="81"/>
  <c r="E59" i="81"/>
  <c r="E60" i="81"/>
  <c r="E61" i="81"/>
  <c r="E62" i="81"/>
  <c r="E63" i="81"/>
  <c r="E64" i="81"/>
  <c r="E65" i="81"/>
  <c r="E66" i="81"/>
  <c r="E67" i="81"/>
  <c r="E4" i="81"/>
  <c r="E69" i="81"/>
  <c r="D5" i="81"/>
  <c r="D6" i="81"/>
  <c r="D7" i="81"/>
  <c r="D8" i="81"/>
  <c r="D9" i="81"/>
  <c r="D10" i="81"/>
  <c r="D11" i="81"/>
  <c r="D12" i="81"/>
  <c r="D13" i="81"/>
  <c r="D14" i="81"/>
  <c r="D15" i="81"/>
  <c r="D16" i="81"/>
  <c r="D17" i="81"/>
  <c r="D18" i="81"/>
  <c r="D19" i="81"/>
  <c r="D20" i="81"/>
  <c r="D21" i="81"/>
  <c r="D22" i="81"/>
  <c r="D23" i="81"/>
  <c r="D24" i="81"/>
  <c r="D25" i="81"/>
  <c r="D26" i="81"/>
  <c r="D27" i="81"/>
  <c r="D28" i="81"/>
  <c r="D29" i="81"/>
  <c r="D30" i="81"/>
  <c r="D31" i="81"/>
  <c r="D32" i="81"/>
  <c r="D33" i="81"/>
  <c r="D34" i="81"/>
  <c r="D35" i="81"/>
  <c r="D36" i="81"/>
  <c r="D37" i="81"/>
  <c r="D38" i="81"/>
  <c r="D39" i="81"/>
  <c r="D40" i="81"/>
  <c r="D41" i="81"/>
  <c r="D42" i="81"/>
  <c r="D43" i="81"/>
  <c r="D44" i="81"/>
  <c r="D45" i="81"/>
  <c r="D46" i="81"/>
  <c r="D47" i="81"/>
  <c r="D48" i="81"/>
  <c r="D49" i="81"/>
  <c r="D50" i="81"/>
  <c r="D51" i="81"/>
  <c r="D52" i="81"/>
  <c r="D53" i="81"/>
  <c r="D54" i="81"/>
  <c r="D55" i="81"/>
  <c r="D56" i="81"/>
  <c r="D57" i="81"/>
  <c r="D58" i="81"/>
  <c r="D59" i="81"/>
  <c r="D60" i="81"/>
  <c r="D61" i="81"/>
  <c r="D62" i="81"/>
  <c r="D63" i="81"/>
  <c r="D64" i="81"/>
  <c r="D65" i="81"/>
  <c r="D66" i="81"/>
  <c r="D67" i="81"/>
  <c r="D4" i="81"/>
  <c r="D71" i="81"/>
  <c r="C5" i="81"/>
  <c r="C6" i="81"/>
  <c r="C7" i="81"/>
  <c r="C8" i="81"/>
  <c r="C9" i="81"/>
  <c r="C10" i="81"/>
  <c r="C11" i="81"/>
  <c r="C12" i="81"/>
  <c r="C13" i="81"/>
  <c r="C14" i="81"/>
  <c r="C15" i="81"/>
  <c r="C16" i="81"/>
  <c r="C17" i="81"/>
  <c r="C18" i="81"/>
  <c r="C19" i="81"/>
  <c r="C20" i="81"/>
  <c r="C21" i="81"/>
  <c r="C22" i="81"/>
  <c r="C23" i="81"/>
  <c r="C24" i="81"/>
  <c r="C25" i="81"/>
  <c r="C26" i="81"/>
  <c r="C27" i="81"/>
  <c r="C28" i="81"/>
  <c r="C29" i="81"/>
  <c r="C30" i="81"/>
  <c r="C31" i="81"/>
  <c r="C32" i="81"/>
  <c r="C33" i="81"/>
  <c r="C34" i="81"/>
  <c r="C35" i="81"/>
  <c r="C36" i="81"/>
  <c r="C37" i="81"/>
  <c r="C38" i="81"/>
  <c r="C39" i="81"/>
  <c r="C40" i="81"/>
  <c r="C41" i="81"/>
  <c r="C42" i="81"/>
  <c r="C43" i="81"/>
  <c r="C44" i="81"/>
  <c r="C45" i="81"/>
  <c r="C46" i="81"/>
  <c r="C47" i="81"/>
  <c r="C48" i="81"/>
  <c r="C49" i="81"/>
  <c r="C50" i="81"/>
  <c r="C51" i="81"/>
  <c r="C52" i="81"/>
  <c r="C53" i="81"/>
  <c r="C54" i="81"/>
  <c r="C55" i="81"/>
  <c r="C56" i="81"/>
  <c r="C57" i="81"/>
  <c r="C58" i="81"/>
  <c r="C59" i="81"/>
  <c r="C60" i="81"/>
  <c r="C61" i="81"/>
  <c r="C62" i="81"/>
  <c r="C63" i="81"/>
  <c r="C64" i="81"/>
  <c r="C65" i="81"/>
  <c r="C66" i="81"/>
  <c r="C67" i="81"/>
  <c r="C4" i="81"/>
  <c r="K71" i="81"/>
  <c r="I71" i="81"/>
  <c r="G71" i="81"/>
  <c r="K70" i="81"/>
  <c r="I70" i="81"/>
  <c r="G70" i="81"/>
  <c r="K69" i="81"/>
  <c r="I69" i="81"/>
  <c r="G69" i="81"/>
  <c r="M67" i="81"/>
  <c r="B67" i="81"/>
  <c r="M66" i="81"/>
  <c r="B66" i="81"/>
  <c r="M65" i="81"/>
  <c r="B65" i="81"/>
  <c r="M64" i="81"/>
  <c r="B64" i="81"/>
  <c r="M63" i="81"/>
  <c r="B63" i="81"/>
  <c r="M62" i="81"/>
  <c r="B62" i="81"/>
  <c r="M61" i="81"/>
  <c r="B61" i="81"/>
  <c r="M60" i="81"/>
  <c r="B60" i="81"/>
  <c r="M59" i="81"/>
  <c r="B59" i="81"/>
  <c r="M58" i="81"/>
  <c r="B58" i="81"/>
  <c r="M57" i="81"/>
  <c r="B57" i="81"/>
  <c r="M56" i="81"/>
  <c r="B56" i="81"/>
  <c r="M55" i="81"/>
  <c r="B55" i="81"/>
  <c r="M54" i="81"/>
  <c r="B54" i="81"/>
  <c r="M53" i="81"/>
  <c r="B53" i="81"/>
  <c r="M52" i="81"/>
  <c r="B52" i="81"/>
  <c r="M51" i="81"/>
  <c r="B51" i="81"/>
  <c r="M50" i="81"/>
  <c r="B50" i="81"/>
  <c r="M49" i="81"/>
  <c r="B49" i="81"/>
  <c r="M48" i="81"/>
  <c r="B48" i="81"/>
  <c r="M47" i="81"/>
  <c r="B47" i="81"/>
  <c r="M46" i="81"/>
  <c r="B46" i="81"/>
  <c r="M45" i="81"/>
  <c r="B45" i="81"/>
  <c r="M44" i="81"/>
  <c r="B44" i="81"/>
  <c r="M43" i="81"/>
  <c r="B43" i="81"/>
  <c r="M42" i="81"/>
  <c r="B42" i="81"/>
  <c r="M41" i="81"/>
  <c r="B41" i="81"/>
  <c r="M40" i="81"/>
  <c r="B40" i="81"/>
  <c r="M39" i="81"/>
  <c r="B39" i="81"/>
  <c r="M38" i="81"/>
  <c r="B38" i="81"/>
  <c r="M37" i="81"/>
  <c r="B37" i="81"/>
  <c r="M36" i="81"/>
  <c r="B36" i="81"/>
  <c r="M35" i="81"/>
  <c r="B35" i="81"/>
  <c r="M34" i="81"/>
  <c r="B34" i="81"/>
  <c r="M33" i="81"/>
  <c r="B33" i="81"/>
  <c r="M32" i="81"/>
  <c r="B32" i="81"/>
  <c r="M31" i="81"/>
  <c r="B31" i="81"/>
  <c r="M30" i="81"/>
  <c r="B30" i="81"/>
  <c r="M29" i="81"/>
  <c r="B29" i="81"/>
  <c r="M28" i="81"/>
  <c r="B28" i="81"/>
  <c r="M27" i="81"/>
  <c r="B27" i="81"/>
  <c r="M26" i="81"/>
  <c r="B26" i="81"/>
  <c r="M25" i="81"/>
  <c r="B25" i="81"/>
  <c r="M24" i="81"/>
  <c r="B24" i="81"/>
  <c r="M23" i="81"/>
  <c r="B23" i="81"/>
  <c r="M22" i="81"/>
  <c r="B22" i="81"/>
  <c r="M21" i="81"/>
  <c r="B21" i="81"/>
  <c r="M20" i="81"/>
  <c r="B20" i="81"/>
  <c r="M19" i="81"/>
  <c r="B19" i="81"/>
  <c r="M18" i="81"/>
  <c r="B18" i="81"/>
  <c r="M17" i="81"/>
  <c r="B17" i="81"/>
  <c r="M16" i="81"/>
  <c r="B16" i="81"/>
  <c r="M15" i="81"/>
  <c r="B15" i="81"/>
  <c r="M14" i="81"/>
  <c r="B14" i="81"/>
  <c r="M13" i="81"/>
  <c r="B13" i="81"/>
  <c r="M12" i="81"/>
  <c r="B12" i="81"/>
  <c r="M11" i="81"/>
  <c r="B11" i="81"/>
  <c r="M10" i="81"/>
  <c r="B10" i="81"/>
  <c r="M9" i="81"/>
  <c r="B9" i="81"/>
  <c r="M8" i="81"/>
  <c r="B8" i="81"/>
  <c r="M7" i="81"/>
  <c r="B7" i="81"/>
  <c r="M6" i="81"/>
  <c r="B6" i="81"/>
  <c r="M5" i="81"/>
  <c r="B5" i="81"/>
  <c r="M4" i="81"/>
  <c r="B4" i="81"/>
  <c r="K30" i="7"/>
  <c r="K25" i="7"/>
  <c r="K67" i="7"/>
  <c r="K50" i="7"/>
  <c r="K51" i="7"/>
  <c r="K26" i="7"/>
  <c r="K31" i="7"/>
  <c r="K19" i="7"/>
  <c r="K55" i="7"/>
  <c r="K58" i="7"/>
  <c r="K42" i="7"/>
  <c r="K34" i="7"/>
  <c r="K13" i="7"/>
  <c r="K63" i="7"/>
  <c r="K23" i="7"/>
  <c r="K59" i="7"/>
  <c r="K32" i="7"/>
  <c r="K39" i="7"/>
  <c r="K62" i="7"/>
  <c r="K8" i="7"/>
  <c r="K9" i="7"/>
  <c r="K56" i="7"/>
  <c r="K33" i="7"/>
  <c r="K64" i="7"/>
  <c r="K60" i="7"/>
  <c r="K65" i="7"/>
  <c r="K43" i="7"/>
  <c r="K4" i="7"/>
  <c r="K5" i="7"/>
  <c r="K61" i="7"/>
  <c r="K35" i="7"/>
  <c r="K6" i="7"/>
  <c r="K7" i="7"/>
  <c r="K40" i="7"/>
  <c r="K10" i="7"/>
  <c r="K11" i="7"/>
  <c r="K44" i="7"/>
  <c r="K14" i="7"/>
  <c r="K52" i="7"/>
  <c r="K15" i="7"/>
  <c r="K21" i="7"/>
  <c r="K45" i="7"/>
  <c r="K36" i="7"/>
  <c r="K27" i="7"/>
  <c r="K46" i="7"/>
  <c r="K47" i="7"/>
  <c r="K29" i="7"/>
  <c r="K16" i="7"/>
  <c r="K66" i="7"/>
  <c r="K48" i="7"/>
  <c r="K37" i="7"/>
  <c r="K53" i="7"/>
  <c r="K38" i="7"/>
  <c r="K17" i="7"/>
  <c r="K54" i="7"/>
  <c r="K20" i="7"/>
  <c r="K57" i="7"/>
  <c r="K18" i="7"/>
  <c r="K49" i="7"/>
  <c r="K24" i="7"/>
  <c r="K28" i="7"/>
  <c r="K22" i="7"/>
  <c r="K12" i="7"/>
  <c r="K41" i="7"/>
  <c r="H49" i="7"/>
  <c r="H66" i="7"/>
  <c r="H54" i="7"/>
  <c r="H28" i="7"/>
  <c r="H22" i="7"/>
  <c r="H24" i="7"/>
  <c r="H53" i="7"/>
  <c r="H12" i="7"/>
  <c r="H38" i="7"/>
  <c r="H48" i="7"/>
  <c r="H37" i="7"/>
  <c r="H18" i="7"/>
  <c r="H20" i="7"/>
  <c r="H47" i="7"/>
  <c r="H46" i="7"/>
  <c r="H17" i="7"/>
  <c r="H29" i="7"/>
  <c r="H45" i="7"/>
  <c r="H36" i="7"/>
  <c r="H52" i="7"/>
  <c r="H27" i="7"/>
  <c r="H16" i="7"/>
  <c r="H44" i="7"/>
  <c r="H61" i="7"/>
  <c r="H65" i="7"/>
  <c r="H21" i="7"/>
  <c r="H40" i="7"/>
  <c r="H64" i="7"/>
  <c r="H60" i="7"/>
  <c r="H15" i="7"/>
  <c r="H35" i="7"/>
  <c r="H14" i="7"/>
  <c r="H43" i="7"/>
  <c r="H62" i="7"/>
  <c r="H56" i="7"/>
  <c r="H11" i="7"/>
  <c r="H10" i="7"/>
  <c r="H63" i="7"/>
  <c r="H59" i="7"/>
  <c r="H33" i="7"/>
  <c r="H67" i="7"/>
  <c r="H7" i="7"/>
  <c r="H39" i="7"/>
  <c r="H6" i="7"/>
  <c r="H58" i="7"/>
  <c r="H32" i="7"/>
  <c r="H5" i="7"/>
  <c r="H55" i="7"/>
  <c r="H42" i="7"/>
  <c r="H34" i="7"/>
  <c r="H23" i="7"/>
  <c r="H9" i="7"/>
  <c r="H8" i="7"/>
  <c r="H51" i="7"/>
  <c r="H50" i="7"/>
  <c r="H31" i="7"/>
  <c r="H13" i="7"/>
  <c r="H4" i="7"/>
  <c r="H26" i="7"/>
  <c r="H41" i="7"/>
  <c r="H19" i="7"/>
  <c r="H30" i="7"/>
  <c r="H25" i="7"/>
  <c r="H57" i="7"/>
  <c r="C49" i="79"/>
  <c r="C47" i="79"/>
  <c r="C30" i="79"/>
  <c r="C33" i="79"/>
  <c r="C31" i="79"/>
  <c r="C9" i="79"/>
  <c r="C34" i="79"/>
  <c r="C43" i="79"/>
  <c r="C8" i="79"/>
  <c r="C42" i="79"/>
  <c r="C22" i="79"/>
  <c r="C46" i="79"/>
  <c r="C44" i="79"/>
  <c r="C19" i="79"/>
  <c r="C52" i="79"/>
  <c r="C54" i="79"/>
  <c r="C41" i="79"/>
  <c r="C50" i="79"/>
  <c r="C7" i="79"/>
  <c r="C26" i="79"/>
  <c r="C55" i="79"/>
  <c r="C64" i="79"/>
  <c r="C17" i="79"/>
  <c r="C18" i="79"/>
  <c r="C14" i="79"/>
  <c r="C56" i="79"/>
  <c r="C35" i="79"/>
  <c r="C45" i="79"/>
  <c r="C38" i="79"/>
  <c r="C61" i="79"/>
  <c r="C53" i="79"/>
  <c r="C51" i="79"/>
  <c r="C62" i="79"/>
  <c r="C13" i="79"/>
  <c r="C36" i="79"/>
  <c r="C15" i="79"/>
  <c r="C48" i="79"/>
  <c r="C67" i="79"/>
  <c r="C59" i="79"/>
  <c r="C29" i="79"/>
  <c r="C57" i="79"/>
  <c r="C21" i="79"/>
  <c r="C5" i="79"/>
  <c r="C32" i="79"/>
  <c r="C12" i="79"/>
  <c r="C11" i="79"/>
  <c r="C4" i="79"/>
  <c r="C63" i="79"/>
  <c r="C23" i="79"/>
  <c r="C20" i="79"/>
  <c r="C28" i="79"/>
  <c r="C58" i="79"/>
  <c r="C25" i="79"/>
  <c r="C37" i="79"/>
  <c r="C24" i="79"/>
  <c r="C16" i="79"/>
  <c r="C39" i="79"/>
  <c r="C6" i="79"/>
  <c r="C65" i="79"/>
  <c r="C10" i="79"/>
  <c r="C40" i="79"/>
  <c r="C27" i="79"/>
  <c r="C60" i="79"/>
  <c r="C66" i="79"/>
  <c r="BO8" i="78"/>
  <c r="BN8" i="78"/>
  <c r="BM8" i="78"/>
  <c r="BL8" i="78"/>
  <c r="BK8" i="78"/>
  <c r="BJ8" i="78"/>
  <c r="BI8" i="78"/>
  <c r="BH8" i="78"/>
  <c r="BG8" i="78"/>
  <c r="BF8" i="78"/>
  <c r="BE8" i="78"/>
  <c r="BD8" i="78"/>
  <c r="BC8" i="78"/>
  <c r="BB8" i="78"/>
  <c r="BA8" i="78"/>
  <c r="AZ8" i="78"/>
  <c r="AY8" i="78"/>
  <c r="AX8" i="78"/>
  <c r="AW8" i="78"/>
  <c r="AV8" i="78"/>
  <c r="AU8" i="78"/>
  <c r="AT8" i="78"/>
  <c r="AS8" i="78"/>
  <c r="AR8" i="78"/>
  <c r="AQ8" i="78"/>
  <c r="AP8" i="78"/>
  <c r="AO8" i="78"/>
  <c r="AN8" i="78"/>
  <c r="AM8" i="78"/>
  <c r="AL8" i="78"/>
  <c r="AK8" i="78"/>
  <c r="AJ8" i="78"/>
  <c r="AI8" i="78"/>
  <c r="AH8" i="78"/>
  <c r="AG8" i="78"/>
  <c r="AF8" i="78"/>
  <c r="AE8" i="78"/>
  <c r="AD8" i="78"/>
  <c r="AC8" i="78"/>
  <c r="AB8" i="78"/>
  <c r="AA8" i="78"/>
  <c r="Z8" i="78"/>
  <c r="Y8" i="78"/>
  <c r="X8" i="78"/>
  <c r="W8" i="78"/>
  <c r="V8" i="78"/>
  <c r="U8" i="78"/>
  <c r="T8" i="78"/>
  <c r="S8" i="78"/>
  <c r="R8" i="78"/>
  <c r="Q8" i="78"/>
  <c r="P8" i="78"/>
  <c r="O8" i="78"/>
  <c r="N8" i="78"/>
  <c r="M8" i="78"/>
  <c r="L8" i="78"/>
  <c r="K8" i="78"/>
  <c r="J8" i="78"/>
  <c r="I8" i="78"/>
  <c r="H8" i="78"/>
  <c r="G8" i="78"/>
  <c r="F8" i="78"/>
  <c r="E8" i="78"/>
  <c r="D8" i="78"/>
  <c r="BO3" i="78"/>
  <c r="BN3" i="78"/>
  <c r="BM3" i="78"/>
  <c r="BL3" i="78"/>
  <c r="BK3" i="78"/>
  <c r="BJ3" i="78"/>
  <c r="BI3" i="78"/>
  <c r="BH3" i="78"/>
  <c r="BG3" i="78"/>
  <c r="BF3" i="78"/>
  <c r="BE3" i="78"/>
  <c r="BD3" i="78"/>
  <c r="BC3" i="78"/>
  <c r="BB3" i="78"/>
  <c r="BA3" i="78"/>
  <c r="AZ3" i="78"/>
  <c r="AY3" i="78"/>
  <c r="AX3" i="78"/>
  <c r="AW3" i="78"/>
  <c r="AV3" i="78"/>
  <c r="AU3" i="78"/>
  <c r="AT3" i="78"/>
  <c r="AS3" i="78"/>
  <c r="AR3" i="78"/>
  <c r="AQ3" i="78"/>
  <c r="AP3" i="78"/>
  <c r="AO3" i="78"/>
  <c r="AN3" i="78"/>
  <c r="AM3" i="78"/>
  <c r="AL3" i="78"/>
  <c r="AK3" i="78"/>
  <c r="AJ3" i="78"/>
  <c r="AI3" i="78"/>
  <c r="AH3" i="78"/>
  <c r="AG3" i="78"/>
  <c r="AF3" i="78"/>
  <c r="AE3" i="78"/>
  <c r="AD3" i="78"/>
  <c r="AC3" i="78"/>
  <c r="AB3" i="78"/>
  <c r="AA3" i="78"/>
  <c r="Z3" i="78"/>
  <c r="Y3" i="78"/>
  <c r="X3" i="78"/>
  <c r="W3" i="78"/>
  <c r="V3" i="78"/>
  <c r="U3" i="78"/>
  <c r="T3" i="78"/>
  <c r="S3" i="78"/>
  <c r="R3" i="78"/>
  <c r="Q3" i="78"/>
  <c r="P3" i="78"/>
  <c r="O3" i="78"/>
  <c r="N3" i="78"/>
  <c r="M3" i="78"/>
  <c r="L3" i="78"/>
  <c r="K3" i="78"/>
  <c r="J3" i="78"/>
  <c r="I3" i="78"/>
  <c r="H3" i="78"/>
  <c r="G3" i="78"/>
  <c r="F3" i="78"/>
  <c r="E3" i="78"/>
  <c r="D3" i="78"/>
  <c r="G12" i="7"/>
  <c r="G28" i="7"/>
  <c r="G54" i="7"/>
  <c r="G57" i="7"/>
  <c r="G24" i="7"/>
  <c r="G22" i="7"/>
  <c r="G66" i="7"/>
  <c r="G37" i="7"/>
  <c r="G53" i="7"/>
  <c r="G38" i="7"/>
  <c r="G17" i="7"/>
  <c r="G18" i="7"/>
  <c r="G46" i="7"/>
  <c r="G48" i="7"/>
  <c r="G20" i="7"/>
  <c r="G47" i="7"/>
  <c r="G45" i="7"/>
  <c r="G29" i="7"/>
  <c r="G36" i="7"/>
  <c r="G27" i="7"/>
  <c r="G52" i="7"/>
  <c r="G21" i="7"/>
  <c r="G16" i="7"/>
  <c r="G15" i="7"/>
  <c r="G61" i="7"/>
  <c r="G35" i="7"/>
  <c r="G10" i="7"/>
  <c r="G40" i="7"/>
  <c r="G44" i="7"/>
  <c r="G65" i="7"/>
  <c r="G11" i="7"/>
  <c r="G59" i="7"/>
  <c r="G14" i="7"/>
  <c r="G64" i="7"/>
  <c r="G62" i="7"/>
  <c r="G56" i="7"/>
  <c r="G43" i="7"/>
  <c r="G60" i="7"/>
  <c r="G7" i="7"/>
  <c r="G39" i="7"/>
  <c r="G6" i="7"/>
  <c r="G33" i="7"/>
  <c r="G32" i="7"/>
  <c r="G63" i="7"/>
  <c r="G8" i="7"/>
  <c r="G34" i="7"/>
  <c r="G23" i="7"/>
  <c r="G55" i="7"/>
  <c r="G50" i="7"/>
  <c r="G5" i="7"/>
  <c r="G9" i="7"/>
  <c r="G67" i="7"/>
  <c r="G42" i="7"/>
  <c r="G31" i="7"/>
  <c r="G58" i="7"/>
  <c r="G51" i="7"/>
  <c r="G13" i="7"/>
  <c r="G4" i="7"/>
  <c r="G41" i="7"/>
  <c r="G19" i="7"/>
  <c r="G26" i="7"/>
  <c r="G30" i="7"/>
  <c r="G25" i="7"/>
  <c r="G49" i="7"/>
  <c r="AJ5" i="68"/>
  <c r="AJ6" i="68"/>
  <c r="AJ7" i="68"/>
  <c r="AJ8" i="68"/>
  <c r="AJ9" i="68"/>
  <c r="AJ10" i="68"/>
  <c r="AJ11" i="68"/>
  <c r="AJ12" i="68"/>
  <c r="AJ13" i="68"/>
  <c r="AJ14" i="68"/>
  <c r="AJ15" i="68"/>
  <c r="AJ16" i="68"/>
  <c r="AJ17" i="68"/>
  <c r="AJ18" i="68"/>
  <c r="AJ19" i="68"/>
  <c r="AJ20" i="68"/>
  <c r="AJ21" i="68"/>
  <c r="AJ22" i="68"/>
  <c r="AJ23" i="68"/>
  <c r="AJ24" i="68"/>
  <c r="AJ25" i="68"/>
  <c r="AJ26" i="68"/>
  <c r="AJ27" i="68"/>
  <c r="AJ28" i="68"/>
  <c r="AJ29" i="68"/>
  <c r="AJ30" i="68"/>
  <c r="AJ31" i="68"/>
  <c r="AJ32" i="68"/>
  <c r="AJ33" i="68"/>
  <c r="AJ34" i="68"/>
  <c r="AJ35" i="68"/>
  <c r="AJ36" i="68"/>
  <c r="AJ37" i="68"/>
  <c r="AJ38" i="68"/>
  <c r="AJ39" i="68"/>
  <c r="AJ40" i="68"/>
  <c r="AJ41" i="68"/>
  <c r="AJ42" i="68"/>
  <c r="AJ43" i="68"/>
  <c r="AJ44" i="68"/>
  <c r="AJ45" i="68"/>
  <c r="AJ46" i="68"/>
  <c r="AJ47" i="68"/>
  <c r="AJ48" i="68"/>
  <c r="AJ49" i="68"/>
  <c r="AJ50" i="68"/>
  <c r="AJ51" i="68"/>
  <c r="AJ52" i="68"/>
  <c r="AJ53" i="68"/>
  <c r="AJ54" i="68"/>
  <c r="AJ55" i="68"/>
  <c r="AJ56" i="68"/>
  <c r="AJ57" i="68"/>
  <c r="AJ58" i="68"/>
  <c r="AJ59" i="68"/>
  <c r="AJ60" i="68"/>
  <c r="AJ61" i="68"/>
  <c r="AJ62" i="68"/>
  <c r="AJ63" i="68"/>
  <c r="AJ64" i="68"/>
  <c r="AJ65" i="68"/>
  <c r="AJ66" i="68"/>
  <c r="AJ67" i="68"/>
  <c r="AJ4" i="68"/>
  <c r="J4" i="66"/>
  <c r="J5" i="66"/>
  <c r="J6" i="66"/>
  <c r="J7" i="66"/>
  <c r="J8" i="66"/>
  <c r="J9" i="66"/>
  <c r="J10" i="66"/>
  <c r="J11" i="66"/>
  <c r="J12" i="66"/>
  <c r="J13" i="66"/>
  <c r="J14" i="66"/>
  <c r="J15" i="66"/>
  <c r="J16" i="66"/>
  <c r="J17" i="66"/>
  <c r="J18" i="66"/>
  <c r="J19" i="66"/>
  <c r="J20" i="66"/>
  <c r="J21" i="66"/>
  <c r="J22" i="66"/>
  <c r="J23" i="66"/>
  <c r="J24" i="66"/>
  <c r="J25" i="66"/>
  <c r="J26" i="66"/>
  <c r="J27" i="66"/>
  <c r="J28" i="66"/>
  <c r="J29" i="66"/>
  <c r="J30" i="66"/>
  <c r="J31" i="66"/>
  <c r="J32" i="66"/>
  <c r="J33" i="66"/>
  <c r="J34" i="66"/>
  <c r="J35" i="66"/>
  <c r="J36" i="66"/>
  <c r="J37" i="66"/>
  <c r="J38" i="66"/>
  <c r="J39" i="66"/>
  <c r="J40" i="66"/>
  <c r="J41" i="66"/>
  <c r="J42" i="66"/>
  <c r="J43" i="66"/>
  <c r="J44" i="66"/>
  <c r="J45" i="66"/>
  <c r="J46" i="66"/>
  <c r="J47" i="66"/>
  <c r="J48" i="66"/>
  <c r="J49" i="66"/>
  <c r="J50" i="66"/>
  <c r="J51" i="66"/>
  <c r="J52" i="66"/>
  <c r="J53" i="66"/>
  <c r="J54" i="66"/>
  <c r="J55" i="66"/>
  <c r="J56" i="66"/>
  <c r="J57" i="66"/>
  <c r="J58" i="66"/>
  <c r="J59" i="66"/>
  <c r="J60" i="66"/>
  <c r="J61" i="66"/>
  <c r="J62" i="66"/>
  <c r="J63" i="66"/>
  <c r="J64" i="66"/>
  <c r="J65" i="66"/>
  <c r="J66" i="66"/>
  <c r="J3" i="66"/>
  <c r="B31" i="77"/>
  <c r="B49" i="77"/>
  <c r="B60" i="77"/>
  <c r="B20" i="77"/>
  <c r="B19" i="77"/>
  <c r="B16" i="77"/>
  <c r="B48" i="77"/>
  <c r="B59" i="77"/>
  <c r="B14" i="77"/>
  <c r="B10" i="77"/>
  <c r="B52" i="77"/>
  <c r="B63" i="77"/>
  <c r="B57" i="77"/>
  <c r="B25" i="77"/>
  <c r="B17" i="77"/>
  <c r="B23" i="77"/>
  <c r="B34" i="77"/>
  <c r="B12" i="77"/>
  <c r="B13" i="77"/>
  <c r="B26" i="77"/>
  <c r="B27" i="77"/>
  <c r="B44" i="77"/>
  <c r="B4" i="77"/>
  <c r="B42" i="77"/>
  <c r="B41" i="77"/>
  <c r="B65" i="77"/>
  <c r="B21" i="77"/>
  <c r="B28" i="77"/>
  <c r="B43" i="77"/>
  <c r="B33" i="77"/>
  <c r="B62" i="77"/>
  <c r="B8" i="77"/>
  <c r="B50" i="77"/>
  <c r="B6" i="77"/>
  <c r="B9" i="77"/>
  <c r="B39" i="77"/>
  <c r="B30" i="77"/>
  <c r="B29" i="77"/>
  <c r="B7" i="77"/>
  <c r="B54" i="77"/>
  <c r="B55" i="77"/>
  <c r="B53" i="77"/>
  <c r="B11" i="77"/>
  <c r="B24" i="77"/>
  <c r="B66" i="77"/>
  <c r="B15" i="77"/>
  <c r="B32" i="77"/>
  <c r="B64" i="77"/>
  <c r="B2" i="77"/>
  <c r="B35" i="77"/>
  <c r="B47" i="77"/>
  <c r="B36" i="77"/>
  <c r="B3" i="77"/>
  <c r="B45" i="77"/>
  <c r="B37" i="77"/>
  <c r="B22" i="77"/>
  <c r="B40" i="77"/>
  <c r="B5" i="77"/>
  <c r="B51" i="77"/>
  <c r="B61" i="77"/>
  <c r="B46" i="77"/>
  <c r="B56" i="77"/>
  <c r="B38" i="77"/>
  <c r="B18" i="77"/>
  <c r="B58" i="77"/>
  <c r="AI5" i="68"/>
  <c r="AI6" i="68"/>
  <c r="AI7" i="68"/>
  <c r="AI8" i="68"/>
  <c r="AI9" i="68"/>
  <c r="AI10" i="68"/>
  <c r="AI11" i="68"/>
  <c r="AI12" i="68"/>
  <c r="AI13" i="68"/>
  <c r="AI14" i="68"/>
  <c r="AI15" i="68"/>
  <c r="AI16" i="68"/>
  <c r="AI17" i="68"/>
  <c r="AI18" i="68"/>
  <c r="AI19" i="68"/>
  <c r="AI20" i="68"/>
  <c r="AI21" i="68"/>
  <c r="AI22" i="68"/>
  <c r="AI23" i="68"/>
  <c r="AI24" i="68"/>
  <c r="AI25" i="68"/>
  <c r="AI26" i="68"/>
  <c r="AI27" i="68"/>
  <c r="AI28" i="68"/>
  <c r="AI29" i="68"/>
  <c r="AI30" i="68"/>
  <c r="AI31" i="68"/>
  <c r="AI32" i="68"/>
  <c r="AI33" i="68"/>
  <c r="AI34" i="68"/>
  <c r="AI35" i="68"/>
  <c r="AI36" i="68"/>
  <c r="AI37" i="68"/>
  <c r="AI38" i="68"/>
  <c r="AI39" i="68"/>
  <c r="AI40" i="68"/>
  <c r="AI41" i="68"/>
  <c r="AI42" i="68"/>
  <c r="AI43" i="68"/>
  <c r="AI44" i="68"/>
  <c r="AI45" i="68"/>
  <c r="AI46" i="68"/>
  <c r="AI47" i="68"/>
  <c r="AI48" i="68"/>
  <c r="AI49" i="68"/>
  <c r="AI50" i="68"/>
  <c r="AI51" i="68"/>
  <c r="AI52" i="68"/>
  <c r="AI53" i="68"/>
  <c r="AI54" i="68"/>
  <c r="AI55" i="68"/>
  <c r="AI56" i="68"/>
  <c r="AI57" i="68"/>
  <c r="AI58" i="68"/>
  <c r="AI59" i="68"/>
  <c r="AI60" i="68"/>
  <c r="AI61" i="68"/>
  <c r="AI62" i="68"/>
  <c r="AI63" i="68"/>
  <c r="AI64" i="68"/>
  <c r="AI65" i="68"/>
  <c r="AI66" i="68"/>
  <c r="AI67" i="68"/>
  <c r="AI4" i="68"/>
  <c r="I4" i="66"/>
  <c r="I5" i="66"/>
  <c r="I6" i="66"/>
  <c r="I7" i="66"/>
  <c r="I8" i="66"/>
  <c r="I9" i="66"/>
  <c r="I10" i="66"/>
  <c r="I11" i="66"/>
  <c r="I12" i="66"/>
  <c r="I13" i="66"/>
  <c r="I14" i="66"/>
  <c r="I15" i="66"/>
  <c r="I16" i="66"/>
  <c r="I17" i="66"/>
  <c r="I18" i="66"/>
  <c r="I19" i="66"/>
  <c r="I20" i="66"/>
  <c r="I21" i="66"/>
  <c r="I22" i="66"/>
  <c r="I23" i="66"/>
  <c r="I24" i="66"/>
  <c r="I25" i="66"/>
  <c r="I26" i="66"/>
  <c r="I27" i="66"/>
  <c r="I28" i="66"/>
  <c r="I29" i="66"/>
  <c r="I30" i="66"/>
  <c r="I31" i="66"/>
  <c r="I32" i="66"/>
  <c r="I33" i="66"/>
  <c r="I34" i="66"/>
  <c r="I35" i="66"/>
  <c r="I36" i="66"/>
  <c r="I37" i="66"/>
  <c r="I38" i="66"/>
  <c r="I39" i="66"/>
  <c r="I40" i="66"/>
  <c r="I41" i="66"/>
  <c r="I42" i="66"/>
  <c r="I43" i="66"/>
  <c r="I44" i="66"/>
  <c r="I45" i="66"/>
  <c r="I46" i="66"/>
  <c r="I47" i="66"/>
  <c r="I48" i="66"/>
  <c r="I49" i="66"/>
  <c r="I50" i="66"/>
  <c r="I51" i="66"/>
  <c r="I52" i="66"/>
  <c r="I53" i="66"/>
  <c r="I54" i="66"/>
  <c r="I55" i="66"/>
  <c r="I56" i="66"/>
  <c r="I57" i="66"/>
  <c r="I58" i="66"/>
  <c r="I59" i="66"/>
  <c r="I60" i="66"/>
  <c r="I61" i="66"/>
  <c r="I62" i="66"/>
  <c r="I63" i="66"/>
  <c r="I64" i="66"/>
  <c r="I65" i="66"/>
  <c r="I66" i="66"/>
  <c r="I3" i="66"/>
  <c r="I71" i="75"/>
  <c r="G71" i="75"/>
  <c r="E71" i="75"/>
  <c r="I70" i="75"/>
  <c r="G70" i="75"/>
  <c r="E70" i="75"/>
  <c r="C70" i="75"/>
  <c r="I69" i="75"/>
  <c r="G69" i="75"/>
  <c r="E69" i="75"/>
  <c r="C69" i="75"/>
  <c r="I68" i="75"/>
  <c r="G68" i="75"/>
  <c r="E68" i="75"/>
  <c r="C68" i="75"/>
  <c r="M70" i="57"/>
  <c r="M69" i="57"/>
  <c r="M68" i="57"/>
  <c r="K70" i="57"/>
  <c r="K69" i="57"/>
  <c r="K68" i="57"/>
  <c r="I70" i="57"/>
  <c r="I69" i="57"/>
  <c r="I68" i="57"/>
  <c r="G70" i="57"/>
  <c r="G69" i="57"/>
  <c r="G68" i="57"/>
  <c r="E70" i="57"/>
  <c r="E69" i="57"/>
  <c r="E68" i="57"/>
  <c r="C70" i="57"/>
  <c r="C69" i="57"/>
  <c r="C68" i="57"/>
  <c r="C37" i="74"/>
  <c r="C13" i="74"/>
  <c r="C26" i="74"/>
  <c r="C54" i="74"/>
  <c r="C29" i="74"/>
  <c r="C43" i="74"/>
  <c r="C30" i="74"/>
  <c r="C35" i="74"/>
  <c r="C62" i="74"/>
  <c r="C17" i="74"/>
  <c r="C38" i="74"/>
  <c r="C15" i="74"/>
  <c r="C31" i="74"/>
  <c r="C57" i="74"/>
  <c r="C18" i="74"/>
  <c r="C44" i="74"/>
  <c r="C41" i="74"/>
  <c r="C47" i="74"/>
  <c r="C61" i="74"/>
  <c r="C22" i="74"/>
  <c r="C27" i="74"/>
  <c r="C4" i="74"/>
  <c r="C48" i="74"/>
  <c r="C58" i="74"/>
  <c r="C60" i="74"/>
  <c r="C33" i="74"/>
  <c r="C65" i="74"/>
  <c r="C10" i="74"/>
  <c r="C45" i="74"/>
  <c r="C16" i="74"/>
  <c r="C7" i="74"/>
  <c r="C53" i="74"/>
  <c r="C34" i="74"/>
  <c r="C64" i="74"/>
  <c r="C46" i="74"/>
  <c r="C51" i="74"/>
  <c r="C28" i="74"/>
  <c r="C3" i="74"/>
  <c r="C14" i="74"/>
  <c r="C49" i="74"/>
  <c r="C12" i="74"/>
  <c r="C23" i="74"/>
  <c r="C21" i="74"/>
  <c r="C11" i="74"/>
  <c r="C19" i="74"/>
  <c r="C52" i="74"/>
  <c r="C25" i="74"/>
  <c r="C6" i="74"/>
  <c r="C50" i="74"/>
  <c r="C8" i="74"/>
  <c r="C63" i="74"/>
  <c r="C5" i="74"/>
  <c r="C42" i="74"/>
  <c r="C24" i="74"/>
  <c r="C56" i="74"/>
  <c r="C66" i="74"/>
  <c r="C39" i="74"/>
  <c r="C32" i="74"/>
  <c r="C20" i="74"/>
  <c r="C59" i="74"/>
  <c r="C36" i="74"/>
  <c r="C40" i="74"/>
  <c r="C9" i="74"/>
  <c r="C55" i="74"/>
  <c r="H37" i="74"/>
  <c r="H13" i="74"/>
  <c r="H26" i="74"/>
  <c r="H54" i="74"/>
  <c r="H29" i="74"/>
  <c r="H43" i="74"/>
  <c r="H30" i="74"/>
  <c r="H35" i="74"/>
  <c r="H62" i="74"/>
  <c r="H17" i="74"/>
  <c r="H38" i="74"/>
  <c r="H15" i="74"/>
  <c r="H31" i="74"/>
  <c r="H57" i="74"/>
  <c r="H18" i="74"/>
  <c r="H44" i="74"/>
  <c r="H41" i="74"/>
  <c r="H47" i="74"/>
  <c r="H61" i="74"/>
  <c r="H22" i="74"/>
  <c r="H27" i="74"/>
  <c r="H4" i="74"/>
  <c r="H48" i="74"/>
  <c r="H58" i="74"/>
  <c r="H60" i="74"/>
  <c r="H33" i="74"/>
  <c r="H65" i="74"/>
  <c r="H10" i="74"/>
  <c r="H45" i="74"/>
  <c r="H16" i="74"/>
  <c r="H7" i="74"/>
  <c r="H53" i="74"/>
  <c r="H34" i="74"/>
  <c r="H64" i="74"/>
  <c r="H46" i="74"/>
  <c r="H51" i="74"/>
  <c r="H28" i="74"/>
  <c r="H3" i="74"/>
  <c r="H14" i="74"/>
  <c r="H49" i="74"/>
  <c r="H12" i="74"/>
  <c r="H23" i="74"/>
  <c r="H21" i="74"/>
  <c r="H11" i="74"/>
  <c r="H19" i="74"/>
  <c r="H52" i="74"/>
  <c r="H25" i="74"/>
  <c r="H6" i="74"/>
  <c r="H50" i="74"/>
  <c r="H8" i="74"/>
  <c r="H63" i="74"/>
  <c r="H5" i="74"/>
  <c r="H42" i="74"/>
  <c r="H24" i="74"/>
  <c r="H56" i="74"/>
  <c r="H66" i="74"/>
  <c r="H39" i="74"/>
  <c r="H32" i="74"/>
  <c r="H20" i="74"/>
  <c r="H59" i="74"/>
  <c r="H36" i="74"/>
  <c r="H40" i="74"/>
  <c r="H9" i="74"/>
  <c r="H55" i="74"/>
  <c r="I70" i="74"/>
  <c r="F70" i="74"/>
  <c r="D70" i="74"/>
  <c r="I69" i="74"/>
  <c r="F69" i="74"/>
  <c r="D69" i="74"/>
  <c r="I68" i="74"/>
  <c r="F68" i="74"/>
  <c r="D68" i="74"/>
  <c r="K70" i="55"/>
  <c r="K69" i="55"/>
  <c r="I70" i="55"/>
  <c r="I69" i="55"/>
  <c r="G70" i="55"/>
  <c r="G69" i="55"/>
  <c r="E70" i="55"/>
  <c r="E69" i="55"/>
  <c r="C70" i="55"/>
  <c r="C69" i="55"/>
  <c r="C48" i="70"/>
  <c r="C17" i="70"/>
  <c r="C62" i="70"/>
  <c r="C50" i="70"/>
  <c r="C25" i="70"/>
  <c r="C32" i="70"/>
  <c r="C63" i="70"/>
  <c r="C39" i="70"/>
  <c r="C26" i="70"/>
  <c r="C37" i="70"/>
  <c r="C40" i="70"/>
  <c r="C52" i="70"/>
  <c r="C56" i="70"/>
  <c r="C27" i="70"/>
  <c r="C60" i="70"/>
  <c r="C21" i="70"/>
  <c r="C22" i="70"/>
  <c r="C15" i="70"/>
  <c r="C6" i="70"/>
  <c r="C59" i="70"/>
  <c r="C58" i="70"/>
  <c r="C57" i="70"/>
  <c r="C18" i="70"/>
  <c r="C10" i="70"/>
  <c r="C38" i="70"/>
  <c r="C36" i="70"/>
  <c r="C20" i="70"/>
  <c r="C49" i="70"/>
  <c r="C31" i="70"/>
  <c r="C12" i="70"/>
  <c r="C28" i="70"/>
  <c r="C29" i="70"/>
  <c r="C46" i="70"/>
  <c r="C23" i="70"/>
  <c r="C7" i="70"/>
  <c r="C61" i="70"/>
  <c r="C35" i="70"/>
  <c r="C14" i="70"/>
  <c r="C44" i="70"/>
  <c r="C11" i="70"/>
  <c r="C42" i="70"/>
  <c r="C30" i="70"/>
  <c r="C64" i="70"/>
  <c r="C65" i="70"/>
  <c r="C16" i="70"/>
  <c r="C13" i="70"/>
  <c r="C51" i="70"/>
  <c r="C41" i="70"/>
  <c r="C9" i="70"/>
  <c r="C24" i="70"/>
  <c r="C5" i="70"/>
  <c r="C66" i="70"/>
  <c r="C34" i="70"/>
  <c r="C53" i="70"/>
  <c r="C47" i="70"/>
  <c r="C8" i="70"/>
  <c r="C43" i="70"/>
  <c r="C33" i="70"/>
  <c r="C45" i="70"/>
  <c r="C4" i="70"/>
  <c r="C54" i="70"/>
  <c r="C55" i="70"/>
  <c r="C19" i="70"/>
  <c r="C67" i="70"/>
  <c r="C15" i="68"/>
  <c r="C44" i="68"/>
  <c r="C53" i="68"/>
  <c r="C57" i="68"/>
  <c r="C56" i="68"/>
  <c r="C18" i="68"/>
  <c r="C19" i="68"/>
  <c r="C52" i="68"/>
  <c r="C54" i="68"/>
  <c r="C16" i="68"/>
  <c r="C9" i="68"/>
  <c r="C32" i="68"/>
  <c r="C36" i="68"/>
  <c r="C55" i="68"/>
  <c r="C65" i="68"/>
  <c r="C38" i="68"/>
  <c r="C28" i="68"/>
  <c r="C63" i="68"/>
  <c r="C47" i="68"/>
  <c r="C61" i="68"/>
  <c r="C51" i="68"/>
  <c r="C31" i="68"/>
  <c r="C37" i="68"/>
  <c r="C26" i="68"/>
  <c r="C6" i="68"/>
  <c r="C58" i="68"/>
  <c r="C66" i="68"/>
  <c r="C48" i="68"/>
  <c r="C41" i="68"/>
  <c r="C5" i="68"/>
  <c r="C35" i="68"/>
  <c r="C4" i="68"/>
  <c r="C59" i="68"/>
  <c r="C64" i="68"/>
  <c r="C39" i="68"/>
  <c r="C60" i="68"/>
  <c r="C43" i="68"/>
  <c r="C46" i="68"/>
  <c r="C10" i="68"/>
  <c r="C20" i="68"/>
  <c r="C13" i="68"/>
  <c r="C34" i="68"/>
  <c r="C62" i="68"/>
  <c r="C7" i="68"/>
  <c r="C30" i="68"/>
  <c r="C27" i="68"/>
  <c r="C23" i="68"/>
  <c r="C49" i="68"/>
  <c r="C33" i="68"/>
  <c r="C11" i="68"/>
  <c r="C17" i="68"/>
  <c r="C29" i="68"/>
  <c r="C40" i="68"/>
  <c r="C50" i="68"/>
  <c r="C22" i="68"/>
  <c r="C67" i="68"/>
  <c r="C25" i="68"/>
  <c r="C8" i="68"/>
  <c r="C21" i="68"/>
  <c r="C12" i="68"/>
  <c r="C42" i="68"/>
  <c r="C24" i="68"/>
  <c r="C45" i="68"/>
  <c r="C14" i="68"/>
  <c r="C27" i="66"/>
  <c r="C24" i="66"/>
  <c r="C13" i="66"/>
  <c r="C61" i="66"/>
  <c r="C62" i="66"/>
  <c r="C46" i="66"/>
  <c r="C23" i="66"/>
  <c r="C35" i="66"/>
  <c r="C56" i="66"/>
  <c r="C41" i="66"/>
  <c r="C21" i="66"/>
  <c r="C18" i="66"/>
  <c r="C40" i="66"/>
  <c r="C52" i="66"/>
  <c r="C11" i="66"/>
  <c r="C65" i="66"/>
  <c r="C32" i="66"/>
  <c r="C22" i="66"/>
  <c r="C53" i="66"/>
  <c r="C12" i="66"/>
  <c r="C39" i="66"/>
  <c r="C33" i="66"/>
  <c r="C50" i="66"/>
  <c r="C63" i="66"/>
  <c r="C4" i="66"/>
  <c r="C15" i="66"/>
  <c r="C6" i="66"/>
  <c r="C36" i="66"/>
  <c r="C58" i="66"/>
  <c r="C10" i="66"/>
  <c r="C48" i="66"/>
  <c r="C7" i="66"/>
  <c r="C66" i="66"/>
  <c r="C54" i="66"/>
  <c r="C55" i="66"/>
  <c r="C30" i="66"/>
  <c r="C57" i="66"/>
  <c r="C47" i="66"/>
  <c r="C8" i="66"/>
  <c r="C14" i="66"/>
  <c r="C5" i="66"/>
  <c r="C37" i="66"/>
  <c r="C9" i="66"/>
  <c r="C20" i="66"/>
  <c r="C28" i="66"/>
  <c r="C44" i="66"/>
  <c r="C19" i="66"/>
  <c r="C43" i="66"/>
  <c r="C26" i="66"/>
  <c r="C59" i="66"/>
  <c r="C17" i="66"/>
  <c r="C42" i="66"/>
  <c r="C31" i="66"/>
  <c r="C49" i="66"/>
  <c r="C45" i="66"/>
  <c r="C3" i="66"/>
  <c r="C64" i="66"/>
  <c r="C25" i="66"/>
  <c r="C16" i="66"/>
  <c r="C60" i="66"/>
  <c r="C34" i="66"/>
  <c r="C38" i="66"/>
  <c r="C51" i="66"/>
  <c r="C29" i="66"/>
  <c r="C53" i="21"/>
  <c r="C8" i="21"/>
  <c r="C62" i="21"/>
  <c r="C60" i="21"/>
  <c r="C38" i="21"/>
  <c r="C7" i="21"/>
  <c r="C9" i="21"/>
  <c r="C63" i="21"/>
  <c r="C45" i="21"/>
  <c r="C26" i="21"/>
  <c r="C27" i="21"/>
  <c r="C49" i="21"/>
  <c r="C35" i="21"/>
  <c r="C52" i="21"/>
  <c r="C66" i="21"/>
  <c r="C40" i="21"/>
  <c r="C51" i="21"/>
  <c r="C55" i="21"/>
  <c r="C18" i="21"/>
  <c r="C64" i="21"/>
  <c r="C46" i="21"/>
  <c r="C47" i="21"/>
  <c r="C44" i="21"/>
  <c r="C30" i="21"/>
  <c r="C5" i="21"/>
  <c r="C50" i="21"/>
  <c r="C56" i="21"/>
  <c r="C59" i="21"/>
  <c r="C42" i="21"/>
  <c r="C21" i="21"/>
  <c r="C16" i="21"/>
  <c r="C43" i="21"/>
  <c r="C34" i="21"/>
  <c r="C65" i="21"/>
  <c r="C19" i="21"/>
  <c r="C39" i="21"/>
  <c r="C36" i="21"/>
  <c r="C48" i="21"/>
  <c r="C31" i="21"/>
  <c r="C10" i="21"/>
  <c r="C15" i="21"/>
  <c r="C57" i="21"/>
  <c r="C54" i="21"/>
  <c r="C28" i="21"/>
  <c r="C37" i="21"/>
  <c r="C32" i="21"/>
  <c r="C23" i="21"/>
  <c r="C58" i="21"/>
  <c r="C33" i="21"/>
  <c r="C4" i="21"/>
  <c r="C20" i="21"/>
  <c r="C61" i="21"/>
  <c r="C13" i="21"/>
  <c r="C22" i="21"/>
  <c r="C24" i="21"/>
  <c r="C25" i="21"/>
  <c r="C29" i="21"/>
  <c r="C6" i="21"/>
  <c r="C14" i="21"/>
  <c r="C12" i="21"/>
  <c r="C41" i="21"/>
  <c r="C67" i="21"/>
  <c r="C17" i="21"/>
  <c r="C11" i="21"/>
  <c r="C66" i="19"/>
  <c r="C11" i="19"/>
  <c r="C51" i="19"/>
  <c r="C55" i="19"/>
  <c r="C28" i="19"/>
  <c r="C18" i="19"/>
  <c r="C6" i="19"/>
  <c r="C63" i="19"/>
  <c r="C50" i="19"/>
  <c r="C14" i="19"/>
  <c r="C40" i="19"/>
  <c r="C29" i="19"/>
  <c r="C37" i="19"/>
  <c r="C56" i="19"/>
  <c r="C65" i="19"/>
  <c r="C47" i="19"/>
  <c r="C48" i="19"/>
  <c r="C52" i="19"/>
  <c r="C8" i="19"/>
  <c r="C60" i="19"/>
  <c r="C57" i="19"/>
  <c r="C26" i="19"/>
  <c r="C15" i="19"/>
  <c r="C31" i="19"/>
  <c r="C21" i="19"/>
  <c r="C43" i="19"/>
  <c r="C54" i="19"/>
  <c r="C64" i="19"/>
  <c r="C42" i="19"/>
  <c r="C61" i="19"/>
  <c r="C4" i="19"/>
  <c r="C58" i="19"/>
  <c r="C23" i="19"/>
  <c r="C53" i="19"/>
  <c r="C33" i="19"/>
  <c r="C36" i="19"/>
  <c r="C17" i="19"/>
  <c r="C27" i="19"/>
  <c r="C35" i="19"/>
  <c r="C25" i="19"/>
  <c r="C30" i="19"/>
  <c r="C41" i="19"/>
  <c r="C49" i="19"/>
  <c r="C44" i="19"/>
  <c r="C45" i="19"/>
  <c r="C12" i="19"/>
  <c r="C59" i="19"/>
  <c r="C16" i="19"/>
  <c r="C20" i="19"/>
  <c r="C10" i="19"/>
  <c r="C24" i="19"/>
  <c r="C62" i="19"/>
  <c r="C9" i="19"/>
  <c r="C19" i="19"/>
  <c r="C22" i="19"/>
  <c r="C46" i="19"/>
  <c r="C13" i="19"/>
  <c r="C5" i="19"/>
  <c r="C32" i="19"/>
  <c r="C38" i="19"/>
  <c r="C39" i="19"/>
  <c r="C67" i="19"/>
  <c r="C7" i="19"/>
  <c r="C34" i="19"/>
  <c r="C40" i="17"/>
  <c r="C6" i="17"/>
  <c r="C62" i="17"/>
  <c r="C37" i="17"/>
  <c r="C33" i="17"/>
  <c r="C15" i="17"/>
  <c r="C8" i="17"/>
  <c r="C59" i="17"/>
  <c r="C52" i="17"/>
  <c r="C19" i="17"/>
  <c r="C4" i="17"/>
  <c r="C11" i="17"/>
  <c r="C44" i="17"/>
  <c r="C54" i="17"/>
  <c r="C45" i="17"/>
  <c r="C39" i="17"/>
  <c r="C38" i="17"/>
  <c r="C29" i="17"/>
  <c r="C42" i="17"/>
  <c r="C57" i="17"/>
  <c r="C36" i="17"/>
  <c r="C64" i="17"/>
  <c r="C53" i="17"/>
  <c r="C51" i="17"/>
  <c r="C5" i="17"/>
  <c r="C49" i="17"/>
  <c r="C43" i="17"/>
  <c r="C55" i="17"/>
  <c r="C35" i="17"/>
  <c r="C30" i="17"/>
  <c r="C20" i="17"/>
  <c r="C41" i="17"/>
  <c r="C46" i="17"/>
  <c r="C63" i="17"/>
  <c r="C31" i="17"/>
  <c r="C56" i="17"/>
  <c r="C26" i="17"/>
  <c r="C58" i="17"/>
  <c r="C25" i="17"/>
  <c r="C14" i="17"/>
  <c r="C9" i="17"/>
  <c r="C27" i="17"/>
  <c r="C47" i="17"/>
  <c r="C21" i="17"/>
  <c r="C48" i="17"/>
  <c r="C50" i="17"/>
  <c r="C24" i="17"/>
  <c r="C67" i="17"/>
  <c r="C12" i="17"/>
  <c r="C16" i="17"/>
  <c r="C18" i="17"/>
  <c r="C66" i="17"/>
  <c r="C22" i="17"/>
  <c r="C34" i="17"/>
  <c r="C60" i="17"/>
  <c r="C23" i="17"/>
  <c r="C65" i="17"/>
  <c r="C7" i="17"/>
  <c r="C10" i="17"/>
  <c r="C32" i="17"/>
  <c r="C13" i="17"/>
  <c r="C61" i="17"/>
  <c r="C17" i="17"/>
  <c r="C28" i="17"/>
  <c r="C34" i="15"/>
  <c r="C62" i="15"/>
  <c r="C23" i="15"/>
  <c r="C5" i="15"/>
  <c r="C32" i="15"/>
  <c r="C41" i="15"/>
  <c r="C65" i="15"/>
  <c r="C15" i="15"/>
  <c r="C14" i="15"/>
  <c r="C60" i="15"/>
  <c r="C57" i="15"/>
  <c r="C64" i="15"/>
  <c r="C18" i="15"/>
  <c r="C7" i="15"/>
  <c r="C4" i="15"/>
  <c r="C43" i="15"/>
  <c r="C20" i="15"/>
  <c r="C8" i="15"/>
  <c r="C56" i="15"/>
  <c r="C12" i="15"/>
  <c r="C28" i="15"/>
  <c r="C36" i="15"/>
  <c r="C33" i="15"/>
  <c r="C24" i="15"/>
  <c r="C61" i="15"/>
  <c r="C35" i="15"/>
  <c r="C11" i="15"/>
  <c r="C22" i="15"/>
  <c r="C53" i="15"/>
  <c r="C66" i="15"/>
  <c r="C44" i="15"/>
  <c r="C27" i="15"/>
  <c r="C47" i="15"/>
  <c r="C9" i="15"/>
  <c r="C29" i="15"/>
  <c r="C19" i="15"/>
  <c r="C37" i="15"/>
  <c r="C25" i="15"/>
  <c r="C55" i="15"/>
  <c r="C39" i="15"/>
  <c r="C58" i="15"/>
  <c r="C6" i="15"/>
  <c r="C21" i="15"/>
  <c r="C51" i="15"/>
  <c r="C16" i="15"/>
  <c r="C38" i="15"/>
  <c r="C40" i="15"/>
  <c r="C31" i="15"/>
  <c r="C49" i="15"/>
  <c r="C59" i="15"/>
  <c r="C45" i="15"/>
  <c r="C26" i="15"/>
  <c r="C54" i="15"/>
  <c r="C17" i="15"/>
  <c r="C30" i="15"/>
  <c r="C13" i="15"/>
  <c r="C42" i="15"/>
  <c r="C67" i="15"/>
  <c r="C63" i="15"/>
  <c r="C46" i="15"/>
  <c r="C52" i="15"/>
  <c r="C10" i="15"/>
  <c r="C48" i="15"/>
  <c r="C50" i="15"/>
  <c r="C24" i="13"/>
  <c r="C7" i="13"/>
  <c r="C60" i="13"/>
  <c r="C37" i="13"/>
  <c r="C53" i="13"/>
  <c r="C21" i="13"/>
  <c r="C16" i="13"/>
  <c r="C58" i="13"/>
  <c r="C45" i="13"/>
  <c r="C25" i="13"/>
  <c r="C14" i="13"/>
  <c r="C23" i="13"/>
  <c r="C43" i="13"/>
  <c r="C50" i="13"/>
  <c r="C42" i="13"/>
  <c r="C41" i="13"/>
  <c r="C49" i="13"/>
  <c r="C54" i="13"/>
  <c r="C47" i="13"/>
  <c r="C52" i="13"/>
  <c r="C29" i="13"/>
  <c r="C65" i="13"/>
  <c r="C33" i="13"/>
  <c r="C39" i="13"/>
  <c r="C6" i="13"/>
  <c r="C61" i="13"/>
  <c r="C27" i="13"/>
  <c r="C40" i="13"/>
  <c r="C46" i="13"/>
  <c r="C8" i="13"/>
  <c r="C63" i="13"/>
  <c r="C5" i="13"/>
  <c r="C64" i="13"/>
  <c r="C44" i="13"/>
  <c r="C30" i="13"/>
  <c r="C35" i="13"/>
  <c r="C34" i="13"/>
  <c r="C59" i="13"/>
  <c r="C17" i="13"/>
  <c r="C13" i="13"/>
  <c r="C10" i="13"/>
  <c r="C55" i="13"/>
  <c r="C57" i="13"/>
  <c r="C11" i="13"/>
  <c r="C51" i="13"/>
  <c r="C38" i="13"/>
  <c r="C12" i="13"/>
  <c r="C66" i="13"/>
  <c r="C28" i="13"/>
  <c r="C19" i="13"/>
  <c r="C26" i="13"/>
  <c r="C67" i="13"/>
  <c r="C18" i="13"/>
  <c r="C31" i="13"/>
  <c r="C36" i="13"/>
  <c r="C20" i="13"/>
  <c r="C62" i="13"/>
  <c r="C22" i="13"/>
  <c r="C9" i="13"/>
  <c r="C32" i="13"/>
  <c r="C15" i="13"/>
  <c r="C48" i="13"/>
  <c r="C56" i="13"/>
  <c r="C4" i="13"/>
  <c r="K68" i="55"/>
  <c r="I68" i="55"/>
  <c r="G68" i="55"/>
  <c r="E68" i="55"/>
  <c r="C68" i="55"/>
  <c r="D11" i="24"/>
  <c r="D30" i="24"/>
  <c r="D6" i="24"/>
  <c r="D29" i="24"/>
  <c r="D45" i="24"/>
  <c r="D28" i="24"/>
  <c r="D22" i="24"/>
  <c r="D16" i="24"/>
  <c r="D23" i="24"/>
  <c r="D55" i="24"/>
  <c r="D46" i="24"/>
  <c r="D31" i="24"/>
  <c r="D62" i="24"/>
  <c r="D15" i="24"/>
  <c r="D9" i="24"/>
  <c r="D61" i="24"/>
  <c r="D65" i="24"/>
  <c r="D26" i="24"/>
  <c r="D38" i="24"/>
  <c r="D4" i="24"/>
  <c r="D40" i="24"/>
  <c r="D64" i="24"/>
  <c r="D52" i="24"/>
  <c r="D63" i="24"/>
  <c r="D51" i="24"/>
  <c r="D14" i="24"/>
  <c r="D18" i="24"/>
  <c r="D8" i="24"/>
  <c r="D58" i="24"/>
  <c r="D17" i="24"/>
  <c r="D59" i="24"/>
  <c r="D35" i="24"/>
  <c r="D66" i="24"/>
  <c r="D33" i="24"/>
  <c r="D39" i="24"/>
  <c r="D24" i="24"/>
  <c r="D60" i="24"/>
  <c r="D54" i="24"/>
  <c r="D32" i="24"/>
  <c r="D27" i="24"/>
  <c r="D20" i="24"/>
  <c r="D10" i="24"/>
  <c r="D5" i="24"/>
  <c r="D44" i="24"/>
  <c r="D41" i="24"/>
  <c r="D56" i="24"/>
  <c r="D12" i="24"/>
  <c r="D34" i="24"/>
  <c r="D48" i="24"/>
  <c r="D25" i="24"/>
  <c r="D47" i="24"/>
  <c r="D7" i="24"/>
  <c r="D42" i="24"/>
  <c r="D50" i="24"/>
  <c r="D57" i="24"/>
  <c r="D3" i="24"/>
  <c r="D53" i="24"/>
  <c r="D49" i="24"/>
  <c r="D21" i="24"/>
  <c r="D43" i="24"/>
  <c r="D36" i="24"/>
  <c r="D19" i="24"/>
  <c r="D13" i="24"/>
  <c r="D37" i="24"/>
  <c r="C11" i="24"/>
  <c r="C30" i="24"/>
  <c r="C6" i="24"/>
  <c r="C29" i="24"/>
  <c r="C45" i="24"/>
  <c r="C28" i="24"/>
  <c r="C22" i="24"/>
  <c r="C16" i="24"/>
  <c r="C23" i="24"/>
  <c r="C55" i="24"/>
  <c r="C46" i="24"/>
  <c r="C31" i="24"/>
  <c r="C62" i="24"/>
  <c r="C15" i="24"/>
  <c r="C9" i="24"/>
  <c r="C61" i="24"/>
  <c r="C65" i="24"/>
  <c r="C26" i="24"/>
  <c r="C38" i="24"/>
  <c r="C4" i="24"/>
  <c r="C40" i="24"/>
  <c r="C64" i="24"/>
  <c r="C52" i="24"/>
  <c r="C63" i="24"/>
  <c r="C51" i="24"/>
  <c r="C14" i="24"/>
  <c r="C18" i="24"/>
  <c r="C8" i="24"/>
  <c r="C58" i="24"/>
  <c r="C17" i="24"/>
  <c r="C59" i="24"/>
  <c r="C35" i="24"/>
  <c r="C66" i="24"/>
  <c r="C33" i="24"/>
  <c r="C39" i="24"/>
  <c r="C24" i="24"/>
  <c r="C60" i="24"/>
  <c r="C54" i="24"/>
  <c r="C32" i="24"/>
  <c r="C27" i="24"/>
  <c r="C20" i="24"/>
  <c r="C10" i="24"/>
  <c r="C5" i="24"/>
  <c r="C44" i="24"/>
  <c r="C41" i="24"/>
  <c r="C56" i="24"/>
  <c r="C12" i="24"/>
  <c r="C34" i="24"/>
  <c r="C48" i="24"/>
  <c r="C25" i="24"/>
  <c r="C47" i="24"/>
  <c r="C7" i="24"/>
  <c r="C42" i="24"/>
  <c r="C50" i="24"/>
  <c r="C57" i="24"/>
  <c r="C3" i="24"/>
  <c r="C53" i="24"/>
  <c r="C49" i="24"/>
  <c r="C21" i="24"/>
  <c r="C43" i="24"/>
  <c r="C36" i="24"/>
  <c r="C19" i="24"/>
  <c r="C13" i="24"/>
  <c r="C37" i="24"/>
  <c r="C35" i="5"/>
  <c r="C48" i="5"/>
  <c r="C59" i="5"/>
  <c r="C22" i="5"/>
  <c r="C43" i="5"/>
  <c r="C42" i="5"/>
  <c r="C61" i="5"/>
  <c r="C45" i="5"/>
  <c r="C21" i="5"/>
  <c r="C36" i="5"/>
  <c r="C33" i="5"/>
  <c r="C52" i="5"/>
  <c r="C50" i="5"/>
  <c r="C20" i="5"/>
  <c r="C62" i="5"/>
  <c r="C32" i="5"/>
  <c r="C29" i="5"/>
  <c r="C13" i="5"/>
  <c r="C11" i="5"/>
  <c r="C58" i="5"/>
  <c r="C57" i="5"/>
  <c r="C40" i="5"/>
  <c r="C17" i="5"/>
  <c r="C9" i="5"/>
  <c r="C30" i="5"/>
  <c r="C23" i="5"/>
  <c r="C7" i="5"/>
  <c r="C51" i="5"/>
  <c r="C34" i="5"/>
  <c r="C14" i="5"/>
  <c r="C25" i="5"/>
  <c r="C31" i="5"/>
  <c r="C47" i="5"/>
  <c r="C4" i="5"/>
  <c r="C8" i="5"/>
  <c r="C64" i="5"/>
  <c r="C19" i="5"/>
  <c r="C28" i="5"/>
  <c r="C46" i="5"/>
  <c r="C10" i="5"/>
  <c r="C39" i="5"/>
  <c r="C18" i="5"/>
  <c r="C56" i="5"/>
  <c r="C65" i="5"/>
  <c r="C15" i="5"/>
  <c r="C12" i="5"/>
  <c r="C37" i="5"/>
  <c r="C54" i="5"/>
  <c r="C24" i="5"/>
  <c r="C27" i="5"/>
  <c r="C16" i="5"/>
  <c r="C66" i="5"/>
  <c r="C41" i="5"/>
  <c r="C63" i="5"/>
  <c r="C60" i="5"/>
  <c r="C6" i="5"/>
  <c r="C55" i="5"/>
  <c r="C26" i="5"/>
  <c r="C38" i="5"/>
  <c r="C5" i="5"/>
  <c r="C53" i="5"/>
  <c r="C49" i="5"/>
  <c r="C44" i="5"/>
  <c r="C67" i="5"/>
  <c r="C7" i="3"/>
  <c r="C47" i="3"/>
  <c r="C53" i="3"/>
  <c r="C56" i="3"/>
  <c r="C58" i="3"/>
  <c r="C15" i="3"/>
  <c r="C20" i="3"/>
  <c r="C52" i="3"/>
  <c r="C57" i="3"/>
  <c r="C24" i="3"/>
  <c r="C10" i="3"/>
  <c r="C44" i="3"/>
  <c r="C46" i="3"/>
  <c r="C54" i="3"/>
  <c r="C62" i="3"/>
  <c r="C43" i="3"/>
  <c r="C27" i="3"/>
  <c r="C63" i="3"/>
  <c r="C36" i="3"/>
  <c r="C65" i="3"/>
  <c r="C19" i="3"/>
  <c r="C31" i="3"/>
  <c r="C28" i="3"/>
  <c r="C33" i="3"/>
  <c r="C8" i="3"/>
  <c r="C61" i="3"/>
  <c r="C66" i="3"/>
  <c r="C39" i="3"/>
  <c r="C40" i="3"/>
  <c r="C4" i="3"/>
  <c r="C32" i="3"/>
  <c r="C5" i="3"/>
  <c r="C59" i="3"/>
  <c r="C50" i="3"/>
  <c r="C42" i="3"/>
  <c r="C64" i="3"/>
  <c r="C29" i="3"/>
  <c r="C34" i="3"/>
  <c r="C17" i="3"/>
  <c r="C14" i="3"/>
  <c r="C13" i="3"/>
  <c r="C55" i="3"/>
  <c r="C60" i="3"/>
  <c r="C9" i="3"/>
  <c r="C23" i="3"/>
  <c r="C48" i="3"/>
  <c r="C16" i="3"/>
  <c r="C41" i="3"/>
  <c r="C38" i="3"/>
  <c r="C11" i="3"/>
  <c r="C26" i="3"/>
  <c r="C30" i="3"/>
  <c r="C45" i="3"/>
  <c r="C51" i="3"/>
  <c r="C22" i="3"/>
  <c r="C67" i="3"/>
  <c r="C21" i="3"/>
  <c r="C6" i="3"/>
  <c r="C25" i="3"/>
  <c r="C12" i="3"/>
  <c r="C37" i="3"/>
  <c r="C35" i="3"/>
  <c r="C49" i="3"/>
  <c r="C18" i="3"/>
  <c r="D8" i="63"/>
  <c r="D38" i="63"/>
  <c r="D32" i="63"/>
  <c r="D42" i="63"/>
  <c r="J42" i="63"/>
  <c r="D17" i="63"/>
  <c r="D33" i="63"/>
  <c r="J33" i="63"/>
  <c r="D35" i="63"/>
  <c r="J35" i="63"/>
  <c r="D34" i="63"/>
  <c r="J34" i="63"/>
  <c r="D16" i="63"/>
  <c r="D25" i="63"/>
  <c r="D23" i="63"/>
  <c r="J23" i="63"/>
  <c r="D43" i="63"/>
  <c r="J43" i="63"/>
  <c r="D21" i="63"/>
  <c r="D24" i="63"/>
  <c r="D28" i="63"/>
  <c r="J63" i="63"/>
  <c r="D18" i="63"/>
  <c r="D13" i="63"/>
  <c r="D12" i="63"/>
  <c r="D22" i="63"/>
  <c r="D64" i="63"/>
  <c r="D54" i="63"/>
  <c r="D40" i="63"/>
  <c r="D56" i="63"/>
  <c r="J25" i="63"/>
  <c r="D11" i="63"/>
  <c r="D47" i="63"/>
  <c r="D31" i="63"/>
  <c r="D37" i="63"/>
  <c r="J37" i="63"/>
  <c r="D45" i="63"/>
  <c r="J45" i="63"/>
  <c r="D14" i="63"/>
  <c r="D27" i="63"/>
  <c r="D36" i="63"/>
  <c r="J27" i="63"/>
  <c r="D41" i="63"/>
  <c r="D48" i="63"/>
  <c r="D29" i="63"/>
  <c r="D60" i="63"/>
  <c r="J60" i="63"/>
  <c r="D30" i="63"/>
  <c r="J30" i="63"/>
  <c r="D3" i="63"/>
  <c r="D63" i="63"/>
  <c r="D49" i="63"/>
  <c r="J49" i="63"/>
  <c r="D19" i="63"/>
  <c r="D52" i="63"/>
  <c r="J52" i="63"/>
  <c r="D62" i="63"/>
  <c r="D50" i="63"/>
  <c r="D59" i="63"/>
  <c r="J59" i="63"/>
  <c r="D57" i="63"/>
  <c r="D53" i="63"/>
  <c r="D10" i="63"/>
  <c r="D65" i="63"/>
  <c r="D51" i="63"/>
  <c r="J51" i="63"/>
  <c r="D55" i="63"/>
  <c r="D4" i="63"/>
  <c r="D5" i="63"/>
  <c r="D39" i="63"/>
  <c r="D66" i="63"/>
  <c r="J66" i="63"/>
  <c r="D58" i="63"/>
  <c r="D46" i="63"/>
  <c r="J64" i="63"/>
  <c r="D44" i="63"/>
  <c r="J44" i="63"/>
  <c r="D9" i="63"/>
  <c r="D26" i="63"/>
  <c r="D7" i="63"/>
  <c r="D61" i="63"/>
  <c r="J17" i="63"/>
  <c r="D15" i="63"/>
  <c r="D6" i="63"/>
  <c r="D20" i="63"/>
  <c r="C6" i="63"/>
  <c r="C15" i="63"/>
  <c r="C61" i="63"/>
  <c r="C7" i="63"/>
  <c r="C26" i="63"/>
  <c r="C9" i="63"/>
  <c r="C44" i="63"/>
  <c r="C46" i="63"/>
  <c r="C58" i="63"/>
  <c r="C66" i="63"/>
  <c r="C39" i="63"/>
  <c r="C5" i="63"/>
  <c r="C4" i="63"/>
  <c r="C55" i="63"/>
  <c r="C51" i="63"/>
  <c r="C65" i="63"/>
  <c r="C10" i="63"/>
  <c r="C53" i="63"/>
  <c r="C57" i="63"/>
  <c r="C59" i="63"/>
  <c r="C50" i="63"/>
  <c r="C62" i="63"/>
  <c r="C52" i="63"/>
  <c r="C19" i="63"/>
  <c r="C49" i="63"/>
  <c r="C63" i="63"/>
  <c r="C3" i="63"/>
  <c r="C30" i="63"/>
  <c r="C60" i="63"/>
  <c r="C29" i="63"/>
  <c r="C48" i="63"/>
  <c r="C41" i="63"/>
  <c r="C36" i="63"/>
  <c r="C27" i="63"/>
  <c r="C14" i="63"/>
  <c r="C45" i="63"/>
  <c r="C37" i="63"/>
  <c r="C31" i="63"/>
  <c r="C47" i="63"/>
  <c r="C11" i="63"/>
  <c r="C56" i="63"/>
  <c r="C40" i="63"/>
  <c r="C54" i="63"/>
  <c r="C64" i="63"/>
  <c r="C22" i="63"/>
  <c r="C12" i="63"/>
  <c r="C13" i="63"/>
  <c r="C18" i="63"/>
  <c r="C28" i="63"/>
  <c r="C24" i="63"/>
  <c r="C21" i="63"/>
  <c r="C43" i="63"/>
  <c r="C23" i="63"/>
  <c r="C25" i="63"/>
  <c r="C16" i="63"/>
  <c r="C34" i="63"/>
  <c r="C35" i="63"/>
  <c r="C33" i="63"/>
  <c r="C17" i="63"/>
  <c r="C42" i="63"/>
  <c r="C32" i="63"/>
  <c r="C38" i="63"/>
  <c r="C8" i="63"/>
  <c r="C20" i="63"/>
  <c r="K36" i="30"/>
  <c r="L36" i="30"/>
  <c r="M36" i="30"/>
  <c r="N36" i="30"/>
  <c r="O36" i="30"/>
  <c r="P36" i="30"/>
  <c r="K28" i="30"/>
  <c r="L28" i="30"/>
  <c r="M28" i="30"/>
  <c r="N28" i="30"/>
  <c r="O28" i="30"/>
  <c r="P28" i="30"/>
  <c r="K17" i="30"/>
  <c r="L17" i="30"/>
  <c r="M17" i="30"/>
  <c r="N17" i="30"/>
  <c r="O17" i="30"/>
  <c r="P17" i="30"/>
  <c r="K22" i="30"/>
  <c r="L22" i="30"/>
  <c r="M22" i="30"/>
  <c r="N22" i="30"/>
  <c r="O22" i="30"/>
  <c r="P22" i="30"/>
  <c r="K19" i="30"/>
  <c r="L19" i="30"/>
  <c r="M19" i="30"/>
  <c r="N19" i="30"/>
  <c r="O19" i="30"/>
  <c r="P19" i="30"/>
  <c r="K35" i="30"/>
  <c r="L35" i="30"/>
  <c r="M35" i="30"/>
  <c r="N35" i="30"/>
  <c r="O35" i="30"/>
  <c r="P35" i="30"/>
  <c r="K37" i="30"/>
  <c r="L37" i="30"/>
  <c r="M37" i="30"/>
  <c r="N37" i="30"/>
  <c r="O37" i="30"/>
  <c r="P37" i="30"/>
  <c r="K29" i="30"/>
  <c r="L29" i="30"/>
  <c r="M29" i="30"/>
  <c r="N29" i="30"/>
  <c r="O29" i="30"/>
  <c r="P29" i="30"/>
  <c r="K14" i="30"/>
  <c r="L14" i="30"/>
  <c r="M14" i="30"/>
  <c r="N14" i="30"/>
  <c r="O14" i="30"/>
  <c r="P14" i="30"/>
  <c r="K45" i="30"/>
  <c r="L45" i="30"/>
  <c r="M45" i="30"/>
  <c r="N45" i="30"/>
  <c r="O45" i="30"/>
  <c r="P45" i="30"/>
  <c r="K48" i="30"/>
  <c r="L48" i="30"/>
  <c r="M48" i="30"/>
  <c r="N48" i="30"/>
  <c r="O48" i="30"/>
  <c r="P48" i="30"/>
  <c r="K31" i="30"/>
  <c r="L31" i="30"/>
  <c r="M31" i="30"/>
  <c r="N31" i="30"/>
  <c r="O31" i="30"/>
  <c r="P31" i="30"/>
  <c r="K51" i="30"/>
  <c r="L51" i="30"/>
  <c r="M51" i="30"/>
  <c r="N51" i="30"/>
  <c r="O51" i="30"/>
  <c r="P51" i="30"/>
  <c r="K32" i="30"/>
  <c r="L32" i="30"/>
  <c r="M32" i="30"/>
  <c r="N32" i="30"/>
  <c r="O32" i="30"/>
  <c r="P32" i="30"/>
  <c r="K9" i="30"/>
  <c r="L9" i="30"/>
  <c r="M9" i="30"/>
  <c r="N9" i="30"/>
  <c r="O9" i="30"/>
  <c r="P9" i="30"/>
  <c r="K27" i="30"/>
  <c r="L27" i="30"/>
  <c r="M27" i="30"/>
  <c r="N27" i="30"/>
  <c r="O27" i="30"/>
  <c r="P27" i="30"/>
  <c r="K50" i="30"/>
  <c r="L50" i="30"/>
  <c r="M50" i="30"/>
  <c r="N50" i="30"/>
  <c r="O50" i="30"/>
  <c r="P50" i="30"/>
  <c r="K5" i="30"/>
  <c r="L5" i="30"/>
  <c r="M5" i="30"/>
  <c r="N5" i="30"/>
  <c r="O5" i="30"/>
  <c r="P5" i="30"/>
  <c r="K16" i="30"/>
  <c r="L16" i="30"/>
  <c r="M16" i="30"/>
  <c r="N16" i="30"/>
  <c r="O16" i="30"/>
  <c r="P16" i="30"/>
  <c r="K15" i="30"/>
  <c r="L15" i="30"/>
  <c r="M15" i="30"/>
  <c r="N15" i="30"/>
  <c r="O15" i="30"/>
  <c r="P15" i="30"/>
  <c r="K46" i="30"/>
  <c r="L46" i="30"/>
  <c r="M46" i="30"/>
  <c r="N46" i="30"/>
  <c r="O46" i="30"/>
  <c r="P46" i="30"/>
  <c r="K33" i="30"/>
  <c r="L33" i="30"/>
  <c r="M33" i="30"/>
  <c r="N33" i="30"/>
  <c r="O33" i="30"/>
  <c r="P33" i="30"/>
  <c r="K62" i="30"/>
  <c r="L62" i="30"/>
  <c r="M62" i="30"/>
  <c r="N62" i="30"/>
  <c r="O62" i="30"/>
  <c r="P62" i="30"/>
  <c r="K61" i="30"/>
  <c r="L61" i="30"/>
  <c r="M61" i="30"/>
  <c r="N61" i="30"/>
  <c r="O61" i="30"/>
  <c r="P61" i="30"/>
  <c r="K23" i="30"/>
  <c r="L23" i="30"/>
  <c r="M23" i="30"/>
  <c r="N23" i="30"/>
  <c r="O23" i="30"/>
  <c r="P23" i="30"/>
  <c r="K12" i="30"/>
  <c r="L12" i="30"/>
  <c r="M12" i="30"/>
  <c r="N12" i="30"/>
  <c r="O12" i="30"/>
  <c r="P12" i="30"/>
  <c r="K6" i="30"/>
  <c r="L6" i="30"/>
  <c r="M6" i="30"/>
  <c r="N6" i="30"/>
  <c r="O6" i="30"/>
  <c r="P6" i="30"/>
  <c r="K10" i="30"/>
  <c r="L10" i="30"/>
  <c r="M10" i="30"/>
  <c r="N10" i="30"/>
  <c r="O10" i="30"/>
  <c r="P10" i="30"/>
  <c r="K39" i="30"/>
  <c r="L39" i="30"/>
  <c r="M39" i="30"/>
  <c r="N39" i="30"/>
  <c r="O39" i="30"/>
  <c r="P39" i="30"/>
  <c r="K30" i="30"/>
  <c r="L30" i="30"/>
  <c r="M30" i="30"/>
  <c r="N30" i="30"/>
  <c r="O30" i="30"/>
  <c r="P30" i="30"/>
  <c r="K53" i="30"/>
  <c r="L53" i="30"/>
  <c r="M53" i="30"/>
  <c r="N53" i="30"/>
  <c r="O53" i="30"/>
  <c r="P53" i="30"/>
  <c r="K40" i="30"/>
  <c r="L40" i="30"/>
  <c r="M40" i="30"/>
  <c r="N40" i="30"/>
  <c r="O40" i="30"/>
  <c r="P40" i="30"/>
  <c r="K66" i="30"/>
  <c r="L66" i="30"/>
  <c r="M66" i="30"/>
  <c r="N66" i="30"/>
  <c r="O66" i="30"/>
  <c r="P66" i="30"/>
  <c r="K8" i="30"/>
  <c r="L8" i="30"/>
  <c r="M8" i="30"/>
  <c r="N8" i="30"/>
  <c r="O8" i="30"/>
  <c r="P8" i="30"/>
  <c r="K18" i="30"/>
  <c r="L18" i="30"/>
  <c r="M18" i="30"/>
  <c r="N18" i="30"/>
  <c r="O18" i="30"/>
  <c r="P18" i="30"/>
  <c r="K13" i="30"/>
  <c r="L13" i="30"/>
  <c r="M13" i="30"/>
  <c r="N13" i="30"/>
  <c r="O13" i="30"/>
  <c r="P13" i="30"/>
  <c r="K59" i="30"/>
  <c r="L59" i="30"/>
  <c r="M59" i="30"/>
  <c r="N59" i="30"/>
  <c r="O59" i="30"/>
  <c r="P59" i="30"/>
  <c r="K63" i="30"/>
  <c r="L63" i="30"/>
  <c r="M63" i="30"/>
  <c r="N63" i="30"/>
  <c r="O63" i="30"/>
  <c r="P63" i="30"/>
  <c r="K20" i="30"/>
  <c r="L20" i="30"/>
  <c r="M20" i="30"/>
  <c r="N20" i="30"/>
  <c r="O20" i="30"/>
  <c r="P20" i="30"/>
  <c r="K47" i="30"/>
  <c r="L47" i="30"/>
  <c r="M47" i="30"/>
  <c r="N47" i="30"/>
  <c r="O47" i="30"/>
  <c r="P47" i="30"/>
  <c r="K21" i="30"/>
  <c r="L21" i="30"/>
  <c r="M21" i="30"/>
  <c r="N21" i="30"/>
  <c r="O21" i="30"/>
  <c r="P21" i="30"/>
  <c r="K3" i="30"/>
  <c r="L3" i="30"/>
  <c r="M3" i="30"/>
  <c r="N3" i="30"/>
  <c r="O3" i="30"/>
  <c r="P3" i="30"/>
  <c r="K11" i="30"/>
  <c r="L11" i="30"/>
  <c r="M11" i="30"/>
  <c r="N11" i="30"/>
  <c r="O11" i="30"/>
  <c r="P11" i="30"/>
  <c r="K57" i="30"/>
  <c r="L57" i="30"/>
  <c r="M57" i="30"/>
  <c r="N57" i="30"/>
  <c r="O57" i="30"/>
  <c r="P57" i="30"/>
  <c r="K54" i="30"/>
  <c r="L54" i="30"/>
  <c r="M54" i="30"/>
  <c r="N54" i="30"/>
  <c r="O54" i="30"/>
  <c r="P54" i="30"/>
  <c r="K55" i="30"/>
  <c r="L55" i="30"/>
  <c r="M55" i="30"/>
  <c r="N55" i="30"/>
  <c r="O55" i="30"/>
  <c r="P55" i="30"/>
  <c r="K7" i="30"/>
  <c r="L7" i="30"/>
  <c r="M7" i="30"/>
  <c r="N7" i="30"/>
  <c r="O7" i="30"/>
  <c r="P7" i="30"/>
  <c r="K65" i="30"/>
  <c r="L65" i="30"/>
  <c r="M65" i="30"/>
  <c r="N65" i="30"/>
  <c r="O65" i="30"/>
  <c r="P65" i="30"/>
  <c r="K49" i="30"/>
  <c r="L49" i="30"/>
  <c r="M49" i="30"/>
  <c r="N49" i="30"/>
  <c r="O49" i="30"/>
  <c r="P49" i="30"/>
  <c r="K34" i="30"/>
  <c r="L34" i="30"/>
  <c r="M34" i="30"/>
  <c r="N34" i="30"/>
  <c r="O34" i="30"/>
  <c r="P34" i="30"/>
  <c r="K42" i="30"/>
  <c r="L42" i="30"/>
  <c r="M42" i="30"/>
  <c r="N42" i="30"/>
  <c r="O42" i="30"/>
  <c r="P42" i="30"/>
  <c r="K25" i="30"/>
  <c r="L25" i="30"/>
  <c r="M25" i="30"/>
  <c r="N25" i="30"/>
  <c r="O25" i="30"/>
  <c r="P25" i="30"/>
  <c r="K56" i="30"/>
  <c r="L56" i="30"/>
  <c r="M56" i="30"/>
  <c r="N56" i="30"/>
  <c r="O56" i="30"/>
  <c r="P56" i="30"/>
  <c r="K41" i="30"/>
  <c r="L41" i="30"/>
  <c r="M41" i="30"/>
  <c r="N41" i="30"/>
  <c r="O41" i="30"/>
  <c r="P41" i="30"/>
  <c r="K60" i="30"/>
  <c r="L60" i="30"/>
  <c r="M60" i="30"/>
  <c r="N60" i="30"/>
  <c r="O60" i="30"/>
  <c r="P60" i="30"/>
  <c r="K4" i="30"/>
  <c r="L4" i="30"/>
  <c r="M4" i="30"/>
  <c r="N4" i="30"/>
  <c r="O4" i="30"/>
  <c r="P4" i="30"/>
  <c r="K24" i="30"/>
  <c r="L24" i="30"/>
  <c r="M24" i="30"/>
  <c r="N24" i="30"/>
  <c r="O24" i="30"/>
  <c r="P24" i="30"/>
  <c r="K38" i="30"/>
  <c r="L38" i="30"/>
  <c r="M38" i="30"/>
  <c r="N38" i="30"/>
  <c r="O38" i="30"/>
  <c r="P38" i="30"/>
  <c r="K43" i="30"/>
  <c r="L43" i="30"/>
  <c r="M43" i="30"/>
  <c r="N43" i="30"/>
  <c r="O43" i="30"/>
  <c r="P43" i="30"/>
  <c r="K58" i="30"/>
  <c r="L58" i="30"/>
  <c r="M58" i="30"/>
  <c r="N58" i="30"/>
  <c r="O58" i="30"/>
  <c r="P58" i="30"/>
  <c r="K26" i="30"/>
  <c r="L26" i="30"/>
  <c r="M26" i="30"/>
  <c r="N26" i="30"/>
  <c r="O26" i="30"/>
  <c r="P26" i="30"/>
  <c r="K44" i="30"/>
  <c r="L44" i="30"/>
  <c r="M44" i="30"/>
  <c r="N44" i="30"/>
  <c r="O44" i="30"/>
  <c r="P44" i="30"/>
  <c r="K64" i="30"/>
  <c r="L64" i="30"/>
  <c r="M64" i="30"/>
  <c r="N64" i="30"/>
  <c r="O64" i="30"/>
  <c r="P64" i="30"/>
  <c r="P52" i="30"/>
  <c r="O52" i="30"/>
  <c r="N52" i="30"/>
  <c r="M52" i="30"/>
  <c r="L52" i="30"/>
  <c r="K52" i="30"/>
  <c r="D36" i="30"/>
  <c r="J36" i="30"/>
  <c r="D28" i="30"/>
  <c r="J28" i="30"/>
  <c r="D17" i="30"/>
  <c r="J17" i="30"/>
  <c r="D22" i="30"/>
  <c r="J22" i="30"/>
  <c r="D19" i="30"/>
  <c r="J19" i="30"/>
  <c r="D35" i="30"/>
  <c r="J35" i="30"/>
  <c r="D37" i="30"/>
  <c r="J37" i="30"/>
  <c r="D29" i="30"/>
  <c r="J29" i="30"/>
  <c r="D14" i="30"/>
  <c r="J14" i="30"/>
  <c r="D45" i="30"/>
  <c r="J45" i="30"/>
  <c r="D48" i="30"/>
  <c r="J48" i="30"/>
  <c r="D31" i="30"/>
  <c r="J31" i="30"/>
  <c r="D51" i="30"/>
  <c r="J51" i="30"/>
  <c r="D32" i="30"/>
  <c r="J32" i="30"/>
  <c r="D9" i="30"/>
  <c r="J9" i="30"/>
  <c r="D27" i="30"/>
  <c r="J27" i="30"/>
  <c r="D50" i="30"/>
  <c r="J50" i="30"/>
  <c r="D5" i="30"/>
  <c r="J5" i="30"/>
  <c r="D16" i="30"/>
  <c r="J16" i="30"/>
  <c r="D15" i="30"/>
  <c r="J15" i="30"/>
  <c r="D46" i="30"/>
  <c r="J46" i="30"/>
  <c r="D33" i="30"/>
  <c r="J33" i="30"/>
  <c r="D62" i="30"/>
  <c r="J62" i="30"/>
  <c r="D61" i="30"/>
  <c r="J61" i="30"/>
  <c r="D23" i="30"/>
  <c r="J23" i="30"/>
  <c r="D12" i="30"/>
  <c r="J12" i="30"/>
  <c r="D6" i="30"/>
  <c r="J6" i="30"/>
  <c r="D10" i="30"/>
  <c r="J10" i="30"/>
  <c r="D39" i="30"/>
  <c r="J39" i="30"/>
  <c r="D30" i="30"/>
  <c r="J30" i="30"/>
  <c r="D53" i="30"/>
  <c r="J53" i="30"/>
  <c r="D40" i="30"/>
  <c r="J40" i="30"/>
  <c r="D66" i="30"/>
  <c r="J66" i="30"/>
  <c r="D8" i="30"/>
  <c r="J8" i="30"/>
  <c r="D18" i="30"/>
  <c r="J18" i="30"/>
  <c r="D13" i="30"/>
  <c r="J13" i="30"/>
  <c r="D59" i="30"/>
  <c r="J59" i="30"/>
  <c r="D63" i="30"/>
  <c r="J63" i="30"/>
  <c r="D20" i="30"/>
  <c r="J20" i="30"/>
  <c r="D47" i="30"/>
  <c r="J47" i="30"/>
  <c r="D21" i="30"/>
  <c r="J21" i="30"/>
  <c r="D3" i="30"/>
  <c r="J3" i="30"/>
  <c r="D11" i="30"/>
  <c r="J11" i="30"/>
  <c r="D57" i="30"/>
  <c r="J57" i="30"/>
  <c r="D54" i="30"/>
  <c r="J54" i="30"/>
  <c r="D55" i="30"/>
  <c r="J55" i="30"/>
  <c r="D7" i="30"/>
  <c r="J7" i="30"/>
  <c r="D65" i="30"/>
  <c r="J65" i="30"/>
  <c r="D49" i="30"/>
  <c r="J49" i="30"/>
  <c r="D34" i="30"/>
  <c r="J34" i="30"/>
  <c r="D42" i="30"/>
  <c r="J42" i="30"/>
  <c r="D25" i="30"/>
  <c r="J25" i="30"/>
  <c r="D56" i="30"/>
  <c r="J56" i="30"/>
  <c r="D41" i="30"/>
  <c r="J41" i="30"/>
  <c r="D60" i="30"/>
  <c r="J60" i="30"/>
  <c r="D4" i="30"/>
  <c r="J4" i="30"/>
  <c r="D24" i="30"/>
  <c r="J24" i="30"/>
  <c r="D38" i="30"/>
  <c r="J38" i="30"/>
  <c r="D43" i="30"/>
  <c r="J43" i="30"/>
  <c r="D58" i="30"/>
  <c r="J58" i="30"/>
  <c r="D26" i="30"/>
  <c r="J26" i="30"/>
  <c r="D44" i="30"/>
  <c r="J44" i="30"/>
  <c r="D64" i="30"/>
  <c r="J64" i="30"/>
  <c r="D52" i="30"/>
  <c r="J52" i="30"/>
  <c r="C36" i="30"/>
  <c r="C28" i="30"/>
  <c r="C17" i="30"/>
  <c r="C22" i="30"/>
  <c r="C19" i="30"/>
  <c r="C35" i="30"/>
  <c r="C37" i="30"/>
  <c r="C29" i="30"/>
  <c r="C14" i="30"/>
  <c r="C45" i="30"/>
  <c r="C48" i="30"/>
  <c r="C31" i="30"/>
  <c r="C51" i="30"/>
  <c r="C32" i="30"/>
  <c r="C9" i="30"/>
  <c r="C27" i="30"/>
  <c r="C50" i="30"/>
  <c r="C5" i="30"/>
  <c r="C16" i="30"/>
  <c r="C15" i="30"/>
  <c r="C46" i="30"/>
  <c r="C33" i="30"/>
  <c r="C62" i="30"/>
  <c r="C61" i="30"/>
  <c r="C23" i="30"/>
  <c r="C12" i="30"/>
  <c r="C6" i="30"/>
  <c r="C10" i="30"/>
  <c r="C39" i="30"/>
  <c r="C30" i="30"/>
  <c r="C53" i="30"/>
  <c r="C40" i="30"/>
  <c r="C66" i="30"/>
  <c r="C8" i="30"/>
  <c r="C18" i="30"/>
  <c r="C13" i="30"/>
  <c r="C59" i="30"/>
  <c r="C63" i="30"/>
  <c r="C20" i="30"/>
  <c r="C47" i="30"/>
  <c r="C21" i="30"/>
  <c r="C3" i="30"/>
  <c r="C11" i="30"/>
  <c r="C57" i="30"/>
  <c r="C54" i="30"/>
  <c r="C55" i="30"/>
  <c r="C7" i="30"/>
  <c r="C65" i="30"/>
  <c r="C49" i="30"/>
  <c r="C34" i="30"/>
  <c r="C42" i="30"/>
  <c r="C25" i="30"/>
  <c r="C56" i="30"/>
  <c r="C41" i="30"/>
  <c r="C60" i="30"/>
  <c r="C4" i="30"/>
  <c r="C24" i="30"/>
  <c r="C38" i="30"/>
  <c r="C43" i="30"/>
  <c r="C58" i="30"/>
  <c r="C26" i="30"/>
  <c r="C44" i="30"/>
  <c r="C64" i="30"/>
  <c r="C52" i="30"/>
  <c r="B29" i="7"/>
  <c r="B24" i="7"/>
  <c r="B58" i="7"/>
  <c r="B32" i="7"/>
  <c r="B42" i="7"/>
  <c r="B45" i="7"/>
  <c r="B53" i="7"/>
  <c r="B23" i="7"/>
  <c r="B50" i="7"/>
  <c r="B47" i="7"/>
  <c r="B54" i="7"/>
  <c r="B38" i="7"/>
  <c r="B33" i="7"/>
  <c r="B55" i="7"/>
  <c r="B7" i="7"/>
  <c r="B14" i="7"/>
  <c r="B8" i="7"/>
  <c r="B9" i="7"/>
  <c r="B59" i="7"/>
  <c r="B63" i="7"/>
  <c r="B16" i="7"/>
  <c r="B19" i="7"/>
  <c r="B61" i="7"/>
  <c r="B65" i="7"/>
  <c r="B49" i="7"/>
  <c r="B6" i="7"/>
  <c r="B10" i="7"/>
  <c r="B44" i="7"/>
  <c r="B43" i="7"/>
  <c r="B28" i="7"/>
  <c r="B13" i="7"/>
  <c r="B17" i="7"/>
  <c r="B26" i="7"/>
  <c r="B31" i="7"/>
  <c r="B40" i="7"/>
  <c r="B56" i="7"/>
  <c r="B11" i="7"/>
  <c r="B4" i="7"/>
  <c r="B18" i="7"/>
  <c r="B37" i="7"/>
  <c r="B20" i="7"/>
  <c r="B51" i="7"/>
  <c r="B67" i="7"/>
  <c r="B57" i="7"/>
  <c r="B34" i="7"/>
  <c r="B62" i="7"/>
  <c r="B66" i="7"/>
  <c r="B25" i="7"/>
  <c r="B35" i="7"/>
  <c r="B36" i="7"/>
  <c r="B15" i="7"/>
  <c r="B30" i="7"/>
  <c r="B27" i="7"/>
  <c r="B60" i="7"/>
  <c r="B39" i="7"/>
  <c r="B21" i="7"/>
  <c r="B41" i="7"/>
  <c r="B46" i="7"/>
  <c r="B22" i="7"/>
  <c r="B52" i="7"/>
  <c r="B48" i="7"/>
  <c r="B64" i="7"/>
  <c r="B5" i="7"/>
  <c r="B12" i="7"/>
  <c r="C26" i="11"/>
  <c r="C11" i="11"/>
  <c r="C61" i="11"/>
  <c r="C45" i="11"/>
  <c r="C48" i="11"/>
  <c r="C22" i="11"/>
  <c r="C15" i="11"/>
  <c r="C55" i="11"/>
  <c r="C44" i="11"/>
  <c r="C24" i="11"/>
  <c r="C10" i="11"/>
  <c r="C18" i="11"/>
  <c r="C46" i="11"/>
  <c r="C51" i="11"/>
  <c r="C43" i="11"/>
  <c r="C39" i="11"/>
  <c r="C53" i="11"/>
  <c r="C62" i="11"/>
  <c r="C36" i="11"/>
  <c r="C56" i="11"/>
  <c r="C27" i="11"/>
  <c r="C65" i="11"/>
  <c r="C34" i="11"/>
  <c r="C42" i="11"/>
  <c r="C4" i="11"/>
  <c r="C54" i="11"/>
  <c r="C28" i="11"/>
  <c r="C31" i="11"/>
  <c r="C41" i="11"/>
  <c r="C13" i="11"/>
  <c r="C64" i="11"/>
  <c r="C12" i="11"/>
  <c r="C63" i="11"/>
  <c r="C49" i="11"/>
  <c r="C33" i="11"/>
  <c r="C38" i="11"/>
  <c r="C37" i="11"/>
  <c r="C59" i="11"/>
  <c r="C14" i="11"/>
  <c r="C9" i="11"/>
  <c r="C16" i="11"/>
  <c r="C57" i="11"/>
  <c r="C58" i="11"/>
  <c r="C6" i="11"/>
  <c r="C50" i="11"/>
  <c r="C35" i="11"/>
  <c r="C8" i="11"/>
  <c r="C66" i="11"/>
  <c r="C30" i="11"/>
  <c r="C19" i="11"/>
  <c r="C29" i="11"/>
  <c r="C67" i="11"/>
  <c r="C20" i="11"/>
  <c r="C32" i="11"/>
  <c r="C47" i="11"/>
  <c r="C23" i="11"/>
  <c r="C52" i="11"/>
  <c r="C21" i="11"/>
  <c r="C7" i="11"/>
  <c r="C25" i="11"/>
  <c r="C17" i="11"/>
  <c r="C40" i="11"/>
  <c r="C60" i="11"/>
  <c r="C5" i="11"/>
  <c r="D19" i="1"/>
  <c r="D24" i="1"/>
  <c r="D4" i="1"/>
  <c r="D13" i="1"/>
  <c r="D5" i="1"/>
  <c r="D18" i="1"/>
  <c r="D7" i="1"/>
  <c r="D26" i="1"/>
  <c r="D6" i="1"/>
  <c r="D17" i="1"/>
  <c r="D63" i="1"/>
  <c r="D9" i="1"/>
  <c r="D31" i="1"/>
  <c r="D12" i="1"/>
  <c r="D62" i="1"/>
  <c r="D47" i="1"/>
  <c r="D20" i="1"/>
  <c r="D36" i="1"/>
  <c r="D66" i="1"/>
  <c r="D39" i="1"/>
  <c r="D10" i="1"/>
  <c r="D52" i="1"/>
  <c r="D65" i="1"/>
  <c r="D8" i="1"/>
  <c r="D21" i="1"/>
  <c r="D22" i="1"/>
  <c r="D16" i="1"/>
  <c r="D56" i="1"/>
  <c r="D23" i="1"/>
  <c r="D53" i="1"/>
  <c r="D38" i="1"/>
  <c r="D35" i="1"/>
  <c r="D11" i="1"/>
  <c r="D30" i="1"/>
  <c r="D27" i="1"/>
  <c r="D34" i="1"/>
  <c r="D54" i="1"/>
  <c r="D42" i="1"/>
  <c r="D15" i="1"/>
  <c r="D45" i="1"/>
  <c r="D28" i="1"/>
  <c r="D44" i="1"/>
  <c r="D64" i="1"/>
  <c r="D37" i="1"/>
  <c r="D48" i="1"/>
  <c r="D41" i="1"/>
  <c r="D49" i="1"/>
  <c r="D50" i="1"/>
  <c r="D57" i="1"/>
  <c r="D61" i="1"/>
  <c r="D59" i="1"/>
  <c r="D40" i="1"/>
  <c r="D25" i="1"/>
  <c r="D14" i="1"/>
  <c r="D33" i="1"/>
  <c r="D46" i="1"/>
  <c r="D58" i="1"/>
  <c r="D43" i="1"/>
  <c r="D60" i="1"/>
  <c r="D55" i="1"/>
  <c r="D51" i="1"/>
  <c r="D32" i="1"/>
  <c r="D29" i="1"/>
  <c r="D3" i="1"/>
  <c r="C41" i="1"/>
  <c r="C43" i="1"/>
  <c r="C46" i="1"/>
  <c r="C9" i="1"/>
  <c r="C7" i="1"/>
  <c r="C47" i="1"/>
  <c r="C40" i="1"/>
  <c r="C38" i="1"/>
  <c r="C10" i="1"/>
  <c r="C28" i="1"/>
  <c r="C45" i="1"/>
  <c r="C49" i="1"/>
  <c r="C22" i="1"/>
  <c r="C26" i="1"/>
  <c r="C57" i="1"/>
  <c r="C4" i="1"/>
  <c r="C34" i="1"/>
  <c r="C53" i="1"/>
  <c r="C17" i="1"/>
  <c r="C61" i="1"/>
  <c r="C31" i="1"/>
  <c r="C36" i="1"/>
  <c r="C21" i="1"/>
  <c r="C6" i="1"/>
  <c r="C55" i="1"/>
  <c r="C50" i="1"/>
  <c r="C65" i="1"/>
  <c r="C35" i="1"/>
  <c r="C8" i="1"/>
  <c r="C59" i="1"/>
  <c r="C18" i="1"/>
  <c r="C64" i="1"/>
  <c r="C3" i="1"/>
  <c r="C19" i="1"/>
  <c r="C11" i="1"/>
  <c r="C37" i="1"/>
  <c r="C13" i="1"/>
  <c r="C15" i="1"/>
  <c r="C58" i="1"/>
  <c r="C48" i="1"/>
  <c r="C60" i="1"/>
  <c r="C27" i="1"/>
  <c r="C51" i="1"/>
  <c r="C32" i="1"/>
  <c r="C54" i="1"/>
  <c r="C39" i="1"/>
  <c r="C29" i="1"/>
  <c r="C24" i="1"/>
  <c r="C63" i="1"/>
  <c r="C14" i="1"/>
  <c r="C62" i="1"/>
  <c r="C25" i="1"/>
  <c r="C44" i="1"/>
  <c r="C20" i="1"/>
  <c r="C23" i="1"/>
  <c r="C66" i="1"/>
  <c r="C5" i="1"/>
  <c r="C33" i="1"/>
  <c r="C56" i="1"/>
  <c r="C12" i="1"/>
  <c r="C52" i="1"/>
  <c r="C30" i="1"/>
  <c r="C16" i="1"/>
  <c r="C42" i="1"/>
  <c r="K5" i="61"/>
  <c r="L5" i="61"/>
  <c r="M5" i="61"/>
  <c r="N5" i="61"/>
  <c r="O5" i="61"/>
  <c r="P5" i="61"/>
  <c r="K6" i="61"/>
  <c r="L6" i="61"/>
  <c r="M6" i="61"/>
  <c r="N6" i="61"/>
  <c r="O6" i="61"/>
  <c r="P6" i="61"/>
  <c r="K7" i="61"/>
  <c r="L7" i="61"/>
  <c r="M7" i="61"/>
  <c r="N7" i="61"/>
  <c r="O7" i="61"/>
  <c r="P7" i="61"/>
  <c r="K8" i="61"/>
  <c r="L8" i="61"/>
  <c r="M8" i="61"/>
  <c r="N8" i="61"/>
  <c r="O8" i="61"/>
  <c r="P8" i="61"/>
  <c r="K9" i="61"/>
  <c r="L9" i="61"/>
  <c r="M9" i="61"/>
  <c r="N9" i="61"/>
  <c r="O9" i="61"/>
  <c r="P9" i="61"/>
  <c r="K10" i="61"/>
  <c r="L10" i="61"/>
  <c r="M10" i="61"/>
  <c r="N10" i="61"/>
  <c r="O10" i="61"/>
  <c r="P10" i="61"/>
  <c r="K11" i="61"/>
  <c r="L11" i="61"/>
  <c r="M11" i="61"/>
  <c r="N11" i="61"/>
  <c r="O11" i="61"/>
  <c r="P11" i="61"/>
  <c r="K12" i="61"/>
  <c r="L12" i="61"/>
  <c r="M12" i="61"/>
  <c r="N12" i="61"/>
  <c r="O12" i="61"/>
  <c r="P12" i="61"/>
  <c r="K13" i="61"/>
  <c r="L13" i="61"/>
  <c r="M13" i="61"/>
  <c r="N13" i="61"/>
  <c r="O13" i="61"/>
  <c r="P13" i="61"/>
  <c r="K14" i="61"/>
  <c r="L14" i="61"/>
  <c r="M14" i="61"/>
  <c r="N14" i="61"/>
  <c r="O14" i="61"/>
  <c r="P14" i="61"/>
  <c r="K15" i="61"/>
  <c r="L15" i="61"/>
  <c r="M15" i="61"/>
  <c r="N15" i="61"/>
  <c r="O15" i="61"/>
  <c r="P15" i="61"/>
  <c r="K16" i="61"/>
  <c r="L16" i="61"/>
  <c r="M16" i="61"/>
  <c r="N16" i="61"/>
  <c r="O16" i="61"/>
  <c r="P16" i="61"/>
  <c r="K17" i="61"/>
  <c r="L17" i="61"/>
  <c r="M17" i="61"/>
  <c r="N17" i="61"/>
  <c r="O17" i="61"/>
  <c r="P17" i="61"/>
  <c r="K18" i="61"/>
  <c r="L18" i="61"/>
  <c r="M18" i="61"/>
  <c r="N18" i="61"/>
  <c r="O18" i="61"/>
  <c r="P18" i="61"/>
  <c r="K19" i="61"/>
  <c r="L19" i="61"/>
  <c r="M19" i="61"/>
  <c r="N19" i="61"/>
  <c r="O19" i="61"/>
  <c r="P19" i="61"/>
  <c r="K20" i="61"/>
  <c r="L20" i="61"/>
  <c r="M20" i="61"/>
  <c r="N20" i="61"/>
  <c r="O20" i="61"/>
  <c r="P20" i="61"/>
  <c r="K21" i="61"/>
  <c r="L21" i="61"/>
  <c r="M21" i="61"/>
  <c r="N21" i="61"/>
  <c r="O21" i="61"/>
  <c r="P21" i="61"/>
  <c r="K22" i="61"/>
  <c r="L22" i="61"/>
  <c r="M22" i="61"/>
  <c r="N22" i="61"/>
  <c r="O22" i="61"/>
  <c r="P22" i="61"/>
  <c r="K23" i="61"/>
  <c r="L23" i="61"/>
  <c r="M23" i="61"/>
  <c r="N23" i="61"/>
  <c r="O23" i="61"/>
  <c r="P23" i="61"/>
  <c r="K24" i="61"/>
  <c r="L24" i="61"/>
  <c r="M24" i="61"/>
  <c r="N24" i="61"/>
  <c r="O24" i="61"/>
  <c r="P24" i="61"/>
  <c r="K25" i="61"/>
  <c r="L25" i="61"/>
  <c r="M25" i="61"/>
  <c r="N25" i="61"/>
  <c r="O25" i="61"/>
  <c r="P25" i="61"/>
  <c r="K26" i="61"/>
  <c r="L26" i="61"/>
  <c r="M26" i="61"/>
  <c r="N26" i="61"/>
  <c r="O26" i="61"/>
  <c r="P26" i="61"/>
  <c r="K27" i="61"/>
  <c r="L27" i="61"/>
  <c r="M27" i="61"/>
  <c r="N27" i="61"/>
  <c r="O27" i="61"/>
  <c r="P27" i="61"/>
  <c r="K28" i="61"/>
  <c r="L28" i="61"/>
  <c r="M28" i="61"/>
  <c r="N28" i="61"/>
  <c r="O28" i="61"/>
  <c r="P28" i="61"/>
  <c r="K29" i="61"/>
  <c r="L29" i="61"/>
  <c r="M29" i="61"/>
  <c r="N29" i="61"/>
  <c r="O29" i="61"/>
  <c r="P29" i="61"/>
  <c r="K30" i="61"/>
  <c r="L30" i="61"/>
  <c r="M30" i="61"/>
  <c r="N30" i="61"/>
  <c r="O30" i="61"/>
  <c r="P30" i="61"/>
  <c r="K31" i="61"/>
  <c r="L31" i="61"/>
  <c r="M31" i="61"/>
  <c r="N31" i="61"/>
  <c r="O31" i="61"/>
  <c r="P31" i="61"/>
  <c r="K32" i="61"/>
  <c r="L32" i="61"/>
  <c r="M32" i="61"/>
  <c r="N32" i="61"/>
  <c r="O32" i="61"/>
  <c r="P32" i="61"/>
  <c r="K33" i="61"/>
  <c r="L33" i="61"/>
  <c r="M33" i="61"/>
  <c r="N33" i="61"/>
  <c r="O33" i="61"/>
  <c r="P33" i="61"/>
  <c r="K34" i="61"/>
  <c r="L34" i="61"/>
  <c r="M34" i="61"/>
  <c r="N34" i="61"/>
  <c r="O34" i="61"/>
  <c r="P34" i="61"/>
  <c r="K35" i="61"/>
  <c r="L35" i="61"/>
  <c r="M35" i="61"/>
  <c r="N35" i="61"/>
  <c r="O35" i="61"/>
  <c r="P35" i="61"/>
  <c r="K36" i="61"/>
  <c r="L36" i="61"/>
  <c r="M36" i="61"/>
  <c r="N36" i="61"/>
  <c r="O36" i="61"/>
  <c r="P36" i="61"/>
  <c r="K37" i="61"/>
  <c r="L37" i="61"/>
  <c r="M37" i="61"/>
  <c r="N37" i="61"/>
  <c r="O37" i="61"/>
  <c r="P37" i="61"/>
  <c r="K38" i="61"/>
  <c r="L38" i="61"/>
  <c r="M38" i="61"/>
  <c r="N38" i="61"/>
  <c r="O38" i="61"/>
  <c r="P38" i="61"/>
  <c r="K39" i="61"/>
  <c r="L39" i="61"/>
  <c r="M39" i="61"/>
  <c r="N39" i="61"/>
  <c r="O39" i="61"/>
  <c r="P39" i="61"/>
  <c r="K40" i="61"/>
  <c r="L40" i="61"/>
  <c r="M40" i="61"/>
  <c r="N40" i="61"/>
  <c r="O40" i="61"/>
  <c r="P40" i="61"/>
  <c r="K41" i="61"/>
  <c r="L41" i="61"/>
  <c r="M41" i="61"/>
  <c r="N41" i="61"/>
  <c r="O41" i="61"/>
  <c r="P41" i="61"/>
  <c r="K42" i="61"/>
  <c r="L42" i="61"/>
  <c r="M42" i="61"/>
  <c r="N42" i="61"/>
  <c r="O42" i="61"/>
  <c r="P42" i="61"/>
  <c r="K43" i="61"/>
  <c r="L43" i="61"/>
  <c r="M43" i="61"/>
  <c r="N43" i="61"/>
  <c r="O43" i="61"/>
  <c r="P43" i="61"/>
  <c r="K44" i="61"/>
  <c r="L44" i="61"/>
  <c r="M44" i="61"/>
  <c r="N44" i="61"/>
  <c r="O44" i="61"/>
  <c r="P44" i="61"/>
  <c r="K45" i="61"/>
  <c r="L45" i="61"/>
  <c r="M45" i="61"/>
  <c r="N45" i="61"/>
  <c r="O45" i="61"/>
  <c r="P45" i="61"/>
  <c r="K46" i="61"/>
  <c r="L46" i="61"/>
  <c r="M46" i="61"/>
  <c r="N46" i="61"/>
  <c r="O46" i="61"/>
  <c r="P46" i="61"/>
  <c r="K47" i="61"/>
  <c r="L47" i="61"/>
  <c r="M47" i="61"/>
  <c r="N47" i="61"/>
  <c r="O47" i="61"/>
  <c r="P47" i="61"/>
  <c r="K48" i="61"/>
  <c r="L48" i="61"/>
  <c r="M48" i="61"/>
  <c r="N48" i="61"/>
  <c r="O48" i="61"/>
  <c r="P48" i="61"/>
  <c r="K49" i="61"/>
  <c r="L49" i="61"/>
  <c r="M49" i="61"/>
  <c r="N49" i="61"/>
  <c r="O49" i="61"/>
  <c r="P49" i="61"/>
  <c r="K50" i="61"/>
  <c r="L50" i="61"/>
  <c r="M50" i="61"/>
  <c r="N50" i="61"/>
  <c r="O50" i="61"/>
  <c r="P50" i="61"/>
  <c r="K51" i="61"/>
  <c r="L51" i="61"/>
  <c r="M51" i="61"/>
  <c r="N51" i="61"/>
  <c r="O51" i="61"/>
  <c r="P51" i="61"/>
  <c r="K52" i="61"/>
  <c r="L52" i="61"/>
  <c r="M52" i="61"/>
  <c r="N52" i="61"/>
  <c r="O52" i="61"/>
  <c r="P52" i="61"/>
  <c r="K53" i="61"/>
  <c r="L53" i="61"/>
  <c r="M53" i="61"/>
  <c r="N53" i="61"/>
  <c r="O53" i="61"/>
  <c r="P53" i="61"/>
  <c r="K54" i="61"/>
  <c r="L54" i="61"/>
  <c r="M54" i="61"/>
  <c r="N54" i="61"/>
  <c r="O54" i="61"/>
  <c r="P54" i="61"/>
  <c r="K55" i="61"/>
  <c r="L55" i="61"/>
  <c r="M55" i="61"/>
  <c r="N55" i="61"/>
  <c r="O55" i="61"/>
  <c r="P55" i="61"/>
  <c r="K56" i="61"/>
  <c r="L56" i="61"/>
  <c r="M56" i="61"/>
  <c r="N56" i="61"/>
  <c r="O56" i="61"/>
  <c r="P56" i="61"/>
  <c r="K57" i="61"/>
  <c r="L57" i="61"/>
  <c r="M57" i="61"/>
  <c r="N57" i="61"/>
  <c r="O57" i="61"/>
  <c r="P57" i="61"/>
  <c r="K58" i="61"/>
  <c r="L58" i="61"/>
  <c r="M58" i="61"/>
  <c r="N58" i="61"/>
  <c r="O58" i="61"/>
  <c r="P58" i="61"/>
  <c r="K59" i="61"/>
  <c r="L59" i="61"/>
  <c r="M59" i="61"/>
  <c r="N59" i="61"/>
  <c r="O59" i="61"/>
  <c r="P59" i="61"/>
  <c r="K60" i="61"/>
  <c r="L60" i="61"/>
  <c r="M60" i="61"/>
  <c r="N60" i="61"/>
  <c r="O60" i="61"/>
  <c r="P60" i="61"/>
  <c r="K61" i="61"/>
  <c r="L61" i="61"/>
  <c r="M61" i="61"/>
  <c r="N61" i="61"/>
  <c r="O61" i="61"/>
  <c r="P61" i="61"/>
  <c r="K62" i="61"/>
  <c r="L62" i="61"/>
  <c r="M62" i="61"/>
  <c r="N62" i="61"/>
  <c r="O62" i="61"/>
  <c r="P62" i="61"/>
  <c r="K63" i="61"/>
  <c r="L63" i="61"/>
  <c r="M63" i="61"/>
  <c r="N63" i="61"/>
  <c r="O63" i="61"/>
  <c r="P63" i="61"/>
  <c r="K64" i="61"/>
  <c r="L64" i="61"/>
  <c r="M64" i="61"/>
  <c r="N64" i="61"/>
  <c r="O64" i="61"/>
  <c r="P64" i="61"/>
  <c r="K65" i="61"/>
  <c r="L65" i="61"/>
  <c r="M65" i="61"/>
  <c r="N65" i="61"/>
  <c r="O65" i="61"/>
  <c r="P65" i="61"/>
  <c r="K66" i="61"/>
  <c r="L66" i="61"/>
  <c r="M66" i="61"/>
  <c r="N66" i="61"/>
  <c r="O66" i="61"/>
  <c r="P66" i="61"/>
  <c r="K67" i="61"/>
  <c r="L67" i="61"/>
  <c r="M67" i="61"/>
  <c r="N67" i="61"/>
  <c r="O67" i="61"/>
  <c r="P67" i="61"/>
  <c r="P4" i="61"/>
  <c r="O4" i="61"/>
  <c r="N4" i="61"/>
  <c r="M4" i="61"/>
  <c r="L4" i="61"/>
  <c r="K4" i="61"/>
  <c r="D67" i="61"/>
  <c r="J67" i="61"/>
  <c r="C67" i="61"/>
  <c r="D66" i="61"/>
  <c r="J66" i="61"/>
  <c r="C66" i="61"/>
  <c r="D65" i="61"/>
  <c r="J65" i="61"/>
  <c r="C65" i="61"/>
  <c r="D64" i="61"/>
  <c r="J64" i="61"/>
  <c r="C64" i="61"/>
  <c r="D63" i="61"/>
  <c r="J63" i="61"/>
  <c r="C63" i="61"/>
  <c r="D62" i="61"/>
  <c r="J62" i="61"/>
  <c r="C62" i="61"/>
  <c r="D61" i="61"/>
  <c r="J61" i="61"/>
  <c r="C61" i="61"/>
  <c r="D60" i="61"/>
  <c r="J60" i="61"/>
  <c r="C60" i="61"/>
  <c r="D59" i="61"/>
  <c r="J59" i="61"/>
  <c r="C59" i="61"/>
  <c r="D58" i="61"/>
  <c r="J58" i="61"/>
  <c r="C58" i="61"/>
  <c r="D57" i="61"/>
  <c r="J57" i="61"/>
  <c r="C57" i="61"/>
  <c r="D56" i="61"/>
  <c r="J56" i="61"/>
  <c r="C56" i="61"/>
  <c r="D55" i="61"/>
  <c r="J55" i="61"/>
  <c r="C55" i="61"/>
  <c r="D54" i="61"/>
  <c r="J54" i="61"/>
  <c r="C54" i="61"/>
  <c r="D53" i="61"/>
  <c r="J53" i="61"/>
  <c r="C53" i="61"/>
  <c r="D52" i="61"/>
  <c r="J52" i="61"/>
  <c r="C52" i="61"/>
  <c r="D51" i="61"/>
  <c r="J51" i="61"/>
  <c r="C51" i="61"/>
  <c r="D50" i="61"/>
  <c r="J50" i="61"/>
  <c r="C50" i="61"/>
  <c r="D49" i="61"/>
  <c r="J49" i="61"/>
  <c r="C49" i="61"/>
  <c r="D48" i="61"/>
  <c r="J48" i="61"/>
  <c r="C48" i="61"/>
  <c r="D47" i="61"/>
  <c r="J47" i="61"/>
  <c r="C47" i="61"/>
  <c r="D46" i="61"/>
  <c r="J46" i="61"/>
  <c r="C46" i="61"/>
  <c r="D45" i="61"/>
  <c r="J45" i="61"/>
  <c r="C45" i="61"/>
  <c r="D44" i="61"/>
  <c r="J44" i="61"/>
  <c r="C44" i="61"/>
  <c r="D43" i="61"/>
  <c r="J43" i="61"/>
  <c r="C43" i="61"/>
  <c r="D42" i="61"/>
  <c r="J42" i="61"/>
  <c r="C42" i="61"/>
  <c r="D41" i="61"/>
  <c r="J41" i="61"/>
  <c r="C41" i="61"/>
  <c r="D40" i="61"/>
  <c r="J40" i="61"/>
  <c r="C40" i="61"/>
  <c r="D39" i="61"/>
  <c r="J39" i="61"/>
  <c r="C39" i="61"/>
  <c r="D38" i="61"/>
  <c r="J38" i="61"/>
  <c r="C38" i="61"/>
  <c r="D37" i="61"/>
  <c r="J37" i="61"/>
  <c r="C37" i="61"/>
  <c r="D36" i="61"/>
  <c r="J36" i="61"/>
  <c r="C36" i="61"/>
  <c r="D35" i="61"/>
  <c r="J35" i="61"/>
  <c r="C35" i="61"/>
  <c r="D34" i="61"/>
  <c r="J34" i="61"/>
  <c r="C34" i="61"/>
  <c r="D33" i="61"/>
  <c r="J33" i="61"/>
  <c r="C33" i="61"/>
  <c r="D32" i="61"/>
  <c r="J32" i="61"/>
  <c r="C32" i="61"/>
  <c r="D31" i="61"/>
  <c r="J31" i="61"/>
  <c r="C31" i="61"/>
  <c r="D30" i="61"/>
  <c r="J30" i="61"/>
  <c r="C30" i="61"/>
  <c r="D29" i="61"/>
  <c r="J29" i="61"/>
  <c r="C29" i="61"/>
  <c r="D28" i="61"/>
  <c r="J28" i="61"/>
  <c r="C28" i="61"/>
  <c r="D27" i="61"/>
  <c r="J27" i="61"/>
  <c r="C27" i="61"/>
  <c r="D26" i="61"/>
  <c r="J26" i="61"/>
  <c r="C26" i="61"/>
  <c r="D25" i="61"/>
  <c r="J25" i="61"/>
  <c r="C25" i="61"/>
  <c r="D24" i="61"/>
  <c r="J24" i="61"/>
  <c r="C24" i="61"/>
  <c r="D23" i="61"/>
  <c r="J23" i="61"/>
  <c r="C23" i="61"/>
  <c r="D22" i="61"/>
  <c r="J22" i="61"/>
  <c r="C22" i="61"/>
  <c r="D21" i="61"/>
  <c r="J21" i="61"/>
  <c r="C21" i="61"/>
  <c r="D20" i="61"/>
  <c r="J20" i="61"/>
  <c r="C20" i="61"/>
  <c r="D19" i="61"/>
  <c r="J19" i="61"/>
  <c r="C19" i="61"/>
  <c r="D18" i="61"/>
  <c r="J18" i="61"/>
  <c r="C18" i="61"/>
  <c r="D17" i="61"/>
  <c r="J17" i="61"/>
  <c r="C17" i="61"/>
  <c r="D16" i="61"/>
  <c r="J16" i="61"/>
  <c r="C16" i="61"/>
  <c r="D15" i="61"/>
  <c r="J15" i="61"/>
  <c r="C15" i="61"/>
  <c r="D14" i="61"/>
  <c r="J14" i="61"/>
  <c r="C14" i="61"/>
  <c r="D13" i="61"/>
  <c r="J13" i="61"/>
  <c r="C13" i="61"/>
  <c r="D12" i="61"/>
  <c r="J12" i="61"/>
  <c r="C12" i="61"/>
  <c r="D11" i="61"/>
  <c r="J11" i="61"/>
  <c r="C11" i="61"/>
  <c r="D10" i="61"/>
  <c r="J10" i="61"/>
  <c r="C10" i="61"/>
  <c r="D9" i="61"/>
  <c r="J9" i="61"/>
  <c r="C9" i="61"/>
  <c r="D8" i="61"/>
  <c r="J8" i="61"/>
  <c r="C8" i="61"/>
  <c r="D7" i="61"/>
  <c r="J7" i="61"/>
  <c r="C7" i="61"/>
  <c r="D6" i="61"/>
  <c r="J6" i="61"/>
  <c r="C6" i="61"/>
  <c r="D5" i="61"/>
  <c r="J5" i="61"/>
  <c r="C5" i="61"/>
  <c r="D4" i="61"/>
  <c r="J4" i="61"/>
  <c r="C4" i="61"/>
  <c r="D61" i="23"/>
  <c r="D60" i="23"/>
  <c r="D33" i="23"/>
  <c r="D18" i="23"/>
  <c r="D3" i="23"/>
  <c r="D23" i="23"/>
  <c r="D66" i="23"/>
  <c r="D4" i="23"/>
  <c r="D53" i="23"/>
  <c r="D17" i="23"/>
  <c r="D24" i="23"/>
  <c r="D46" i="23"/>
  <c r="D7" i="23"/>
  <c r="D41" i="23"/>
  <c r="D5" i="23"/>
  <c r="D65" i="23"/>
  <c r="D44" i="23"/>
  <c r="D30" i="23"/>
  <c r="D64" i="23"/>
  <c r="D51" i="23"/>
  <c r="D36" i="23"/>
  <c r="D37" i="23"/>
  <c r="D26" i="23"/>
  <c r="D35" i="23"/>
  <c r="D48" i="23"/>
  <c r="D62" i="23"/>
  <c r="D8" i="23"/>
  <c r="D9" i="23"/>
  <c r="D29" i="23"/>
  <c r="D27" i="23"/>
  <c r="D55" i="23"/>
  <c r="D31" i="23"/>
  <c r="D50" i="23"/>
  <c r="D58" i="23"/>
  <c r="D45" i="23"/>
  <c r="D20" i="23"/>
  <c r="D40" i="23"/>
  <c r="D10" i="23"/>
  <c r="D34" i="23"/>
  <c r="D16" i="23"/>
  <c r="D38" i="23"/>
  <c r="D63" i="23"/>
  <c r="D22" i="23"/>
  <c r="D11" i="23"/>
  <c r="D14" i="23"/>
  <c r="D43" i="23"/>
  <c r="D6" i="23"/>
  <c r="D54" i="23"/>
  <c r="D25" i="23"/>
  <c r="D32" i="23"/>
  <c r="D13" i="23"/>
  <c r="D39" i="23"/>
  <c r="D47" i="23"/>
  <c r="D49" i="23"/>
  <c r="D19" i="23"/>
  <c r="D59" i="23"/>
  <c r="D42" i="23"/>
  <c r="D56" i="23"/>
  <c r="D12" i="23"/>
  <c r="D21" i="23"/>
  <c r="D28" i="23"/>
  <c r="D15" i="23"/>
  <c r="D52" i="23"/>
  <c r="D57" i="23"/>
  <c r="D4" i="26"/>
  <c r="D5" i="26"/>
  <c r="D6" i="26"/>
  <c r="D7" i="26"/>
  <c r="D8" i="26"/>
  <c r="D9" i="26"/>
  <c r="D10" i="26"/>
  <c r="D11" i="26"/>
  <c r="D12" i="26"/>
  <c r="D13" i="26"/>
  <c r="D14" i="26"/>
  <c r="D15" i="26"/>
  <c r="D16" i="26"/>
  <c r="D17" i="26"/>
  <c r="D18" i="26"/>
  <c r="D19" i="26"/>
  <c r="D20" i="26"/>
  <c r="D21" i="26"/>
  <c r="D22" i="26"/>
  <c r="D23" i="26"/>
  <c r="D24" i="26"/>
  <c r="D25" i="26"/>
  <c r="D26" i="26"/>
  <c r="D27" i="26"/>
  <c r="D28" i="26"/>
  <c r="D29" i="26"/>
  <c r="D30" i="26"/>
  <c r="D31" i="26"/>
  <c r="D32" i="26"/>
  <c r="D33" i="26"/>
  <c r="D34" i="26"/>
  <c r="D35" i="26"/>
  <c r="D36" i="26"/>
  <c r="D37" i="26"/>
  <c r="D38" i="26"/>
  <c r="D39" i="26"/>
  <c r="D40" i="26"/>
  <c r="D41" i="26"/>
  <c r="D42" i="26"/>
  <c r="D43" i="26"/>
  <c r="D44" i="26"/>
  <c r="D45" i="26"/>
  <c r="D46" i="26"/>
  <c r="D47" i="26"/>
  <c r="D48" i="26"/>
  <c r="D49" i="26"/>
  <c r="D50" i="26"/>
  <c r="D51" i="26"/>
  <c r="D52" i="26"/>
  <c r="D53" i="26"/>
  <c r="D54" i="26"/>
  <c r="D55" i="26"/>
  <c r="D56" i="26"/>
  <c r="D57" i="26"/>
  <c r="D58" i="26"/>
  <c r="D59" i="26"/>
  <c r="D60" i="26"/>
  <c r="D61" i="26"/>
  <c r="D62" i="26"/>
  <c r="D63" i="26"/>
  <c r="D64" i="26"/>
  <c r="D65" i="26"/>
  <c r="D66" i="26"/>
  <c r="D3" i="26"/>
  <c r="C61" i="23"/>
  <c r="C60" i="23"/>
  <c r="C33" i="23"/>
  <c r="C18" i="23"/>
  <c r="C3" i="23"/>
  <c r="C23" i="23"/>
  <c r="C66" i="23"/>
  <c r="C4" i="23"/>
  <c r="C53" i="23"/>
  <c r="C17" i="23"/>
  <c r="C24" i="23"/>
  <c r="C46" i="23"/>
  <c r="C7" i="23"/>
  <c r="C41" i="23"/>
  <c r="C5" i="23"/>
  <c r="C65" i="23"/>
  <c r="C44" i="23"/>
  <c r="C30" i="23"/>
  <c r="C64" i="23"/>
  <c r="C51" i="23"/>
  <c r="C36" i="23"/>
  <c r="C37" i="23"/>
  <c r="C26" i="23"/>
  <c r="C35" i="23"/>
  <c r="C48" i="23"/>
  <c r="C62" i="23"/>
  <c r="C8" i="23"/>
  <c r="C9" i="23"/>
  <c r="C29" i="23"/>
  <c r="C27" i="23"/>
  <c r="C55" i="23"/>
  <c r="C31" i="23"/>
  <c r="C50" i="23"/>
  <c r="C58" i="23"/>
  <c r="C45" i="23"/>
  <c r="C20" i="23"/>
  <c r="C40" i="23"/>
  <c r="C10" i="23"/>
  <c r="C34" i="23"/>
  <c r="C16" i="23"/>
  <c r="C38" i="23"/>
  <c r="C63" i="23"/>
  <c r="C22" i="23"/>
  <c r="C11" i="23"/>
  <c r="C14" i="23"/>
  <c r="C43" i="23"/>
  <c r="C6" i="23"/>
  <c r="C54" i="23"/>
  <c r="C25" i="23"/>
  <c r="C32" i="23"/>
  <c r="C13" i="23"/>
  <c r="C39" i="23"/>
  <c r="C47" i="23"/>
  <c r="C49" i="23"/>
  <c r="C19" i="23"/>
  <c r="C59" i="23"/>
  <c r="C42" i="23"/>
  <c r="C56" i="23"/>
  <c r="C12" i="23"/>
  <c r="C21" i="23"/>
  <c r="C28" i="23"/>
  <c r="C15" i="23"/>
  <c r="C52" i="23"/>
  <c r="C57" i="23"/>
  <c r="E71" i="26"/>
  <c r="C51" i="26"/>
  <c r="C43" i="26"/>
  <c r="C47" i="26"/>
  <c r="C12" i="26"/>
  <c r="C16" i="26"/>
  <c r="C39" i="26"/>
  <c r="C49" i="26"/>
  <c r="C46" i="26"/>
  <c r="C18" i="26"/>
  <c r="C53" i="26"/>
  <c r="C59" i="26"/>
  <c r="C30" i="26"/>
  <c r="C25" i="26"/>
  <c r="C14" i="26"/>
  <c r="C40" i="26"/>
  <c r="C4" i="26"/>
  <c r="C32" i="26"/>
  <c r="C19" i="26"/>
  <c r="C23" i="26"/>
  <c r="C34" i="26"/>
  <c r="C22" i="26"/>
  <c r="C7" i="26"/>
  <c r="C60" i="26"/>
  <c r="C21" i="26"/>
  <c r="C36" i="26"/>
  <c r="C35" i="26"/>
  <c r="C3" i="26"/>
  <c r="C13" i="26"/>
  <c r="C62" i="26"/>
  <c r="C58" i="26"/>
  <c r="C10" i="26"/>
  <c r="C45" i="26"/>
  <c r="C5" i="26"/>
  <c r="C11" i="26"/>
  <c r="C31" i="26"/>
  <c r="C33" i="26"/>
  <c r="C17" i="26"/>
  <c r="C26" i="26"/>
  <c r="C57" i="26"/>
  <c r="C41" i="26"/>
  <c r="C56" i="26"/>
  <c r="C29" i="26"/>
  <c r="C48" i="26"/>
  <c r="C65" i="26"/>
  <c r="C61" i="26"/>
  <c r="C37" i="26"/>
  <c r="C52" i="26"/>
  <c r="C15" i="26"/>
  <c r="C38" i="26"/>
  <c r="C63" i="26"/>
  <c r="C42" i="26"/>
  <c r="C50" i="26"/>
  <c r="C54" i="26"/>
  <c r="C24" i="26"/>
  <c r="C55" i="26"/>
  <c r="C8" i="26"/>
  <c r="C6" i="26"/>
  <c r="C64" i="26"/>
  <c r="C20" i="26"/>
  <c r="C28" i="26"/>
  <c r="C27" i="26"/>
  <c r="C44" i="26"/>
  <c r="C9" i="26"/>
  <c r="C66" i="26"/>
  <c r="J21" i="63"/>
  <c r="J31" i="63"/>
  <c r="J62" i="63"/>
  <c r="J12" i="63"/>
  <c r="J55" i="63"/>
  <c r="J9" i="63"/>
  <c r="J26" i="63"/>
  <c r="J38" i="63"/>
  <c r="J22" i="63"/>
  <c r="J39" i="63"/>
  <c r="J53" i="63"/>
  <c r="J10" i="63"/>
  <c r="J58" i="63"/>
  <c r="J24" i="63"/>
  <c r="J7" i="63"/>
  <c r="J36" i="63"/>
  <c r="J4" i="63"/>
  <c r="J32" i="63"/>
  <c r="J57" i="63"/>
  <c r="J47" i="63"/>
  <c r="J65" i="63"/>
  <c r="J20" i="63"/>
  <c r="J16" i="63"/>
  <c r="J61" i="63"/>
  <c r="J54" i="63"/>
  <c r="J46" i="63"/>
  <c r="J40" i="63"/>
  <c r="J15" i="63"/>
  <c r="J19" i="63"/>
  <c r="J14" i="63"/>
  <c r="J50" i="63"/>
  <c r="J29" i="63"/>
  <c r="J18" i="63"/>
  <c r="J8" i="63"/>
  <c r="J13" i="63"/>
  <c r="J6" i="63"/>
  <c r="J48" i="63"/>
  <c r="J11" i="63"/>
  <c r="J56" i="63"/>
  <c r="J3" i="63"/>
  <c r="J5" i="63"/>
  <c r="J41" i="63"/>
  <c r="J28" i="63"/>
  <c r="H70" i="74"/>
  <c r="H69" i="74"/>
  <c r="H68" i="74"/>
  <c r="C71" i="81"/>
  <c r="E70" i="81"/>
  <c r="F71" i="81"/>
  <c r="F70" i="81"/>
  <c r="M70" i="81"/>
  <c r="E71" i="81"/>
  <c r="M71" i="81"/>
  <c r="D69" i="81"/>
  <c r="D70" i="81"/>
  <c r="C69" i="81"/>
  <c r="C70" i="81"/>
  <c r="F69" i="81"/>
  <c r="M69" i="81"/>
  <c r="F46" i="65"/>
  <c r="F49" i="65"/>
  <c r="F17" i="65"/>
  <c r="F3" i="65"/>
  <c r="F30" i="65"/>
  <c r="F9" i="65"/>
  <c r="F65" i="65"/>
  <c r="F41" i="65"/>
  <c r="F25" i="65"/>
  <c r="F56" i="65"/>
  <c r="F40" i="65"/>
  <c r="F32" i="65"/>
  <c r="F16" i="65"/>
  <c r="F8" i="65"/>
  <c r="F55" i="65"/>
  <c r="F47" i="65"/>
  <c r="F31" i="65"/>
  <c r="F23" i="65"/>
  <c r="F15" i="65"/>
  <c r="F7" i="65"/>
  <c r="F38" i="65"/>
  <c r="F14" i="65"/>
  <c r="F6" i="65"/>
  <c r="F53" i="65"/>
  <c r="F37" i="65"/>
  <c r="F29" i="65"/>
  <c r="F5" i="65"/>
  <c r="F2" i="65"/>
  <c r="F58" i="65"/>
  <c r="F50" i="65"/>
  <c r="F42" i="65"/>
  <c r="F34" i="65"/>
  <c r="F26" i="65"/>
  <c r="F18" i="65"/>
  <c r="F10" i="65"/>
  <c r="F57" i="65"/>
  <c r="F33" i="65"/>
  <c r="F64" i="65"/>
  <c r="F48" i="65"/>
  <c r="F24" i="65"/>
  <c r="F39" i="65"/>
  <c r="F54" i="65"/>
  <c r="F22" i="65"/>
  <c r="F61" i="65"/>
  <c r="F21" i="65"/>
  <c r="F60" i="65"/>
  <c r="F52" i="65"/>
  <c r="F44" i="65"/>
  <c r="F36" i="65"/>
  <c r="F28" i="65"/>
  <c r="F20" i="65"/>
  <c r="F12" i="65"/>
  <c r="F4" i="65"/>
  <c r="F63" i="65"/>
  <c r="F62" i="65"/>
  <c r="F45" i="65"/>
  <c r="F13" i="65"/>
  <c r="F59" i="65"/>
  <c r="F51" i="65"/>
  <c r="F43" i="65"/>
  <c r="F35" i="65"/>
  <c r="F27" i="65"/>
  <c r="F19" i="65"/>
  <c r="F11" i="65"/>
</calcChain>
</file>

<file path=xl/sharedStrings.xml><?xml version="1.0" encoding="utf-8"?>
<sst xmlns="http://schemas.openxmlformats.org/spreadsheetml/2006/main" count="6542" uniqueCount="310">
  <si>
    <t>ALB</t>
  </si>
  <si>
    <t>ARE</t>
  </si>
  <si>
    <t>ARG</t>
  </si>
  <si>
    <t>AUS</t>
  </si>
  <si>
    <t>AUT</t>
  </si>
  <si>
    <t>BEL</t>
  </si>
  <si>
    <t>BGR</t>
  </si>
  <si>
    <t>BRA</t>
  </si>
  <si>
    <t>CAN</t>
  </si>
  <si>
    <t>CHE</t>
  </si>
  <si>
    <t>CHL</t>
  </si>
  <si>
    <t>COL</t>
  </si>
  <si>
    <t>CRI</t>
  </si>
  <si>
    <t>CZE</t>
  </si>
  <si>
    <t>DEU</t>
  </si>
  <si>
    <t>DNK</t>
  </si>
  <si>
    <t>ESP</t>
  </si>
  <si>
    <t>EST</t>
  </si>
  <si>
    <t>FIN</t>
  </si>
  <si>
    <t>FRA</t>
  </si>
  <si>
    <t>GBR</t>
  </si>
  <si>
    <t>GRC</t>
  </si>
  <si>
    <t>HKG</t>
  </si>
  <si>
    <t>HRV</t>
  </si>
  <si>
    <t>HUN</t>
  </si>
  <si>
    <t>IDN</t>
  </si>
  <si>
    <t>IRL</t>
  </si>
  <si>
    <t>ISL</t>
  </si>
  <si>
    <t>ISR</t>
  </si>
  <si>
    <t>ITA</t>
  </si>
  <si>
    <t>JOR</t>
  </si>
  <si>
    <t>JPN</t>
  </si>
  <si>
    <t>KAZ</t>
  </si>
  <si>
    <t>KOR</t>
  </si>
  <si>
    <t>LIE</t>
  </si>
  <si>
    <t>LTU</t>
  </si>
  <si>
    <t>LUX</t>
  </si>
  <si>
    <t>LVA</t>
  </si>
  <si>
    <t>MAC</t>
  </si>
  <si>
    <t>MEX</t>
  </si>
  <si>
    <t>MNE</t>
  </si>
  <si>
    <t>MYS</t>
  </si>
  <si>
    <t>NLD</t>
  </si>
  <si>
    <t>NOR</t>
  </si>
  <si>
    <t>NZL</t>
  </si>
  <si>
    <t>PER</t>
  </si>
  <si>
    <t>POL</t>
  </si>
  <si>
    <t>PRT</t>
  </si>
  <si>
    <t>QAT</t>
  </si>
  <si>
    <t>QCN</t>
  </si>
  <si>
    <t>QRS</t>
  </si>
  <si>
    <t>ROU</t>
  </si>
  <si>
    <t>RUS</t>
  </si>
  <si>
    <t>SGP</t>
  </si>
  <si>
    <t>SRB</t>
  </si>
  <si>
    <t>SVK</t>
  </si>
  <si>
    <t>SVN</t>
  </si>
  <si>
    <t>SWE</t>
  </si>
  <si>
    <t>TAP</t>
  </si>
  <si>
    <t>THA</t>
  </si>
  <si>
    <t>TUN</t>
  </si>
  <si>
    <t>TUR</t>
  </si>
  <si>
    <t>URY</t>
  </si>
  <si>
    <t>USA</t>
  </si>
  <si>
    <t>VNM</t>
  </si>
  <si>
    <t>% group_0</t>
  </si>
  <si>
    <t>% group_1</t>
  </si>
  <si>
    <t>SE group_1</t>
  </si>
  <si>
    <t>% group_2</t>
  </si>
  <si>
    <t>SE group_2</t>
  </si>
  <si>
    <t>% group_3</t>
  </si>
  <si>
    <t>SE group_3</t>
  </si>
  <si>
    <t>% st04q01=1</t>
  </si>
  <si>
    <t>group_0</t>
  </si>
  <si>
    <t>SE st04q01=1</t>
  </si>
  <si>
    <t>group_1</t>
  </si>
  <si>
    <t>group_2</t>
  </si>
  <si>
    <t>group_3</t>
  </si>
  <si>
    <t>% st04q01=2</t>
  </si>
  <si>
    <t>SE st04q01=2</t>
  </si>
  <si>
    <t>% st04q01=d</t>
  </si>
  <si>
    <t>% escs=1</t>
  </si>
  <si>
    <t>SE escs=1</t>
  </si>
  <si>
    <t>% escs=2</t>
  </si>
  <si>
    <t>SE escs=2</t>
  </si>
  <si>
    <t>% escs=d</t>
  </si>
  <si>
    <t>group=0</t>
  </si>
  <si>
    <t>pv_math_mean</t>
  </si>
  <si>
    <t>se</t>
  </si>
  <si>
    <t>group=1</t>
  </si>
  <si>
    <t>group=2</t>
  </si>
  <si>
    <t>group=3</t>
  </si>
  <si>
    <t>group=d</t>
  </si>
  <si>
    <t>female</t>
  </si>
  <si>
    <t>group=0: pv_math_mean</t>
  </si>
  <si>
    <t>group=0: se</t>
  </si>
  <si>
    <t>group=1: pv_math_mean</t>
  </si>
  <si>
    <t>group=1: se</t>
  </si>
  <si>
    <t>group=2: pv_math_mean</t>
  </si>
  <si>
    <t>group=2: se</t>
  </si>
  <si>
    <t>group=3: pv_math_mean</t>
  </si>
  <si>
    <t>group=3: se</t>
  </si>
  <si>
    <t>group=d: pv_math_mean</t>
  </si>
  <si>
    <t>group=d: se</t>
  </si>
  <si>
    <t>male</t>
  </si>
  <si>
    <t>pv_scie_mean</t>
  </si>
  <si>
    <t>pv_read_mean</t>
  </si>
  <si>
    <t>anxmat_mean</t>
  </si>
  <si>
    <t>matheff</t>
  </si>
  <si>
    <t>scmat</t>
  </si>
  <si>
    <t>ancscmat</t>
  </si>
  <si>
    <t>% group_4</t>
  </si>
  <si>
    <t>SE group_4</t>
  </si>
  <si>
    <t>% group_5</t>
  </si>
  <si>
    <t>SE group_5</t>
  </si>
  <si>
    <t>c_pv_math_famcon</t>
  </si>
  <si>
    <t>c_pv_math_famcon p</t>
  </si>
  <si>
    <t>c_pv_math_famconc</t>
  </si>
  <si>
    <t>c_pv_math_famconc p</t>
  </si>
  <si>
    <t>c_pv_math_avg_13</t>
  </si>
  <si>
    <t>c_pv_math_avg_13 p</t>
  </si>
  <si>
    <t>c_pv_math_avg_13_adj</t>
  </si>
  <si>
    <t>c_pv_math_avg_13_adj p</t>
  </si>
  <si>
    <t>c_pv_math_avg_3</t>
  </si>
  <si>
    <t>c_pv_math_avg_3 p</t>
  </si>
  <si>
    <t>pv_math_mean se</t>
  </si>
  <si>
    <t>famcon_mean</t>
  </si>
  <si>
    <t>famcon_mean se</t>
  </si>
  <si>
    <t>famconc_mean</t>
  </si>
  <si>
    <t>famconc_mean se</t>
  </si>
  <si>
    <t>avg_13_mean</t>
  </si>
  <si>
    <t>avg_13_mean se</t>
  </si>
  <si>
    <t>avg_13_adjusted_mean</t>
  </si>
  <si>
    <t>avg_13_adjusted_mean se</t>
  </si>
  <si>
    <t>avg_3_mean</t>
  </si>
  <si>
    <t>avg_3_mean se</t>
  </si>
  <si>
    <t>cnt</t>
  </si>
  <si>
    <t>country.name</t>
  </si>
  <si>
    <t>Albania</t>
  </si>
  <si>
    <t>Argentina</t>
  </si>
  <si>
    <t>Australia</t>
  </si>
  <si>
    <t>Austria</t>
  </si>
  <si>
    <t>Belgium</t>
  </si>
  <si>
    <t>Brazil</t>
  </si>
  <si>
    <t>Bulgaria</t>
  </si>
  <si>
    <t>Canada</t>
  </si>
  <si>
    <t>Chile</t>
  </si>
  <si>
    <t>Shanghai-China</t>
  </si>
  <si>
    <t>Chinese Taipei</t>
  </si>
  <si>
    <t>Colombia</t>
  </si>
  <si>
    <t>Costa Rica</t>
  </si>
  <si>
    <t>Croatia</t>
  </si>
  <si>
    <t>Czech Republic</t>
  </si>
  <si>
    <t>Denmark</t>
  </si>
  <si>
    <t>Estonia</t>
  </si>
  <si>
    <t>Finland</t>
  </si>
  <si>
    <t>France</t>
  </si>
  <si>
    <t>Germany</t>
  </si>
  <si>
    <t>Greece</t>
  </si>
  <si>
    <t>Hong Kong-China</t>
  </si>
  <si>
    <t>Hungary</t>
  </si>
  <si>
    <t>Iceland</t>
  </si>
  <si>
    <t>Indonesia</t>
  </si>
  <si>
    <t>Ireland</t>
  </si>
  <si>
    <t>Israel</t>
  </si>
  <si>
    <t>Italy</t>
  </si>
  <si>
    <t>Japan</t>
  </si>
  <si>
    <t>Jordan</t>
  </si>
  <si>
    <t>Kazakhstan</t>
  </si>
  <si>
    <t>Korea</t>
  </si>
  <si>
    <t>Latvia</t>
  </si>
  <si>
    <t>Liechtenstein</t>
  </si>
  <si>
    <t>Lithuania</t>
  </si>
  <si>
    <t>Luxembourg</t>
  </si>
  <si>
    <t>Macao-China</t>
  </si>
  <si>
    <t>Malaysia</t>
  </si>
  <si>
    <t>Mexico</t>
  </si>
  <si>
    <t>Montenegro</t>
  </si>
  <si>
    <t>Netherlands</t>
  </si>
  <si>
    <t>New Zealand</t>
  </si>
  <si>
    <t>Norway</t>
  </si>
  <si>
    <t>Perm(Russian Federation)</t>
  </si>
  <si>
    <t>Peru</t>
  </si>
  <si>
    <t>Poland</t>
  </si>
  <si>
    <t>Portugal</t>
  </si>
  <si>
    <t>Qatar</t>
  </si>
  <si>
    <t>Romania</t>
  </si>
  <si>
    <t>Russian Federation</t>
  </si>
  <si>
    <t>Serbia</t>
  </si>
  <si>
    <t>Singapore</t>
  </si>
  <si>
    <t>Slovak Republic</t>
  </si>
  <si>
    <t>Slovenia</t>
  </si>
  <si>
    <t>Spain</t>
  </si>
  <si>
    <t>Sweden</t>
  </si>
  <si>
    <t>Switzerland</t>
  </si>
  <si>
    <t>Thailand</t>
  </si>
  <si>
    <t>Tunisia</t>
  </si>
  <si>
    <t>Turkey</t>
  </si>
  <si>
    <t>United Kingdom</t>
  </si>
  <si>
    <t>United Arab Emirates</t>
  </si>
  <si>
    <t>United States of America</t>
  </si>
  <si>
    <t>Uruguay</t>
  </si>
  <si>
    <t>Viet Nam</t>
  </si>
  <si>
    <t>%starting category</t>
  </si>
  <si>
    <t>column max</t>
  </si>
  <si>
    <t>st62q01</t>
  </si>
  <si>
    <t>buffer</t>
  </si>
  <si>
    <t>P st04q01=d</t>
  </si>
  <si>
    <t>P escs=d</t>
  </si>
  <si>
    <t>st62q04</t>
  </si>
  <si>
    <t>REAL_MEAN</t>
  </si>
  <si>
    <t>Ideal students</t>
  </si>
  <si>
    <t>FOIL_MEAN</t>
  </si>
  <si>
    <t>Bottom quartile</t>
  </si>
  <si>
    <t>Top quartile</t>
  </si>
  <si>
    <t>(students whose average response is closer to "never heard of it" in a given education system)</t>
  </si>
  <si>
    <t>(students whose average response is closer to "know it well, understand the concept" in a given education system)</t>
  </si>
  <si>
    <t>Irrational respondents</t>
  </si>
  <si>
    <t>Over claimers</t>
  </si>
  <si>
    <t>Low claimers</t>
  </si>
  <si>
    <t>Ideal respondents</t>
  </si>
  <si>
    <t>Education system</t>
  </si>
  <si>
    <t>SE group_0</t>
  </si>
  <si>
    <t>group_4</t>
  </si>
  <si>
    <t>OECD</t>
  </si>
  <si>
    <t>Others</t>
  </si>
  <si>
    <t>MEAN</t>
  </si>
  <si>
    <t>Min</t>
  </si>
  <si>
    <t>Max</t>
  </si>
  <si>
    <t>gap_avg13adj - avg13</t>
  </si>
  <si>
    <t>Mean</t>
  </si>
  <si>
    <t>Correlation with math pv</t>
  </si>
  <si>
    <t>math score</t>
  </si>
  <si>
    <t>Compared to OECD</t>
  </si>
  <si>
    <t>High</t>
  </si>
  <si>
    <t>Same</t>
  </si>
  <si>
    <t>Low</t>
  </si>
  <si>
    <t>Source: https://www.oecd.org/pisa/keyfindings/pisa-2012-results-overview.pdf</t>
  </si>
  <si>
    <t>ComparedOCED</t>
  </si>
  <si>
    <t>pv_math</t>
  </si>
  <si>
    <t>all</t>
  </si>
  <si>
    <t>All students</t>
  </si>
  <si>
    <t>group=ideal</t>
  </si>
  <si>
    <t>group=irrational</t>
  </si>
  <si>
    <t>group=low</t>
  </si>
  <si>
    <t>group=over</t>
  </si>
  <si>
    <t>p</t>
  </si>
  <si>
    <t>rank_all</t>
  </si>
  <si>
    <t>rank_ideal</t>
  </si>
  <si>
    <t>gap from all to ideal</t>
  </si>
  <si>
    <t>2nd and the 3rd quartiles</t>
  </si>
  <si>
    <t>PSEUDO_MEAN</t>
  </si>
  <si>
    <t>Thinking about mathematical concepts: how familiar are you with the following terms?</t>
  </si>
  <si>
    <t>(Please tick only one box in each row.)</t>
  </si>
  <si>
    <t>Exponential Function</t>
  </si>
  <si>
    <t>Divisor</t>
  </si>
  <si>
    <t>Quadratic Function</t>
  </si>
  <si>
    <t>Proper Number</t>
  </si>
  <si>
    <t>Linear Equation</t>
  </si>
  <si>
    <t>Vectors</t>
  </si>
  <si>
    <t>Complex Number</t>
  </si>
  <si>
    <t>Rational Number</t>
  </si>
  <si>
    <t>Radicals</t>
  </si>
  <si>
    <t>Subjunctive Scaling</t>
  </si>
  <si>
    <t>Polygon</t>
  </si>
  <si>
    <t>Declarative Fraction</t>
  </si>
  <si>
    <t>Congruent Figure</t>
  </si>
  <si>
    <t>Cosine</t>
  </si>
  <si>
    <t>Arithmetic Mean</t>
  </si>
  <si>
    <t>Probability</t>
  </si>
  <si>
    <t>Concept</t>
  </si>
  <si>
    <t>Never heard of it</t>
  </si>
  <si>
    <t>Heard of it once or twice</t>
  </si>
  <si>
    <t>Heard of it a few times</t>
  </si>
  <si>
    <t>Heard of it often</t>
  </si>
  <si>
    <t>Know it well, understand the concept</t>
  </si>
  <si>
    <r>
      <t>□</t>
    </r>
    <r>
      <rPr>
        <sz val="10"/>
        <rFont val="Calibri"/>
        <family val="2"/>
      </rPr>
      <t>1</t>
    </r>
  </si>
  <si>
    <r>
      <t>□</t>
    </r>
    <r>
      <rPr>
        <sz val="10"/>
        <rFont val="Calibri"/>
        <family val="2"/>
      </rPr>
      <t>2</t>
    </r>
  </si>
  <si>
    <r>
      <t>□</t>
    </r>
    <r>
      <rPr>
        <sz val="10"/>
        <rFont val="Calibri"/>
        <family val="2"/>
      </rPr>
      <t>3</t>
    </r>
  </si>
  <si>
    <r>
      <t>□</t>
    </r>
    <r>
      <rPr>
        <sz val="10"/>
        <rFont val="Calibri"/>
        <family val="2"/>
      </rPr>
      <t>4</t>
    </r>
  </si>
  <si>
    <r>
      <t>□</t>
    </r>
    <r>
      <rPr>
        <sz val="10"/>
        <rFont val="Calibri"/>
        <family val="2"/>
      </rPr>
      <t>5</t>
    </r>
  </si>
  <si>
    <t>Real</t>
  </si>
  <si>
    <t>Pseudo</t>
  </si>
  <si>
    <t>Real or Pseudo? (Not revealed to the students)</t>
  </si>
  <si>
    <t>Appendix A. Questionniare items on students' familiarity to mathematical concepts</t>
  </si>
  <si>
    <t>Mathematics score</t>
  </si>
  <si>
    <t>ADJUSTED_REAL_MEAN</t>
  </si>
  <si>
    <t>Table 2. Average mathematics scores, familiarity rating to real and pseudo concepts, and within-education correlation between mathematics scores and familiarty ratings</t>
  </si>
  <si>
    <t>Education systems</t>
  </si>
  <si>
    <t>(1)</t>
  </si>
  <si>
    <t>(2)</t>
  </si>
  <si>
    <t>(3)</t>
  </si>
  <si>
    <t>(4)</t>
  </si>
  <si>
    <t>Within-education-system correlation between (1) and (2)</t>
  </si>
  <si>
    <t>Within-education-system correlation between (1) and (4)</t>
  </si>
  <si>
    <t>Within-education-system correlation between (1) and (3)</t>
  </si>
  <si>
    <t>(5)</t>
  </si>
  <si>
    <t>P values of (5)</t>
  </si>
  <si>
    <t>(6)</t>
  </si>
  <si>
    <t>(7)</t>
  </si>
  <si>
    <t>(8)</t>
  </si>
  <si>
    <t>(9)</t>
  </si>
  <si>
    <t>(10)</t>
  </si>
  <si>
    <t>(11)</t>
  </si>
  <si>
    <t>P values of (7)</t>
  </si>
  <si>
    <t>P values of (9)</t>
  </si>
  <si>
    <t>Gap between (5) and (7)</t>
  </si>
  <si>
    <t>Gap between ideal and over</t>
  </si>
  <si>
    <t>gap p value</t>
  </si>
  <si>
    <t>Appendix B. Categorization of students in each education 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</si>
</sst>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5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name val="Calibri"/>
      <family val="2"/>
    </font>
    <font>
      <sz val="14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2" fontId="0" fillId="0" borderId="0" xfId="0" applyNumberFormat="1"/>
    <xf numFmtId="1" fontId="0" fillId="0" borderId="0" xfId="0" applyNumberFormat="1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 textRotation="90"/>
    </xf>
    <xf numFmtId="0" fontId="2" fillId="0" borderId="1" xfId="0" applyFont="1" applyBorder="1" applyAlignment="1">
      <alignment wrapText="1"/>
    </xf>
    <xf numFmtId="0" fontId="0" fillId="2" borderId="0" xfId="0" applyFill="1"/>
    <xf numFmtId="0" fontId="0" fillId="0" borderId="0" xfId="0" applyAlignment="1"/>
    <xf numFmtId="0" fontId="0" fillId="0" borderId="0" xfId="0" applyAlignment="1">
      <alignment horizontal="left"/>
    </xf>
    <xf numFmtId="1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1" fontId="0" fillId="0" borderId="0" xfId="0" applyNumberFormat="1" applyAlignment="1">
      <alignment horizontal="right"/>
    </xf>
    <xf numFmtId="0" fontId="0" fillId="0" borderId="0" xfId="0" applyAlignment="1">
      <alignment wrapText="1"/>
    </xf>
    <xf numFmtId="0" fontId="2" fillId="0" borderId="0" xfId="0" applyFont="1"/>
    <xf numFmtId="0" fontId="1" fillId="0" borderId="0" xfId="0" applyFont="1" applyAlignment="1">
      <alignment wrapText="1"/>
    </xf>
    <xf numFmtId="0" fontId="1" fillId="0" borderId="1" xfId="0" applyFont="1" applyBorder="1" applyAlignment="1">
      <alignment wrapText="1"/>
    </xf>
    <xf numFmtId="0" fontId="2" fillId="0" borderId="1" xfId="0" applyFont="1" applyBorder="1"/>
    <xf numFmtId="0" fontId="4" fillId="0" borderId="1" xfId="0" applyFont="1" applyBorder="1"/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textRotation="90" wrapText="1"/>
    </xf>
    <xf numFmtId="49" fontId="1" fillId="0" borderId="0" xfId="0" applyNumberFormat="1" applyFont="1"/>
    <xf numFmtId="49" fontId="0" fillId="0" borderId="0" xfId="0" applyNumberFormat="1"/>
    <xf numFmtId="49" fontId="0" fillId="0" borderId="1" xfId="0" applyNumberFormat="1" applyBorder="1"/>
    <xf numFmtId="49" fontId="2" fillId="0" borderId="1" xfId="0" applyNumberFormat="1" applyFont="1" applyBorder="1" applyAlignment="1">
      <alignment horizontal="center"/>
    </xf>
    <xf numFmtId="0" fontId="1" fillId="0" borderId="1" xfId="0" applyFont="1" applyFill="1" applyBorder="1" applyAlignment="1">
      <alignment wrapText="1"/>
    </xf>
    <xf numFmtId="1" fontId="0" fillId="0" borderId="1" xfId="0" applyNumberFormat="1" applyBorder="1"/>
    <xf numFmtId="164" fontId="0" fillId="0" borderId="1" xfId="0" applyNumberFormat="1" applyBorder="1"/>
    <xf numFmtId="2" fontId="0" fillId="0" borderId="1" xfId="0" applyNumberFormat="1" applyBorder="1"/>
    <xf numFmtId="0" fontId="1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" fillId="0" borderId="4" xfId="0" applyFont="1" applyBorder="1" applyAlignment="1">
      <alignment horizontal="left"/>
    </xf>
    <xf numFmtId="0" fontId="1" fillId="0" borderId="10" xfId="0" applyFont="1" applyBorder="1" applyAlignment="1">
      <alignment horizontal="center" wrapText="1"/>
    </xf>
    <xf numFmtId="0" fontId="1" fillId="0" borderId="11" xfId="0" applyFont="1" applyBorder="1" applyAlignment="1">
      <alignment horizontal="center" wrapText="1"/>
    </xf>
    <xf numFmtId="0" fontId="1" fillId="0" borderId="12" xfId="0" applyFont="1" applyBorder="1" applyAlignment="1">
      <alignment horizontal="center" wrapText="1"/>
    </xf>
    <xf numFmtId="0" fontId="1" fillId="0" borderId="7" xfId="0" applyFont="1" applyBorder="1" applyAlignment="1">
      <alignment horizontal="center" vertical="center" textRotation="90" wrapText="1"/>
    </xf>
    <xf numFmtId="0" fontId="1" fillId="0" borderId="8" xfId="0" applyFont="1" applyBorder="1" applyAlignment="1">
      <alignment horizontal="center" vertical="center" textRotation="90" wrapText="1"/>
    </xf>
    <xf numFmtId="0" fontId="1" fillId="0" borderId="9" xfId="0" applyFont="1" applyBorder="1" applyAlignment="1">
      <alignment horizontal="center" vertical="center" textRotation="90" wrapText="1"/>
    </xf>
    <xf numFmtId="0" fontId="1" fillId="0" borderId="5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left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textRotation="90"/>
    </xf>
  </cellXfs>
  <cellStyles count="1">
    <cellStyle name="Normal" xfId="0" builtinId="0"/>
  </cellStyles>
  <dxfs count="2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worksheet" Target="worksheets/sheet76.xml"/><Relationship Id="rId84" Type="http://schemas.openxmlformats.org/officeDocument/2006/relationships/calcChain" Target="calcChain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>
                <a:solidFill>
                  <a:sysClr val="windowText" lastClr="000000"/>
                </a:solidFill>
              </a:rPr>
              <a:t>Figure 1. Students' responds</a:t>
            </a:r>
            <a:r>
              <a:rPr lang="en-US" sz="1400" b="1" baseline="0">
                <a:solidFill>
                  <a:sysClr val="windowText" lastClr="000000"/>
                </a:solidFill>
              </a:rPr>
              <a:t> to real versus pseudo mathematical concepts </a:t>
            </a:r>
            <a:endParaRPr lang="en-US" sz="1400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'Figure 1'!$D$3</c:f>
              <c:strCache>
                <c:ptCount val="1"/>
                <c:pt idx="0">
                  <c:v>%starting category</c:v>
                </c:pt>
              </c:strCache>
            </c:strRef>
          </c:tx>
          <c:spPr>
            <a:noFill/>
            <a:ln w="25400">
              <a:noFill/>
            </a:ln>
          </c:spPr>
          <c:invertIfNegative val="0"/>
          <c:cat>
            <c:strRef>
              <c:f>'Figure 1'!$C$4:$C$67</c:f>
              <c:strCache>
                <c:ptCount val="64"/>
                <c:pt idx="0">
                  <c:v>Tunisia</c:v>
                </c:pt>
                <c:pt idx="1">
                  <c:v>Sweden</c:v>
                </c:pt>
                <c:pt idx="2">
                  <c:v>Perm(Russian Federation)</c:v>
                </c:pt>
                <c:pt idx="3">
                  <c:v>Estonia</c:v>
                </c:pt>
                <c:pt idx="4">
                  <c:v>Russian Federation</c:v>
                </c:pt>
                <c:pt idx="5">
                  <c:v>Latvia</c:v>
                </c:pt>
                <c:pt idx="6">
                  <c:v>Luxembourg</c:v>
                </c:pt>
                <c:pt idx="7">
                  <c:v>Ireland</c:v>
                </c:pt>
                <c:pt idx="8">
                  <c:v>United Kingdom</c:v>
                </c:pt>
                <c:pt idx="9">
                  <c:v>Belgium</c:v>
                </c:pt>
                <c:pt idx="10">
                  <c:v>Czech Republic</c:v>
                </c:pt>
                <c:pt idx="11">
                  <c:v>France</c:v>
                </c:pt>
                <c:pt idx="12">
                  <c:v>Argentina</c:v>
                </c:pt>
                <c:pt idx="13">
                  <c:v>Hungary</c:v>
                </c:pt>
                <c:pt idx="14">
                  <c:v>Slovak Republic</c:v>
                </c:pt>
                <c:pt idx="15">
                  <c:v>Turkey</c:v>
                </c:pt>
                <c:pt idx="16">
                  <c:v>Switzerland</c:v>
                </c:pt>
                <c:pt idx="17">
                  <c:v>Israel</c:v>
                </c:pt>
                <c:pt idx="18">
                  <c:v>Austria</c:v>
                </c:pt>
                <c:pt idx="19">
                  <c:v>Greece</c:v>
                </c:pt>
                <c:pt idx="20">
                  <c:v>Thailand</c:v>
                </c:pt>
                <c:pt idx="21">
                  <c:v>Serbia</c:v>
                </c:pt>
                <c:pt idx="22">
                  <c:v>Denmark</c:v>
                </c:pt>
                <c:pt idx="23">
                  <c:v>Malaysia</c:v>
                </c:pt>
                <c:pt idx="24">
                  <c:v>Liechtenstein</c:v>
                </c:pt>
                <c:pt idx="25">
                  <c:v>Australia</c:v>
                </c:pt>
                <c:pt idx="26">
                  <c:v>Lithuania</c:v>
                </c:pt>
                <c:pt idx="27">
                  <c:v>Portugal</c:v>
                </c:pt>
                <c:pt idx="28">
                  <c:v>Kazakhstan</c:v>
                </c:pt>
                <c:pt idx="29">
                  <c:v>Germany</c:v>
                </c:pt>
                <c:pt idx="30">
                  <c:v>Uruguay</c:v>
                </c:pt>
                <c:pt idx="31">
                  <c:v>Indonesia</c:v>
                </c:pt>
                <c:pt idx="32">
                  <c:v>Montenegro</c:v>
                </c:pt>
                <c:pt idx="33">
                  <c:v>New Zealand</c:v>
                </c:pt>
                <c:pt idx="34">
                  <c:v>Netherlands</c:v>
                </c:pt>
                <c:pt idx="35">
                  <c:v>Croatia</c:v>
                </c:pt>
                <c:pt idx="36">
                  <c:v>Costa Rica</c:v>
                </c:pt>
                <c:pt idx="37">
                  <c:v>Iceland</c:v>
                </c:pt>
                <c:pt idx="38">
                  <c:v>Romania</c:v>
                </c:pt>
                <c:pt idx="39">
                  <c:v>Brazil</c:v>
                </c:pt>
                <c:pt idx="40">
                  <c:v>Finland</c:v>
                </c:pt>
                <c:pt idx="41">
                  <c:v>Qatar</c:v>
                </c:pt>
                <c:pt idx="42">
                  <c:v>Italy</c:v>
                </c:pt>
                <c:pt idx="43">
                  <c:v>Singapore</c:v>
                </c:pt>
                <c:pt idx="44">
                  <c:v>Colombia</c:v>
                </c:pt>
                <c:pt idx="45">
                  <c:v>Mexico</c:v>
                </c:pt>
                <c:pt idx="46">
                  <c:v>Chile</c:v>
                </c:pt>
                <c:pt idx="47">
                  <c:v>Japan</c:v>
                </c:pt>
                <c:pt idx="48">
                  <c:v>Peru</c:v>
                </c:pt>
                <c:pt idx="49">
                  <c:v>United Arab Emirates</c:v>
                </c:pt>
                <c:pt idx="50">
                  <c:v>Slovenia</c:v>
                </c:pt>
                <c:pt idx="51">
                  <c:v>Spain</c:v>
                </c:pt>
                <c:pt idx="52">
                  <c:v>Korea</c:v>
                </c:pt>
                <c:pt idx="53">
                  <c:v>Bulgaria</c:v>
                </c:pt>
                <c:pt idx="54">
                  <c:v>Albania</c:v>
                </c:pt>
                <c:pt idx="55">
                  <c:v>Jordan</c:v>
                </c:pt>
                <c:pt idx="56">
                  <c:v>Canada</c:v>
                </c:pt>
                <c:pt idx="57">
                  <c:v>United States of America</c:v>
                </c:pt>
                <c:pt idx="58">
                  <c:v>Viet Nam</c:v>
                </c:pt>
                <c:pt idx="59">
                  <c:v>Macao-China</c:v>
                </c:pt>
                <c:pt idx="60">
                  <c:v>Hong Kong-China</c:v>
                </c:pt>
                <c:pt idx="61">
                  <c:v>Poland</c:v>
                </c:pt>
                <c:pt idx="62">
                  <c:v>Shanghai-China</c:v>
                </c:pt>
                <c:pt idx="63">
                  <c:v>Chinese Taipei</c:v>
                </c:pt>
              </c:strCache>
            </c:strRef>
          </c:cat>
          <c:val>
            <c:numRef>
              <c:f>'Figure 1'!$D$4:$D$67</c:f>
              <c:numCache>
                <c:formatCode>0</c:formatCode>
                <c:ptCount val="64"/>
                <c:pt idx="0">
                  <c:v>19.581282433651964</c:v>
                </c:pt>
                <c:pt idx="1">
                  <c:v>28.761669936241432</c:v>
                </c:pt>
                <c:pt idx="2">
                  <c:v>31.590396814423613</c:v>
                </c:pt>
                <c:pt idx="3">
                  <c:v>34.048799221316017</c:v>
                </c:pt>
                <c:pt idx="4">
                  <c:v>34.347508103001161</c:v>
                </c:pt>
                <c:pt idx="5">
                  <c:v>35.077065994487356</c:v>
                </c:pt>
                <c:pt idx="6">
                  <c:v>35.433814522136757</c:v>
                </c:pt>
                <c:pt idx="7">
                  <c:v>35.930462895693864</c:v>
                </c:pt>
                <c:pt idx="8">
                  <c:v>38.187158927203583</c:v>
                </c:pt>
                <c:pt idx="9">
                  <c:v>39.85748590924122</c:v>
                </c:pt>
                <c:pt idx="10">
                  <c:v>40.999675647016893</c:v>
                </c:pt>
                <c:pt idx="11">
                  <c:v>41.240639362846558</c:v>
                </c:pt>
                <c:pt idx="12">
                  <c:v>43.08732485096516</c:v>
                </c:pt>
                <c:pt idx="13">
                  <c:v>43.610706405184132</c:v>
                </c:pt>
                <c:pt idx="14">
                  <c:v>43.802135579293733</c:v>
                </c:pt>
                <c:pt idx="15">
                  <c:v>43.839306088455587</c:v>
                </c:pt>
                <c:pt idx="16">
                  <c:v>44.90686973800193</c:v>
                </c:pt>
                <c:pt idx="17">
                  <c:v>45.093797600251037</c:v>
                </c:pt>
                <c:pt idx="18">
                  <c:v>45.235379614326433</c:v>
                </c:pt>
                <c:pt idx="19">
                  <c:v>47.800009326014091</c:v>
                </c:pt>
                <c:pt idx="20">
                  <c:v>47.870005899548367</c:v>
                </c:pt>
                <c:pt idx="21">
                  <c:v>47.979657577824497</c:v>
                </c:pt>
                <c:pt idx="22">
                  <c:v>49.378225336682647</c:v>
                </c:pt>
                <c:pt idx="23">
                  <c:v>50.189870263994578</c:v>
                </c:pt>
                <c:pt idx="24">
                  <c:v>50.225274114639873</c:v>
                </c:pt>
                <c:pt idx="25">
                  <c:v>51.249311258097933</c:v>
                </c:pt>
                <c:pt idx="26">
                  <c:v>51.908920436577851</c:v>
                </c:pt>
                <c:pt idx="27">
                  <c:v>52.561588754047868</c:v>
                </c:pt>
                <c:pt idx="28">
                  <c:v>54.809010048770958</c:v>
                </c:pt>
                <c:pt idx="29">
                  <c:v>55.535564953040478</c:v>
                </c:pt>
                <c:pt idx="30">
                  <c:v>55.674532848159117</c:v>
                </c:pt>
                <c:pt idx="31">
                  <c:v>56.408447761003487</c:v>
                </c:pt>
                <c:pt idx="32">
                  <c:v>56.720576326146798</c:v>
                </c:pt>
                <c:pt idx="33">
                  <c:v>57.838666207466218</c:v>
                </c:pt>
                <c:pt idx="34">
                  <c:v>59.487953356063727</c:v>
                </c:pt>
                <c:pt idx="35">
                  <c:v>59.92327187787437</c:v>
                </c:pt>
                <c:pt idx="36">
                  <c:v>60.949117882315811</c:v>
                </c:pt>
                <c:pt idx="37">
                  <c:v>61.587485693185272</c:v>
                </c:pt>
                <c:pt idx="38">
                  <c:v>61.966200946178567</c:v>
                </c:pt>
                <c:pt idx="39">
                  <c:v>62.610748959160873</c:v>
                </c:pt>
                <c:pt idx="40">
                  <c:v>64.973846822607101</c:v>
                </c:pt>
                <c:pt idx="41">
                  <c:v>65.41307840783206</c:v>
                </c:pt>
                <c:pt idx="42">
                  <c:v>67.145465350040041</c:v>
                </c:pt>
                <c:pt idx="43">
                  <c:v>67.357588351431644</c:v>
                </c:pt>
                <c:pt idx="44">
                  <c:v>69.095361153755391</c:v>
                </c:pt>
                <c:pt idx="45">
                  <c:v>70.188847935084652</c:v>
                </c:pt>
                <c:pt idx="46">
                  <c:v>71.765277700839647</c:v>
                </c:pt>
                <c:pt idx="47">
                  <c:v>72.063938245040276</c:v>
                </c:pt>
                <c:pt idx="48">
                  <c:v>72.445991926160644</c:v>
                </c:pt>
                <c:pt idx="49">
                  <c:v>72.955146827506894</c:v>
                </c:pt>
                <c:pt idx="50">
                  <c:v>73.373801869106018</c:v>
                </c:pt>
                <c:pt idx="51">
                  <c:v>73.542656544781082</c:v>
                </c:pt>
                <c:pt idx="52">
                  <c:v>73.779533856356494</c:v>
                </c:pt>
                <c:pt idx="53">
                  <c:v>75.879089476389396</c:v>
                </c:pt>
                <c:pt idx="54">
                  <c:v>76.620477261299527</c:v>
                </c:pt>
                <c:pt idx="55">
                  <c:v>77.007073762187801</c:v>
                </c:pt>
                <c:pt idx="56">
                  <c:v>83.682208542197557</c:v>
                </c:pt>
                <c:pt idx="57">
                  <c:v>85.534917433168346</c:v>
                </c:pt>
                <c:pt idx="58">
                  <c:v>86.840324756342824</c:v>
                </c:pt>
                <c:pt idx="59">
                  <c:v>87.929859404066406</c:v>
                </c:pt>
                <c:pt idx="60">
                  <c:v>89.2822689458756</c:v>
                </c:pt>
                <c:pt idx="61">
                  <c:v>89.370566144807356</c:v>
                </c:pt>
                <c:pt idx="62">
                  <c:v>90.615499872544305</c:v>
                </c:pt>
                <c:pt idx="63">
                  <c:v>91.805711159152878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5D-46CE-B1E2-62C73B3C94D6}"/>
            </c:ext>
          </c:extLst>
        </c:ser>
        <c:ser>
          <c:idx val="1"/>
          <c:order val="1"/>
          <c:tx>
            <c:strRef>
              <c:f>'Figure 1'!$E$3</c:f>
              <c:strCache>
                <c:ptCount val="1"/>
                <c:pt idx="0">
                  <c:v>Never heard of it</c:v>
                </c:pt>
              </c:strCache>
            </c:strRef>
          </c:tx>
          <c:spPr>
            <a:solidFill>
              <a:srgbClr val="2C7BB6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1"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'Figure 1'!$C$4:$C$67</c:f>
              <c:strCache>
                <c:ptCount val="64"/>
                <c:pt idx="0">
                  <c:v>Tunisia</c:v>
                </c:pt>
                <c:pt idx="1">
                  <c:v>Sweden</c:v>
                </c:pt>
                <c:pt idx="2">
                  <c:v>Perm(Russian Federation)</c:v>
                </c:pt>
                <c:pt idx="3">
                  <c:v>Estonia</c:v>
                </c:pt>
                <c:pt idx="4">
                  <c:v>Russian Federation</c:v>
                </c:pt>
                <c:pt idx="5">
                  <c:v>Latvia</c:v>
                </c:pt>
                <c:pt idx="6">
                  <c:v>Luxembourg</c:v>
                </c:pt>
                <c:pt idx="7">
                  <c:v>Ireland</c:v>
                </c:pt>
                <c:pt idx="8">
                  <c:v>United Kingdom</c:v>
                </c:pt>
                <c:pt idx="9">
                  <c:v>Belgium</c:v>
                </c:pt>
                <c:pt idx="10">
                  <c:v>Czech Republic</c:v>
                </c:pt>
                <c:pt idx="11">
                  <c:v>France</c:v>
                </c:pt>
                <c:pt idx="12">
                  <c:v>Argentina</c:v>
                </c:pt>
                <c:pt idx="13">
                  <c:v>Hungary</c:v>
                </c:pt>
                <c:pt idx="14">
                  <c:v>Slovak Republic</c:v>
                </c:pt>
                <c:pt idx="15">
                  <c:v>Turkey</c:v>
                </c:pt>
                <c:pt idx="16">
                  <c:v>Switzerland</c:v>
                </c:pt>
                <c:pt idx="17">
                  <c:v>Israel</c:v>
                </c:pt>
                <c:pt idx="18">
                  <c:v>Austria</c:v>
                </c:pt>
                <c:pt idx="19">
                  <c:v>Greece</c:v>
                </c:pt>
                <c:pt idx="20">
                  <c:v>Thailand</c:v>
                </c:pt>
                <c:pt idx="21">
                  <c:v>Serbia</c:v>
                </c:pt>
                <c:pt idx="22">
                  <c:v>Denmark</c:v>
                </c:pt>
                <c:pt idx="23">
                  <c:v>Malaysia</c:v>
                </c:pt>
                <c:pt idx="24">
                  <c:v>Liechtenstein</c:v>
                </c:pt>
                <c:pt idx="25">
                  <c:v>Australia</c:v>
                </c:pt>
                <c:pt idx="26">
                  <c:v>Lithuania</c:v>
                </c:pt>
                <c:pt idx="27">
                  <c:v>Portugal</c:v>
                </c:pt>
                <c:pt idx="28">
                  <c:v>Kazakhstan</c:v>
                </c:pt>
                <c:pt idx="29">
                  <c:v>Germany</c:v>
                </c:pt>
                <c:pt idx="30">
                  <c:v>Uruguay</c:v>
                </c:pt>
                <c:pt idx="31">
                  <c:v>Indonesia</c:v>
                </c:pt>
                <c:pt idx="32">
                  <c:v>Montenegro</c:v>
                </c:pt>
                <c:pt idx="33">
                  <c:v>New Zealand</c:v>
                </c:pt>
                <c:pt idx="34">
                  <c:v>Netherlands</c:v>
                </c:pt>
                <c:pt idx="35">
                  <c:v>Croatia</c:v>
                </c:pt>
                <c:pt idx="36">
                  <c:v>Costa Rica</c:v>
                </c:pt>
                <c:pt idx="37">
                  <c:v>Iceland</c:v>
                </c:pt>
                <c:pt idx="38">
                  <c:v>Romania</c:v>
                </c:pt>
                <c:pt idx="39">
                  <c:v>Brazil</c:v>
                </c:pt>
                <c:pt idx="40">
                  <c:v>Finland</c:v>
                </c:pt>
                <c:pt idx="41">
                  <c:v>Qatar</c:v>
                </c:pt>
                <c:pt idx="42">
                  <c:v>Italy</c:v>
                </c:pt>
                <c:pt idx="43">
                  <c:v>Singapore</c:v>
                </c:pt>
                <c:pt idx="44">
                  <c:v>Colombia</c:v>
                </c:pt>
                <c:pt idx="45">
                  <c:v>Mexico</c:v>
                </c:pt>
                <c:pt idx="46">
                  <c:v>Chile</c:v>
                </c:pt>
                <c:pt idx="47">
                  <c:v>Japan</c:v>
                </c:pt>
                <c:pt idx="48">
                  <c:v>Peru</c:v>
                </c:pt>
                <c:pt idx="49">
                  <c:v>United Arab Emirates</c:v>
                </c:pt>
                <c:pt idx="50">
                  <c:v>Slovenia</c:v>
                </c:pt>
                <c:pt idx="51">
                  <c:v>Spain</c:v>
                </c:pt>
                <c:pt idx="52">
                  <c:v>Korea</c:v>
                </c:pt>
                <c:pt idx="53">
                  <c:v>Bulgaria</c:v>
                </c:pt>
                <c:pt idx="54">
                  <c:v>Albania</c:v>
                </c:pt>
                <c:pt idx="55">
                  <c:v>Jordan</c:v>
                </c:pt>
                <c:pt idx="56">
                  <c:v>Canada</c:v>
                </c:pt>
                <c:pt idx="57">
                  <c:v>United States of America</c:v>
                </c:pt>
                <c:pt idx="58">
                  <c:v>Viet Nam</c:v>
                </c:pt>
                <c:pt idx="59">
                  <c:v>Macao-China</c:v>
                </c:pt>
                <c:pt idx="60">
                  <c:v>Hong Kong-China</c:v>
                </c:pt>
                <c:pt idx="61">
                  <c:v>Poland</c:v>
                </c:pt>
                <c:pt idx="62">
                  <c:v>Shanghai-China</c:v>
                </c:pt>
                <c:pt idx="63">
                  <c:v>Chinese Taipei</c:v>
                </c:pt>
              </c:strCache>
            </c:strRef>
          </c:cat>
          <c:val>
            <c:numRef>
              <c:f>'Figure 1'!$E$4:$E$67</c:f>
              <c:numCache>
                <c:formatCode>0</c:formatCode>
                <c:ptCount val="64"/>
                <c:pt idx="0">
                  <c:v>80.418717566348036</c:v>
                </c:pt>
                <c:pt idx="1">
                  <c:v>71.238330063758568</c:v>
                </c:pt>
                <c:pt idx="2">
                  <c:v>68.409603185576387</c:v>
                </c:pt>
                <c:pt idx="3">
                  <c:v>65.951200778683983</c:v>
                </c:pt>
                <c:pt idx="4">
                  <c:v>65.652491896998839</c:v>
                </c:pt>
                <c:pt idx="5">
                  <c:v>64.922934005512644</c:v>
                </c:pt>
                <c:pt idx="6">
                  <c:v>64.566185477863243</c:v>
                </c:pt>
                <c:pt idx="7">
                  <c:v>64.069537104306136</c:v>
                </c:pt>
                <c:pt idx="8">
                  <c:v>61.812841072796417</c:v>
                </c:pt>
                <c:pt idx="9">
                  <c:v>60.14251409075878</c:v>
                </c:pt>
                <c:pt idx="10">
                  <c:v>59.000324352983107</c:v>
                </c:pt>
                <c:pt idx="11">
                  <c:v>58.759360637153442</c:v>
                </c:pt>
                <c:pt idx="12">
                  <c:v>56.91267514903484</c:v>
                </c:pt>
                <c:pt idx="13">
                  <c:v>56.389293594815868</c:v>
                </c:pt>
                <c:pt idx="14">
                  <c:v>56.197864420706267</c:v>
                </c:pt>
                <c:pt idx="15">
                  <c:v>56.160693911544413</c:v>
                </c:pt>
                <c:pt idx="16">
                  <c:v>55.09313026199807</c:v>
                </c:pt>
                <c:pt idx="17">
                  <c:v>54.906202399748963</c:v>
                </c:pt>
                <c:pt idx="18">
                  <c:v>54.764620385673567</c:v>
                </c:pt>
                <c:pt idx="19">
                  <c:v>52.199990673985909</c:v>
                </c:pt>
                <c:pt idx="20">
                  <c:v>52.129994100451633</c:v>
                </c:pt>
                <c:pt idx="21">
                  <c:v>52.020342422175503</c:v>
                </c:pt>
                <c:pt idx="22">
                  <c:v>50.621774663317353</c:v>
                </c:pt>
                <c:pt idx="23">
                  <c:v>49.810129736005422</c:v>
                </c:pt>
                <c:pt idx="24">
                  <c:v>49.774725885360127</c:v>
                </c:pt>
                <c:pt idx="25">
                  <c:v>48.750688741902067</c:v>
                </c:pt>
                <c:pt idx="26">
                  <c:v>48.091079563422149</c:v>
                </c:pt>
                <c:pt idx="27">
                  <c:v>47.438411245952132</c:v>
                </c:pt>
                <c:pt idx="28">
                  <c:v>45.190989951229042</c:v>
                </c:pt>
                <c:pt idx="29">
                  <c:v>44.464435046959522</c:v>
                </c:pt>
                <c:pt idx="30">
                  <c:v>44.325467151840883</c:v>
                </c:pt>
                <c:pt idx="31">
                  <c:v>43.591552238996513</c:v>
                </c:pt>
                <c:pt idx="32">
                  <c:v>43.279423673853202</c:v>
                </c:pt>
                <c:pt idx="33">
                  <c:v>42.161333792533782</c:v>
                </c:pt>
                <c:pt idx="34">
                  <c:v>40.512046643936273</c:v>
                </c:pt>
                <c:pt idx="35">
                  <c:v>40.07672812212563</c:v>
                </c:pt>
                <c:pt idx="36">
                  <c:v>39.050882117684189</c:v>
                </c:pt>
                <c:pt idx="37">
                  <c:v>38.412514306814728</c:v>
                </c:pt>
                <c:pt idx="38">
                  <c:v>38.033799053821433</c:v>
                </c:pt>
                <c:pt idx="39">
                  <c:v>37.389251040839127</c:v>
                </c:pt>
                <c:pt idx="40">
                  <c:v>35.026153177392892</c:v>
                </c:pt>
                <c:pt idx="41">
                  <c:v>34.58692159216794</c:v>
                </c:pt>
                <c:pt idx="42">
                  <c:v>32.854534649959952</c:v>
                </c:pt>
                <c:pt idx="43">
                  <c:v>32.642411648568363</c:v>
                </c:pt>
                <c:pt idx="44">
                  <c:v>30.904638846244609</c:v>
                </c:pt>
                <c:pt idx="45">
                  <c:v>29.811152064915351</c:v>
                </c:pt>
                <c:pt idx="46">
                  <c:v>28.23472229916036</c:v>
                </c:pt>
                <c:pt idx="47">
                  <c:v>27.93606175495972</c:v>
                </c:pt>
                <c:pt idx="48">
                  <c:v>27.554008073839348</c:v>
                </c:pt>
                <c:pt idx="49">
                  <c:v>27.044853172493109</c:v>
                </c:pt>
                <c:pt idx="50">
                  <c:v>26.626198130893989</c:v>
                </c:pt>
                <c:pt idx="51">
                  <c:v>26.457343455218918</c:v>
                </c:pt>
                <c:pt idx="52">
                  <c:v>26.22046614364351</c:v>
                </c:pt>
                <c:pt idx="53">
                  <c:v>24.120910523610611</c:v>
                </c:pt>
                <c:pt idx="54">
                  <c:v>23.37952273870048</c:v>
                </c:pt>
                <c:pt idx="55">
                  <c:v>22.992926237812199</c:v>
                </c:pt>
                <c:pt idx="56">
                  <c:v>16.317791457802439</c:v>
                </c:pt>
                <c:pt idx="57">
                  <c:v>14.465082566831651</c:v>
                </c:pt>
                <c:pt idx="58">
                  <c:v>13.159675243657169</c:v>
                </c:pt>
                <c:pt idx="59">
                  <c:v>12.0701405959336</c:v>
                </c:pt>
                <c:pt idx="60">
                  <c:v>10.7177310541244</c:v>
                </c:pt>
                <c:pt idx="61">
                  <c:v>10.629433855192641</c:v>
                </c:pt>
                <c:pt idx="62">
                  <c:v>9.3845001274556932</c:v>
                </c:pt>
                <c:pt idx="63">
                  <c:v>8.1942888408471291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5D-46CE-B1E2-62C73B3C94D6}"/>
            </c:ext>
          </c:extLst>
        </c:ser>
        <c:ser>
          <c:idx val="2"/>
          <c:order val="2"/>
          <c:tx>
            <c:strRef>
              <c:f>'Figure 1'!$F$3</c:f>
              <c:strCache>
                <c:ptCount val="1"/>
                <c:pt idx="0">
                  <c:v>Heard of it once or twice</c:v>
                </c:pt>
              </c:strCache>
            </c:strRef>
          </c:tx>
          <c:spPr>
            <a:solidFill>
              <a:srgbClr val="ABD9E9"/>
            </a:solidFill>
            <a:ln w="25400">
              <a:noFill/>
            </a:ln>
          </c:spPr>
          <c:invertIfNegative val="0"/>
          <c:cat>
            <c:strRef>
              <c:f>'Figure 1'!$C$4:$C$67</c:f>
              <c:strCache>
                <c:ptCount val="64"/>
                <c:pt idx="0">
                  <c:v>Tunisia</c:v>
                </c:pt>
                <c:pt idx="1">
                  <c:v>Sweden</c:v>
                </c:pt>
                <c:pt idx="2">
                  <c:v>Perm(Russian Federation)</c:v>
                </c:pt>
                <c:pt idx="3">
                  <c:v>Estonia</c:v>
                </c:pt>
                <c:pt idx="4">
                  <c:v>Russian Federation</c:v>
                </c:pt>
                <c:pt idx="5">
                  <c:v>Latvia</c:v>
                </c:pt>
                <c:pt idx="6">
                  <c:v>Luxembourg</c:v>
                </c:pt>
                <c:pt idx="7">
                  <c:v>Ireland</c:v>
                </c:pt>
                <c:pt idx="8">
                  <c:v>United Kingdom</c:v>
                </c:pt>
                <c:pt idx="9">
                  <c:v>Belgium</c:v>
                </c:pt>
                <c:pt idx="10">
                  <c:v>Czech Republic</c:v>
                </c:pt>
                <c:pt idx="11">
                  <c:v>France</c:v>
                </c:pt>
                <c:pt idx="12">
                  <c:v>Argentina</c:v>
                </c:pt>
                <c:pt idx="13">
                  <c:v>Hungary</c:v>
                </c:pt>
                <c:pt idx="14">
                  <c:v>Slovak Republic</c:v>
                </c:pt>
                <c:pt idx="15">
                  <c:v>Turkey</c:v>
                </c:pt>
                <c:pt idx="16">
                  <c:v>Switzerland</c:v>
                </c:pt>
                <c:pt idx="17">
                  <c:v>Israel</c:v>
                </c:pt>
                <c:pt idx="18">
                  <c:v>Austria</c:v>
                </c:pt>
                <c:pt idx="19">
                  <c:v>Greece</c:v>
                </c:pt>
                <c:pt idx="20">
                  <c:v>Thailand</c:v>
                </c:pt>
                <c:pt idx="21">
                  <c:v>Serbia</c:v>
                </c:pt>
                <c:pt idx="22">
                  <c:v>Denmark</c:v>
                </c:pt>
                <c:pt idx="23">
                  <c:v>Malaysia</c:v>
                </c:pt>
                <c:pt idx="24">
                  <c:v>Liechtenstein</c:v>
                </c:pt>
                <c:pt idx="25">
                  <c:v>Australia</c:v>
                </c:pt>
                <c:pt idx="26">
                  <c:v>Lithuania</c:v>
                </c:pt>
                <c:pt idx="27">
                  <c:v>Portugal</c:v>
                </c:pt>
                <c:pt idx="28">
                  <c:v>Kazakhstan</c:v>
                </c:pt>
                <c:pt idx="29">
                  <c:v>Germany</c:v>
                </c:pt>
                <c:pt idx="30">
                  <c:v>Uruguay</c:v>
                </c:pt>
                <c:pt idx="31">
                  <c:v>Indonesia</c:v>
                </c:pt>
                <c:pt idx="32">
                  <c:v>Montenegro</c:v>
                </c:pt>
                <c:pt idx="33">
                  <c:v>New Zealand</c:v>
                </c:pt>
                <c:pt idx="34">
                  <c:v>Netherlands</c:v>
                </c:pt>
                <c:pt idx="35">
                  <c:v>Croatia</c:v>
                </c:pt>
                <c:pt idx="36">
                  <c:v>Costa Rica</c:v>
                </c:pt>
                <c:pt idx="37">
                  <c:v>Iceland</c:v>
                </c:pt>
                <c:pt idx="38">
                  <c:v>Romania</c:v>
                </c:pt>
                <c:pt idx="39">
                  <c:v>Brazil</c:v>
                </c:pt>
                <c:pt idx="40">
                  <c:v>Finland</c:v>
                </c:pt>
                <c:pt idx="41">
                  <c:v>Qatar</c:v>
                </c:pt>
                <c:pt idx="42">
                  <c:v>Italy</c:v>
                </c:pt>
                <c:pt idx="43">
                  <c:v>Singapore</c:v>
                </c:pt>
                <c:pt idx="44">
                  <c:v>Colombia</c:v>
                </c:pt>
                <c:pt idx="45">
                  <c:v>Mexico</c:v>
                </c:pt>
                <c:pt idx="46">
                  <c:v>Chile</c:v>
                </c:pt>
                <c:pt idx="47">
                  <c:v>Japan</c:v>
                </c:pt>
                <c:pt idx="48">
                  <c:v>Peru</c:v>
                </c:pt>
                <c:pt idx="49">
                  <c:v>United Arab Emirates</c:v>
                </c:pt>
                <c:pt idx="50">
                  <c:v>Slovenia</c:v>
                </c:pt>
                <c:pt idx="51">
                  <c:v>Spain</c:v>
                </c:pt>
                <c:pt idx="52">
                  <c:v>Korea</c:v>
                </c:pt>
                <c:pt idx="53">
                  <c:v>Bulgaria</c:v>
                </c:pt>
                <c:pt idx="54">
                  <c:v>Albania</c:v>
                </c:pt>
                <c:pt idx="55">
                  <c:v>Jordan</c:v>
                </c:pt>
                <c:pt idx="56">
                  <c:v>Canada</c:v>
                </c:pt>
                <c:pt idx="57">
                  <c:v>United States of America</c:v>
                </c:pt>
                <c:pt idx="58">
                  <c:v>Viet Nam</c:v>
                </c:pt>
                <c:pt idx="59">
                  <c:v>Macao-China</c:v>
                </c:pt>
                <c:pt idx="60">
                  <c:v>Hong Kong-China</c:v>
                </c:pt>
                <c:pt idx="61">
                  <c:v>Poland</c:v>
                </c:pt>
                <c:pt idx="62">
                  <c:v>Shanghai-China</c:v>
                </c:pt>
                <c:pt idx="63">
                  <c:v>Chinese Taipei</c:v>
                </c:pt>
              </c:strCache>
            </c:strRef>
          </c:cat>
          <c:val>
            <c:numRef>
              <c:f>'Figure 1'!$F$4:$F$67</c:f>
              <c:numCache>
                <c:formatCode>0</c:formatCode>
                <c:ptCount val="64"/>
                <c:pt idx="0">
                  <c:v>8.8658459492445516</c:v>
                </c:pt>
                <c:pt idx="1">
                  <c:v>16.134046113333991</c:v>
                </c:pt>
                <c:pt idx="2">
                  <c:v>18.848607139894401</c:v>
                </c:pt>
                <c:pt idx="3">
                  <c:v>16.370120067384189</c:v>
                </c:pt>
                <c:pt idx="4">
                  <c:v>19.106364632691339</c:v>
                </c:pt>
                <c:pt idx="5">
                  <c:v>14.970633733256861</c:v>
                </c:pt>
                <c:pt idx="6">
                  <c:v>13.96075714716828</c:v>
                </c:pt>
                <c:pt idx="7">
                  <c:v>16.600183037046499</c:v>
                </c:pt>
                <c:pt idx="8">
                  <c:v>18.73618866724393</c:v>
                </c:pt>
                <c:pt idx="9">
                  <c:v>15.10468856379404</c:v>
                </c:pt>
                <c:pt idx="10">
                  <c:v>23.16899743825282</c:v>
                </c:pt>
                <c:pt idx="11">
                  <c:v>21.049290522602188</c:v>
                </c:pt>
                <c:pt idx="12">
                  <c:v>16.717861425958969</c:v>
                </c:pt>
                <c:pt idx="13">
                  <c:v>23.42195273405078</c:v>
                </c:pt>
                <c:pt idx="14">
                  <c:v>19.776316308009228</c:v>
                </c:pt>
                <c:pt idx="15">
                  <c:v>14.108964720392541</c:v>
                </c:pt>
                <c:pt idx="16">
                  <c:v>19.448351901031781</c:v>
                </c:pt>
                <c:pt idx="17">
                  <c:v>17.18014201680467</c:v>
                </c:pt>
                <c:pt idx="18">
                  <c:v>16.343620226172298</c:v>
                </c:pt>
                <c:pt idx="19">
                  <c:v>19.157416372999599</c:v>
                </c:pt>
                <c:pt idx="20">
                  <c:v>25.685065925163411</c:v>
                </c:pt>
                <c:pt idx="21">
                  <c:v>23.82527969606739</c:v>
                </c:pt>
                <c:pt idx="22">
                  <c:v>22.04164550264468</c:v>
                </c:pt>
                <c:pt idx="23">
                  <c:v>22.866247438325338</c:v>
                </c:pt>
                <c:pt idx="24">
                  <c:v>13.403750706420089</c:v>
                </c:pt>
                <c:pt idx="25">
                  <c:v>16.90613556547531</c:v>
                </c:pt>
                <c:pt idx="26">
                  <c:v>26.96944021910442</c:v>
                </c:pt>
                <c:pt idx="27">
                  <c:v>17.412723306492389</c:v>
                </c:pt>
                <c:pt idx="28">
                  <c:v>25.521143582343498</c:v>
                </c:pt>
                <c:pt idx="29">
                  <c:v>14.656879713470801</c:v>
                </c:pt>
                <c:pt idx="30">
                  <c:v>14.02203518253695</c:v>
                </c:pt>
                <c:pt idx="31">
                  <c:v>27.976335003981369</c:v>
                </c:pt>
                <c:pt idx="32">
                  <c:v>20.547472353937799</c:v>
                </c:pt>
                <c:pt idx="33">
                  <c:v>18.092381644056211</c:v>
                </c:pt>
                <c:pt idx="34">
                  <c:v>11.20248156397607</c:v>
                </c:pt>
                <c:pt idx="35">
                  <c:v>19.914012922576571</c:v>
                </c:pt>
                <c:pt idx="36">
                  <c:v>19.175623096012409</c:v>
                </c:pt>
                <c:pt idx="37">
                  <c:v>17.732276020782621</c:v>
                </c:pt>
                <c:pt idx="38">
                  <c:v>22.943151671751838</c:v>
                </c:pt>
                <c:pt idx="39">
                  <c:v>14.079227470739131</c:v>
                </c:pt>
                <c:pt idx="40">
                  <c:v>24.98382034169428</c:v>
                </c:pt>
                <c:pt idx="41">
                  <c:v>16.281856331183459</c:v>
                </c:pt>
                <c:pt idx="42">
                  <c:v>19.137957585094789</c:v>
                </c:pt>
                <c:pt idx="43">
                  <c:v>8.5142990742492977</c:v>
                </c:pt>
                <c:pt idx="44">
                  <c:v>15.278861923532361</c:v>
                </c:pt>
                <c:pt idx="45">
                  <c:v>23.027560102133219</c:v>
                </c:pt>
                <c:pt idx="46">
                  <c:v>19.295786643894921</c:v>
                </c:pt>
                <c:pt idx="47">
                  <c:v>24.957992868281409</c:v>
                </c:pt>
                <c:pt idx="48">
                  <c:v>21.788376146180902</c:v>
                </c:pt>
                <c:pt idx="49">
                  <c:v>10.060751577535219</c:v>
                </c:pt>
                <c:pt idx="50">
                  <c:v>20.424104349853639</c:v>
                </c:pt>
                <c:pt idx="51">
                  <c:v>14.98871796349386</c:v>
                </c:pt>
                <c:pt idx="52">
                  <c:v>37.89990586711037</c:v>
                </c:pt>
                <c:pt idx="53">
                  <c:v>27.379236564408099</c:v>
                </c:pt>
                <c:pt idx="54">
                  <c:v>14.812873191660641</c:v>
                </c:pt>
                <c:pt idx="55">
                  <c:v>12.62438805792365</c:v>
                </c:pt>
                <c:pt idx="56">
                  <c:v>14.27799355609914</c:v>
                </c:pt>
                <c:pt idx="57">
                  <c:v>16.44250241143752</c:v>
                </c:pt>
                <c:pt idx="58">
                  <c:v>14.6931925185377</c:v>
                </c:pt>
                <c:pt idx="59">
                  <c:v>11.568522326923031</c:v>
                </c:pt>
                <c:pt idx="60">
                  <c:v>12.70804543303576</c:v>
                </c:pt>
                <c:pt idx="61">
                  <c:v>18.723428650878908</c:v>
                </c:pt>
                <c:pt idx="62">
                  <c:v>6.8123786273581386</c:v>
                </c:pt>
                <c:pt idx="63">
                  <c:v>11.861076510842921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5D-46CE-B1E2-62C73B3C94D6}"/>
            </c:ext>
          </c:extLst>
        </c:ser>
        <c:ser>
          <c:idx val="3"/>
          <c:order val="3"/>
          <c:tx>
            <c:strRef>
              <c:f>'Figure 1'!$G$3</c:f>
              <c:strCache>
                <c:ptCount val="1"/>
                <c:pt idx="0">
                  <c:v>Heard of it a few times</c:v>
                </c:pt>
              </c:strCache>
            </c:strRef>
          </c:tx>
          <c:spPr>
            <a:solidFill>
              <a:srgbClr val="FFFFBF"/>
            </a:solidFill>
            <a:ln w="25400">
              <a:noFill/>
            </a:ln>
          </c:spPr>
          <c:invertIfNegative val="0"/>
          <c:cat>
            <c:strRef>
              <c:f>'Figure 1'!$C$4:$C$67</c:f>
              <c:strCache>
                <c:ptCount val="64"/>
                <c:pt idx="0">
                  <c:v>Tunisia</c:v>
                </c:pt>
                <c:pt idx="1">
                  <c:v>Sweden</c:v>
                </c:pt>
                <c:pt idx="2">
                  <c:v>Perm(Russian Federation)</c:v>
                </c:pt>
                <c:pt idx="3">
                  <c:v>Estonia</c:v>
                </c:pt>
                <c:pt idx="4">
                  <c:v>Russian Federation</c:v>
                </c:pt>
                <c:pt idx="5">
                  <c:v>Latvia</c:v>
                </c:pt>
                <c:pt idx="6">
                  <c:v>Luxembourg</c:v>
                </c:pt>
                <c:pt idx="7">
                  <c:v>Ireland</c:v>
                </c:pt>
                <c:pt idx="8">
                  <c:v>United Kingdom</c:v>
                </c:pt>
                <c:pt idx="9">
                  <c:v>Belgium</c:v>
                </c:pt>
                <c:pt idx="10">
                  <c:v>Czech Republic</c:v>
                </c:pt>
                <c:pt idx="11">
                  <c:v>France</c:v>
                </c:pt>
                <c:pt idx="12">
                  <c:v>Argentina</c:v>
                </c:pt>
                <c:pt idx="13">
                  <c:v>Hungary</c:v>
                </c:pt>
                <c:pt idx="14">
                  <c:v>Slovak Republic</c:v>
                </c:pt>
                <c:pt idx="15">
                  <c:v>Turkey</c:v>
                </c:pt>
                <c:pt idx="16">
                  <c:v>Switzerland</c:v>
                </c:pt>
                <c:pt idx="17">
                  <c:v>Israel</c:v>
                </c:pt>
                <c:pt idx="18">
                  <c:v>Austria</c:v>
                </c:pt>
                <c:pt idx="19">
                  <c:v>Greece</c:v>
                </c:pt>
                <c:pt idx="20">
                  <c:v>Thailand</c:v>
                </c:pt>
                <c:pt idx="21">
                  <c:v>Serbia</c:v>
                </c:pt>
                <c:pt idx="22">
                  <c:v>Denmark</c:v>
                </c:pt>
                <c:pt idx="23">
                  <c:v>Malaysia</c:v>
                </c:pt>
                <c:pt idx="24">
                  <c:v>Liechtenstein</c:v>
                </c:pt>
                <c:pt idx="25">
                  <c:v>Australia</c:v>
                </c:pt>
                <c:pt idx="26">
                  <c:v>Lithuania</c:v>
                </c:pt>
                <c:pt idx="27">
                  <c:v>Portugal</c:v>
                </c:pt>
                <c:pt idx="28">
                  <c:v>Kazakhstan</c:v>
                </c:pt>
                <c:pt idx="29">
                  <c:v>Germany</c:v>
                </c:pt>
                <c:pt idx="30">
                  <c:v>Uruguay</c:v>
                </c:pt>
                <c:pt idx="31">
                  <c:v>Indonesia</c:v>
                </c:pt>
                <c:pt idx="32">
                  <c:v>Montenegro</c:v>
                </c:pt>
                <c:pt idx="33">
                  <c:v>New Zealand</c:v>
                </c:pt>
                <c:pt idx="34">
                  <c:v>Netherlands</c:v>
                </c:pt>
                <c:pt idx="35">
                  <c:v>Croatia</c:v>
                </c:pt>
                <c:pt idx="36">
                  <c:v>Costa Rica</c:v>
                </c:pt>
                <c:pt idx="37">
                  <c:v>Iceland</c:v>
                </c:pt>
                <c:pt idx="38">
                  <c:v>Romania</c:v>
                </c:pt>
                <c:pt idx="39">
                  <c:v>Brazil</c:v>
                </c:pt>
                <c:pt idx="40">
                  <c:v>Finland</c:v>
                </c:pt>
                <c:pt idx="41">
                  <c:v>Qatar</c:v>
                </c:pt>
                <c:pt idx="42">
                  <c:v>Italy</c:v>
                </c:pt>
                <c:pt idx="43">
                  <c:v>Singapore</c:v>
                </c:pt>
                <c:pt idx="44">
                  <c:v>Colombia</c:v>
                </c:pt>
                <c:pt idx="45">
                  <c:v>Mexico</c:v>
                </c:pt>
                <c:pt idx="46">
                  <c:v>Chile</c:v>
                </c:pt>
                <c:pt idx="47">
                  <c:v>Japan</c:v>
                </c:pt>
                <c:pt idx="48">
                  <c:v>Peru</c:v>
                </c:pt>
                <c:pt idx="49">
                  <c:v>United Arab Emirates</c:v>
                </c:pt>
                <c:pt idx="50">
                  <c:v>Slovenia</c:v>
                </c:pt>
                <c:pt idx="51">
                  <c:v>Spain</c:v>
                </c:pt>
                <c:pt idx="52">
                  <c:v>Korea</c:v>
                </c:pt>
                <c:pt idx="53">
                  <c:v>Bulgaria</c:v>
                </c:pt>
                <c:pt idx="54">
                  <c:v>Albania</c:v>
                </c:pt>
                <c:pt idx="55">
                  <c:v>Jordan</c:v>
                </c:pt>
                <c:pt idx="56">
                  <c:v>Canada</c:v>
                </c:pt>
                <c:pt idx="57">
                  <c:v>United States of America</c:v>
                </c:pt>
                <c:pt idx="58">
                  <c:v>Viet Nam</c:v>
                </c:pt>
                <c:pt idx="59">
                  <c:v>Macao-China</c:v>
                </c:pt>
                <c:pt idx="60">
                  <c:v>Hong Kong-China</c:v>
                </c:pt>
                <c:pt idx="61">
                  <c:v>Poland</c:v>
                </c:pt>
                <c:pt idx="62">
                  <c:v>Shanghai-China</c:v>
                </c:pt>
                <c:pt idx="63">
                  <c:v>Chinese Taipei</c:v>
                </c:pt>
              </c:strCache>
            </c:strRef>
          </c:cat>
          <c:val>
            <c:numRef>
              <c:f>'Figure 1'!$G$4:$G$67</c:f>
              <c:numCache>
                <c:formatCode>0</c:formatCode>
                <c:ptCount val="64"/>
                <c:pt idx="0">
                  <c:v>3.7025928211975749</c:v>
                </c:pt>
                <c:pt idx="1">
                  <c:v>6.6241174308443744</c:v>
                </c:pt>
                <c:pt idx="2">
                  <c:v>8.1948975472167653</c:v>
                </c:pt>
                <c:pt idx="3">
                  <c:v>11.455770378388079</c:v>
                </c:pt>
                <c:pt idx="4">
                  <c:v>9.952068868317097</c:v>
                </c:pt>
                <c:pt idx="5">
                  <c:v>10.00024332215369</c:v>
                </c:pt>
                <c:pt idx="6">
                  <c:v>9.8573153329286942</c:v>
                </c:pt>
                <c:pt idx="7">
                  <c:v>10.994150366929819</c:v>
                </c:pt>
                <c:pt idx="8">
                  <c:v>11.427448341141149</c:v>
                </c:pt>
                <c:pt idx="9">
                  <c:v>11.80624930516379</c:v>
                </c:pt>
                <c:pt idx="10">
                  <c:v>10.57608106993958</c:v>
                </c:pt>
                <c:pt idx="11">
                  <c:v>11.66665307650632</c:v>
                </c:pt>
                <c:pt idx="12">
                  <c:v>11.59716478676819</c:v>
                </c:pt>
                <c:pt idx="13">
                  <c:v>13.931720603766539</c:v>
                </c:pt>
                <c:pt idx="14">
                  <c:v>13.95294590784013</c:v>
                </c:pt>
                <c:pt idx="15">
                  <c:v>14.554882528656529</c:v>
                </c:pt>
                <c:pt idx="16">
                  <c:v>12.78345688482983</c:v>
                </c:pt>
                <c:pt idx="17">
                  <c:v>11.769562473994601</c:v>
                </c:pt>
                <c:pt idx="18">
                  <c:v>10.963816607136421</c:v>
                </c:pt>
                <c:pt idx="19">
                  <c:v>13.011999317953959</c:v>
                </c:pt>
                <c:pt idx="20">
                  <c:v>10.669358358649889</c:v>
                </c:pt>
                <c:pt idx="21">
                  <c:v>12.386615833948589</c:v>
                </c:pt>
                <c:pt idx="22">
                  <c:v>16.658294880525322</c:v>
                </c:pt>
                <c:pt idx="23">
                  <c:v>14.7423560142329</c:v>
                </c:pt>
                <c:pt idx="24">
                  <c:v>15.327246888795891</c:v>
                </c:pt>
                <c:pt idx="25">
                  <c:v>14.284014932963149</c:v>
                </c:pt>
                <c:pt idx="26">
                  <c:v>16.548936148713569</c:v>
                </c:pt>
                <c:pt idx="27">
                  <c:v>17.39971925983329</c:v>
                </c:pt>
                <c:pt idx="28">
                  <c:v>15.70515835657433</c:v>
                </c:pt>
                <c:pt idx="29">
                  <c:v>10.475263401149769</c:v>
                </c:pt>
                <c:pt idx="30">
                  <c:v>16.77596063150396</c:v>
                </c:pt>
                <c:pt idx="31">
                  <c:v>14.19879144296093</c:v>
                </c:pt>
                <c:pt idx="32">
                  <c:v>12.599231145955031</c:v>
                </c:pt>
                <c:pt idx="33">
                  <c:v>17.956824065819539</c:v>
                </c:pt>
                <c:pt idx="34">
                  <c:v>16.427446100727501</c:v>
                </c:pt>
                <c:pt idx="35">
                  <c:v>17.100638920555689</c:v>
                </c:pt>
                <c:pt idx="36">
                  <c:v>19.138743742589281</c:v>
                </c:pt>
                <c:pt idx="37">
                  <c:v>19.4635997861064</c:v>
                </c:pt>
                <c:pt idx="38">
                  <c:v>18.539133624079358</c:v>
                </c:pt>
                <c:pt idx="39">
                  <c:v>17.704610094365989</c:v>
                </c:pt>
                <c:pt idx="40">
                  <c:v>23.150955469685091</c:v>
                </c:pt>
                <c:pt idx="41">
                  <c:v>14.63133607883818</c:v>
                </c:pt>
                <c:pt idx="42">
                  <c:v>22.4748142618093</c:v>
                </c:pt>
                <c:pt idx="43">
                  <c:v>11.37988235701742</c:v>
                </c:pt>
                <c:pt idx="44">
                  <c:v>21.134326525202429</c:v>
                </c:pt>
                <c:pt idx="45">
                  <c:v>21.568001215001321</c:v>
                </c:pt>
                <c:pt idx="46">
                  <c:v>24.490449362138179</c:v>
                </c:pt>
                <c:pt idx="47">
                  <c:v>27.120291086229091</c:v>
                </c:pt>
                <c:pt idx="48">
                  <c:v>20.42164557804465</c:v>
                </c:pt>
                <c:pt idx="49">
                  <c:v>9.2919193706908167</c:v>
                </c:pt>
                <c:pt idx="50">
                  <c:v>25.75054660228388</c:v>
                </c:pt>
                <c:pt idx="51">
                  <c:v>20.178491395688141</c:v>
                </c:pt>
                <c:pt idx="52">
                  <c:v>19.849275571617461</c:v>
                </c:pt>
                <c:pt idx="53">
                  <c:v>22.831580291313099</c:v>
                </c:pt>
                <c:pt idx="54">
                  <c:v>16.252114874899821</c:v>
                </c:pt>
                <c:pt idx="55">
                  <c:v>8.4157172693068247</c:v>
                </c:pt>
                <c:pt idx="56">
                  <c:v>21.17947675163261</c:v>
                </c:pt>
                <c:pt idx="57">
                  <c:v>22.928363828970479</c:v>
                </c:pt>
                <c:pt idx="58">
                  <c:v>27.317512955641689</c:v>
                </c:pt>
                <c:pt idx="59">
                  <c:v>17.910047030766869</c:v>
                </c:pt>
                <c:pt idx="60">
                  <c:v>21.231776254391612</c:v>
                </c:pt>
                <c:pt idx="61">
                  <c:v>29.730619970936299</c:v>
                </c:pt>
                <c:pt idx="62">
                  <c:v>10.441482998625959</c:v>
                </c:pt>
                <c:pt idx="63">
                  <c:v>26.49624701845428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B5D-46CE-B1E2-62C73B3C94D6}"/>
            </c:ext>
          </c:extLst>
        </c:ser>
        <c:ser>
          <c:idx val="4"/>
          <c:order val="4"/>
          <c:tx>
            <c:strRef>
              <c:f>'Figure 1'!$H$3</c:f>
              <c:strCache>
                <c:ptCount val="1"/>
                <c:pt idx="0">
                  <c:v>Heard of it often</c:v>
                </c:pt>
              </c:strCache>
            </c:strRef>
          </c:tx>
          <c:spPr>
            <a:solidFill>
              <a:srgbClr val="FDAE61"/>
            </a:solidFill>
            <a:ln w="25400">
              <a:noFill/>
            </a:ln>
          </c:spPr>
          <c:invertIfNegative val="0"/>
          <c:cat>
            <c:strRef>
              <c:f>'Figure 1'!$C$4:$C$67</c:f>
              <c:strCache>
                <c:ptCount val="64"/>
                <c:pt idx="0">
                  <c:v>Tunisia</c:v>
                </c:pt>
                <c:pt idx="1">
                  <c:v>Sweden</c:v>
                </c:pt>
                <c:pt idx="2">
                  <c:v>Perm(Russian Federation)</c:v>
                </c:pt>
                <c:pt idx="3">
                  <c:v>Estonia</c:v>
                </c:pt>
                <c:pt idx="4">
                  <c:v>Russian Federation</c:v>
                </c:pt>
                <c:pt idx="5">
                  <c:v>Latvia</c:v>
                </c:pt>
                <c:pt idx="6">
                  <c:v>Luxembourg</c:v>
                </c:pt>
                <c:pt idx="7">
                  <c:v>Ireland</c:v>
                </c:pt>
                <c:pt idx="8">
                  <c:v>United Kingdom</c:v>
                </c:pt>
                <c:pt idx="9">
                  <c:v>Belgium</c:v>
                </c:pt>
                <c:pt idx="10">
                  <c:v>Czech Republic</c:v>
                </c:pt>
                <c:pt idx="11">
                  <c:v>France</c:v>
                </c:pt>
                <c:pt idx="12">
                  <c:v>Argentina</c:v>
                </c:pt>
                <c:pt idx="13">
                  <c:v>Hungary</c:v>
                </c:pt>
                <c:pt idx="14">
                  <c:v>Slovak Republic</c:v>
                </c:pt>
                <c:pt idx="15">
                  <c:v>Turkey</c:v>
                </c:pt>
                <c:pt idx="16">
                  <c:v>Switzerland</c:v>
                </c:pt>
                <c:pt idx="17">
                  <c:v>Israel</c:v>
                </c:pt>
                <c:pt idx="18">
                  <c:v>Austria</c:v>
                </c:pt>
                <c:pt idx="19">
                  <c:v>Greece</c:v>
                </c:pt>
                <c:pt idx="20">
                  <c:v>Thailand</c:v>
                </c:pt>
                <c:pt idx="21">
                  <c:v>Serbia</c:v>
                </c:pt>
                <c:pt idx="22">
                  <c:v>Denmark</c:v>
                </c:pt>
                <c:pt idx="23">
                  <c:v>Malaysia</c:v>
                </c:pt>
                <c:pt idx="24">
                  <c:v>Liechtenstein</c:v>
                </c:pt>
                <c:pt idx="25">
                  <c:v>Australia</c:v>
                </c:pt>
                <c:pt idx="26">
                  <c:v>Lithuania</c:v>
                </c:pt>
                <c:pt idx="27">
                  <c:v>Portugal</c:v>
                </c:pt>
                <c:pt idx="28">
                  <c:v>Kazakhstan</c:v>
                </c:pt>
                <c:pt idx="29">
                  <c:v>Germany</c:v>
                </c:pt>
                <c:pt idx="30">
                  <c:v>Uruguay</c:v>
                </c:pt>
                <c:pt idx="31">
                  <c:v>Indonesia</c:v>
                </c:pt>
                <c:pt idx="32">
                  <c:v>Montenegro</c:v>
                </c:pt>
                <c:pt idx="33">
                  <c:v>New Zealand</c:v>
                </c:pt>
                <c:pt idx="34">
                  <c:v>Netherlands</c:v>
                </c:pt>
                <c:pt idx="35">
                  <c:v>Croatia</c:v>
                </c:pt>
                <c:pt idx="36">
                  <c:v>Costa Rica</c:v>
                </c:pt>
                <c:pt idx="37">
                  <c:v>Iceland</c:v>
                </c:pt>
                <c:pt idx="38">
                  <c:v>Romania</c:v>
                </c:pt>
                <c:pt idx="39">
                  <c:v>Brazil</c:v>
                </c:pt>
                <c:pt idx="40">
                  <c:v>Finland</c:v>
                </c:pt>
                <c:pt idx="41">
                  <c:v>Qatar</c:v>
                </c:pt>
                <c:pt idx="42">
                  <c:v>Italy</c:v>
                </c:pt>
                <c:pt idx="43">
                  <c:v>Singapore</c:v>
                </c:pt>
                <c:pt idx="44">
                  <c:v>Colombia</c:v>
                </c:pt>
                <c:pt idx="45">
                  <c:v>Mexico</c:v>
                </c:pt>
                <c:pt idx="46">
                  <c:v>Chile</c:v>
                </c:pt>
                <c:pt idx="47">
                  <c:v>Japan</c:v>
                </c:pt>
                <c:pt idx="48">
                  <c:v>Peru</c:v>
                </c:pt>
                <c:pt idx="49">
                  <c:v>United Arab Emirates</c:v>
                </c:pt>
                <c:pt idx="50">
                  <c:v>Slovenia</c:v>
                </c:pt>
                <c:pt idx="51">
                  <c:v>Spain</c:v>
                </c:pt>
                <c:pt idx="52">
                  <c:v>Korea</c:v>
                </c:pt>
                <c:pt idx="53">
                  <c:v>Bulgaria</c:v>
                </c:pt>
                <c:pt idx="54">
                  <c:v>Albania</c:v>
                </c:pt>
                <c:pt idx="55">
                  <c:v>Jordan</c:v>
                </c:pt>
                <c:pt idx="56">
                  <c:v>Canada</c:v>
                </c:pt>
                <c:pt idx="57">
                  <c:v>United States of America</c:v>
                </c:pt>
                <c:pt idx="58">
                  <c:v>Viet Nam</c:v>
                </c:pt>
                <c:pt idx="59">
                  <c:v>Macao-China</c:v>
                </c:pt>
                <c:pt idx="60">
                  <c:v>Hong Kong-China</c:v>
                </c:pt>
                <c:pt idx="61">
                  <c:v>Poland</c:v>
                </c:pt>
                <c:pt idx="62">
                  <c:v>Shanghai-China</c:v>
                </c:pt>
                <c:pt idx="63">
                  <c:v>Chinese Taipei</c:v>
                </c:pt>
              </c:strCache>
            </c:strRef>
          </c:cat>
          <c:val>
            <c:numRef>
              <c:f>'Figure 1'!$H$4:$H$67</c:f>
              <c:numCache>
                <c:formatCode>0</c:formatCode>
                <c:ptCount val="64"/>
                <c:pt idx="0">
                  <c:v>2.917741813204259</c:v>
                </c:pt>
                <c:pt idx="1">
                  <c:v>2.9020225246657052</c:v>
                </c:pt>
                <c:pt idx="2">
                  <c:v>2.8079694715593289</c:v>
                </c:pt>
                <c:pt idx="3">
                  <c:v>4.0629772941150808</c:v>
                </c:pt>
                <c:pt idx="4">
                  <c:v>3.2466919194989661</c:v>
                </c:pt>
                <c:pt idx="5">
                  <c:v>5.937233205962027</c:v>
                </c:pt>
                <c:pt idx="6">
                  <c:v>4.7255898839786443</c:v>
                </c:pt>
                <c:pt idx="7">
                  <c:v>5.0543429250593919</c:v>
                </c:pt>
                <c:pt idx="8">
                  <c:v>5.2952986325692324</c:v>
                </c:pt>
                <c:pt idx="9">
                  <c:v>6.6598016423236608</c:v>
                </c:pt>
                <c:pt idx="10">
                  <c:v>4.5181568743208542</c:v>
                </c:pt>
                <c:pt idx="11">
                  <c:v>4.9630592335159323</c:v>
                </c:pt>
                <c:pt idx="12">
                  <c:v>7.5960511061676002</c:v>
                </c:pt>
                <c:pt idx="13">
                  <c:v>3.989146477761687</c:v>
                </c:pt>
                <c:pt idx="14">
                  <c:v>6.1647516901346338</c:v>
                </c:pt>
                <c:pt idx="15">
                  <c:v>11.57805404663384</c:v>
                </c:pt>
                <c:pt idx="16">
                  <c:v>5.3361917542416526</c:v>
                </c:pt>
                <c:pt idx="17">
                  <c:v>7.9742880336431607</c:v>
                </c:pt>
                <c:pt idx="18">
                  <c:v>7.725384972406439</c:v>
                </c:pt>
                <c:pt idx="19">
                  <c:v>8.7175840692642126</c:v>
                </c:pt>
                <c:pt idx="20">
                  <c:v>9.2128569458713123</c:v>
                </c:pt>
                <c:pt idx="21">
                  <c:v>7.6855220492537333</c:v>
                </c:pt>
                <c:pt idx="22">
                  <c:v>5.7456946197878684</c:v>
                </c:pt>
                <c:pt idx="23">
                  <c:v>7.9067766011928846</c:v>
                </c:pt>
                <c:pt idx="24">
                  <c:v>6.2155036450094254</c:v>
                </c:pt>
                <c:pt idx="25">
                  <c:v>9.7845848576216063</c:v>
                </c:pt>
                <c:pt idx="26">
                  <c:v>5.1975026877282016</c:v>
                </c:pt>
                <c:pt idx="27">
                  <c:v>10.506368227687229</c:v>
                </c:pt>
                <c:pt idx="28">
                  <c:v>8.8112132314404708</c:v>
                </c:pt>
                <c:pt idx="29">
                  <c:v>10.71391096463296</c:v>
                </c:pt>
                <c:pt idx="30">
                  <c:v>12.62585291390071</c:v>
                </c:pt>
                <c:pt idx="31">
                  <c:v>11.097131083774091</c:v>
                </c:pt>
                <c:pt idx="32">
                  <c:v>10.141644777146659</c:v>
                </c:pt>
                <c:pt idx="33">
                  <c:v>12.32001634950487</c:v>
                </c:pt>
                <c:pt idx="34">
                  <c:v>16.499640914445848</c:v>
                </c:pt>
                <c:pt idx="35">
                  <c:v>9.8264939691744999</c:v>
                </c:pt>
                <c:pt idx="36">
                  <c:v>13.8913090980038</c:v>
                </c:pt>
                <c:pt idx="37">
                  <c:v>12.06247960273404</c:v>
                </c:pt>
                <c:pt idx="38">
                  <c:v>13.499908438692749</c:v>
                </c:pt>
                <c:pt idx="39">
                  <c:v>19.901567926305852</c:v>
                </c:pt>
                <c:pt idx="40">
                  <c:v>10.444036295494451</c:v>
                </c:pt>
                <c:pt idx="41">
                  <c:v>12.330029249704671</c:v>
                </c:pt>
                <c:pt idx="42">
                  <c:v>15.174209788547451</c:v>
                </c:pt>
                <c:pt idx="43">
                  <c:v>19.915266609749331</c:v>
                </c:pt>
                <c:pt idx="44">
                  <c:v>20.73102764546563</c:v>
                </c:pt>
                <c:pt idx="45">
                  <c:v>17.022203127859019</c:v>
                </c:pt>
                <c:pt idx="46">
                  <c:v>20.474615145448809</c:v>
                </c:pt>
                <c:pt idx="47">
                  <c:v>13.715212267129649</c:v>
                </c:pt>
                <c:pt idx="48">
                  <c:v>18.44508071624491</c:v>
                </c:pt>
                <c:pt idx="49">
                  <c:v>17.430561152255809</c:v>
                </c:pt>
                <c:pt idx="50">
                  <c:v>17.627805101999911</c:v>
                </c:pt>
                <c:pt idx="51">
                  <c:v>17.378914478132561</c:v>
                </c:pt>
                <c:pt idx="52">
                  <c:v>9.9941598986630638</c:v>
                </c:pt>
                <c:pt idx="53">
                  <c:v>16.43472866532947</c:v>
                </c:pt>
                <c:pt idx="54">
                  <c:v>18.447171695088411</c:v>
                </c:pt>
                <c:pt idx="55">
                  <c:v>20.902179382502769</c:v>
                </c:pt>
                <c:pt idx="56">
                  <c:v>22.881457675357559</c:v>
                </c:pt>
                <c:pt idx="57">
                  <c:v>22.39600048133229</c:v>
                </c:pt>
                <c:pt idx="58">
                  <c:v>27.38105610694257</c:v>
                </c:pt>
                <c:pt idx="59">
                  <c:v>26.096694534661658</c:v>
                </c:pt>
                <c:pt idx="60">
                  <c:v>26.611620028797191</c:v>
                </c:pt>
                <c:pt idx="61">
                  <c:v>26.53763951903122</c:v>
                </c:pt>
                <c:pt idx="62">
                  <c:v>18.61000512375038</c:v>
                </c:pt>
                <c:pt idx="63">
                  <c:v>33.761762030034753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B5D-46CE-B1E2-62C73B3C94D6}"/>
            </c:ext>
          </c:extLst>
        </c:ser>
        <c:ser>
          <c:idx val="5"/>
          <c:order val="5"/>
          <c:tx>
            <c:strRef>
              <c:f>'Figure 1'!$I$3</c:f>
              <c:strCache>
                <c:ptCount val="1"/>
                <c:pt idx="0">
                  <c:v>Know it well, understand the concept</c:v>
                </c:pt>
              </c:strCache>
            </c:strRef>
          </c:tx>
          <c:spPr>
            <a:solidFill>
              <a:srgbClr val="D7191C"/>
            </a:solidFill>
            <a:ln w="25400">
              <a:noFill/>
            </a:ln>
          </c:spPr>
          <c:invertIfNegative val="0"/>
          <c:cat>
            <c:strRef>
              <c:f>'Figure 1'!$C$4:$C$67</c:f>
              <c:strCache>
                <c:ptCount val="64"/>
                <c:pt idx="0">
                  <c:v>Tunisia</c:v>
                </c:pt>
                <c:pt idx="1">
                  <c:v>Sweden</c:v>
                </c:pt>
                <c:pt idx="2">
                  <c:v>Perm(Russian Federation)</c:v>
                </c:pt>
                <c:pt idx="3">
                  <c:v>Estonia</c:v>
                </c:pt>
                <c:pt idx="4">
                  <c:v>Russian Federation</c:v>
                </c:pt>
                <c:pt idx="5">
                  <c:v>Latvia</c:v>
                </c:pt>
                <c:pt idx="6">
                  <c:v>Luxembourg</c:v>
                </c:pt>
                <c:pt idx="7">
                  <c:v>Ireland</c:v>
                </c:pt>
                <c:pt idx="8">
                  <c:v>United Kingdom</c:v>
                </c:pt>
                <c:pt idx="9">
                  <c:v>Belgium</c:v>
                </c:pt>
                <c:pt idx="10">
                  <c:v>Czech Republic</c:v>
                </c:pt>
                <c:pt idx="11">
                  <c:v>France</c:v>
                </c:pt>
                <c:pt idx="12">
                  <c:v>Argentina</c:v>
                </c:pt>
                <c:pt idx="13">
                  <c:v>Hungary</c:v>
                </c:pt>
                <c:pt idx="14">
                  <c:v>Slovak Republic</c:v>
                </c:pt>
                <c:pt idx="15">
                  <c:v>Turkey</c:v>
                </c:pt>
                <c:pt idx="16">
                  <c:v>Switzerland</c:v>
                </c:pt>
                <c:pt idx="17">
                  <c:v>Israel</c:v>
                </c:pt>
                <c:pt idx="18">
                  <c:v>Austria</c:v>
                </c:pt>
                <c:pt idx="19">
                  <c:v>Greece</c:v>
                </c:pt>
                <c:pt idx="20">
                  <c:v>Thailand</c:v>
                </c:pt>
                <c:pt idx="21">
                  <c:v>Serbia</c:v>
                </c:pt>
                <c:pt idx="22">
                  <c:v>Denmark</c:v>
                </c:pt>
                <c:pt idx="23">
                  <c:v>Malaysia</c:v>
                </c:pt>
                <c:pt idx="24">
                  <c:v>Liechtenstein</c:v>
                </c:pt>
                <c:pt idx="25">
                  <c:v>Australia</c:v>
                </c:pt>
                <c:pt idx="26">
                  <c:v>Lithuania</c:v>
                </c:pt>
                <c:pt idx="27">
                  <c:v>Portugal</c:v>
                </c:pt>
                <c:pt idx="28">
                  <c:v>Kazakhstan</c:v>
                </c:pt>
                <c:pt idx="29">
                  <c:v>Germany</c:v>
                </c:pt>
                <c:pt idx="30">
                  <c:v>Uruguay</c:v>
                </c:pt>
                <c:pt idx="31">
                  <c:v>Indonesia</c:v>
                </c:pt>
                <c:pt idx="32">
                  <c:v>Montenegro</c:v>
                </c:pt>
                <c:pt idx="33">
                  <c:v>New Zealand</c:v>
                </c:pt>
                <c:pt idx="34">
                  <c:v>Netherlands</c:v>
                </c:pt>
                <c:pt idx="35">
                  <c:v>Croatia</c:v>
                </c:pt>
                <c:pt idx="36">
                  <c:v>Costa Rica</c:v>
                </c:pt>
                <c:pt idx="37">
                  <c:v>Iceland</c:v>
                </c:pt>
                <c:pt idx="38">
                  <c:v>Romania</c:v>
                </c:pt>
                <c:pt idx="39">
                  <c:v>Brazil</c:v>
                </c:pt>
                <c:pt idx="40">
                  <c:v>Finland</c:v>
                </c:pt>
                <c:pt idx="41">
                  <c:v>Qatar</c:v>
                </c:pt>
                <c:pt idx="42">
                  <c:v>Italy</c:v>
                </c:pt>
                <c:pt idx="43">
                  <c:v>Singapore</c:v>
                </c:pt>
                <c:pt idx="44">
                  <c:v>Colombia</c:v>
                </c:pt>
                <c:pt idx="45">
                  <c:v>Mexico</c:v>
                </c:pt>
                <c:pt idx="46">
                  <c:v>Chile</c:v>
                </c:pt>
                <c:pt idx="47">
                  <c:v>Japan</c:v>
                </c:pt>
                <c:pt idx="48">
                  <c:v>Peru</c:v>
                </c:pt>
                <c:pt idx="49">
                  <c:v>United Arab Emirates</c:v>
                </c:pt>
                <c:pt idx="50">
                  <c:v>Slovenia</c:v>
                </c:pt>
                <c:pt idx="51">
                  <c:v>Spain</c:v>
                </c:pt>
                <c:pt idx="52">
                  <c:v>Korea</c:v>
                </c:pt>
                <c:pt idx="53">
                  <c:v>Bulgaria</c:v>
                </c:pt>
                <c:pt idx="54">
                  <c:v>Albania</c:v>
                </c:pt>
                <c:pt idx="55">
                  <c:v>Jordan</c:v>
                </c:pt>
                <c:pt idx="56">
                  <c:v>Canada</c:v>
                </c:pt>
                <c:pt idx="57">
                  <c:v>United States of America</c:v>
                </c:pt>
                <c:pt idx="58">
                  <c:v>Viet Nam</c:v>
                </c:pt>
                <c:pt idx="59">
                  <c:v>Macao-China</c:v>
                </c:pt>
                <c:pt idx="60">
                  <c:v>Hong Kong-China</c:v>
                </c:pt>
                <c:pt idx="61">
                  <c:v>Poland</c:v>
                </c:pt>
                <c:pt idx="62">
                  <c:v>Shanghai-China</c:v>
                </c:pt>
                <c:pt idx="63">
                  <c:v>Chinese Taipei</c:v>
                </c:pt>
              </c:strCache>
            </c:strRef>
          </c:cat>
          <c:val>
            <c:numRef>
              <c:f>'Figure 1'!$I$4:$I$67</c:f>
              <c:numCache>
                <c:formatCode>0</c:formatCode>
                <c:ptCount val="64"/>
                <c:pt idx="0">
                  <c:v>4.0951018500055918</c:v>
                </c:pt>
                <c:pt idx="1">
                  <c:v>3.1014838673973579</c:v>
                </c:pt>
                <c:pt idx="2">
                  <c:v>1.7389226557531181</c:v>
                </c:pt>
                <c:pt idx="3">
                  <c:v>2.1599314814286732</c:v>
                </c:pt>
                <c:pt idx="4">
                  <c:v>2.0423826824937641</c:v>
                </c:pt>
                <c:pt idx="5">
                  <c:v>4.1689557331147791</c:v>
                </c:pt>
                <c:pt idx="6">
                  <c:v>6.8901521580611202</c:v>
                </c:pt>
                <c:pt idx="7">
                  <c:v>3.2817865666581549</c:v>
                </c:pt>
                <c:pt idx="8">
                  <c:v>2.7282232862492619</c:v>
                </c:pt>
                <c:pt idx="9">
                  <c:v>6.2867463979597051</c:v>
                </c:pt>
                <c:pt idx="10">
                  <c:v>2.7364402645036461</c:v>
                </c:pt>
                <c:pt idx="11">
                  <c:v>3.5616365302221231</c:v>
                </c:pt>
                <c:pt idx="12">
                  <c:v>7.1762475320703993</c:v>
                </c:pt>
                <c:pt idx="13">
                  <c:v>2.2678865896051219</c:v>
                </c:pt>
                <c:pt idx="14">
                  <c:v>3.908121673309735</c:v>
                </c:pt>
                <c:pt idx="15">
                  <c:v>3.597404792772664</c:v>
                </c:pt>
                <c:pt idx="16">
                  <c:v>7.3388691978986564</c:v>
                </c:pt>
                <c:pt idx="17">
                  <c:v>8.1698050758085969</c:v>
                </c:pt>
                <c:pt idx="18">
                  <c:v>10.202557808611269</c:v>
                </c:pt>
                <c:pt idx="19">
                  <c:v>6.9130095657963224</c:v>
                </c:pt>
                <c:pt idx="20">
                  <c:v>2.302724669863756</c:v>
                </c:pt>
                <c:pt idx="21">
                  <c:v>4.0822399985547797</c:v>
                </c:pt>
                <c:pt idx="22">
                  <c:v>4.9325903337247743</c:v>
                </c:pt>
                <c:pt idx="23">
                  <c:v>4.6744902102434551</c:v>
                </c:pt>
                <c:pt idx="24">
                  <c:v>15.27877287441447</c:v>
                </c:pt>
                <c:pt idx="25">
                  <c:v>10.274575902037849</c:v>
                </c:pt>
                <c:pt idx="26">
                  <c:v>3.1930413810316729</c:v>
                </c:pt>
                <c:pt idx="27">
                  <c:v>7.2427779600349833</c:v>
                </c:pt>
                <c:pt idx="28">
                  <c:v>4.7714948784126809</c:v>
                </c:pt>
                <c:pt idx="29">
                  <c:v>19.689510873786961</c:v>
                </c:pt>
                <c:pt idx="30">
                  <c:v>12.250684120217519</c:v>
                </c:pt>
                <c:pt idx="31">
                  <c:v>3.136190230287105</c:v>
                </c:pt>
                <c:pt idx="32">
                  <c:v>13.43222804910731</c:v>
                </c:pt>
                <c:pt idx="33">
                  <c:v>9.4694441480855804</c:v>
                </c:pt>
                <c:pt idx="34">
                  <c:v>15.358384776914329</c:v>
                </c:pt>
                <c:pt idx="35">
                  <c:v>13.082126065567619</c:v>
                </c:pt>
                <c:pt idx="36">
                  <c:v>8.743441945710325</c:v>
                </c:pt>
                <c:pt idx="37">
                  <c:v>12.329130283562209</c:v>
                </c:pt>
                <c:pt idx="38">
                  <c:v>6.9840072116546299</c:v>
                </c:pt>
                <c:pt idx="39">
                  <c:v>10.92534346774991</c:v>
                </c:pt>
                <c:pt idx="40">
                  <c:v>6.3950347157332903</c:v>
                </c:pt>
                <c:pt idx="41">
                  <c:v>22.169856748105751</c:v>
                </c:pt>
                <c:pt idx="42">
                  <c:v>10.358483714588511</c:v>
                </c:pt>
                <c:pt idx="43">
                  <c:v>27.54814031041559</c:v>
                </c:pt>
                <c:pt idx="44">
                  <c:v>11.95114505955498</c:v>
                </c:pt>
                <c:pt idx="45">
                  <c:v>8.5710834900910875</c:v>
                </c:pt>
                <c:pt idx="46">
                  <c:v>7.5044265493577313</c:v>
                </c:pt>
                <c:pt idx="47">
                  <c:v>6.2704420234001343</c:v>
                </c:pt>
                <c:pt idx="48">
                  <c:v>11.79088948569019</c:v>
                </c:pt>
                <c:pt idx="49">
                  <c:v>36.171914727025062</c:v>
                </c:pt>
                <c:pt idx="50">
                  <c:v>9.571345814968593</c:v>
                </c:pt>
                <c:pt idx="51">
                  <c:v>20.996532707466539</c:v>
                </c:pt>
                <c:pt idx="52">
                  <c:v>6.0361925189656054</c:v>
                </c:pt>
                <c:pt idx="53">
                  <c:v>9.23354395533873</c:v>
                </c:pt>
                <c:pt idx="54">
                  <c:v>27.108317499650649</c:v>
                </c:pt>
                <c:pt idx="55">
                  <c:v>35.06478905245455</c:v>
                </c:pt>
                <c:pt idx="56">
                  <c:v>25.343280559108241</c:v>
                </c:pt>
                <c:pt idx="57">
                  <c:v>23.768050711428049</c:v>
                </c:pt>
                <c:pt idx="58">
                  <c:v>17.44856317522088</c:v>
                </c:pt>
                <c:pt idx="59">
                  <c:v>32.354595511714848</c:v>
                </c:pt>
                <c:pt idx="60">
                  <c:v>28.73082722965103</c:v>
                </c:pt>
                <c:pt idx="61">
                  <c:v>14.37887800396093</c:v>
                </c:pt>
                <c:pt idx="62">
                  <c:v>54.751633122809842</c:v>
                </c:pt>
                <c:pt idx="63">
                  <c:v>19.686625599820928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B5D-46CE-B1E2-62C73B3C94D6}"/>
            </c:ext>
          </c:extLst>
        </c:ser>
        <c:ser>
          <c:idx val="6"/>
          <c:order val="6"/>
          <c:tx>
            <c:strRef>
              <c:f>'Figure 1'!$J$3</c:f>
              <c:strCache>
                <c:ptCount val="1"/>
                <c:pt idx="0">
                  <c:v>buffer</c:v>
                </c:pt>
              </c:strCache>
            </c:strRef>
          </c:tx>
          <c:spPr>
            <a:noFill/>
            <a:ln w="25400">
              <a:noFill/>
            </a:ln>
          </c:spPr>
          <c:invertIfNegative val="0"/>
          <c:cat>
            <c:strRef>
              <c:f>'Figure 1'!$C$4:$C$67</c:f>
              <c:strCache>
                <c:ptCount val="64"/>
                <c:pt idx="0">
                  <c:v>Tunisia</c:v>
                </c:pt>
                <c:pt idx="1">
                  <c:v>Sweden</c:v>
                </c:pt>
                <c:pt idx="2">
                  <c:v>Perm(Russian Federation)</c:v>
                </c:pt>
                <c:pt idx="3">
                  <c:v>Estonia</c:v>
                </c:pt>
                <c:pt idx="4">
                  <c:v>Russian Federation</c:v>
                </c:pt>
                <c:pt idx="5">
                  <c:v>Latvia</c:v>
                </c:pt>
                <c:pt idx="6">
                  <c:v>Luxembourg</c:v>
                </c:pt>
                <c:pt idx="7">
                  <c:v>Ireland</c:v>
                </c:pt>
                <c:pt idx="8">
                  <c:v>United Kingdom</c:v>
                </c:pt>
                <c:pt idx="9">
                  <c:v>Belgium</c:v>
                </c:pt>
                <c:pt idx="10">
                  <c:v>Czech Republic</c:v>
                </c:pt>
                <c:pt idx="11">
                  <c:v>France</c:v>
                </c:pt>
                <c:pt idx="12">
                  <c:v>Argentina</c:v>
                </c:pt>
                <c:pt idx="13">
                  <c:v>Hungary</c:v>
                </c:pt>
                <c:pt idx="14">
                  <c:v>Slovak Republic</c:v>
                </c:pt>
                <c:pt idx="15">
                  <c:v>Turkey</c:v>
                </c:pt>
                <c:pt idx="16">
                  <c:v>Switzerland</c:v>
                </c:pt>
                <c:pt idx="17">
                  <c:v>Israel</c:v>
                </c:pt>
                <c:pt idx="18">
                  <c:v>Austria</c:v>
                </c:pt>
                <c:pt idx="19">
                  <c:v>Greece</c:v>
                </c:pt>
                <c:pt idx="20">
                  <c:v>Thailand</c:v>
                </c:pt>
                <c:pt idx="21">
                  <c:v>Serbia</c:v>
                </c:pt>
                <c:pt idx="22">
                  <c:v>Denmark</c:v>
                </c:pt>
                <c:pt idx="23">
                  <c:v>Malaysia</c:v>
                </c:pt>
                <c:pt idx="24">
                  <c:v>Liechtenstein</c:v>
                </c:pt>
                <c:pt idx="25">
                  <c:v>Australia</c:v>
                </c:pt>
                <c:pt idx="26">
                  <c:v>Lithuania</c:v>
                </c:pt>
                <c:pt idx="27">
                  <c:v>Portugal</c:v>
                </c:pt>
                <c:pt idx="28">
                  <c:v>Kazakhstan</c:v>
                </c:pt>
                <c:pt idx="29">
                  <c:v>Germany</c:v>
                </c:pt>
                <c:pt idx="30">
                  <c:v>Uruguay</c:v>
                </c:pt>
                <c:pt idx="31">
                  <c:v>Indonesia</c:v>
                </c:pt>
                <c:pt idx="32">
                  <c:v>Montenegro</c:v>
                </c:pt>
                <c:pt idx="33">
                  <c:v>New Zealand</c:v>
                </c:pt>
                <c:pt idx="34">
                  <c:v>Netherlands</c:v>
                </c:pt>
                <c:pt idx="35">
                  <c:v>Croatia</c:v>
                </c:pt>
                <c:pt idx="36">
                  <c:v>Costa Rica</c:v>
                </c:pt>
                <c:pt idx="37">
                  <c:v>Iceland</c:v>
                </c:pt>
                <c:pt idx="38">
                  <c:v>Romania</c:v>
                </c:pt>
                <c:pt idx="39">
                  <c:v>Brazil</c:v>
                </c:pt>
                <c:pt idx="40">
                  <c:v>Finland</c:v>
                </c:pt>
                <c:pt idx="41">
                  <c:v>Qatar</c:v>
                </c:pt>
                <c:pt idx="42">
                  <c:v>Italy</c:v>
                </c:pt>
                <c:pt idx="43">
                  <c:v>Singapore</c:v>
                </c:pt>
                <c:pt idx="44">
                  <c:v>Colombia</c:v>
                </c:pt>
                <c:pt idx="45">
                  <c:v>Mexico</c:v>
                </c:pt>
                <c:pt idx="46">
                  <c:v>Chile</c:v>
                </c:pt>
                <c:pt idx="47">
                  <c:v>Japan</c:v>
                </c:pt>
                <c:pt idx="48">
                  <c:v>Peru</c:v>
                </c:pt>
                <c:pt idx="49">
                  <c:v>United Arab Emirates</c:v>
                </c:pt>
                <c:pt idx="50">
                  <c:v>Slovenia</c:v>
                </c:pt>
                <c:pt idx="51">
                  <c:v>Spain</c:v>
                </c:pt>
                <c:pt idx="52">
                  <c:v>Korea</c:v>
                </c:pt>
                <c:pt idx="53">
                  <c:v>Bulgaria</c:v>
                </c:pt>
                <c:pt idx="54">
                  <c:v>Albania</c:v>
                </c:pt>
                <c:pt idx="55">
                  <c:v>Jordan</c:v>
                </c:pt>
                <c:pt idx="56">
                  <c:v>Canada</c:v>
                </c:pt>
                <c:pt idx="57">
                  <c:v>United States of America</c:v>
                </c:pt>
                <c:pt idx="58">
                  <c:v>Viet Nam</c:v>
                </c:pt>
                <c:pt idx="59">
                  <c:v>Macao-China</c:v>
                </c:pt>
                <c:pt idx="60">
                  <c:v>Hong Kong-China</c:v>
                </c:pt>
                <c:pt idx="61">
                  <c:v>Poland</c:v>
                </c:pt>
                <c:pt idx="62">
                  <c:v>Shanghai-China</c:v>
                </c:pt>
                <c:pt idx="63">
                  <c:v>Chinese Taipei</c:v>
                </c:pt>
              </c:strCache>
            </c:strRef>
          </c:cat>
          <c:val>
            <c:numRef>
              <c:f>'Figure 1'!$J$4:$J$67</c:f>
              <c:numCache>
                <c:formatCode>0</c:formatCode>
                <c:ptCount val="64"/>
                <c:pt idx="0">
                  <c:v>80.418717566348036</c:v>
                </c:pt>
                <c:pt idx="1">
                  <c:v>71.238330063758553</c:v>
                </c:pt>
                <c:pt idx="2">
                  <c:v>68.409603185576373</c:v>
                </c:pt>
                <c:pt idx="3">
                  <c:v>65.951200778683955</c:v>
                </c:pt>
                <c:pt idx="4">
                  <c:v>65.652491896998839</c:v>
                </c:pt>
                <c:pt idx="5">
                  <c:v>64.922934005512644</c:v>
                </c:pt>
                <c:pt idx="6">
                  <c:v>64.566185477863257</c:v>
                </c:pt>
                <c:pt idx="7">
                  <c:v>64.069537104306136</c:v>
                </c:pt>
                <c:pt idx="8">
                  <c:v>61.812841072796431</c:v>
                </c:pt>
                <c:pt idx="9">
                  <c:v>60.142514090758795</c:v>
                </c:pt>
                <c:pt idx="10">
                  <c:v>59.000324352983114</c:v>
                </c:pt>
                <c:pt idx="11">
                  <c:v>58.759360637153435</c:v>
                </c:pt>
                <c:pt idx="12">
                  <c:v>56.91267514903484</c:v>
                </c:pt>
                <c:pt idx="13">
                  <c:v>56.389293594815854</c:v>
                </c:pt>
                <c:pt idx="14">
                  <c:v>56.197864420706281</c:v>
                </c:pt>
                <c:pt idx="15">
                  <c:v>56.160693911544428</c:v>
                </c:pt>
                <c:pt idx="16">
                  <c:v>55.093130261998112</c:v>
                </c:pt>
                <c:pt idx="17">
                  <c:v>54.906202399748992</c:v>
                </c:pt>
                <c:pt idx="18">
                  <c:v>54.764620385673567</c:v>
                </c:pt>
                <c:pt idx="19">
                  <c:v>52.199990673985923</c:v>
                </c:pt>
                <c:pt idx="20">
                  <c:v>52.129994100451626</c:v>
                </c:pt>
                <c:pt idx="21">
                  <c:v>52.020342422175531</c:v>
                </c:pt>
                <c:pt idx="22">
                  <c:v>50.621774663317382</c:v>
                </c:pt>
                <c:pt idx="23">
                  <c:v>49.810129736005422</c:v>
                </c:pt>
                <c:pt idx="24">
                  <c:v>49.774725885360141</c:v>
                </c:pt>
                <c:pt idx="25">
                  <c:v>48.750688741902081</c:v>
                </c:pt>
                <c:pt idx="26">
                  <c:v>48.091079563422142</c:v>
                </c:pt>
                <c:pt idx="27">
                  <c:v>47.438411245952125</c:v>
                </c:pt>
                <c:pt idx="28">
                  <c:v>45.190989951229028</c:v>
                </c:pt>
                <c:pt idx="29">
                  <c:v>44.464435046959494</c:v>
                </c:pt>
                <c:pt idx="30">
                  <c:v>44.325467151840854</c:v>
                </c:pt>
                <c:pt idx="31">
                  <c:v>43.591552238996513</c:v>
                </c:pt>
                <c:pt idx="32">
                  <c:v>43.279423673853188</c:v>
                </c:pt>
                <c:pt idx="33">
                  <c:v>42.161333792533782</c:v>
                </c:pt>
                <c:pt idx="34">
                  <c:v>40.512046643936259</c:v>
                </c:pt>
                <c:pt idx="35">
                  <c:v>40.076728122125616</c:v>
                </c:pt>
                <c:pt idx="36">
                  <c:v>39.05088211768421</c:v>
                </c:pt>
                <c:pt idx="37">
                  <c:v>38.4125143068147</c:v>
                </c:pt>
                <c:pt idx="38">
                  <c:v>38.033799053821411</c:v>
                </c:pt>
                <c:pt idx="39">
                  <c:v>37.389251040839127</c:v>
                </c:pt>
                <c:pt idx="40">
                  <c:v>35.026153177392899</c:v>
                </c:pt>
                <c:pt idx="41">
                  <c:v>34.586921592167926</c:v>
                </c:pt>
                <c:pt idx="42">
                  <c:v>32.854534649959959</c:v>
                </c:pt>
                <c:pt idx="43">
                  <c:v>32.642411648568356</c:v>
                </c:pt>
                <c:pt idx="44">
                  <c:v>30.90463884624458</c:v>
                </c:pt>
                <c:pt idx="45">
                  <c:v>29.811152064915319</c:v>
                </c:pt>
                <c:pt idx="46">
                  <c:v>28.234722299160353</c:v>
                </c:pt>
                <c:pt idx="47">
                  <c:v>27.936061754959695</c:v>
                </c:pt>
                <c:pt idx="48">
                  <c:v>27.554008073839327</c:v>
                </c:pt>
                <c:pt idx="49">
                  <c:v>27.044853172493077</c:v>
                </c:pt>
                <c:pt idx="50">
                  <c:v>26.626198130893982</c:v>
                </c:pt>
                <c:pt idx="51">
                  <c:v>26.457343455218904</c:v>
                </c:pt>
                <c:pt idx="52">
                  <c:v>26.220466143643506</c:v>
                </c:pt>
                <c:pt idx="53">
                  <c:v>24.120910523610632</c:v>
                </c:pt>
                <c:pt idx="54">
                  <c:v>23.379522738700501</c:v>
                </c:pt>
                <c:pt idx="55">
                  <c:v>22.992926237812185</c:v>
                </c:pt>
                <c:pt idx="56">
                  <c:v>16.317791457802429</c:v>
                </c:pt>
                <c:pt idx="57">
                  <c:v>14.465082566831654</c:v>
                </c:pt>
                <c:pt idx="58">
                  <c:v>13.159675243657176</c:v>
                </c:pt>
                <c:pt idx="59">
                  <c:v>12.070140595933594</c:v>
                </c:pt>
                <c:pt idx="60">
                  <c:v>10.717731054124386</c:v>
                </c:pt>
                <c:pt idx="61">
                  <c:v>10.629433855192673</c:v>
                </c:pt>
                <c:pt idx="62">
                  <c:v>9.3845001274556807</c:v>
                </c:pt>
                <c:pt idx="63">
                  <c:v>8.1942888408471219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B5D-46CE-B1E2-62C73B3C94D6}"/>
            </c:ext>
          </c:extLst>
        </c:ser>
        <c:ser>
          <c:idx val="7"/>
          <c:order val="7"/>
          <c:tx>
            <c:strRef>
              <c:f>'Figure 1'!$K$3</c:f>
              <c:strCache>
                <c:ptCount val="1"/>
                <c:pt idx="0">
                  <c:v>%starting category</c:v>
                </c:pt>
              </c:strCache>
            </c:strRef>
          </c:tx>
          <c:spPr>
            <a:noFill/>
            <a:ln w="25400">
              <a:noFill/>
            </a:ln>
          </c:spPr>
          <c:invertIfNegative val="0"/>
          <c:cat>
            <c:strRef>
              <c:f>'Figure 1'!$C$4:$C$67</c:f>
              <c:strCache>
                <c:ptCount val="64"/>
                <c:pt idx="0">
                  <c:v>Tunisia</c:v>
                </c:pt>
                <c:pt idx="1">
                  <c:v>Sweden</c:v>
                </c:pt>
                <c:pt idx="2">
                  <c:v>Perm(Russian Federation)</c:v>
                </c:pt>
                <c:pt idx="3">
                  <c:v>Estonia</c:v>
                </c:pt>
                <c:pt idx="4">
                  <c:v>Russian Federation</c:v>
                </c:pt>
                <c:pt idx="5">
                  <c:v>Latvia</c:v>
                </c:pt>
                <c:pt idx="6">
                  <c:v>Luxembourg</c:v>
                </c:pt>
                <c:pt idx="7">
                  <c:v>Ireland</c:v>
                </c:pt>
                <c:pt idx="8">
                  <c:v>United Kingdom</c:v>
                </c:pt>
                <c:pt idx="9">
                  <c:v>Belgium</c:v>
                </c:pt>
                <c:pt idx="10">
                  <c:v>Czech Republic</c:v>
                </c:pt>
                <c:pt idx="11">
                  <c:v>France</c:v>
                </c:pt>
                <c:pt idx="12">
                  <c:v>Argentina</c:v>
                </c:pt>
                <c:pt idx="13">
                  <c:v>Hungary</c:v>
                </c:pt>
                <c:pt idx="14">
                  <c:v>Slovak Republic</c:v>
                </c:pt>
                <c:pt idx="15">
                  <c:v>Turkey</c:v>
                </c:pt>
                <c:pt idx="16">
                  <c:v>Switzerland</c:v>
                </c:pt>
                <c:pt idx="17">
                  <c:v>Israel</c:v>
                </c:pt>
                <c:pt idx="18">
                  <c:v>Austria</c:v>
                </c:pt>
                <c:pt idx="19">
                  <c:v>Greece</c:v>
                </c:pt>
                <c:pt idx="20">
                  <c:v>Thailand</c:v>
                </c:pt>
                <c:pt idx="21">
                  <c:v>Serbia</c:v>
                </c:pt>
                <c:pt idx="22">
                  <c:v>Denmark</c:v>
                </c:pt>
                <c:pt idx="23">
                  <c:v>Malaysia</c:v>
                </c:pt>
                <c:pt idx="24">
                  <c:v>Liechtenstein</c:v>
                </c:pt>
                <c:pt idx="25">
                  <c:v>Australia</c:v>
                </c:pt>
                <c:pt idx="26">
                  <c:v>Lithuania</c:v>
                </c:pt>
                <c:pt idx="27">
                  <c:v>Portugal</c:v>
                </c:pt>
                <c:pt idx="28">
                  <c:v>Kazakhstan</c:v>
                </c:pt>
                <c:pt idx="29">
                  <c:v>Germany</c:v>
                </c:pt>
                <c:pt idx="30">
                  <c:v>Uruguay</c:v>
                </c:pt>
                <c:pt idx="31">
                  <c:v>Indonesia</c:v>
                </c:pt>
                <c:pt idx="32">
                  <c:v>Montenegro</c:v>
                </c:pt>
                <c:pt idx="33">
                  <c:v>New Zealand</c:v>
                </c:pt>
                <c:pt idx="34">
                  <c:v>Netherlands</c:v>
                </c:pt>
                <c:pt idx="35">
                  <c:v>Croatia</c:v>
                </c:pt>
                <c:pt idx="36">
                  <c:v>Costa Rica</c:v>
                </c:pt>
                <c:pt idx="37">
                  <c:v>Iceland</c:v>
                </c:pt>
                <c:pt idx="38">
                  <c:v>Romania</c:v>
                </c:pt>
                <c:pt idx="39">
                  <c:v>Brazil</c:v>
                </c:pt>
                <c:pt idx="40">
                  <c:v>Finland</c:v>
                </c:pt>
                <c:pt idx="41">
                  <c:v>Qatar</c:v>
                </c:pt>
                <c:pt idx="42">
                  <c:v>Italy</c:v>
                </c:pt>
                <c:pt idx="43">
                  <c:v>Singapore</c:v>
                </c:pt>
                <c:pt idx="44">
                  <c:v>Colombia</c:v>
                </c:pt>
                <c:pt idx="45">
                  <c:v>Mexico</c:v>
                </c:pt>
                <c:pt idx="46">
                  <c:v>Chile</c:v>
                </c:pt>
                <c:pt idx="47">
                  <c:v>Japan</c:v>
                </c:pt>
                <c:pt idx="48">
                  <c:v>Peru</c:v>
                </c:pt>
                <c:pt idx="49">
                  <c:v>United Arab Emirates</c:v>
                </c:pt>
                <c:pt idx="50">
                  <c:v>Slovenia</c:v>
                </c:pt>
                <c:pt idx="51">
                  <c:v>Spain</c:v>
                </c:pt>
                <c:pt idx="52">
                  <c:v>Korea</c:v>
                </c:pt>
                <c:pt idx="53">
                  <c:v>Bulgaria</c:v>
                </c:pt>
                <c:pt idx="54">
                  <c:v>Albania</c:v>
                </c:pt>
                <c:pt idx="55">
                  <c:v>Jordan</c:v>
                </c:pt>
                <c:pt idx="56">
                  <c:v>Canada</c:v>
                </c:pt>
                <c:pt idx="57">
                  <c:v>United States of America</c:v>
                </c:pt>
                <c:pt idx="58">
                  <c:v>Viet Nam</c:v>
                </c:pt>
                <c:pt idx="59">
                  <c:v>Macao-China</c:v>
                </c:pt>
                <c:pt idx="60">
                  <c:v>Hong Kong-China</c:v>
                </c:pt>
                <c:pt idx="61">
                  <c:v>Poland</c:v>
                </c:pt>
                <c:pt idx="62">
                  <c:v>Shanghai-China</c:v>
                </c:pt>
                <c:pt idx="63">
                  <c:v>Chinese Taipei</c:v>
                </c:pt>
              </c:strCache>
            </c:strRef>
          </c:cat>
          <c:val>
            <c:numRef>
              <c:f>'Figure 1'!$K$4:$K$67</c:f>
              <c:numCache>
                <c:formatCode>0</c:formatCode>
                <c:ptCount val="64"/>
                <c:pt idx="0">
                  <c:v>68.419210371225915</c:v>
                </c:pt>
                <c:pt idx="1">
                  <c:v>52.173559076525919</c:v>
                </c:pt>
                <c:pt idx="2">
                  <c:v>83.599329913586857</c:v>
                </c:pt>
                <c:pt idx="3">
                  <c:v>81.570010219279311</c:v>
                </c:pt>
                <c:pt idx="4">
                  <c:v>84.463161253467803</c:v>
                </c:pt>
                <c:pt idx="5">
                  <c:v>65.589993125928913</c:v>
                </c:pt>
                <c:pt idx="6">
                  <c:v>81.819053653845089</c:v>
                </c:pt>
                <c:pt idx="7">
                  <c:v>82.448877414239874</c:v>
                </c:pt>
                <c:pt idx="8">
                  <c:v>82.092521874612714</c:v>
                </c:pt>
                <c:pt idx="9">
                  <c:v>65.457182547632968</c:v>
                </c:pt>
                <c:pt idx="10">
                  <c:v>75.162484207321882</c:v>
                </c:pt>
                <c:pt idx="11">
                  <c:v>74.773970003567783</c:v>
                </c:pt>
                <c:pt idx="12">
                  <c:v>85.005479563076648</c:v>
                </c:pt>
                <c:pt idx="13">
                  <c:v>72.752622728242258</c:v>
                </c:pt>
                <c:pt idx="14">
                  <c:v>74.829148661376195</c:v>
                </c:pt>
                <c:pt idx="15">
                  <c:v>75.682845082663206</c:v>
                </c:pt>
                <c:pt idx="16">
                  <c:v>66.373280795663291</c:v>
                </c:pt>
                <c:pt idx="17">
                  <c:v>59.360159913303157</c:v>
                </c:pt>
                <c:pt idx="18">
                  <c:v>58.924778542559288</c:v>
                </c:pt>
                <c:pt idx="19">
                  <c:v>73.325269514472325</c:v>
                </c:pt>
                <c:pt idx="20">
                  <c:v>93.651607480137542</c:v>
                </c:pt>
                <c:pt idx="21">
                  <c:v>88.657803464315123</c:v>
                </c:pt>
                <c:pt idx="22">
                  <c:v>84.115652200497181</c:v>
                </c:pt>
                <c:pt idx="23">
                  <c:v>88.859131573507355</c:v>
                </c:pt>
                <c:pt idx="24">
                  <c:v>58.691450922956548</c:v>
                </c:pt>
                <c:pt idx="25">
                  <c:v>86.614962666682388</c:v>
                </c:pt>
                <c:pt idx="26">
                  <c:v>81.490685377273138</c:v>
                </c:pt>
                <c:pt idx="27">
                  <c:v>82.998817809908928</c:v>
                </c:pt>
                <c:pt idx="28">
                  <c:v>85.845054291202715</c:v>
                </c:pt>
                <c:pt idx="29">
                  <c:v>63.631470761241218</c:v>
                </c:pt>
                <c:pt idx="30">
                  <c:v>75.574321222489658</c:v>
                </c:pt>
                <c:pt idx="31">
                  <c:v>82.551027048348189</c:v>
                </c:pt>
                <c:pt idx="32">
                  <c:v>84.16678879222637</c:v>
                </c:pt>
                <c:pt idx="33">
                  <c:v>86.841851053825394</c:v>
                </c:pt>
                <c:pt idx="34">
                  <c:v>79.789167337544313</c:v>
                </c:pt>
                <c:pt idx="35">
                  <c:v>90.424113306903863</c:v>
                </c:pt>
                <c:pt idx="36">
                  <c:v>81.015016556445914</c:v>
                </c:pt>
                <c:pt idx="37">
                  <c:v>27.334125413189255</c:v>
                </c:pt>
                <c:pt idx="38">
                  <c:v>92.1602625827243</c:v>
                </c:pt>
                <c:pt idx="39">
                  <c:v>87.267021880700966</c:v>
                </c:pt>
                <c:pt idx="40">
                  <c:v>66.740858024105492</c:v>
                </c:pt>
                <c:pt idx="41">
                  <c:v>88.220174285001875</c:v>
                </c:pt>
                <c:pt idx="42">
                  <c:v>90.521619644344199</c:v>
                </c:pt>
                <c:pt idx="43">
                  <c:v>87.297306912155264</c:v>
                </c:pt>
                <c:pt idx="44">
                  <c:v>90.171741332173625</c:v>
                </c:pt>
                <c:pt idx="45">
                  <c:v>88.950422807173183</c:v>
                </c:pt>
                <c:pt idx="46">
                  <c:v>88.402617776345124</c:v>
                </c:pt>
                <c:pt idx="47">
                  <c:v>56.51946141131419</c:v>
                </c:pt>
                <c:pt idx="48">
                  <c:v>95.15084819616537</c:v>
                </c:pt>
                <c:pt idx="49">
                  <c:v>87.765307815546279</c:v>
                </c:pt>
                <c:pt idx="50">
                  <c:v>88.781828742112197</c:v>
                </c:pt>
                <c:pt idx="51">
                  <c:v>35.07457034312938</c:v>
                </c:pt>
                <c:pt idx="52">
                  <c:v>37.189580381768948</c:v>
                </c:pt>
                <c:pt idx="53">
                  <c:v>83.698828518953405</c:v>
                </c:pt>
                <c:pt idx="54">
                  <c:v>96.90704322981108</c:v>
                </c:pt>
                <c:pt idx="55">
                  <c:v>90.150712185664474</c:v>
                </c:pt>
                <c:pt idx="56">
                  <c:v>86.015333754652616</c:v>
                </c:pt>
                <c:pt idx="57">
                  <c:v>85.033739601921127</c:v>
                </c:pt>
                <c:pt idx="58">
                  <c:v>55.926646117982663</c:v>
                </c:pt>
                <c:pt idx="59">
                  <c:v>75.505305977943365</c:v>
                </c:pt>
                <c:pt idx="60">
                  <c:v>44.901835516799068</c:v>
                </c:pt>
                <c:pt idx="61">
                  <c:v>90.452025532895405</c:v>
                </c:pt>
                <c:pt idx="62">
                  <c:v>63.936680499833273</c:v>
                </c:pt>
                <c:pt idx="63">
                  <c:v>38.667706559662747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B5D-46CE-B1E2-62C73B3C94D6}"/>
            </c:ext>
          </c:extLst>
        </c:ser>
        <c:ser>
          <c:idx val="8"/>
          <c:order val="8"/>
          <c:tx>
            <c:strRef>
              <c:f>'Figure 1'!$L$3</c:f>
              <c:strCache>
                <c:ptCount val="1"/>
                <c:pt idx="0">
                  <c:v>% group_1</c:v>
                </c:pt>
              </c:strCache>
            </c:strRef>
          </c:tx>
          <c:spPr>
            <a:solidFill>
              <a:srgbClr val="2C7BB6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1"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'Figure 1'!$C$4:$C$67</c:f>
              <c:strCache>
                <c:ptCount val="64"/>
                <c:pt idx="0">
                  <c:v>Tunisia</c:v>
                </c:pt>
                <c:pt idx="1">
                  <c:v>Sweden</c:v>
                </c:pt>
                <c:pt idx="2">
                  <c:v>Perm(Russian Federation)</c:v>
                </c:pt>
                <c:pt idx="3">
                  <c:v>Estonia</c:v>
                </c:pt>
                <c:pt idx="4">
                  <c:v>Russian Federation</c:v>
                </c:pt>
                <c:pt idx="5">
                  <c:v>Latvia</c:v>
                </c:pt>
                <c:pt idx="6">
                  <c:v>Luxembourg</c:v>
                </c:pt>
                <c:pt idx="7">
                  <c:v>Ireland</c:v>
                </c:pt>
                <c:pt idx="8">
                  <c:v>United Kingdom</c:v>
                </c:pt>
                <c:pt idx="9">
                  <c:v>Belgium</c:v>
                </c:pt>
                <c:pt idx="10">
                  <c:v>Czech Republic</c:v>
                </c:pt>
                <c:pt idx="11">
                  <c:v>France</c:v>
                </c:pt>
                <c:pt idx="12">
                  <c:v>Argentina</c:v>
                </c:pt>
                <c:pt idx="13">
                  <c:v>Hungary</c:v>
                </c:pt>
                <c:pt idx="14">
                  <c:v>Slovak Republic</c:v>
                </c:pt>
                <c:pt idx="15">
                  <c:v>Turkey</c:v>
                </c:pt>
                <c:pt idx="16">
                  <c:v>Switzerland</c:v>
                </c:pt>
                <c:pt idx="17">
                  <c:v>Israel</c:v>
                </c:pt>
                <c:pt idx="18">
                  <c:v>Austria</c:v>
                </c:pt>
                <c:pt idx="19">
                  <c:v>Greece</c:v>
                </c:pt>
                <c:pt idx="20">
                  <c:v>Thailand</c:v>
                </c:pt>
                <c:pt idx="21">
                  <c:v>Serbia</c:v>
                </c:pt>
                <c:pt idx="22">
                  <c:v>Denmark</c:v>
                </c:pt>
                <c:pt idx="23">
                  <c:v>Malaysia</c:v>
                </c:pt>
                <c:pt idx="24">
                  <c:v>Liechtenstein</c:v>
                </c:pt>
                <c:pt idx="25">
                  <c:v>Australia</c:v>
                </c:pt>
                <c:pt idx="26">
                  <c:v>Lithuania</c:v>
                </c:pt>
                <c:pt idx="27">
                  <c:v>Portugal</c:v>
                </c:pt>
                <c:pt idx="28">
                  <c:v>Kazakhstan</c:v>
                </c:pt>
                <c:pt idx="29">
                  <c:v>Germany</c:v>
                </c:pt>
                <c:pt idx="30">
                  <c:v>Uruguay</c:v>
                </c:pt>
                <c:pt idx="31">
                  <c:v>Indonesia</c:v>
                </c:pt>
                <c:pt idx="32">
                  <c:v>Montenegro</c:v>
                </c:pt>
                <c:pt idx="33">
                  <c:v>New Zealand</c:v>
                </c:pt>
                <c:pt idx="34">
                  <c:v>Netherlands</c:v>
                </c:pt>
                <c:pt idx="35">
                  <c:v>Croatia</c:v>
                </c:pt>
                <c:pt idx="36">
                  <c:v>Costa Rica</c:v>
                </c:pt>
                <c:pt idx="37">
                  <c:v>Iceland</c:v>
                </c:pt>
                <c:pt idx="38">
                  <c:v>Romania</c:v>
                </c:pt>
                <c:pt idx="39">
                  <c:v>Brazil</c:v>
                </c:pt>
                <c:pt idx="40">
                  <c:v>Finland</c:v>
                </c:pt>
                <c:pt idx="41">
                  <c:v>Qatar</c:v>
                </c:pt>
                <c:pt idx="42">
                  <c:v>Italy</c:v>
                </c:pt>
                <c:pt idx="43">
                  <c:v>Singapore</c:v>
                </c:pt>
                <c:pt idx="44">
                  <c:v>Colombia</c:v>
                </c:pt>
                <c:pt idx="45">
                  <c:v>Mexico</c:v>
                </c:pt>
                <c:pt idx="46">
                  <c:v>Chile</c:v>
                </c:pt>
                <c:pt idx="47">
                  <c:v>Japan</c:v>
                </c:pt>
                <c:pt idx="48">
                  <c:v>Peru</c:v>
                </c:pt>
                <c:pt idx="49">
                  <c:v>United Arab Emirates</c:v>
                </c:pt>
                <c:pt idx="50">
                  <c:v>Slovenia</c:v>
                </c:pt>
                <c:pt idx="51">
                  <c:v>Spain</c:v>
                </c:pt>
                <c:pt idx="52">
                  <c:v>Korea</c:v>
                </c:pt>
                <c:pt idx="53">
                  <c:v>Bulgaria</c:v>
                </c:pt>
                <c:pt idx="54">
                  <c:v>Albania</c:v>
                </c:pt>
                <c:pt idx="55">
                  <c:v>Jordan</c:v>
                </c:pt>
                <c:pt idx="56">
                  <c:v>Canada</c:v>
                </c:pt>
                <c:pt idx="57">
                  <c:v>United States of America</c:v>
                </c:pt>
                <c:pt idx="58">
                  <c:v>Viet Nam</c:v>
                </c:pt>
                <c:pt idx="59">
                  <c:v>Macao-China</c:v>
                </c:pt>
                <c:pt idx="60">
                  <c:v>Hong Kong-China</c:v>
                </c:pt>
                <c:pt idx="61">
                  <c:v>Poland</c:v>
                </c:pt>
                <c:pt idx="62">
                  <c:v>Shanghai-China</c:v>
                </c:pt>
                <c:pt idx="63">
                  <c:v>Chinese Taipei</c:v>
                </c:pt>
              </c:strCache>
            </c:strRef>
          </c:cat>
          <c:val>
            <c:numRef>
              <c:f>'Figure 1'!$L$4:$L$67</c:f>
              <c:numCache>
                <c:formatCode>0</c:formatCode>
                <c:ptCount val="64"/>
                <c:pt idx="0">
                  <c:v>31.580789628774092</c:v>
                </c:pt>
                <c:pt idx="1">
                  <c:v>47.826440923474081</c:v>
                </c:pt>
                <c:pt idx="2">
                  <c:v>16.40067008641314</c:v>
                </c:pt>
                <c:pt idx="3">
                  <c:v>18.429989780720689</c:v>
                </c:pt>
                <c:pt idx="4">
                  <c:v>15.53683874653219</c:v>
                </c:pt>
                <c:pt idx="5">
                  <c:v>34.41000687407108</c:v>
                </c:pt>
                <c:pt idx="6">
                  <c:v>18.180946346154911</c:v>
                </c:pt>
                <c:pt idx="7">
                  <c:v>17.55112258576013</c:v>
                </c:pt>
                <c:pt idx="8">
                  <c:v>17.907478125387279</c:v>
                </c:pt>
                <c:pt idx="9">
                  <c:v>34.542817452367032</c:v>
                </c:pt>
                <c:pt idx="10">
                  <c:v>24.837515792678118</c:v>
                </c:pt>
                <c:pt idx="11">
                  <c:v>25.226029996432221</c:v>
                </c:pt>
                <c:pt idx="12">
                  <c:v>14.994520436923359</c:v>
                </c:pt>
                <c:pt idx="13">
                  <c:v>27.247377271757738</c:v>
                </c:pt>
                <c:pt idx="14">
                  <c:v>25.170851338623809</c:v>
                </c:pt>
                <c:pt idx="15">
                  <c:v>24.31715491733679</c:v>
                </c:pt>
                <c:pt idx="16">
                  <c:v>33.626719204336709</c:v>
                </c:pt>
                <c:pt idx="17">
                  <c:v>40.639840086696843</c:v>
                </c:pt>
                <c:pt idx="18">
                  <c:v>41.075221457440712</c:v>
                </c:pt>
                <c:pt idx="19">
                  <c:v>26.674730485527672</c:v>
                </c:pt>
                <c:pt idx="20">
                  <c:v>6.3483925198624629</c:v>
                </c:pt>
                <c:pt idx="21">
                  <c:v>11.34219653568487</c:v>
                </c:pt>
                <c:pt idx="22">
                  <c:v>15.884347799502819</c:v>
                </c:pt>
                <c:pt idx="23">
                  <c:v>11.14086842649264</c:v>
                </c:pt>
                <c:pt idx="24">
                  <c:v>41.308549077043452</c:v>
                </c:pt>
                <c:pt idx="25">
                  <c:v>13.38503733331761</c:v>
                </c:pt>
                <c:pt idx="26">
                  <c:v>18.509314622726858</c:v>
                </c:pt>
                <c:pt idx="27">
                  <c:v>17.001182190091068</c:v>
                </c:pt>
                <c:pt idx="28">
                  <c:v>14.15494570879728</c:v>
                </c:pt>
                <c:pt idx="29">
                  <c:v>36.368529238758782</c:v>
                </c:pt>
                <c:pt idx="30">
                  <c:v>24.425678777510349</c:v>
                </c:pt>
                <c:pt idx="31">
                  <c:v>17.448972951651811</c:v>
                </c:pt>
                <c:pt idx="32">
                  <c:v>15.83321120777363</c:v>
                </c:pt>
                <c:pt idx="33">
                  <c:v>13.15814894617461</c:v>
                </c:pt>
                <c:pt idx="34">
                  <c:v>20.21083266245569</c:v>
                </c:pt>
                <c:pt idx="35">
                  <c:v>9.5758866930961357</c:v>
                </c:pt>
                <c:pt idx="36">
                  <c:v>18.984983443554089</c:v>
                </c:pt>
                <c:pt idx="37">
                  <c:v>72.665874586810745</c:v>
                </c:pt>
                <c:pt idx="38">
                  <c:v>7.8397374172756997</c:v>
                </c:pt>
                <c:pt idx="39">
                  <c:v>12.73297811929903</c:v>
                </c:pt>
                <c:pt idx="40">
                  <c:v>33.259141975894508</c:v>
                </c:pt>
                <c:pt idx="41">
                  <c:v>11.779825714998131</c:v>
                </c:pt>
                <c:pt idx="42">
                  <c:v>9.478380355655796</c:v>
                </c:pt>
                <c:pt idx="43">
                  <c:v>12.702693087844739</c:v>
                </c:pt>
                <c:pt idx="44">
                  <c:v>9.828258667826379</c:v>
                </c:pt>
                <c:pt idx="45">
                  <c:v>11.04957719282682</c:v>
                </c:pt>
                <c:pt idx="46">
                  <c:v>11.597382223654879</c:v>
                </c:pt>
                <c:pt idx="47">
                  <c:v>43.48053858868581</c:v>
                </c:pt>
                <c:pt idx="48">
                  <c:v>4.8491518038346317</c:v>
                </c:pt>
                <c:pt idx="49">
                  <c:v>12.234692184453721</c:v>
                </c:pt>
                <c:pt idx="50">
                  <c:v>11.2181712578878</c:v>
                </c:pt>
                <c:pt idx="51">
                  <c:v>64.92542965687062</c:v>
                </c:pt>
                <c:pt idx="52">
                  <c:v>62.810419618231052</c:v>
                </c:pt>
                <c:pt idx="53">
                  <c:v>16.301171481046591</c:v>
                </c:pt>
                <c:pt idx="54">
                  <c:v>3.092956770188914</c:v>
                </c:pt>
                <c:pt idx="55">
                  <c:v>9.8492878143355203</c:v>
                </c:pt>
                <c:pt idx="56">
                  <c:v>13.98466624534738</c:v>
                </c:pt>
                <c:pt idx="57">
                  <c:v>14.96626039807888</c:v>
                </c:pt>
                <c:pt idx="58">
                  <c:v>44.073353882017337</c:v>
                </c:pt>
                <c:pt idx="59">
                  <c:v>24.494694022056638</c:v>
                </c:pt>
                <c:pt idx="60">
                  <c:v>55.098164483200932</c:v>
                </c:pt>
                <c:pt idx="61">
                  <c:v>9.5479744671045914</c:v>
                </c:pt>
                <c:pt idx="62">
                  <c:v>36.063319500166727</c:v>
                </c:pt>
                <c:pt idx="63">
                  <c:v>61.332293440337253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B5D-46CE-B1E2-62C73B3C94D6}"/>
            </c:ext>
          </c:extLst>
        </c:ser>
        <c:ser>
          <c:idx val="9"/>
          <c:order val="9"/>
          <c:tx>
            <c:strRef>
              <c:f>'Figure 1'!$M$3</c:f>
              <c:strCache>
                <c:ptCount val="1"/>
                <c:pt idx="0">
                  <c:v>% group_2</c:v>
                </c:pt>
              </c:strCache>
            </c:strRef>
          </c:tx>
          <c:spPr>
            <a:solidFill>
              <a:srgbClr val="ABD9E9"/>
            </a:solidFill>
            <a:ln w="25400">
              <a:noFill/>
            </a:ln>
          </c:spPr>
          <c:invertIfNegative val="0"/>
          <c:cat>
            <c:strRef>
              <c:f>'Figure 1'!$C$4:$C$67</c:f>
              <c:strCache>
                <c:ptCount val="64"/>
                <c:pt idx="0">
                  <c:v>Tunisia</c:v>
                </c:pt>
                <c:pt idx="1">
                  <c:v>Sweden</c:v>
                </c:pt>
                <c:pt idx="2">
                  <c:v>Perm(Russian Federation)</c:v>
                </c:pt>
                <c:pt idx="3">
                  <c:v>Estonia</c:v>
                </c:pt>
                <c:pt idx="4">
                  <c:v>Russian Federation</c:v>
                </c:pt>
                <c:pt idx="5">
                  <c:v>Latvia</c:v>
                </c:pt>
                <c:pt idx="6">
                  <c:v>Luxembourg</c:v>
                </c:pt>
                <c:pt idx="7">
                  <c:v>Ireland</c:v>
                </c:pt>
                <c:pt idx="8">
                  <c:v>United Kingdom</c:v>
                </c:pt>
                <c:pt idx="9">
                  <c:v>Belgium</c:v>
                </c:pt>
                <c:pt idx="10">
                  <c:v>Czech Republic</c:v>
                </c:pt>
                <c:pt idx="11">
                  <c:v>France</c:v>
                </c:pt>
                <c:pt idx="12">
                  <c:v>Argentina</c:v>
                </c:pt>
                <c:pt idx="13">
                  <c:v>Hungary</c:v>
                </c:pt>
                <c:pt idx="14">
                  <c:v>Slovak Republic</c:v>
                </c:pt>
                <c:pt idx="15">
                  <c:v>Turkey</c:v>
                </c:pt>
                <c:pt idx="16">
                  <c:v>Switzerland</c:v>
                </c:pt>
                <c:pt idx="17">
                  <c:v>Israel</c:v>
                </c:pt>
                <c:pt idx="18">
                  <c:v>Austria</c:v>
                </c:pt>
                <c:pt idx="19">
                  <c:v>Greece</c:v>
                </c:pt>
                <c:pt idx="20">
                  <c:v>Thailand</c:v>
                </c:pt>
                <c:pt idx="21">
                  <c:v>Serbia</c:v>
                </c:pt>
                <c:pt idx="22">
                  <c:v>Denmark</c:v>
                </c:pt>
                <c:pt idx="23">
                  <c:v>Malaysia</c:v>
                </c:pt>
                <c:pt idx="24">
                  <c:v>Liechtenstein</c:v>
                </c:pt>
                <c:pt idx="25">
                  <c:v>Australia</c:v>
                </c:pt>
                <c:pt idx="26">
                  <c:v>Lithuania</c:v>
                </c:pt>
                <c:pt idx="27">
                  <c:v>Portugal</c:v>
                </c:pt>
                <c:pt idx="28">
                  <c:v>Kazakhstan</c:v>
                </c:pt>
                <c:pt idx="29">
                  <c:v>Germany</c:v>
                </c:pt>
                <c:pt idx="30">
                  <c:v>Uruguay</c:v>
                </c:pt>
                <c:pt idx="31">
                  <c:v>Indonesia</c:v>
                </c:pt>
                <c:pt idx="32">
                  <c:v>Montenegro</c:v>
                </c:pt>
                <c:pt idx="33">
                  <c:v>New Zealand</c:v>
                </c:pt>
                <c:pt idx="34">
                  <c:v>Netherlands</c:v>
                </c:pt>
                <c:pt idx="35">
                  <c:v>Croatia</c:v>
                </c:pt>
                <c:pt idx="36">
                  <c:v>Costa Rica</c:v>
                </c:pt>
                <c:pt idx="37">
                  <c:v>Iceland</c:v>
                </c:pt>
                <c:pt idx="38">
                  <c:v>Romania</c:v>
                </c:pt>
                <c:pt idx="39">
                  <c:v>Brazil</c:v>
                </c:pt>
                <c:pt idx="40">
                  <c:v>Finland</c:v>
                </c:pt>
                <c:pt idx="41">
                  <c:v>Qatar</c:v>
                </c:pt>
                <c:pt idx="42">
                  <c:v>Italy</c:v>
                </c:pt>
                <c:pt idx="43">
                  <c:v>Singapore</c:v>
                </c:pt>
                <c:pt idx="44">
                  <c:v>Colombia</c:v>
                </c:pt>
                <c:pt idx="45">
                  <c:v>Mexico</c:v>
                </c:pt>
                <c:pt idx="46">
                  <c:v>Chile</c:v>
                </c:pt>
                <c:pt idx="47">
                  <c:v>Japan</c:v>
                </c:pt>
                <c:pt idx="48">
                  <c:v>Peru</c:v>
                </c:pt>
                <c:pt idx="49">
                  <c:v>United Arab Emirates</c:v>
                </c:pt>
                <c:pt idx="50">
                  <c:v>Slovenia</c:v>
                </c:pt>
                <c:pt idx="51">
                  <c:v>Spain</c:v>
                </c:pt>
                <c:pt idx="52">
                  <c:v>Korea</c:v>
                </c:pt>
                <c:pt idx="53">
                  <c:v>Bulgaria</c:v>
                </c:pt>
                <c:pt idx="54">
                  <c:v>Albania</c:v>
                </c:pt>
                <c:pt idx="55">
                  <c:v>Jordan</c:v>
                </c:pt>
                <c:pt idx="56">
                  <c:v>Canada</c:v>
                </c:pt>
                <c:pt idx="57">
                  <c:v>United States of America</c:v>
                </c:pt>
                <c:pt idx="58">
                  <c:v>Viet Nam</c:v>
                </c:pt>
                <c:pt idx="59">
                  <c:v>Macao-China</c:v>
                </c:pt>
                <c:pt idx="60">
                  <c:v>Hong Kong-China</c:v>
                </c:pt>
                <c:pt idx="61">
                  <c:v>Poland</c:v>
                </c:pt>
                <c:pt idx="62">
                  <c:v>Shanghai-China</c:v>
                </c:pt>
                <c:pt idx="63">
                  <c:v>Chinese Taipei</c:v>
                </c:pt>
              </c:strCache>
            </c:strRef>
          </c:cat>
          <c:val>
            <c:numRef>
              <c:f>'Figure 1'!$M$4:$M$67</c:f>
              <c:numCache>
                <c:formatCode>0</c:formatCode>
                <c:ptCount val="64"/>
                <c:pt idx="0">
                  <c:v>19.9941208807751</c:v>
                </c:pt>
                <c:pt idx="1">
                  <c:v>24.868640748848001</c:v>
                </c:pt>
                <c:pt idx="2">
                  <c:v>15.49601886745017</c:v>
                </c:pt>
                <c:pt idx="3">
                  <c:v>18.910878115587529</c:v>
                </c:pt>
                <c:pt idx="4">
                  <c:v>16.55579881044644</c:v>
                </c:pt>
                <c:pt idx="5">
                  <c:v>19.178238762980179</c:v>
                </c:pt>
                <c:pt idx="6">
                  <c:v>14.05433707613488</c:v>
                </c:pt>
                <c:pt idx="7">
                  <c:v>17.93409833621218</c:v>
                </c:pt>
                <c:pt idx="8">
                  <c:v>19.523799756129598</c:v>
                </c:pt>
                <c:pt idx="9">
                  <c:v>15.1633115293952</c:v>
                </c:pt>
                <c:pt idx="10">
                  <c:v>22.87505816622437</c:v>
                </c:pt>
                <c:pt idx="11">
                  <c:v>15.98822822249595</c:v>
                </c:pt>
                <c:pt idx="12">
                  <c:v>16.867265356979949</c:v>
                </c:pt>
                <c:pt idx="13">
                  <c:v>21.366496797523379</c:v>
                </c:pt>
                <c:pt idx="14">
                  <c:v>15.92367258282326</c:v>
                </c:pt>
                <c:pt idx="15">
                  <c:v>15.89321820223484</c:v>
                </c:pt>
                <c:pt idx="16">
                  <c:v>21.665083881865939</c:v>
                </c:pt>
                <c:pt idx="17">
                  <c:v>16.286291904903852</c:v>
                </c:pt>
                <c:pt idx="18">
                  <c:v>23.13492093697084</c:v>
                </c:pt>
                <c:pt idx="19">
                  <c:v>18.02519123217392</c:v>
                </c:pt>
                <c:pt idx="20">
                  <c:v>13.938609666771841</c:v>
                </c:pt>
                <c:pt idx="21">
                  <c:v>12.635554330366199</c:v>
                </c:pt>
                <c:pt idx="22">
                  <c:v>14.399879986531079</c:v>
                </c:pt>
                <c:pt idx="23">
                  <c:v>14.217376299936101</c:v>
                </c:pt>
                <c:pt idx="24">
                  <c:v>25.053548544067549</c:v>
                </c:pt>
                <c:pt idx="25">
                  <c:v>14.166275965628341</c:v>
                </c:pt>
                <c:pt idx="26">
                  <c:v>18.627306102472819</c:v>
                </c:pt>
                <c:pt idx="27">
                  <c:v>14.80683744456873</c:v>
                </c:pt>
                <c:pt idx="28">
                  <c:v>15.023348399704039</c:v>
                </c:pt>
                <c:pt idx="29">
                  <c:v>23.45579958754962</c:v>
                </c:pt>
                <c:pt idx="30">
                  <c:v>20.335522599303189</c:v>
                </c:pt>
                <c:pt idx="31">
                  <c:v>20.326995411873408</c:v>
                </c:pt>
                <c:pt idx="32">
                  <c:v>12.78648046403281</c:v>
                </c:pt>
                <c:pt idx="33">
                  <c:v>15.790023395993961</c:v>
                </c:pt>
                <c:pt idx="34">
                  <c:v>12.86217563793735</c:v>
                </c:pt>
                <c:pt idx="35">
                  <c:v>8.6988222379739515</c:v>
                </c:pt>
                <c:pt idx="36">
                  <c:v>14.69394938545843</c:v>
                </c:pt>
                <c:pt idx="37">
                  <c:v>11.662195415122349</c:v>
                </c:pt>
                <c:pt idx="38">
                  <c:v>14.418973713941011</c:v>
                </c:pt>
                <c:pt idx="39">
                  <c:v>18.132318635685358</c:v>
                </c:pt>
                <c:pt idx="40">
                  <c:v>21.492728191838761</c:v>
                </c:pt>
                <c:pt idx="41">
                  <c:v>14.11176950465471</c:v>
                </c:pt>
                <c:pt idx="42">
                  <c:v>10.65461090208847</c:v>
                </c:pt>
                <c:pt idx="43">
                  <c:v>10.345412240771839</c:v>
                </c:pt>
                <c:pt idx="44">
                  <c:v>16.364487391051021</c:v>
                </c:pt>
                <c:pt idx="45">
                  <c:v>18.341762852710222</c:v>
                </c:pt>
                <c:pt idx="46">
                  <c:v>13.856640951475869</c:v>
                </c:pt>
                <c:pt idx="47">
                  <c:v>22.47020256326352</c:v>
                </c:pt>
                <c:pt idx="48">
                  <c:v>14.9085269916042</c:v>
                </c:pt>
                <c:pt idx="49">
                  <c:v>11.410239680410401</c:v>
                </c:pt>
                <c:pt idx="50">
                  <c:v>11.165005710746501</c:v>
                </c:pt>
                <c:pt idx="51">
                  <c:v>16.697531269867209</c:v>
                </c:pt>
                <c:pt idx="52">
                  <c:v>23.31215949318463</c:v>
                </c:pt>
                <c:pt idx="53">
                  <c:v>16.303043554138529</c:v>
                </c:pt>
                <c:pt idx="54">
                  <c:v>5.4231357563560341</c:v>
                </c:pt>
                <c:pt idx="55">
                  <c:v>9.9696961118414098</c:v>
                </c:pt>
                <c:pt idx="56">
                  <c:v>12.983913855520759</c:v>
                </c:pt>
                <c:pt idx="57">
                  <c:v>16.608170510052251</c:v>
                </c:pt>
                <c:pt idx="58">
                  <c:v>18.944361978194479</c:v>
                </c:pt>
                <c:pt idx="59">
                  <c:v>13.33707953479313</c:v>
                </c:pt>
                <c:pt idx="60">
                  <c:v>17.128725928754331</c:v>
                </c:pt>
                <c:pt idx="61">
                  <c:v>16.037474208310329</c:v>
                </c:pt>
                <c:pt idx="62">
                  <c:v>15.1136859880581</c:v>
                </c:pt>
                <c:pt idx="63">
                  <c:v>17.616323349630651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B5D-46CE-B1E2-62C73B3C94D6}"/>
            </c:ext>
          </c:extLst>
        </c:ser>
        <c:ser>
          <c:idx val="10"/>
          <c:order val="10"/>
          <c:tx>
            <c:strRef>
              <c:f>'Figure 1'!$N$3</c:f>
              <c:strCache>
                <c:ptCount val="1"/>
                <c:pt idx="0">
                  <c:v>% group_3</c:v>
                </c:pt>
              </c:strCache>
            </c:strRef>
          </c:tx>
          <c:spPr>
            <a:solidFill>
              <a:srgbClr val="FFFFBF"/>
            </a:solidFill>
            <a:ln w="25400">
              <a:noFill/>
            </a:ln>
          </c:spPr>
          <c:invertIfNegative val="0"/>
          <c:cat>
            <c:strRef>
              <c:f>'Figure 1'!$C$4:$C$67</c:f>
              <c:strCache>
                <c:ptCount val="64"/>
                <c:pt idx="0">
                  <c:v>Tunisia</c:v>
                </c:pt>
                <c:pt idx="1">
                  <c:v>Sweden</c:v>
                </c:pt>
                <c:pt idx="2">
                  <c:v>Perm(Russian Federation)</c:v>
                </c:pt>
                <c:pt idx="3">
                  <c:v>Estonia</c:v>
                </c:pt>
                <c:pt idx="4">
                  <c:v>Russian Federation</c:v>
                </c:pt>
                <c:pt idx="5">
                  <c:v>Latvia</c:v>
                </c:pt>
                <c:pt idx="6">
                  <c:v>Luxembourg</c:v>
                </c:pt>
                <c:pt idx="7">
                  <c:v>Ireland</c:v>
                </c:pt>
                <c:pt idx="8">
                  <c:v>United Kingdom</c:v>
                </c:pt>
                <c:pt idx="9">
                  <c:v>Belgium</c:v>
                </c:pt>
                <c:pt idx="10">
                  <c:v>Czech Republic</c:v>
                </c:pt>
                <c:pt idx="11">
                  <c:v>France</c:v>
                </c:pt>
                <c:pt idx="12">
                  <c:v>Argentina</c:v>
                </c:pt>
                <c:pt idx="13">
                  <c:v>Hungary</c:v>
                </c:pt>
                <c:pt idx="14">
                  <c:v>Slovak Republic</c:v>
                </c:pt>
                <c:pt idx="15">
                  <c:v>Turkey</c:v>
                </c:pt>
                <c:pt idx="16">
                  <c:v>Switzerland</c:v>
                </c:pt>
                <c:pt idx="17">
                  <c:v>Israel</c:v>
                </c:pt>
                <c:pt idx="18">
                  <c:v>Austria</c:v>
                </c:pt>
                <c:pt idx="19">
                  <c:v>Greece</c:v>
                </c:pt>
                <c:pt idx="20">
                  <c:v>Thailand</c:v>
                </c:pt>
                <c:pt idx="21">
                  <c:v>Serbia</c:v>
                </c:pt>
                <c:pt idx="22">
                  <c:v>Denmark</c:v>
                </c:pt>
                <c:pt idx="23">
                  <c:v>Malaysia</c:v>
                </c:pt>
                <c:pt idx="24">
                  <c:v>Liechtenstein</c:v>
                </c:pt>
                <c:pt idx="25">
                  <c:v>Australia</c:v>
                </c:pt>
                <c:pt idx="26">
                  <c:v>Lithuania</c:v>
                </c:pt>
                <c:pt idx="27">
                  <c:v>Portugal</c:v>
                </c:pt>
                <c:pt idx="28">
                  <c:v>Kazakhstan</c:v>
                </c:pt>
                <c:pt idx="29">
                  <c:v>Germany</c:v>
                </c:pt>
                <c:pt idx="30">
                  <c:v>Uruguay</c:v>
                </c:pt>
                <c:pt idx="31">
                  <c:v>Indonesia</c:v>
                </c:pt>
                <c:pt idx="32">
                  <c:v>Montenegro</c:v>
                </c:pt>
                <c:pt idx="33">
                  <c:v>New Zealand</c:v>
                </c:pt>
                <c:pt idx="34">
                  <c:v>Netherlands</c:v>
                </c:pt>
                <c:pt idx="35">
                  <c:v>Croatia</c:v>
                </c:pt>
                <c:pt idx="36">
                  <c:v>Costa Rica</c:v>
                </c:pt>
                <c:pt idx="37">
                  <c:v>Iceland</c:v>
                </c:pt>
                <c:pt idx="38">
                  <c:v>Romania</c:v>
                </c:pt>
                <c:pt idx="39">
                  <c:v>Brazil</c:v>
                </c:pt>
                <c:pt idx="40">
                  <c:v>Finland</c:v>
                </c:pt>
                <c:pt idx="41">
                  <c:v>Qatar</c:v>
                </c:pt>
                <c:pt idx="42">
                  <c:v>Italy</c:v>
                </c:pt>
                <c:pt idx="43">
                  <c:v>Singapore</c:v>
                </c:pt>
                <c:pt idx="44">
                  <c:v>Colombia</c:v>
                </c:pt>
                <c:pt idx="45">
                  <c:v>Mexico</c:v>
                </c:pt>
                <c:pt idx="46">
                  <c:v>Chile</c:v>
                </c:pt>
                <c:pt idx="47">
                  <c:v>Japan</c:v>
                </c:pt>
                <c:pt idx="48">
                  <c:v>Peru</c:v>
                </c:pt>
                <c:pt idx="49">
                  <c:v>United Arab Emirates</c:v>
                </c:pt>
                <c:pt idx="50">
                  <c:v>Slovenia</c:v>
                </c:pt>
                <c:pt idx="51">
                  <c:v>Spain</c:v>
                </c:pt>
                <c:pt idx="52">
                  <c:v>Korea</c:v>
                </c:pt>
                <c:pt idx="53">
                  <c:v>Bulgaria</c:v>
                </c:pt>
                <c:pt idx="54">
                  <c:v>Albania</c:v>
                </c:pt>
                <c:pt idx="55">
                  <c:v>Jordan</c:v>
                </c:pt>
                <c:pt idx="56">
                  <c:v>Canada</c:v>
                </c:pt>
                <c:pt idx="57">
                  <c:v>United States of America</c:v>
                </c:pt>
                <c:pt idx="58">
                  <c:v>Viet Nam</c:v>
                </c:pt>
                <c:pt idx="59">
                  <c:v>Macao-China</c:v>
                </c:pt>
                <c:pt idx="60">
                  <c:v>Hong Kong-China</c:v>
                </c:pt>
                <c:pt idx="61">
                  <c:v>Poland</c:v>
                </c:pt>
                <c:pt idx="62">
                  <c:v>Shanghai-China</c:v>
                </c:pt>
                <c:pt idx="63">
                  <c:v>Chinese Taipei</c:v>
                </c:pt>
              </c:strCache>
            </c:strRef>
          </c:cat>
          <c:val>
            <c:numRef>
              <c:f>'Figure 1'!$N$4:$N$67</c:f>
              <c:numCache>
                <c:formatCode>0</c:formatCode>
                <c:ptCount val="64"/>
                <c:pt idx="0">
                  <c:v>17.285606102484341</c:v>
                </c:pt>
                <c:pt idx="1">
                  <c:v>15.167620820415101</c:v>
                </c:pt>
                <c:pt idx="2">
                  <c:v>21.661587507776499</c:v>
                </c:pt>
                <c:pt idx="3">
                  <c:v>24.980946956081421</c:v>
                </c:pt>
                <c:pt idx="4">
                  <c:v>22.353482542696408</c:v>
                </c:pt>
                <c:pt idx="5">
                  <c:v>19.10914843348322</c:v>
                </c:pt>
                <c:pt idx="6">
                  <c:v>18.319900380896041</c:v>
                </c:pt>
                <c:pt idx="7">
                  <c:v>21.35431264699665</c:v>
                </c:pt>
                <c:pt idx="8">
                  <c:v>21.952248044371899</c:v>
                </c:pt>
                <c:pt idx="9">
                  <c:v>17.295890514121371</c:v>
                </c:pt>
                <c:pt idx="10">
                  <c:v>20.553044707461691</c:v>
                </c:pt>
                <c:pt idx="11">
                  <c:v>16.3604908347682</c:v>
                </c:pt>
                <c:pt idx="12">
                  <c:v>16.44573243860026</c:v>
                </c:pt>
                <c:pt idx="13">
                  <c:v>21.716004194110361</c:v>
                </c:pt>
                <c:pt idx="14">
                  <c:v>19.892396438975481</c:v>
                </c:pt>
                <c:pt idx="15">
                  <c:v>22.843602008332962</c:v>
                </c:pt>
                <c:pt idx="16">
                  <c:v>17.273539193480548</c:v>
                </c:pt>
                <c:pt idx="17">
                  <c:v>14.271483502873959</c:v>
                </c:pt>
                <c:pt idx="18">
                  <c:v>17.341982472346331</c:v>
                </c:pt>
                <c:pt idx="19">
                  <c:v>17.0534834934526</c:v>
                </c:pt>
                <c:pt idx="20">
                  <c:v>15.25601426355343</c:v>
                </c:pt>
                <c:pt idx="21">
                  <c:v>17.618587579956738</c:v>
                </c:pt>
                <c:pt idx="22">
                  <c:v>20.22168084958782</c:v>
                </c:pt>
                <c:pt idx="23">
                  <c:v>18.526194653195379</c:v>
                </c:pt>
                <c:pt idx="24">
                  <c:v>15.387086304335471</c:v>
                </c:pt>
                <c:pt idx="25">
                  <c:v>21.64988440194227</c:v>
                </c:pt>
                <c:pt idx="26">
                  <c:v>22.186804447019089</c:v>
                </c:pt>
                <c:pt idx="27">
                  <c:v>19.200173173176879</c:v>
                </c:pt>
                <c:pt idx="28">
                  <c:v>17.802000580864579</c:v>
                </c:pt>
                <c:pt idx="29">
                  <c:v>18.27736901256873</c:v>
                </c:pt>
                <c:pt idx="30">
                  <c:v>23.694536781974801</c:v>
                </c:pt>
                <c:pt idx="31">
                  <c:v>20.72582155012158</c:v>
                </c:pt>
                <c:pt idx="32">
                  <c:v>16.282898599333588</c:v>
                </c:pt>
                <c:pt idx="33">
                  <c:v>24.975727768650771</c:v>
                </c:pt>
                <c:pt idx="34">
                  <c:v>19.196461862678682</c:v>
                </c:pt>
                <c:pt idx="35">
                  <c:v>14.901984272065491</c:v>
                </c:pt>
                <c:pt idx="36">
                  <c:v>20.36419845384129</c:v>
                </c:pt>
                <c:pt idx="37">
                  <c:v>7.8711603105792696</c:v>
                </c:pt>
                <c:pt idx="38">
                  <c:v>15.423057442738161</c:v>
                </c:pt>
                <c:pt idx="39">
                  <c:v>25.163556249011389</c:v>
                </c:pt>
                <c:pt idx="40">
                  <c:v>21.839397067961141</c:v>
                </c:pt>
                <c:pt idx="41">
                  <c:v>16.272549151406491</c:v>
                </c:pt>
                <c:pt idx="42">
                  <c:v>16.670011824381771</c:v>
                </c:pt>
                <c:pt idx="43">
                  <c:v>17.48436736417985</c:v>
                </c:pt>
                <c:pt idx="44">
                  <c:v>22.329580518376449</c:v>
                </c:pt>
                <c:pt idx="45">
                  <c:v>22.16114125188367</c:v>
                </c:pt>
                <c:pt idx="46">
                  <c:v>21.98609211391868</c:v>
                </c:pt>
                <c:pt idx="47">
                  <c:v>20.709638760325848</c:v>
                </c:pt>
                <c:pt idx="48">
                  <c:v>15.90886767898221</c:v>
                </c:pt>
                <c:pt idx="49">
                  <c:v>12.865817745754811</c:v>
                </c:pt>
                <c:pt idx="50">
                  <c:v>19.922340358746141</c:v>
                </c:pt>
                <c:pt idx="51">
                  <c:v>8.9619642726911568</c:v>
                </c:pt>
                <c:pt idx="52">
                  <c:v>8.4869136384896127</c:v>
                </c:pt>
                <c:pt idx="53">
                  <c:v>18.758416372676852</c:v>
                </c:pt>
                <c:pt idx="54">
                  <c:v>9.5148182783138893</c:v>
                </c:pt>
                <c:pt idx="55">
                  <c:v>9.8325724868262157</c:v>
                </c:pt>
                <c:pt idx="56">
                  <c:v>20.836684596890009</c:v>
                </c:pt>
                <c:pt idx="57">
                  <c:v>22.95307091826902</c:v>
                </c:pt>
                <c:pt idx="58">
                  <c:v>22.059521777830629</c:v>
                </c:pt>
                <c:pt idx="59">
                  <c:v>21.719058965144889</c:v>
                </c:pt>
                <c:pt idx="60">
                  <c:v>14.88597090806352</c:v>
                </c:pt>
                <c:pt idx="61">
                  <c:v>24.02572286827829</c:v>
                </c:pt>
                <c:pt idx="62">
                  <c:v>18.115265430852659</c:v>
                </c:pt>
                <c:pt idx="63">
                  <c:v>14.38496204523037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B5D-46CE-B1E2-62C73B3C94D6}"/>
            </c:ext>
          </c:extLst>
        </c:ser>
        <c:ser>
          <c:idx val="11"/>
          <c:order val="11"/>
          <c:tx>
            <c:strRef>
              <c:f>'Figure 1'!$O$3</c:f>
              <c:strCache>
                <c:ptCount val="1"/>
                <c:pt idx="0">
                  <c:v>% group_4</c:v>
                </c:pt>
              </c:strCache>
            </c:strRef>
          </c:tx>
          <c:spPr>
            <a:solidFill>
              <a:srgbClr val="FDAE61"/>
            </a:solidFill>
            <a:ln w="25400">
              <a:noFill/>
            </a:ln>
          </c:spPr>
          <c:invertIfNegative val="0"/>
          <c:cat>
            <c:strRef>
              <c:f>'Figure 1'!$C$4:$C$67</c:f>
              <c:strCache>
                <c:ptCount val="64"/>
                <c:pt idx="0">
                  <c:v>Tunisia</c:v>
                </c:pt>
                <c:pt idx="1">
                  <c:v>Sweden</c:v>
                </c:pt>
                <c:pt idx="2">
                  <c:v>Perm(Russian Federation)</c:v>
                </c:pt>
                <c:pt idx="3">
                  <c:v>Estonia</c:v>
                </c:pt>
                <c:pt idx="4">
                  <c:v>Russian Federation</c:v>
                </c:pt>
                <c:pt idx="5">
                  <c:v>Latvia</c:v>
                </c:pt>
                <c:pt idx="6">
                  <c:v>Luxembourg</c:v>
                </c:pt>
                <c:pt idx="7">
                  <c:v>Ireland</c:v>
                </c:pt>
                <c:pt idx="8">
                  <c:v>United Kingdom</c:v>
                </c:pt>
                <c:pt idx="9">
                  <c:v>Belgium</c:v>
                </c:pt>
                <c:pt idx="10">
                  <c:v>Czech Republic</c:v>
                </c:pt>
                <c:pt idx="11">
                  <c:v>France</c:v>
                </c:pt>
                <c:pt idx="12">
                  <c:v>Argentina</c:v>
                </c:pt>
                <c:pt idx="13">
                  <c:v>Hungary</c:v>
                </c:pt>
                <c:pt idx="14">
                  <c:v>Slovak Republic</c:v>
                </c:pt>
                <c:pt idx="15">
                  <c:v>Turkey</c:v>
                </c:pt>
                <c:pt idx="16">
                  <c:v>Switzerland</c:v>
                </c:pt>
                <c:pt idx="17">
                  <c:v>Israel</c:v>
                </c:pt>
                <c:pt idx="18">
                  <c:v>Austria</c:v>
                </c:pt>
                <c:pt idx="19">
                  <c:v>Greece</c:v>
                </c:pt>
                <c:pt idx="20">
                  <c:v>Thailand</c:v>
                </c:pt>
                <c:pt idx="21">
                  <c:v>Serbia</c:v>
                </c:pt>
                <c:pt idx="22">
                  <c:v>Denmark</c:v>
                </c:pt>
                <c:pt idx="23">
                  <c:v>Malaysia</c:v>
                </c:pt>
                <c:pt idx="24">
                  <c:v>Liechtenstein</c:v>
                </c:pt>
                <c:pt idx="25">
                  <c:v>Australia</c:v>
                </c:pt>
                <c:pt idx="26">
                  <c:v>Lithuania</c:v>
                </c:pt>
                <c:pt idx="27">
                  <c:v>Portugal</c:v>
                </c:pt>
                <c:pt idx="28">
                  <c:v>Kazakhstan</c:v>
                </c:pt>
                <c:pt idx="29">
                  <c:v>Germany</c:v>
                </c:pt>
                <c:pt idx="30">
                  <c:v>Uruguay</c:v>
                </c:pt>
                <c:pt idx="31">
                  <c:v>Indonesia</c:v>
                </c:pt>
                <c:pt idx="32">
                  <c:v>Montenegro</c:v>
                </c:pt>
                <c:pt idx="33">
                  <c:v>New Zealand</c:v>
                </c:pt>
                <c:pt idx="34">
                  <c:v>Netherlands</c:v>
                </c:pt>
                <c:pt idx="35">
                  <c:v>Croatia</c:v>
                </c:pt>
                <c:pt idx="36">
                  <c:v>Costa Rica</c:v>
                </c:pt>
                <c:pt idx="37">
                  <c:v>Iceland</c:v>
                </c:pt>
                <c:pt idx="38">
                  <c:v>Romania</c:v>
                </c:pt>
                <c:pt idx="39">
                  <c:v>Brazil</c:v>
                </c:pt>
                <c:pt idx="40">
                  <c:v>Finland</c:v>
                </c:pt>
                <c:pt idx="41">
                  <c:v>Qatar</c:v>
                </c:pt>
                <c:pt idx="42">
                  <c:v>Italy</c:v>
                </c:pt>
                <c:pt idx="43">
                  <c:v>Singapore</c:v>
                </c:pt>
                <c:pt idx="44">
                  <c:v>Colombia</c:v>
                </c:pt>
                <c:pt idx="45">
                  <c:v>Mexico</c:v>
                </c:pt>
                <c:pt idx="46">
                  <c:v>Chile</c:v>
                </c:pt>
                <c:pt idx="47">
                  <c:v>Japan</c:v>
                </c:pt>
                <c:pt idx="48">
                  <c:v>Peru</c:v>
                </c:pt>
                <c:pt idx="49">
                  <c:v>United Arab Emirates</c:v>
                </c:pt>
                <c:pt idx="50">
                  <c:v>Slovenia</c:v>
                </c:pt>
                <c:pt idx="51">
                  <c:v>Spain</c:v>
                </c:pt>
                <c:pt idx="52">
                  <c:v>Korea</c:v>
                </c:pt>
                <c:pt idx="53">
                  <c:v>Bulgaria</c:v>
                </c:pt>
                <c:pt idx="54">
                  <c:v>Albania</c:v>
                </c:pt>
                <c:pt idx="55">
                  <c:v>Jordan</c:v>
                </c:pt>
                <c:pt idx="56">
                  <c:v>Canada</c:v>
                </c:pt>
                <c:pt idx="57">
                  <c:v>United States of America</c:v>
                </c:pt>
                <c:pt idx="58">
                  <c:v>Viet Nam</c:v>
                </c:pt>
                <c:pt idx="59">
                  <c:v>Macao-China</c:v>
                </c:pt>
                <c:pt idx="60">
                  <c:v>Hong Kong-China</c:v>
                </c:pt>
                <c:pt idx="61">
                  <c:v>Poland</c:v>
                </c:pt>
                <c:pt idx="62">
                  <c:v>Shanghai-China</c:v>
                </c:pt>
                <c:pt idx="63">
                  <c:v>Chinese Taipei</c:v>
                </c:pt>
              </c:strCache>
            </c:strRef>
          </c:cat>
          <c:val>
            <c:numRef>
              <c:f>'Figure 1'!$O$4:$O$67</c:f>
              <c:numCache>
                <c:formatCode>0</c:formatCode>
                <c:ptCount val="64"/>
                <c:pt idx="0">
                  <c:v>15.34654697264383</c:v>
                </c:pt>
                <c:pt idx="1">
                  <c:v>7.2900615027828826</c:v>
                </c:pt>
                <c:pt idx="2">
                  <c:v>23.734868886274128</c:v>
                </c:pt>
                <c:pt idx="3">
                  <c:v>20.694927805153821</c:v>
                </c:pt>
                <c:pt idx="4">
                  <c:v>22.96822876394663</c:v>
                </c:pt>
                <c:pt idx="5">
                  <c:v>15.70528131777758</c:v>
                </c:pt>
                <c:pt idx="6">
                  <c:v>18.51296609421161</c:v>
                </c:pt>
                <c:pt idx="7">
                  <c:v>20.875135547228918</c:v>
                </c:pt>
                <c:pt idx="8">
                  <c:v>21.796159486244399</c:v>
                </c:pt>
                <c:pt idx="9">
                  <c:v>13.37133279583556</c:v>
                </c:pt>
                <c:pt idx="10">
                  <c:v>14.93133963833175</c:v>
                </c:pt>
                <c:pt idx="11">
                  <c:v>16.272568970870651</c:v>
                </c:pt>
                <c:pt idx="12">
                  <c:v>19.479657656751041</c:v>
                </c:pt>
                <c:pt idx="13">
                  <c:v>16.82445353478154</c:v>
                </c:pt>
                <c:pt idx="14">
                  <c:v>16.523724868501279</c:v>
                </c:pt>
                <c:pt idx="15">
                  <c:v>23.337528688293389</c:v>
                </c:pt>
                <c:pt idx="16">
                  <c:v>11.486814717276721</c:v>
                </c:pt>
                <c:pt idx="17">
                  <c:v>10.27739096075728</c:v>
                </c:pt>
                <c:pt idx="18">
                  <c:v>10.76005605124181</c:v>
                </c:pt>
                <c:pt idx="19">
                  <c:v>16.625212022388329</c:v>
                </c:pt>
                <c:pt idx="20">
                  <c:v>39.764021068498081</c:v>
                </c:pt>
                <c:pt idx="21">
                  <c:v>24.409200646065958</c:v>
                </c:pt>
                <c:pt idx="22">
                  <c:v>19.459774436145651</c:v>
                </c:pt>
                <c:pt idx="23">
                  <c:v>30.4511487487338</c:v>
                </c:pt>
                <c:pt idx="24">
                  <c:v>7.742060690421301</c:v>
                </c:pt>
                <c:pt idx="25">
                  <c:v>24.656717689567522</c:v>
                </c:pt>
                <c:pt idx="26">
                  <c:v>19.034822177941852</c:v>
                </c:pt>
                <c:pt idx="27">
                  <c:v>20.79545942619562</c:v>
                </c:pt>
                <c:pt idx="28">
                  <c:v>25.958587279631189</c:v>
                </c:pt>
                <c:pt idx="29">
                  <c:v>11.55041509954359</c:v>
                </c:pt>
                <c:pt idx="30">
                  <c:v>17.063226076497969</c:v>
                </c:pt>
                <c:pt idx="31">
                  <c:v>31.400584888802399</c:v>
                </c:pt>
                <c:pt idx="32">
                  <c:v>20.847561317015629</c:v>
                </c:pt>
                <c:pt idx="33">
                  <c:v>25.707752873998569</c:v>
                </c:pt>
                <c:pt idx="34">
                  <c:v>22.74504402310782</c:v>
                </c:pt>
                <c:pt idx="35">
                  <c:v>18.22700344859766</c:v>
                </c:pt>
                <c:pt idx="36">
                  <c:v>19.747952543006171</c:v>
                </c:pt>
                <c:pt idx="37">
                  <c:v>4.274776983554732</c:v>
                </c:pt>
                <c:pt idx="38">
                  <c:v>25.923022308473911</c:v>
                </c:pt>
                <c:pt idx="39">
                  <c:v>24.6211930299032</c:v>
                </c:pt>
                <c:pt idx="40">
                  <c:v>15.31939424921749</c:v>
                </c:pt>
                <c:pt idx="41">
                  <c:v>15.746486853535931</c:v>
                </c:pt>
                <c:pt idx="42">
                  <c:v>25.11901776720071</c:v>
                </c:pt>
                <c:pt idx="43">
                  <c:v>21.41640270277864</c:v>
                </c:pt>
                <c:pt idx="44">
                  <c:v>29.025728505104919</c:v>
                </c:pt>
                <c:pt idx="45">
                  <c:v>25.283355899071118</c:v>
                </c:pt>
                <c:pt idx="46">
                  <c:v>27.58942449248525</c:v>
                </c:pt>
                <c:pt idx="47">
                  <c:v>10.152667547388271</c:v>
                </c:pt>
                <c:pt idx="48">
                  <c:v>28.388580502601759</c:v>
                </c:pt>
                <c:pt idx="49">
                  <c:v>21.161841436398159</c:v>
                </c:pt>
                <c:pt idx="50">
                  <c:v>24.431627552431681</c:v>
                </c:pt>
                <c:pt idx="51">
                  <c:v>5.2208730641347216</c:v>
                </c:pt>
                <c:pt idx="52">
                  <c:v>3.915123905606968</c:v>
                </c:pt>
                <c:pt idx="53">
                  <c:v>21.561387754905731</c:v>
                </c:pt>
                <c:pt idx="54">
                  <c:v>22.584015214145811</c:v>
                </c:pt>
                <c:pt idx="55">
                  <c:v>20.551857079290599</c:v>
                </c:pt>
                <c:pt idx="56">
                  <c:v>24.386662830832179</c:v>
                </c:pt>
                <c:pt idx="57">
                  <c:v>22.02601358491037</c:v>
                </c:pt>
                <c:pt idx="58">
                  <c:v>9.8694627686749179</c:v>
                </c:pt>
                <c:pt idx="59">
                  <c:v>17.858581366943412</c:v>
                </c:pt>
                <c:pt idx="60">
                  <c:v>7.5526328095019881</c:v>
                </c:pt>
                <c:pt idx="61">
                  <c:v>27.49090129875113</c:v>
                </c:pt>
                <c:pt idx="62">
                  <c:v>11.32084971235918</c:v>
                </c:pt>
                <c:pt idx="63">
                  <c:v>5.0649252582632718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B5D-46CE-B1E2-62C73B3C94D6}"/>
            </c:ext>
          </c:extLst>
        </c:ser>
        <c:ser>
          <c:idx val="12"/>
          <c:order val="12"/>
          <c:tx>
            <c:strRef>
              <c:f>'Figure 1'!$P$3</c:f>
              <c:strCache>
                <c:ptCount val="1"/>
                <c:pt idx="0">
                  <c:v>% group_5</c:v>
                </c:pt>
              </c:strCache>
            </c:strRef>
          </c:tx>
          <c:spPr>
            <a:solidFill>
              <a:srgbClr val="D7191C"/>
            </a:solidFill>
            <a:ln w="25400">
              <a:noFill/>
            </a:ln>
          </c:spPr>
          <c:invertIfNegative val="0"/>
          <c:cat>
            <c:strRef>
              <c:f>'Figure 1'!$C$4:$C$67</c:f>
              <c:strCache>
                <c:ptCount val="64"/>
                <c:pt idx="0">
                  <c:v>Tunisia</c:v>
                </c:pt>
                <c:pt idx="1">
                  <c:v>Sweden</c:v>
                </c:pt>
                <c:pt idx="2">
                  <c:v>Perm(Russian Federation)</c:v>
                </c:pt>
                <c:pt idx="3">
                  <c:v>Estonia</c:v>
                </c:pt>
                <c:pt idx="4">
                  <c:v>Russian Federation</c:v>
                </c:pt>
                <c:pt idx="5">
                  <c:v>Latvia</c:v>
                </c:pt>
                <c:pt idx="6">
                  <c:v>Luxembourg</c:v>
                </c:pt>
                <c:pt idx="7">
                  <c:v>Ireland</c:v>
                </c:pt>
                <c:pt idx="8">
                  <c:v>United Kingdom</c:v>
                </c:pt>
                <c:pt idx="9">
                  <c:v>Belgium</c:v>
                </c:pt>
                <c:pt idx="10">
                  <c:v>Czech Republic</c:v>
                </c:pt>
                <c:pt idx="11">
                  <c:v>France</c:v>
                </c:pt>
                <c:pt idx="12">
                  <c:v>Argentina</c:v>
                </c:pt>
                <c:pt idx="13">
                  <c:v>Hungary</c:v>
                </c:pt>
                <c:pt idx="14">
                  <c:v>Slovak Republic</c:v>
                </c:pt>
                <c:pt idx="15">
                  <c:v>Turkey</c:v>
                </c:pt>
                <c:pt idx="16">
                  <c:v>Switzerland</c:v>
                </c:pt>
                <c:pt idx="17">
                  <c:v>Israel</c:v>
                </c:pt>
                <c:pt idx="18">
                  <c:v>Austria</c:v>
                </c:pt>
                <c:pt idx="19">
                  <c:v>Greece</c:v>
                </c:pt>
                <c:pt idx="20">
                  <c:v>Thailand</c:v>
                </c:pt>
                <c:pt idx="21">
                  <c:v>Serbia</c:v>
                </c:pt>
                <c:pt idx="22">
                  <c:v>Denmark</c:v>
                </c:pt>
                <c:pt idx="23">
                  <c:v>Malaysia</c:v>
                </c:pt>
                <c:pt idx="24">
                  <c:v>Liechtenstein</c:v>
                </c:pt>
                <c:pt idx="25">
                  <c:v>Australia</c:v>
                </c:pt>
                <c:pt idx="26">
                  <c:v>Lithuania</c:v>
                </c:pt>
                <c:pt idx="27">
                  <c:v>Portugal</c:v>
                </c:pt>
                <c:pt idx="28">
                  <c:v>Kazakhstan</c:v>
                </c:pt>
                <c:pt idx="29">
                  <c:v>Germany</c:v>
                </c:pt>
                <c:pt idx="30">
                  <c:v>Uruguay</c:v>
                </c:pt>
                <c:pt idx="31">
                  <c:v>Indonesia</c:v>
                </c:pt>
                <c:pt idx="32">
                  <c:v>Montenegro</c:v>
                </c:pt>
                <c:pt idx="33">
                  <c:v>New Zealand</c:v>
                </c:pt>
                <c:pt idx="34">
                  <c:v>Netherlands</c:v>
                </c:pt>
                <c:pt idx="35">
                  <c:v>Croatia</c:v>
                </c:pt>
                <c:pt idx="36">
                  <c:v>Costa Rica</c:v>
                </c:pt>
                <c:pt idx="37">
                  <c:v>Iceland</c:v>
                </c:pt>
                <c:pt idx="38">
                  <c:v>Romania</c:v>
                </c:pt>
                <c:pt idx="39">
                  <c:v>Brazil</c:v>
                </c:pt>
                <c:pt idx="40">
                  <c:v>Finland</c:v>
                </c:pt>
                <c:pt idx="41">
                  <c:v>Qatar</c:v>
                </c:pt>
                <c:pt idx="42">
                  <c:v>Italy</c:v>
                </c:pt>
                <c:pt idx="43">
                  <c:v>Singapore</c:v>
                </c:pt>
                <c:pt idx="44">
                  <c:v>Colombia</c:v>
                </c:pt>
                <c:pt idx="45">
                  <c:v>Mexico</c:v>
                </c:pt>
                <c:pt idx="46">
                  <c:v>Chile</c:v>
                </c:pt>
                <c:pt idx="47">
                  <c:v>Japan</c:v>
                </c:pt>
                <c:pt idx="48">
                  <c:v>Peru</c:v>
                </c:pt>
                <c:pt idx="49">
                  <c:v>United Arab Emirates</c:v>
                </c:pt>
                <c:pt idx="50">
                  <c:v>Slovenia</c:v>
                </c:pt>
                <c:pt idx="51">
                  <c:v>Spain</c:v>
                </c:pt>
                <c:pt idx="52">
                  <c:v>Korea</c:v>
                </c:pt>
                <c:pt idx="53">
                  <c:v>Bulgaria</c:v>
                </c:pt>
                <c:pt idx="54">
                  <c:v>Albania</c:v>
                </c:pt>
                <c:pt idx="55">
                  <c:v>Jordan</c:v>
                </c:pt>
                <c:pt idx="56">
                  <c:v>Canada</c:v>
                </c:pt>
                <c:pt idx="57">
                  <c:v>United States of America</c:v>
                </c:pt>
                <c:pt idx="58">
                  <c:v>Viet Nam</c:v>
                </c:pt>
                <c:pt idx="59">
                  <c:v>Macao-China</c:v>
                </c:pt>
                <c:pt idx="60">
                  <c:v>Hong Kong-China</c:v>
                </c:pt>
                <c:pt idx="61">
                  <c:v>Poland</c:v>
                </c:pt>
                <c:pt idx="62">
                  <c:v>Shanghai-China</c:v>
                </c:pt>
                <c:pt idx="63">
                  <c:v>Chinese Taipei</c:v>
                </c:pt>
              </c:strCache>
            </c:strRef>
          </c:cat>
          <c:val>
            <c:numRef>
              <c:f>'Figure 1'!$P$4:$P$67</c:f>
              <c:numCache>
                <c:formatCode>0</c:formatCode>
                <c:ptCount val="64"/>
                <c:pt idx="0">
                  <c:v>15.792936415322631</c:v>
                </c:pt>
                <c:pt idx="1">
                  <c:v>4.8472360044799263</c:v>
                </c:pt>
                <c:pt idx="2">
                  <c:v>22.706854652086061</c:v>
                </c:pt>
                <c:pt idx="3">
                  <c:v>16.983257342456529</c:v>
                </c:pt>
                <c:pt idx="4">
                  <c:v>22.585651136378299</c:v>
                </c:pt>
                <c:pt idx="5">
                  <c:v>11.59732461168794</c:v>
                </c:pt>
                <c:pt idx="6">
                  <c:v>30.93185010260256</c:v>
                </c:pt>
                <c:pt idx="7">
                  <c:v>22.285330883802111</c:v>
                </c:pt>
                <c:pt idx="8">
                  <c:v>18.820314587866829</c:v>
                </c:pt>
                <c:pt idx="9">
                  <c:v>19.626647708280839</c:v>
                </c:pt>
                <c:pt idx="10">
                  <c:v>16.803041695304071</c:v>
                </c:pt>
                <c:pt idx="11">
                  <c:v>26.152681975432969</c:v>
                </c:pt>
                <c:pt idx="12">
                  <c:v>32.21282411074538</c:v>
                </c:pt>
                <c:pt idx="13">
                  <c:v>12.845668201826999</c:v>
                </c:pt>
                <c:pt idx="14">
                  <c:v>22.489354771076179</c:v>
                </c:pt>
                <c:pt idx="15">
                  <c:v>13.608496183802041</c:v>
                </c:pt>
                <c:pt idx="16">
                  <c:v>15.947843003040081</c:v>
                </c:pt>
                <c:pt idx="17">
                  <c:v>18.524993544768069</c:v>
                </c:pt>
                <c:pt idx="18">
                  <c:v>7.6878190820003107</c:v>
                </c:pt>
                <c:pt idx="19">
                  <c:v>21.621382766457501</c:v>
                </c:pt>
                <c:pt idx="20">
                  <c:v>24.692962481314169</c:v>
                </c:pt>
                <c:pt idx="21">
                  <c:v>33.994460907926253</c:v>
                </c:pt>
                <c:pt idx="22">
                  <c:v>30.034316928232631</c:v>
                </c:pt>
                <c:pt idx="23">
                  <c:v>25.664411871642081</c:v>
                </c:pt>
                <c:pt idx="24">
                  <c:v>10.508755384132231</c:v>
                </c:pt>
                <c:pt idx="25">
                  <c:v>26.142084609544259</c:v>
                </c:pt>
                <c:pt idx="26">
                  <c:v>21.64175264983939</c:v>
                </c:pt>
                <c:pt idx="27">
                  <c:v>28.196347765967712</c:v>
                </c:pt>
                <c:pt idx="28">
                  <c:v>27.061118031002909</c:v>
                </c:pt>
                <c:pt idx="29">
                  <c:v>10.34788706157927</c:v>
                </c:pt>
                <c:pt idx="30">
                  <c:v>14.481035764713679</c:v>
                </c:pt>
                <c:pt idx="31">
                  <c:v>10.097625197550821</c:v>
                </c:pt>
                <c:pt idx="32">
                  <c:v>34.249848411844333</c:v>
                </c:pt>
                <c:pt idx="33">
                  <c:v>20.36834701518211</c:v>
                </c:pt>
                <c:pt idx="34">
                  <c:v>24.985485813820471</c:v>
                </c:pt>
                <c:pt idx="35">
                  <c:v>48.596303348266758</c:v>
                </c:pt>
                <c:pt idx="36">
                  <c:v>26.208916174140018</c:v>
                </c:pt>
                <c:pt idx="37">
                  <c:v>3.525992703932928</c:v>
                </c:pt>
                <c:pt idx="38">
                  <c:v>36.395209117571248</c:v>
                </c:pt>
                <c:pt idx="39">
                  <c:v>19.34995396610103</c:v>
                </c:pt>
                <c:pt idx="40">
                  <c:v>8.0893385150880981</c:v>
                </c:pt>
                <c:pt idx="41">
                  <c:v>42.089368775404743</c:v>
                </c:pt>
                <c:pt idx="42">
                  <c:v>38.077979150673258</c:v>
                </c:pt>
                <c:pt idx="43">
                  <c:v>38.051124604424942</c:v>
                </c:pt>
                <c:pt idx="44">
                  <c:v>22.451944917641239</c:v>
                </c:pt>
                <c:pt idx="45">
                  <c:v>23.16416280350818</c:v>
                </c:pt>
                <c:pt idx="46">
                  <c:v>24.97046021846532</c:v>
                </c:pt>
                <c:pt idx="47">
                  <c:v>3.1869525403365548</c:v>
                </c:pt>
                <c:pt idx="48">
                  <c:v>35.944873022977212</c:v>
                </c:pt>
                <c:pt idx="49">
                  <c:v>42.327408952982907</c:v>
                </c:pt>
                <c:pt idx="50">
                  <c:v>33.262855120187901</c:v>
                </c:pt>
                <c:pt idx="51">
                  <c:v>4.1942017364362822</c:v>
                </c:pt>
                <c:pt idx="52">
                  <c:v>1.4753833444877129</c:v>
                </c:pt>
                <c:pt idx="53">
                  <c:v>27.075980837232301</c:v>
                </c:pt>
                <c:pt idx="54">
                  <c:v>59.385073980995351</c:v>
                </c:pt>
                <c:pt idx="55">
                  <c:v>49.796586507706259</c:v>
                </c:pt>
                <c:pt idx="56">
                  <c:v>27.80807247140968</c:v>
                </c:pt>
                <c:pt idx="57">
                  <c:v>23.446484588689479</c:v>
                </c:pt>
                <c:pt idx="58">
                  <c:v>5.0532995932826328</c:v>
                </c:pt>
                <c:pt idx="59">
                  <c:v>22.590586111061938</c:v>
                </c:pt>
                <c:pt idx="60">
                  <c:v>5.3345058704792372</c:v>
                </c:pt>
                <c:pt idx="61">
                  <c:v>22.89792715755566</c:v>
                </c:pt>
                <c:pt idx="62">
                  <c:v>19.386879368563349</c:v>
                </c:pt>
                <c:pt idx="63">
                  <c:v>1.6014959065384411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B5D-46CE-B1E2-62C73B3C94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100"/>
        <c:axId val="540246688"/>
        <c:axId val="1"/>
      </c:barChart>
      <c:catAx>
        <c:axId val="5402466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24668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egendEntry>
        <c:idx val="0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'Table 2-c'!$D$3</c:f>
              <c:strCache>
                <c:ptCount val="1"/>
                <c:pt idx="0">
                  <c:v>group=0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'Table 2-c'!$C$4:$C$67</c:f>
              <c:strCache>
                <c:ptCount val="64"/>
                <c:pt idx="0">
                  <c:v>Indonesia</c:v>
                </c:pt>
                <c:pt idx="1">
                  <c:v>Albania</c:v>
                </c:pt>
                <c:pt idx="2">
                  <c:v>Peru</c:v>
                </c:pt>
                <c:pt idx="3">
                  <c:v>Tunisia</c:v>
                </c:pt>
                <c:pt idx="4">
                  <c:v>Qatar</c:v>
                </c:pt>
                <c:pt idx="5">
                  <c:v>Montenegro</c:v>
                </c:pt>
                <c:pt idx="6">
                  <c:v>Colombia</c:v>
                </c:pt>
                <c:pt idx="7">
                  <c:v>Argentina</c:v>
                </c:pt>
                <c:pt idx="8">
                  <c:v>Kazakhstan</c:v>
                </c:pt>
                <c:pt idx="9">
                  <c:v>Jordan</c:v>
                </c:pt>
                <c:pt idx="10">
                  <c:v>Mexico</c:v>
                </c:pt>
                <c:pt idx="11">
                  <c:v>Brazil</c:v>
                </c:pt>
                <c:pt idx="12">
                  <c:v>Malaysia</c:v>
                </c:pt>
                <c:pt idx="13">
                  <c:v>Uruguay</c:v>
                </c:pt>
                <c:pt idx="14">
                  <c:v>Costa Rica</c:v>
                </c:pt>
                <c:pt idx="15">
                  <c:v>Romania</c:v>
                </c:pt>
                <c:pt idx="16">
                  <c:v>Serbia</c:v>
                </c:pt>
                <c:pt idx="17">
                  <c:v>Thailand</c:v>
                </c:pt>
                <c:pt idx="18">
                  <c:v>Bulgaria</c:v>
                </c:pt>
                <c:pt idx="19">
                  <c:v>Sweden</c:v>
                </c:pt>
                <c:pt idx="20">
                  <c:v>Chile</c:v>
                </c:pt>
                <c:pt idx="21">
                  <c:v>Turkey</c:v>
                </c:pt>
                <c:pt idx="22">
                  <c:v>United Arab Emirates</c:v>
                </c:pt>
                <c:pt idx="23">
                  <c:v>Greece</c:v>
                </c:pt>
                <c:pt idx="24">
                  <c:v>Iceland</c:v>
                </c:pt>
                <c:pt idx="25">
                  <c:v>Russian Federation</c:v>
                </c:pt>
                <c:pt idx="26">
                  <c:v>Perm(Russian Federation)</c:v>
                </c:pt>
                <c:pt idx="27">
                  <c:v>Israel</c:v>
                </c:pt>
                <c:pt idx="28">
                  <c:v>Slovak Republic</c:v>
                </c:pt>
                <c:pt idx="29">
                  <c:v>Lithuania</c:v>
                </c:pt>
                <c:pt idx="30">
                  <c:v>Croatia</c:v>
                </c:pt>
                <c:pt idx="31">
                  <c:v>Portugal</c:v>
                </c:pt>
                <c:pt idx="32">
                  <c:v>France</c:v>
                </c:pt>
                <c:pt idx="33">
                  <c:v>Latvia</c:v>
                </c:pt>
                <c:pt idx="34">
                  <c:v>Luxembourg</c:v>
                </c:pt>
                <c:pt idx="35">
                  <c:v>Spain</c:v>
                </c:pt>
                <c:pt idx="36">
                  <c:v>United States of America</c:v>
                </c:pt>
                <c:pt idx="37">
                  <c:v>Italy</c:v>
                </c:pt>
                <c:pt idx="38">
                  <c:v>Hungary</c:v>
                </c:pt>
                <c:pt idx="39">
                  <c:v>Denmark</c:v>
                </c:pt>
                <c:pt idx="40">
                  <c:v>Switzerland</c:v>
                </c:pt>
                <c:pt idx="41">
                  <c:v>Austria</c:v>
                </c:pt>
                <c:pt idx="42">
                  <c:v>Czech Republic</c:v>
                </c:pt>
                <c:pt idx="43">
                  <c:v>Slovenia</c:v>
                </c:pt>
                <c:pt idx="44">
                  <c:v>Belgium</c:v>
                </c:pt>
                <c:pt idx="45">
                  <c:v>Liechtenstein</c:v>
                </c:pt>
                <c:pt idx="46">
                  <c:v>Poland</c:v>
                </c:pt>
                <c:pt idx="47">
                  <c:v>Germany</c:v>
                </c:pt>
                <c:pt idx="48">
                  <c:v>Chinese Taipei</c:v>
                </c:pt>
                <c:pt idx="49">
                  <c:v>Estonia</c:v>
                </c:pt>
                <c:pt idx="50">
                  <c:v>Ireland</c:v>
                </c:pt>
                <c:pt idx="51">
                  <c:v>Canada</c:v>
                </c:pt>
                <c:pt idx="52">
                  <c:v>United Kingdom</c:v>
                </c:pt>
                <c:pt idx="53">
                  <c:v>Netherlands</c:v>
                </c:pt>
                <c:pt idx="54">
                  <c:v>New Zealand</c:v>
                </c:pt>
                <c:pt idx="55">
                  <c:v>Macao-China</c:v>
                </c:pt>
                <c:pt idx="56">
                  <c:v>Viet Nam</c:v>
                </c:pt>
                <c:pt idx="57">
                  <c:v>Australia</c:v>
                </c:pt>
                <c:pt idx="58">
                  <c:v>Finland</c:v>
                </c:pt>
                <c:pt idx="59">
                  <c:v>Korea</c:v>
                </c:pt>
                <c:pt idx="60">
                  <c:v>Japan</c:v>
                </c:pt>
                <c:pt idx="61">
                  <c:v>Hong Kong-China</c:v>
                </c:pt>
                <c:pt idx="62">
                  <c:v>Shanghai-China</c:v>
                </c:pt>
                <c:pt idx="63">
                  <c:v>Singapore</c:v>
                </c:pt>
              </c:strCache>
            </c:strRef>
          </c:xVal>
          <c:yVal>
            <c:numRef>
              <c:f>'Table 2-c'!$D$4:$D$67</c:f>
              <c:numCache>
                <c:formatCode>0</c:formatCode>
                <c:ptCount val="64"/>
                <c:pt idx="0">
                  <c:v>358.1436696028897</c:v>
                </c:pt>
                <c:pt idx="1">
                  <c:v>391.62888925862097</c:v>
                </c:pt>
                <c:pt idx="2">
                  <c:v>337.859905998871</c:v>
                </c:pt>
                <c:pt idx="3">
                  <c:v>385.05128456173094</c:v>
                </c:pt>
                <c:pt idx="4">
                  <c:v>332.56916313416247</c:v>
                </c:pt>
                <c:pt idx="5">
                  <c:v>379.52364776490577</c:v>
                </c:pt>
                <c:pt idx="6">
                  <c:v>371.18267500364612</c:v>
                </c:pt>
                <c:pt idx="7">
                  <c:v>363.65728040064783</c:v>
                </c:pt>
                <c:pt idx="8">
                  <c:v>395.19550394323903</c:v>
                </c:pt>
                <c:pt idx="9">
                  <c:v>354.10621420967385</c:v>
                </c:pt>
                <c:pt idx="10">
                  <c:v>382.37762298398405</c:v>
                </c:pt>
                <c:pt idx="11">
                  <c:v>365.13068503674072</c:v>
                </c:pt>
                <c:pt idx="12">
                  <c:v>372.16192273446518</c:v>
                </c:pt>
                <c:pt idx="13">
                  <c:v>370.67439992622394</c:v>
                </c:pt>
                <c:pt idx="14">
                  <c:v>401.14766500006101</c:v>
                </c:pt>
                <c:pt idx="15">
                  <c:v>400.70065147726456</c:v>
                </c:pt>
                <c:pt idx="16">
                  <c:v>400.3760101265384</c:v>
                </c:pt>
                <c:pt idx="17">
                  <c:v>401.13293629891621</c:v>
                </c:pt>
                <c:pt idx="18">
                  <c:v>374.8054390508097</c:v>
                </c:pt>
                <c:pt idx="19">
                  <c:v>475.1006306556028</c:v>
                </c:pt>
                <c:pt idx="20">
                  <c:v>399.33382227624082</c:v>
                </c:pt>
                <c:pt idx="21">
                  <c:v>430.39098681089155</c:v>
                </c:pt>
                <c:pt idx="22">
                  <c:v>392.5740543987813</c:v>
                </c:pt>
                <c:pt idx="23">
                  <c:v>431.61523510459301</c:v>
                </c:pt>
                <c:pt idx="24">
                  <c:v>453.79220349531289</c:v>
                </c:pt>
                <c:pt idx="25">
                  <c:v>457.02879551560022</c:v>
                </c:pt>
                <c:pt idx="26">
                  <c:v>447.4019311824411</c:v>
                </c:pt>
                <c:pt idx="27">
                  <c:v>416.06298180176174</c:v>
                </c:pt>
                <c:pt idx="28">
                  <c:v>419.83936849632704</c:v>
                </c:pt>
                <c:pt idx="29">
                  <c:v>456.51519902978026</c:v>
                </c:pt>
                <c:pt idx="30">
                  <c:v>446.72199643152976</c:v>
                </c:pt>
                <c:pt idx="31">
                  <c:v>445.53669090334438</c:v>
                </c:pt>
                <c:pt idx="32">
                  <c:v>448.04919834183642</c:v>
                </c:pt>
                <c:pt idx="33">
                  <c:v>476.89731496690194</c:v>
                </c:pt>
                <c:pt idx="34">
                  <c:v>440.39580586440047</c:v>
                </c:pt>
                <c:pt idx="35">
                  <c:v>446.32239037273041</c:v>
                </c:pt>
                <c:pt idx="36">
                  <c:v>450.29910093817489</c:v>
                </c:pt>
                <c:pt idx="37">
                  <c:v>446.44128638873372</c:v>
                </c:pt>
                <c:pt idx="38">
                  <c:v>452.76435308198364</c:v>
                </c:pt>
                <c:pt idx="39">
                  <c:v>457.18276685443084</c:v>
                </c:pt>
                <c:pt idx="40">
                  <c:v>476.06058075064033</c:v>
                </c:pt>
                <c:pt idx="41">
                  <c:v>462.76102589930764</c:v>
                </c:pt>
                <c:pt idx="42">
                  <c:v>472.95939302703113</c:v>
                </c:pt>
                <c:pt idx="43">
                  <c:v>469.5567810852026</c:v>
                </c:pt>
                <c:pt idx="44">
                  <c:v>433.63310943357038</c:v>
                </c:pt>
                <c:pt idx="45">
                  <c:v>463.2064599986561</c:v>
                </c:pt>
                <c:pt idx="46">
                  <c:v>488.21919310717021</c:v>
                </c:pt>
                <c:pt idx="47">
                  <c:v>493.3431294766454</c:v>
                </c:pt>
                <c:pt idx="48">
                  <c:v>471.27725972258207</c:v>
                </c:pt>
                <c:pt idx="49">
                  <c:v>518.31857263913889</c:v>
                </c:pt>
                <c:pt idx="50">
                  <c:v>461.20896698396655</c:v>
                </c:pt>
                <c:pt idx="51">
                  <c:v>483.35221214924263</c:v>
                </c:pt>
                <c:pt idx="52">
                  <c:v>451.68250752947438</c:v>
                </c:pt>
                <c:pt idx="53">
                  <c:v>449.67805554507453</c:v>
                </c:pt>
                <c:pt idx="54">
                  <c:v>456.06845945678356</c:v>
                </c:pt>
                <c:pt idx="55">
                  <c:v>474.06996451918621</c:v>
                </c:pt>
                <c:pt idx="56">
                  <c:v>490.71841239264899</c:v>
                </c:pt>
                <c:pt idx="57">
                  <c:v>459.30518955258589</c:v>
                </c:pt>
                <c:pt idx="58">
                  <c:v>499.76080483374062</c:v>
                </c:pt>
                <c:pt idx="59">
                  <c:v>479.51854748642393</c:v>
                </c:pt>
                <c:pt idx="60">
                  <c:v>493.36652322225041</c:v>
                </c:pt>
                <c:pt idx="61">
                  <c:v>516.85186584552503</c:v>
                </c:pt>
                <c:pt idx="62">
                  <c:v>541.47587108693631</c:v>
                </c:pt>
                <c:pt idx="63">
                  <c:v>472.94892806508142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B0-42D6-9AC7-B63AE7C95B52}"/>
            </c:ext>
          </c:extLst>
        </c:ser>
        <c:ser>
          <c:idx val="1"/>
          <c:order val="1"/>
          <c:tx>
            <c:strRef>
              <c:f>'Table 2-c'!$E$3</c:f>
              <c:strCache>
                <c:ptCount val="1"/>
                <c:pt idx="0">
                  <c:v>group=1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'Table 2-c'!$C$4:$C$67</c:f>
              <c:strCache>
                <c:ptCount val="64"/>
                <c:pt idx="0">
                  <c:v>Indonesia</c:v>
                </c:pt>
                <c:pt idx="1">
                  <c:v>Albania</c:v>
                </c:pt>
                <c:pt idx="2">
                  <c:v>Peru</c:v>
                </c:pt>
                <c:pt idx="3">
                  <c:v>Tunisia</c:v>
                </c:pt>
                <c:pt idx="4">
                  <c:v>Qatar</c:v>
                </c:pt>
                <c:pt idx="5">
                  <c:v>Montenegro</c:v>
                </c:pt>
                <c:pt idx="6">
                  <c:v>Colombia</c:v>
                </c:pt>
                <c:pt idx="7">
                  <c:v>Argentina</c:v>
                </c:pt>
                <c:pt idx="8">
                  <c:v>Kazakhstan</c:v>
                </c:pt>
                <c:pt idx="9">
                  <c:v>Jordan</c:v>
                </c:pt>
                <c:pt idx="10">
                  <c:v>Mexico</c:v>
                </c:pt>
                <c:pt idx="11">
                  <c:v>Brazil</c:v>
                </c:pt>
                <c:pt idx="12">
                  <c:v>Malaysia</c:v>
                </c:pt>
                <c:pt idx="13">
                  <c:v>Uruguay</c:v>
                </c:pt>
                <c:pt idx="14">
                  <c:v>Costa Rica</c:v>
                </c:pt>
                <c:pt idx="15">
                  <c:v>Romania</c:v>
                </c:pt>
                <c:pt idx="16">
                  <c:v>Serbia</c:v>
                </c:pt>
                <c:pt idx="17">
                  <c:v>Thailand</c:v>
                </c:pt>
                <c:pt idx="18">
                  <c:v>Bulgaria</c:v>
                </c:pt>
                <c:pt idx="19">
                  <c:v>Sweden</c:v>
                </c:pt>
                <c:pt idx="20">
                  <c:v>Chile</c:v>
                </c:pt>
                <c:pt idx="21">
                  <c:v>Turkey</c:v>
                </c:pt>
                <c:pt idx="22">
                  <c:v>United Arab Emirates</c:v>
                </c:pt>
                <c:pt idx="23">
                  <c:v>Greece</c:v>
                </c:pt>
                <c:pt idx="24">
                  <c:v>Iceland</c:v>
                </c:pt>
                <c:pt idx="25">
                  <c:v>Russian Federation</c:v>
                </c:pt>
                <c:pt idx="26">
                  <c:v>Perm(Russian Federation)</c:v>
                </c:pt>
                <c:pt idx="27">
                  <c:v>Israel</c:v>
                </c:pt>
                <c:pt idx="28">
                  <c:v>Slovak Republic</c:v>
                </c:pt>
                <c:pt idx="29">
                  <c:v>Lithuania</c:v>
                </c:pt>
                <c:pt idx="30">
                  <c:v>Croatia</c:v>
                </c:pt>
                <c:pt idx="31">
                  <c:v>Portugal</c:v>
                </c:pt>
                <c:pt idx="32">
                  <c:v>France</c:v>
                </c:pt>
                <c:pt idx="33">
                  <c:v>Latvia</c:v>
                </c:pt>
                <c:pt idx="34">
                  <c:v>Luxembourg</c:v>
                </c:pt>
                <c:pt idx="35">
                  <c:v>Spain</c:v>
                </c:pt>
                <c:pt idx="36">
                  <c:v>United States of America</c:v>
                </c:pt>
                <c:pt idx="37">
                  <c:v>Italy</c:v>
                </c:pt>
                <c:pt idx="38">
                  <c:v>Hungary</c:v>
                </c:pt>
                <c:pt idx="39">
                  <c:v>Denmark</c:v>
                </c:pt>
                <c:pt idx="40">
                  <c:v>Switzerland</c:v>
                </c:pt>
                <c:pt idx="41">
                  <c:v>Austria</c:v>
                </c:pt>
                <c:pt idx="42">
                  <c:v>Czech Republic</c:v>
                </c:pt>
                <c:pt idx="43">
                  <c:v>Slovenia</c:v>
                </c:pt>
                <c:pt idx="44">
                  <c:v>Belgium</c:v>
                </c:pt>
                <c:pt idx="45">
                  <c:v>Liechtenstein</c:v>
                </c:pt>
                <c:pt idx="46">
                  <c:v>Poland</c:v>
                </c:pt>
                <c:pt idx="47">
                  <c:v>Germany</c:v>
                </c:pt>
                <c:pt idx="48">
                  <c:v>Chinese Taipei</c:v>
                </c:pt>
                <c:pt idx="49">
                  <c:v>Estonia</c:v>
                </c:pt>
                <c:pt idx="50">
                  <c:v>Ireland</c:v>
                </c:pt>
                <c:pt idx="51">
                  <c:v>Canada</c:v>
                </c:pt>
                <c:pt idx="52">
                  <c:v>United Kingdom</c:v>
                </c:pt>
                <c:pt idx="53">
                  <c:v>Netherlands</c:v>
                </c:pt>
                <c:pt idx="54">
                  <c:v>New Zealand</c:v>
                </c:pt>
                <c:pt idx="55">
                  <c:v>Macao-China</c:v>
                </c:pt>
                <c:pt idx="56">
                  <c:v>Viet Nam</c:v>
                </c:pt>
                <c:pt idx="57">
                  <c:v>Australia</c:v>
                </c:pt>
                <c:pt idx="58">
                  <c:v>Finland</c:v>
                </c:pt>
                <c:pt idx="59">
                  <c:v>Korea</c:v>
                </c:pt>
                <c:pt idx="60">
                  <c:v>Japan</c:v>
                </c:pt>
                <c:pt idx="61">
                  <c:v>Hong Kong-China</c:v>
                </c:pt>
                <c:pt idx="62">
                  <c:v>Shanghai-China</c:v>
                </c:pt>
                <c:pt idx="63">
                  <c:v>Singapore</c:v>
                </c:pt>
              </c:strCache>
            </c:strRef>
          </c:xVal>
          <c:yVal>
            <c:numRef>
              <c:f>'Table 2-c'!$E$4:$E$67</c:f>
              <c:numCache>
                <c:formatCode>0</c:formatCode>
                <c:ptCount val="64"/>
                <c:pt idx="0">
                  <c:v>312.2760775672262</c:v>
                </c:pt>
                <c:pt idx="1">
                  <c:v>386.17851471269796</c:v>
                </c:pt>
                <c:pt idx="2">
                  <c:v>305.24467228922612</c:v>
                </c:pt>
                <c:pt idx="3">
                  <c:v>363.4179120300962</c:v>
                </c:pt>
                <c:pt idx="4">
                  <c:v>349.18537569645883</c:v>
                </c:pt>
                <c:pt idx="5">
                  <c:v>334.78967301792954</c:v>
                </c:pt>
                <c:pt idx="6">
                  <c:v>347.57089060684871</c:v>
                </c:pt>
                <c:pt idx="7">
                  <c:v>379.87306548410459</c:v>
                </c:pt>
                <c:pt idx="8">
                  <c:v>372.73714893294652</c:v>
                </c:pt>
                <c:pt idx="9">
                  <c:v>369.97135904477568</c:v>
                </c:pt>
                <c:pt idx="10">
                  <c:v>362.58766919882777</c:v>
                </c:pt>
                <c:pt idx="11">
                  <c:v>350.31139820691078</c:v>
                </c:pt>
                <c:pt idx="12">
                  <c:v>359.37096469455003</c:v>
                </c:pt>
                <c:pt idx="13">
                  <c:v>361.50992038356628</c:v>
                </c:pt>
                <c:pt idx="14">
                  <c:v>388.91129959414548</c:v>
                </c:pt>
                <c:pt idx="15">
                  <c:v>417.61172699113189</c:v>
                </c:pt>
                <c:pt idx="16">
                  <c:v>372.03260185604177</c:v>
                </c:pt>
                <c:pt idx="17">
                  <c:v>396.46506768758667</c:v>
                </c:pt>
                <c:pt idx="18">
                  <c:v>400.3118669492797</c:v>
                </c:pt>
                <c:pt idx="19">
                  <c:v>388.89128303254688</c:v>
                </c:pt>
                <c:pt idx="20">
                  <c:v>370.39917253498908</c:v>
                </c:pt>
                <c:pt idx="21">
                  <c:v>405.30058548208802</c:v>
                </c:pt>
                <c:pt idx="22">
                  <c:v>352.0410427379984</c:v>
                </c:pt>
                <c:pt idx="23">
                  <c:v>396.95752666475386</c:v>
                </c:pt>
                <c:pt idx="24">
                  <c:v>471.59482914772519</c:v>
                </c:pt>
                <c:pt idx="25">
                  <c:v>413.92621380048416</c:v>
                </c:pt>
                <c:pt idx="26">
                  <c:v>382.70808618256052</c:v>
                </c:pt>
                <c:pt idx="27">
                  <c:v>381.19466828765098</c:v>
                </c:pt>
                <c:pt idx="28">
                  <c:v>366.84958421590329</c:v>
                </c:pt>
                <c:pt idx="29">
                  <c:v>420.75589979637056</c:v>
                </c:pt>
                <c:pt idx="30">
                  <c:v>417.60761338431843</c:v>
                </c:pt>
                <c:pt idx="31">
                  <c:v>393.18098048126711</c:v>
                </c:pt>
                <c:pt idx="32">
                  <c:v>401.15320570620702</c:v>
                </c:pt>
                <c:pt idx="33">
                  <c:v>422.55285921437849</c:v>
                </c:pt>
                <c:pt idx="34">
                  <c:v>413.90577948114446</c:v>
                </c:pt>
                <c:pt idx="35">
                  <c:v>426.85315869339166</c:v>
                </c:pt>
                <c:pt idx="36">
                  <c:v>398.97770416336942</c:v>
                </c:pt>
                <c:pt idx="37">
                  <c:v>417.67577625310616</c:v>
                </c:pt>
                <c:pt idx="38">
                  <c:v>399.909460574126</c:v>
                </c:pt>
                <c:pt idx="39">
                  <c:v>421.61983705803499</c:v>
                </c:pt>
                <c:pt idx="40">
                  <c:v>418.41141135174223</c:v>
                </c:pt>
                <c:pt idx="41">
                  <c:v>438.2007090361638</c:v>
                </c:pt>
                <c:pt idx="42">
                  <c:v>433.03132536161814</c:v>
                </c:pt>
                <c:pt idx="43">
                  <c:v>424.94228294987698</c:v>
                </c:pt>
                <c:pt idx="44">
                  <c:v>416.287756214735</c:v>
                </c:pt>
                <c:pt idx="45">
                  <c:v>437.9497882957769</c:v>
                </c:pt>
                <c:pt idx="46">
                  <c:v>452.70120422278683</c:v>
                </c:pt>
                <c:pt idx="47">
                  <c:v>434.36908653718069</c:v>
                </c:pt>
                <c:pt idx="48">
                  <c:v>430.98170326959183</c:v>
                </c:pt>
                <c:pt idx="49">
                  <c:v>469.21065809222773</c:v>
                </c:pt>
                <c:pt idx="50">
                  <c:v>442.2232333531017</c:v>
                </c:pt>
                <c:pt idx="51">
                  <c:v>446.32342907489323</c:v>
                </c:pt>
                <c:pt idx="52">
                  <c:v>448.88664861040479</c:v>
                </c:pt>
                <c:pt idx="53">
                  <c:v>440.30076904398067</c:v>
                </c:pt>
                <c:pt idx="54">
                  <c:v>433.44641269450761</c:v>
                </c:pt>
                <c:pt idx="55">
                  <c:v>438.96553520612679</c:v>
                </c:pt>
                <c:pt idx="56">
                  <c:v>462.08742957503603</c:v>
                </c:pt>
                <c:pt idx="57">
                  <c:v>426.38768963801158</c:v>
                </c:pt>
                <c:pt idx="58">
                  <c:v>461.63323873193514</c:v>
                </c:pt>
                <c:pt idx="59">
                  <c:v>448.92299884769318</c:v>
                </c:pt>
                <c:pt idx="60">
                  <c:v>475.51215255948802</c:v>
                </c:pt>
                <c:pt idx="61">
                  <c:v>495.84210166527259</c:v>
                </c:pt>
                <c:pt idx="62">
                  <c:v>486.23379021147684</c:v>
                </c:pt>
                <c:pt idx="63">
                  <c:v>448.51164986429831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B0-42D6-9AC7-B63AE7C95B52}"/>
            </c:ext>
          </c:extLst>
        </c:ser>
        <c:ser>
          <c:idx val="2"/>
          <c:order val="2"/>
          <c:tx>
            <c:strRef>
              <c:f>'Table 2-c'!$F$3</c:f>
              <c:strCache>
                <c:ptCount val="1"/>
                <c:pt idx="0">
                  <c:v>group=2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'Table 2-c'!$C$4:$C$67</c:f>
              <c:strCache>
                <c:ptCount val="64"/>
                <c:pt idx="0">
                  <c:v>Indonesia</c:v>
                </c:pt>
                <c:pt idx="1">
                  <c:v>Albania</c:v>
                </c:pt>
                <c:pt idx="2">
                  <c:v>Peru</c:v>
                </c:pt>
                <c:pt idx="3">
                  <c:v>Tunisia</c:v>
                </c:pt>
                <c:pt idx="4">
                  <c:v>Qatar</c:v>
                </c:pt>
                <c:pt idx="5">
                  <c:v>Montenegro</c:v>
                </c:pt>
                <c:pt idx="6">
                  <c:v>Colombia</c:v>
                </c:pt>
                <c:pt idx="7">
                  <c:v>Argentina</c:v>
                </c:pt>
                <c:pt idx="8">
                  <c:v>Kazakhstan</c:v>
                </c:pt>
                <c:pt idx="9">
                  <c:v>Jordan</c:v>
                </c:pt>
                <c:pt idx="10">
                  <c:v>Mexico</c:v>
                </c:pt>
                <c:pt idx="11">
                  <c:v>Brazil</c:v>
                </c:pt>
                <c:pt idx="12">
                  <c:v>Malaysia</c:v>
                </c:pt>
                <c:pt idx="13">
                  <c:v>Uruguay</c:v>
                </c:pt>
                <c:pt idx="14">
                  <c:v>Costa Rica</c:v>
                </c:pt>
                <c:pt idx="15">
                  <c:v>Romania</c:v>
                </c:pt>
                <c:pt idx="16">
                  <c:v>Serbia</c:v>
                </c:pt>
                <c:pt idx="17">
                  <c:v>Thailand</c:v>
                </c:pt>
                <c:pt idx="18">
                  <c:v>Bulgaria</c:v>
                </c:pt>
                <c:pt idx="19">
                  <c:v>Sweden</c:v>
                </c:pt>
                <c:pt idx="20">
                  <c:v>Chile</c:v>
                </c:pt>
                <c:pt idx="21">
                  <c:v>Turkey</c:v>
                </c:pt>
                <c:pt idx="22">
                  <c:v>United Arab Emirates</c:v>
                </c:pt>
                <c:pt idx="23">
                  <c:v>Greece</c:v>
                </c:pt>
                <c:pt idx="24">
                  <c:v>Iceland</c:v>
                </c:pt>
                <c:pt idx="25">
                  <c:v>Russian Federation</c:v>
                </c:pt>
                <c:pt idx="26">
                  <c:v>Perm(Russian Federation)</c:v>
                </c:pt>
                <c:pt idx="27">
                  <c:v>Israel</c:v>
                </c:pt>
                <c:pt idx="28">
                  <c:v>Slovak Republic</c:v>
                </c:pt>
                <c:pt idx="29">
                  <c:v>Lithuania</c:v>
                </c:pt>
                <c:pt idx="30">
                  <c:v>Croatia</c:v>
                </c:pt>
                <c:pt idx="31">
                  <c:v>Portugal</c:v>
                </c:pt>
                <c:pt idx="32">
                  <c:v>France</c:v>
                </c:pt>
                <c:pt idx="33">
                  <c:v>Latvia</c:v>
                </c:pt>
                <c:pt idx="34">
                  <c:v>Luxembourg</c:v>
                </c:pt>
                <c:pt idx="35">
                  <c:v>Spain</c:v>
                </c:pt>
                <c:pt idx="36">
                  <c:v>United States of America</c:v>
                </c:pt>
                <c:pt idx="37">
                  <c:v>Italy</c:v>
                </c:pt>
                <c:pt idx="38">
                  <c:v>Hungary</c:v>
                </c:pt>
                <c:pt idx="39">
                  <c:v>Denmark</c:v>
                </c:pt>
                <c:pt idx="40">
                  <c:v>Switzerland</c:v>
                </c:pt>
                <c:pt idx="41">
                  <c:v>Austria</c:v>
                </c:pt>
                <c:pt idx="42">
                  <c:v>Czech Republic</c:v>
                </c:pt>
                <c:pt idx="43">
                  <c:v>Slovenia</c:v>
                </c:pt>
                <c:pt idx="44">
                  <c:v>Belgium</c:v>
                </c:pt>
                <c:pt idx="45">
                  <c:v>Liechtenstein</c:v>
                </c:pt>
                <c:pt idx="46">
                  <c:v>Poland</c:v>
                </c:pt>
                <c:pt idx="47">
                  <c:v>Germany</c:v>
                </c:pt>
                <c:pt idx="48">
                  <c:v>Chinese Taipei</c:v>
                </c:pt>
                <c:pt idx="49">
                  <c:v>Estonia</c:v>
                </c:pt>
                <c:pt idx="50">
                  <c:v>Ireland</c:v>
                </c:pt>
                <c:pt idx="51">
                  <c:v>Canada</c:v>
                </c:pt>
                <c:pt idx="52">
                  <c:v>United Kingdom</c:v>
                </c:pt>
                <c:pt idx="53">
                  <c:v>Netherlands</c:v>
                </c:pt>
                <c:pt idx="54">
                  <c:v>New Zealand</c:v>
                </c:pt>
                <c:pt idx="55">
                  <c:v>Macao-China</c:v>
                </c:pt>
                <c:pt idx="56">
                  <c:v>Viet Nam</c:v>
                </c:pt>
                <c:pt idx="57">
                  <c:v>Australia</c:v>
                </c:pt>
                <c:pt idx="58">
                  <c:v>Finland</c:v>
                </c:pt>
                <c:pt idx="59">
                  <c:v>Korea</c:v>
                </c:pt>
                <c:pt idx="60">
                  <c:v>Japan</c:v>
                </c:pt>
                <c:pt idx="61">
                  <c:v>Hong Kong-China</c:v>
                </c:pt>
                <c:pt idx="62">
                  <c:v>Shanghai-China</c:v>
                </c:pt>
                <c:pt idx="63">
                  <c:v>Singapore</c:v>
                </c:pt>
              </c:strCache>
            </c:strRef>
          </c:xVal>
          <c:yVal>
            <c:numRef>
              <c:f>'Table 2-c'!$F$4:$F$67</c:f>
              <c:numCache>
                <c:formatCode>0</c:formatCode>
                <c:ptCount val="64"/>
                <c:pt idx="0">
                  <c:v>458.94429342630576</c:v>
                </c:pt>
                <c:pt idx="1">
                  <c:v>394.07963775406483</c:v>
                </c:pt>
                <c:pt idx="2">
                  <c:v>474.28815638222079</c:v>
                </c:pt>
                <c:pt idx="3">
                  <c:v>439.05216897238535</c:v>
                </c:pt>
                <c:pt idx="4">
                  <c:v>525.32506031020318</c:v>
                </c:pt>
                <c:pt idx="5">
                  <c:v>502.15375868934439</c:v>
                </c:pt>
                <c:pt idx="6">
                  <c:v>503.31934269436545</c:v>
                </c:pt>
                <c:pt idx="7">
                  <c:v>491.23507245605401</c:v>
                </c:pt>
                <c:pt idx="8">
                  <c:v>478.25077287466274</c:v>
                </c:pt>
                <c:pt idx="9">
                  <c:v>469.80182498730937</c:v>
                </c:pt>
                <c:pt idx="10">
                  <c:v>470.42269134187222</c:v>
                </c:pt>
                <c:pt idx="11">
                  <c:v>496.8870190899529</c:v>
                </c:pt>
                <c:pt idx="12">
                  <c:v>481.25378454565271</c:v>
                </c:pt>
                <c:pt idx="13">
                  <c:v>513.43843702910772</c:v>
                </c:pt>
                <c:pt idx="14">
                  <c:v>503.88570011862151</c:v>
                </c:pt>
                <c:pt idx="15">
                  <c:v>530.99258101008604</c:v>
                </c:pt>
                <c:pt idx="16">
                  <c:v>529.37963020477343</c:v>
                </c:pt>
                <c:pt idx="17">
                  <c:v>537.875260231727</c:v>
                </c:pt>
                <c:pt idx="18">
                  <c:v>567.55263548744722</c:v>
                </c:pt>
                <c:pt idx="19">
                  <c:v>566.35916676721365</c:v>
                </c:pt>
                <c:pt idx="20">
                  <c:v>528.22462244215239</c:v>
                </c:pt>
                <c:pt idx="21">
                  <c:v>550.21142509153015</c:v>
                </c:pt>
                <c:pt idx="22">
                  <c:v>536.43631522270357</c:v>
                </c:pt>
                <c:pt idx="23">
                  <c:v>529.87337584964826</c:v>
                </c:pt>
                <c:pt idx="24">
                  <c:v>555.39730451110393</c:v>
                </c:pt>
                <c:pt idx="25">
                  <c:v>541.58822787669885</c:v>
                </c:pt>
                <c:pt idx="26">
                  <c:v>565.02254088503264</c:v>
                </c:pt>
                <c:pt idx="27">
                  <c:v>561.91434428202194</c:v>
                </c:pt>
                <c:pt idx="28">
                  <c:v>572.59064699453324</c:v>
                </c:pt>
                <c:pt idx="29">
                  <c:v>577.26382133966354</c:v>
                </c:pt>
                <c:pt idx="30">
                  <c:v>575.67174583962685</c:v>
                </c:pt>
                <c:pt idx="31">
                  <c:v>590.93353314865067</c:v>
                </c:pt>
                <c:pt idx="32">
                  <c:v>600.60489891462464</c:v>
                </c:pt>
                <c:pt idx="33">
                  <c:v>572.0236060430434</c:v>
                </c:pt>
                <c:pt idx="34">
                  <c:v>603.06429353873284</c:v>
                </c:pt>
                <c:pt idx="35">
                  <c:v>563.67557744137218</c:v>
                </c:pt>
                <c:pt idx="36">
                  <c:v>605.62759266886474</c:v>
                </c:pt>
                <c:pt idx="37">
                  <c:v>585.58255789531961</c:v>
                </c:pt>
                <c:pt idx="38">
                  <c:v>592.21007412482311</c:v>
                </c:pt>
                <c:pt idx="39">
                  <c:v>574.24587506842954</c:v>
                </c:pt>
                <c:pt idx="40">
                  <c:v>617.60412320367845</c:v>
                </c:pt>
                <c:pt idx="41">
                  <c:v>605.03034239312592</c:v>
                </c:pt>
                <c:pt idx="42">
                  <c:v>600.03904282527662</c:v>
                </c:pt>
                <c:pt idx="43">
                  <c:v>610.78452721817428</c:v>
                </c:pt>
                <c:pt idx="44">
                  <c:v>607.15578714106039</c:v>
                </c:pt>
                <c:pt idx="45">
                  <c:v>620.70185958821423</c:v>
                </c:pt>
                <c:pt idx="46">
                  <c:v>616.45358093019161</c:v>
                </c:pt>
                <c:pt idx="47">
                  <c:v>631.9322775371744</c:v>
                </c:pt>
                <c:pt idx="48">
                  <c:v>601.47857475331637</c:v>
                </c:pt>
                <c:pt idx="49">
                  <c:v>616.34650688127658</c:v>
                </c:pt>
                <c:pt idx="50">
                  <c:v>598.7782058916107</c:v>
                </c:pt>
                <c:pt idx="51">
                  <c:v>604.15548171199612</c:v>
                </c:pt>
                <c:pt idx="52">
                  <c:v>635.03372685100567</c:v>
                </c:pt>
                <c:pt idx="53">
                  <c:v>636.92453534061372</c:v>
                </c:pt>
                <c:pt idx="54">
                  <c:v>650.00404908872349</c:v>
                </c:pt>
                <c:pt idx="55">
                  <c:v>553.96987979645553</c:v>
                </c:pt>
                <c:pt idx="56">
                  <c:v>584.8697592026208</c:v>
                </c:pt>
                <c:pt idx="57">
                  <c:v>637.5534719094685</c:v>
                </c:pt>
                <c:pt idx="58">
                  <c:v>636.56148965056968</c:v>
                </c:pt>
                <c:pt idx="59">
                  <c:v>598.52742896409234</c:v>
                </c:pt>
                <c:pt idx="60">
                  <c:v>617.52681933218923</c:v>
                </c:pt>
                <c:pt idx="61">
                  <c:v>620.0444549614258</c:v>
                </c:pt>
                <c:pt idx="62">
                  <c:v>620.75571003866901</c:v>
                </c:pt>
                <c:pt idx="63">
                  <c:v>645.13251890014351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3B0-42D6-9AC7-B63AE7C95B52}"/>
            </c:ext>
          </c:extLst>
        </c:ser>
        <c:ser>
          <c:idx val="3"/>
          <c:order val="3"/>
          <c:tx>
            <c:strRef>
              <c:f>'Table 2-c'!$G$3</c:f>
              <c:strCache>
                <c:ptCount val="1"/>
                <c:pt idx="0">
                  <c:v>group=3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'Table 2-c'!$C$4:$C$67</c:f>
              <c:strCache>
                <c:ptCount val="64"/>
                <c:pt idx="0">
                  <c:v>Indonesia</c:v>
                </c:pt>
                <c:pt idx="1">
                  <c:v>Albania</c:v>
                </c:pt>
                <c:pt idx="2">
                  <c:v>Peru</c:v>
                </c:pt>
                <c:pt idx="3">
                  <c:v>Tunisia</c:v>
                </c:pt>
                <c:pt idx="4">
                  <c:v>Qatar</c:v>
                </c:pt>
                <c:pt idx="5">
                  <c:v>Montenegro</c:v>
                </c:pt>
                <c:pt idx="6">
                  <c:v>Colombia</c:v>
                </c:pt>
                <c:pt idx="7">
                  <c:v>Argentina</c:v>
                </c:pt>
                <c:pt idx="8">
                  <c:v>Kazakhstan</c:v>
                </c:pt>
                <c:pt idx="9">
                  <c:v>Jordan</c:v>
                </c:pt>
                <c:pt idx="10">
                  <c:v>Mexico</c:v>
                </c:pt>
                <c:pt idx="11">
                  <c:v>Brazil</c:v>
                </c:pt>
                <c:pt idx="12">
                  <c:v>Malaysia</c:v>
                </c:pt>
                <c:pt idx="13">
                  <c:v>Uruguay</c:v>
                </c:pt>
                <c:pt idx="14">
                  <c:v>Costa Rica</c:v>
                </c:pt>
                <c:pt idx="15">
                  <c:v>Romania</c:v>
                </c:pt>
                <c:pt idx="16">
                  <c:v>Serbia</c:v>
                </c:pt>
                <c:pt idx="17">
                  <c:v>Thailand</c:v>
                </c:pt>
                <c:pt idx="18">
                  <c:v>Bulgaria</c:v>
                </c:pt>
                <c:pt idx="19">
                  <c:v>Sweden</c:v>
                </c:pt>
                <c:pt idx="20">
                  <c:v>Chile</c:v>
                </c:pt>
                <c:pt idx="21">
                  <c:v>Turkey</c:v>
                </c:pt>
                <c:pt idx="22">
                  <c:v>United Arab Emirates</c:v>
                </c:pt>
                <c:pt idx="23">
                  <c:v>Greece</c:v>
                </c:pt>
                <c:pt idx="24">
                  <c:v>Iceland</c:v>
                </c:pt>
                <c:pt idx="25">
                  <c:v>Russian Federation</c:v>
                </c:pt>
                <c:pt idx="26">
                  <c:v>Perm(Russian Federation)</c:v>
                </c:pt>
                <c:pt idx="27">
                  <c:v>Israel</c:v>
                </c:pt>
                <c:pt idx="28">
                  <c:v>Slovak Republic</c:v>
                </c:pt>
                <c:pt idx="29">
                  <c:v>Lithuania</c:v>
                </c:pt>
                <c:pt idx="30">
                  <c:v>Croatia</c:v>
                </c:pt>
                <c:pt idx="31">
                  <c:v>Portugal</c:v>
                </c:pt>
                <c:pt idx="32">
                  <c:v>France</c:v>
                </c:pt>
                <c:pt idx="33">
                  <c:v>Latvia</c:v>
                </c:pt>
                <c:pt idx="34">
                  <c:v>Luxembourg</c:v>
                </c:pt>
                <c:pt idx="35">
                  <c:v>Spain</c:v>
                </c:pt>
                <c:pt idx="36">
                  <c:v>United States of America</c:v>
                </c:pt>
                <c:pt idx="37">
                  <c:v>Italy</c:v>
                </c:pt>
                <c:pt idx="38">
                  <c:v>Hungary</c:v>
                </c:pt>
                <c:pt idx="39">
                  <c:v>Denmark</c:v>
                </c:pt>
                <c:pt idx="40">
                  <c:v>Switzerland</c:v>
                </c:pt>
                <c:pt idx="41">
                  <c:v>Austria</c:v>
                </c:pt>
                <c:pt idx="42">
                  <c:v>Czech Republic</c:v>
                </c:pt>
                <c:pt idx="43">
                  <c:v>Slovenia</c:v>
                </c:pt>
                <c:pt idx="44">
                  <c:v>Belgium</c:v>
                </c:pt>
                <c:pt idx="45">
                  <c:v>Liechtenstein</c:v>
                </c:pt>
                <c:pt idx="46">
                  <c:v>Poland</c:v>
                </c:pt>
                <c:pt idx="47">
                  <c:v>Germany</c:v>
                </c:pt>
                <c:pt idx="48">
                  <c:v>Chinese Taipei</c:v>
                </c:pt>
                <c:pt idx="49">
                  <c:v>Estonia</c:v>
                </c:pt>
                <c:pt idx="50">
                  <c:v>Ireland</c:v>
                </c:pt>
                <c:pt idx="51">
                  <c:v>Canada</c:v>
                </c:pt>
                <c:pt idx="52">
                  <c:v>United Kingdom</c:v>
                </c:pt>
                <c:pt idx="53">
                  <c:v>Netherlands</c:v>
                </c:pt>
                <c:pt idx="54">
                  <c:v>New Zealand</c:v>
                </c:pt>
                <c:pt idx="55">
                  <c:v>Macao-China</c:v>
                </c:pt>
                <c:pt idx="56">
                  <c:v>Viet Nam</c:v>
                </c:pt>
                <c:pt idx="57">
                  <c:v>Australia</c:v>
                </c:pt>
                <c:pt idx="58">
                  <c:v>Finland</c:v>
                </c:pt>
                <c:pt idx="59">
                  <c:v>Korea</c:v>
                </c:pt>
                <c:pt idx="60">
                  <c:v>Japan</c:v>
                </c:pt>
                <c:pt idx="61">
                  <c:v>Hong Kong-China</c:v>
                </c:pt>
                <c:pt idx="62">
                  <c:v>Shanghai-China</c:v>
                </c:pt>
                <c:pt idx="63">
                  <c:v>Singapore</c:v>
                </c:pt>
              </c:strCache>
            </c:strRef>
          </c:xVal>
          <c:yVal>
            <c:numRef>
              <c:f>'Table 2-c'!$G$4:$G$67</c:f>
              <c:numCache>
                <c:formatCode>0</c:formatCode>
                <c:ptCount val="64"/>
                <c:pt idx="0">
                  <c:v>390.25998884366174</c:v>
                </c:pt>
                <c:pt idx="1">
                  <c:v>393.6622354148567</c:v>
                </c:pt>
                <c:pt idx="2">
                  <c:v>405.25006386100813</c:v>
                </c:pt>
                <c:pt idx="3">
                  <c:v>417.89644755946341</c:v>
                </c:pt>
                <c:pt idx="4">
                  <c:v>420.95887766283107</c:v>
                </c:pt>
                <c:pt idx="5">
                  <c:v>424.37901375562251</c:v>
                </c:pt>
                <c:pt idx="6">
                  <c:v>426.43480510656445</c:v>
                </c:pt>
                <c:pt idx="7">
                  <c:v>426.62994143106829</c:v>
                </c:pt>
                <c:pt idx="8">
                  <c:v>429.94419285014357</c:v>
                </c:pt>
                <c:pt idx="9">
                  <c:v>431.50687262924623</c:v>
                </c:pt>
                <c:pt idx="10">
                  <c:v>436.44390061186306</c:v>
                </c:pt>
                <c:pt idx="11">
                  <c:v>439.6487862173056</c:v>
                </c:pt>
                <c:pt idx="12">
                  <c:v>447.29427050529097</c:v>
                </c:pt>
                <c:pt idx="13">
                  <c:v>447.69461501448905</c:v>
                </c:pt>
                <c:pt idx="14">
                  <c:v>450.29349481159937</c:v>
                </c:pt>
                <c:pt idx="15">
                  <c:v>452.91663269161512</c:v>
                </c:pt>
                <c:pt idx="16">
                  <c:v>455.30671586074453</c:v>
                </c:pt>
                <c:pt idx="17">
                  <c:v>458.529943548353</c:v>
                </c:pt>
                <c:pt idx="18">
                  <c:v>466.6663353547799</c:v>
                </c:pt>
                <c:pt idx="19">
                  <c:v>472.11922423028511</c:v>
                </c:pt>
                <c:pt idx="20">
                  <c:v>472.97335232716546</c:v>
                </c:pt>
                <c:pt idx="21">
                  <c:v>476.25953181869028</c:v>
                </c:pt>
                <c:pt idx="22">
                  <c:v>480.70930863549347</c:v>
                </c:pt>
                <c:pt idx="23">
                  <c:v>482.22040047649335</c:v>
                </c:pt>
                <c:pt idx="24">
                  <c:v>483.47439428108828</c:v>
                </c:pt>
                <c:pt idx="25">
                  <c:v>486.71126399910764</c:v>
                </c:pt>
                <c:pt idx="26">
                  <c:v>499.76541820582315</c:v>
                </c:pt>
                <c:pt idx="27">
                  <c:v>502.77683161459828</c:v>
                </c:pt>
                <c:pt idx="28">
                  <c:v>503.424672147389</c:v>
                </c:pt>
                <c:pt idx="29">
                  <c:v>507.94540724411604</c:v>
                </c:pt>
                <c:pt idx="30">
                  <c:v>512.17544580407628</c:v>
                </c:pt>
                <c:pt idx="31">
                  <c:v>513.06001384876618</c:v>
                </c:pt>
                <c:pt idx="32">
                  <c:v>515.33656395837011</c:v>
                </c:pt>
                <c:pt idx="33">
                  <c:v>515.78270738267076</c:v>
                </c:pt>
                <c:pt idx="34">
                  <c:v>516.43553787900896</c:v>
                </c:pt>
                <c:pt idx="35">
                  <c:v>520.10210122584715</c:v>
                </c:pt>
                <c:pt idx="36">
                  <c:v>522.69592598474514</c:v>
                </c:pt>
                <c:pt idx="37">
                  <c:v>522.90674468890927</c:v>
                </c:pt>
                <c:pt idx="38">
                  <c:v>523.43914982501303</c:v>
                </c:pt>
                <c:pt idx="39">
                  <c:v>526.60029336306195</c:v>
                </c:pt>
                <c:pt idx="40">
                  <c:v>529.18372337238191</c:v>
                </c:pt>
                <c:pt idx="41">
                  <c:v>531.74635961735055</c:v>
                </c:pt>
                <c:pt idx="42">
                  <c:v>535.97710442549521</c:v>
                </c:pt>
                <c:pt idx="43">
                  <c:v>537.62406792834224</c:v>
                </c:pt>
                <c:pt idx="44">
                  <c:v>543.27861629554639</c:v>
                </c:pt>
                <c:pt idx="45">
                  <c:v>543.42950419060969</c:v>
                </c:pt>
                <c:pt idx="46">
                  <c:v>544.20783853804903</c:v>
                </c:pt>
                <c:pt idx="47">
                  <c:v>549.15099192923526</c:v>
                </c:pt>
                <c:pt idx="48">
                  <c:v>550.87309707867394</c:v>
                </c:pt>
                <c:pt idx="49">
                  <c:v>551.46884711952669</c:v>
                </c:pt>
                <c:pt idx="50">
                  <c:v>552.29619898483395</c:v>
                </c:pt>
                <c:pt idx="51">
                  <c:v>555.20601326630197</c:v>
                </c:pt>
                <c:pt idx="52">
                  <c:v>557.4035563450301</c:v>
                </c:pt>
                <c:pt idx="53">
                  <c:v>559.4501522045673</c:v>
                </c:pt>
                <c:pt idx="54">
                  <c:v>559.94368951062722</c:v>
                </c:pt>
                <c:pt idx="55">
                  <c:v>560.44897651263307</c:v>
                </c:pt>
                <c:pt idx="56">
                  <c:v>563.2452375229218</c:v>
                </c:pt>
                <c:pt idx="57">
                  <c:v>566.82706596748858</c:v>
                </c:pt>
                <c:pt idx="58">
                  <c:v>572.35529128380222</c:v>
                </c:pt>
                <c:pt idx="59">
                  <c:v>580.71169407068282</c:v>
                </c:pt>
                <c:pt idx="60">
                  <c:v>584.44292410795288</c:v>
                </c:pt>
                <c:pt idx="61">
                  <c:v>594.49891536365965</c:v>
                </c:pt>
                <c:pt idx="62">
                  <c:v>597.35452766537799</c:v>
                </c:pt>
                <c:pt idx="63">
                  <c:v>611.70376207321544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3B0-42D6-9AC7-B63AE7C95B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710032"/>
        <c:axId val="1"/>
      </c:scatterChart>
      <c:valAx>
        <c:axId val="536710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710032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'Table 2-d'!$D$3</c:f>
              <c:strCache>
                <c:ptCount val="1"/>
                <c:pt idx="0">
                  <c:v>group=0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'Table 2-d'!$C$4:$C$67</c:f>
              <c:strCache>
                <c:ptCount val="64"/>
                <c:pt idx="0">
                  <c:v>Albania</c:v>
                </c:pt>
                <c:pt idx="1">
                  <c:v>Kazakhstan</c:v>
                </c:pt>
                <c:pt idx="2">
                  <c:v>Indonesia</c:v>
                </c:pt>
                <c:pt idx="3">
                  <c:v>Argentina</c:v>
                </c:pt>
                <c:pt idx="4">
                  <c:v>Jordan</c:v>
                </c:pt>
                <c:pt idx="5">
                  <c:v>Tunisia</c:v>
                </c:pt>
                <c:pt idx="6">
                  <c:v>Malaysia</c:v>
                </c:pt>
                <c:pt idx="7">
                  <c:v>Peru</c:v>
                </c:pt>
                <c:pt idx="8">
                  <c:v>Qatar</c:v>
                </c:pt>
                <c:pt idx="9">
                  <c:v>Montenegro</c:v>
                </c:pt>
                <c:pt idx="10">
                  <c:v>Colombia</c:v>
                </c:pt>
                <c:pt idx="11">
                  <c:v>Uruguay</c:v>
                </c:pt>
                <c:pt idx="12">
                  <c:v>Brazil</c:v>
                </c:pt>
                <c:pt idx="13">
                  <c:v>Mexico</c:v>
                </c:pt>
                <c:pt idx="14">
                  <c:v>Serbia</c:v>
                </c:pt>
                <c:pt idx="15">
                  <c:v>Romania</c:v>
                </c:pt>
                <c:pt idx="16">
                  <c:v>Sweden</c:v>
                </c:pt>
                <c:pt idx="17">
                  <c:v>Bulgaria</c:v>
                </c:pt>
                <c:pt idx="18">
                  <c:v>Thailand</c:v>
                </c:pt>
                <c:pt idx="19">
                  <c:v>Costa Rica</c:v>
                </c:pt>
                <c:pt idx="20">
                  <c:v>United Arab Emirates</c:v>
                </c:pt>
                <c:pt idx="21">
                  <c:v>Chile</c:v>
                </c:pt>
                <c:pt idx="22">
                  <c:v>Russian Federation</c:v>
                </c:pt>
                <c:pt idx="23">
                  <c:v>Iceland</c:v>
                </c:pt>
                <c:pt idx="24">
                  <c:v>Perm(Russian Federation)</c:v>
                </c:pt>
                <c:pt idx="25">
                  <c:v>Greece</c:v>
                </c:pt>
                <c:pt idx="26">
                  <c:v>Lithuania</c:v>
                </c:pt>
                <c:pt idx="27">
                  <c:v>Slovak Republic</c:v>
                </c:pt>
                <c:pt idx="28">
                  <c:v>Turkey</c:v>
                </c:pt>
                <c:pt idx="29">
                  <c:v>Croatia</c:v>
                </c:pt>
                <c:pt idx="30">
                  <c:v>Latvia</c:v>
                </c:pt>
                <c:pt idx="31">
                  <c:v>Luxembourg</c:v>
                </c:pt>
                <c:pt idx="32">
                  <c:v>Slovenia</c:v>
                </c:pt>
                <c:pt idx="33">
                  <c:v>Austria</c:v>
                </c:pt>
                <c:pt idx="34">
                  <c:v>Portugal</c:v>
                </c:pt>
                <c:pt idx="35">
                  <c:v>Hungary</c:v>
                </c:pt>
                <c:pt idx="36">
                  <c:v>Israel</c:v>
                </c:pt>
                <c:pt idx="37">
                  <c:v>Spain</c:v>
                </c:pt>
                <c:pt idx="38">
                  <c:v>Denmark</c:v>
                </c:pt>
                <c:pt idx="39">
                  <c:v>Czech Republic</c:v>
                </c:pt>
                <c:pt idx="40">
                  <c:v>Liechtenstein</c:v>
                </c:pt>
                <c:pt idx="41">
                  <c:v>Switzerland</c:v>
                </c:pt>
                <c:pt idx="42">
                  <c:v>Italy</c:v>
                </c:pt>
                <c:pt idx="43">
                  <c:v>France</c:v>
                </c:pt>
                <c:pt idx="44">
                  <c:v>United States of America</c:v>
                </c:pt>
                <c:pt idx="45">
                  <c:v>Estonia</c:v>
                </c:pt>
                <c:pt idx="46">
                  <c:v>Germany</c:v>
                </c:pt>
                <c:pt idx="47">
                  <c:v>Poland</c:v>
                </c:pt>
                <c:pt idx="48">
                  <c:v>United Kingdom</c:v>
                </c:pt>
                <c:pt idx="49">
                  <c:v>Belgium</c:v>
                </c:pt>
                <c:pt idx="50">
                  <c:v>Finland</c:v>
                </c:pt>
                <c:pt idx="51">
                  <c:v>Netherlands</c:v>
                </c:pt>
                <c:pt idx="52">
                  <c:v>Viet Nam</c:v>
                </c:pt>
                <c:pt idx="53">
                  <c:v>New Zealand</c:v>
                </c:pt>
                <c:pt idx="54">
                  <c:v>Canada</c:v>
                </c:pt>
                <c:pt idx="55">
                  <c:v>Macao-China</c:v>
                </c:pt>
                <c:pt idx="56">
                  <c:v>Australia</c:v>
                </c:pt>
                <c:pt idx="57">
                  <c:v>Ireland</c:v>
                </c:pt>
                <c:pt idx="58">
                  <c:v>Chinese Taipei</c:v>
                </c:pt>
                <c:pt idx="59">
                  <c:v>Japan</c:v>
                </c:pt>
                <c:pt idx="60">
                  <c:v>Korea</c:v>
                </c:pt>
                <c:pt idx="61">
                  <c:v>Hong Kong-China</c:v>
                </c:pt>
                <c:pt idx="62">
                  <c:v>Shanghai-China</c:v>
                </c:pt>
                <c:pt idx="63">
                  <c:v>Singapore</c:v>
                </c:pt>
              </c:strCache>
            </c:strRef>
          </c:xVal>
          <c:yVal>
            <c:numRef>
              <c:f>'Table 2-d'!$D$4:$D$67</c:f>
              <c:numCache>
                <c:formatCode>0</c:formatCode>
                <c:ptCount val="64"/>
                <c:pt idx="0">
                  <c:v>393.2135894596808</c:v>
                </c:pt>
                <c:pt idx="1">
                  <c:v>353.54982168235188</c:v>
                </c:pt>
                <c:pt idx="2">
                  <c:v>367.11374796470619</c:v>
                </c:pt>
                <c:pt idx="3">
                  <c:v>351.80517410130403</c:v>
                </c:pt>
                <c:pt idx="4">
                  <c:v>334.76486462791661</c:v>
                </c:pt>
                <c:pt idx="5">
                  <c:v>393.00374086594564</c:v>
                </c:pt>
                <c:pt idx="6">
                  <c:v>351.81285875605658</c:v>
                </c:pt>
                <c:pt idx="7">
                  <c:v>334.59698961057012</c:v>
                </c:pt>
                <c:pt idx="8">
                  <c:v>332.86844055749845</c:v>
                </c:pt>
                <c:pt idx="9">
                  <c:v>388.19123635084793</c:v>
                </c:pt>
                <c:pt idx="10">
                  <c:v>367.65418872930508</c:v>
                </c:pt>
                <c:pt idx="11">
                  <c:v>363.22152610864578</c:v>
                </c:pt>
                <c:pt idx="12">
                  <c:v>365.97039717842512</c:v>
                </c:pt>
                <c:pt idx="13">
                  <c:v>385.13974266114303</c:v>
                </c:pt>
                <c:pt idx="14">
                  <c:v>400.09027813027501</c:v>
                </c:pt>
                <c:pt idx="15">
                  <c:v>384.47697343618643</c:v>
                </c:pt>
                <c:pt idx="16">
                  <c:v>478.84231196557107</c:v>
                </c:pt>
                <c:pt idx="17">
                  <c:v>350.33862375056611</c:v>
                </c:pt>
                <c:pt idx="18">
                  <c:v>393.02369864559546</c:v>
                </c:pt>
                <c:pt idx="19">
                  <c:v>403.50324855009097</c:v>
                </c:pt>
                <c:pt idx="20">
                  <c:v>384.00882707436523</c:v>
                </c:pt>
                <c:pt idx="21">
                  <c:v>393.10534093305591</c:v>
                </c:pt>
                <c:pt idx="22">
                  <c:v>445.64540102425821</c:v>
                </c:pt>
                <c:pt idx="23">
                  <c:v>463.55346794425378</c:v>
                </c:pt>
                <c:pt idx="24">
                  <c:v>465.99285361152226</c:v>
                </c:pt>
                <c:pt idx="25">
                  <c:v>434.7363246934836</c:v>
                </c:pt>
                <c:pt idx="26">
                  <c:v>438.89044881098016</c:v>
                </c:pt>
                <c:pt idx="27">
                  <c:v>409.31815368908156</c:v>
                </c:pt>
                <c:pt idx="28">
                  <c:v>437.46280459193736</c:v>
                </c:pt>
                <c:pt idx="29">
                  <c:v>441.33111826613936</c:v>
                </c:pt>
                <c:pt idx="30">
                  <c:v>465.76548746887096</c:v>
                </c:pt>
                <c:pt idx="31">
                  <c:v>440.8279698655565</c:v>
                </c:pt>
                <c:pt idx="32">
                  <c:v>440.63560859943993</c:v>
                </c:pt>
                <c:pt idx="33">
                  <c:v>445.96414228666004</c:v>
                </c:pt>
                <c:pt idx="34">
                  <c:v>454.1875393821619</c:v>
                </c:pt>
                <c:pt idx="35">
                  <c:v>445.89630776123397</c:v>
                </c:pt>
                <c:pt idx="36">
                  <c:v>440.52560834219639</c:v>
                </c:pt>
                <c:pt idx="37">
                  <c:v>426.17015670261571</c:v>
                </c:pt>
                <c:pt idx="38">
                  <c:v>460.5883323514044</c:v>
                </c:pt>
                <c:pt idx="39">
                  <c:v>464.36540876854127</c:v>
                </c:pt>
                <c:pt idx="40">
                  <c:v>454.89286530527909</c:v>
                </c:pt>
                <c:pt idx="41">
                  <c:v>467.45375619136166</c:v>
                </c:pt>
                <c:pt idx="42">
                  <c:v>441.49120646707081</c:v>
                </c:pt>
                <c:pt idx="43">
                  <c:v>450.89907007802935</c:v>
                </c:pt>
                <c:pt idx="44">
                  <c:v>452.69547198812592</c:v>
                </c:pt>
                <c:pt idx="45">
                  <c:v>492.35387616287153</c:v>
                </c:pt>
                <c:pt idx="46">
                  <c:v>475.58638301918302</c:v>
                </c:pt>
                <c:pt idx="47">
                  <c:v>482.34128920162021</c:v>
                </c:pt>
                <c:pt idx="48">
                  <c:v>452.11334427437754</c:v>
                </c:pt>
                <c:pt idx="49">
                  <c:v>443.46094314004705</c:v>
                </c:pt>
                <c:pt idx="50">
                  <c:v>488.69899995403671</c:v>
                </c:pt>
                <c:pt idx="51">
                  <c:v>451.78406695738215</c:v>
                </c:pt>
                <c:pt idx="52">
                  <c:v>476.56144678915825</c:v>
                </c:pt>
                <c:pt idx="53">
                  <c:v>457.20839095257588</c:v>
                </c:pt>
                <c:pt idx="54">
                  <c:v>485.40917061990189</c:v>
                </c:pt>
                <c:pt idx="55">
                  <c:v>460.41599114640286</c:v>
                </c:pt>
                <c:pt idx="56">
                  <c:v>457.73094520961189</c:v>
                </c:pt>
                <c:pt idx="57">
                  <c:v>471.28796418941624</c:v>
                </c:pt>
                <c:pt idx="58">
                  <c:v>467.36118755472603</c:v>
                </c:pt>
                <c:pt idx="59">
                  <c:v>488.5689897014276</c:v>
                </c:pt>
                <c:pt idx="60">
                  <c:v>479.69901538990837</c:v>
                </c:pt>
                <c:pt idx="61">
                  <c:v>508.52563718709916</c:v>
                </c:pt>
                <c:pt idx="62">
                  <c:v>535.62008617529182</c:v>
                </c:pt>
                <c:pt idx="63">
                  <c:v>473.01344292294391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54-47C9-9487-346392249CE4}"/>
            </c:ext>
          </c:extLst>
        </c:ser>
        <c:ser>
          <c:idx val="1"/>
          <c:order val="1"/>
          <c:tx>
            <c:strRef>
              <c:f>'Table 2-d'!$E$3</c:f>
              <c:strCache>
                <c:ptCount val="1"/>
                <c:pt idx="0">
                  <c:v>group=1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'Table 2-d'!$C$4:$C$67</c:f>
              <c:strCache>
                <c:ptCount val="64"/>
                <c:pt idx="0">
                  <c:v>Albania</c:v>
                </c:pt>
                <c:pt idx="1">
                  <c:v>Kazakhstan</c:v>
                </c:pt>
                <c:pt idx="2">
                  <c:v>Indonesia</c:v>
                </c:pt>
                <c:pt idx="3">
                  <c:v>Argentina</c:v>
                </c:pt>
                <c:pt idx="4">
                  <c:v>Jordan</c:v>
                </c:pt>
                <c:pt idx="5">
                  <c:v>Tunisia</c:v>
                </c:pt>
                <c:pt idx="6">
                  <c:v>Malaysia</c:v>
                </c:pt>
                <c:pt idx="7">
                  <c:v>Peru</c:v>
                </c:pt>
                <c:pt idx="8">
                  <c:v>Qatar</c:v>
                </c:pt>
                <c:pt idx="9">
                  <c:v>Montenegro</c:v>
                </c:pt>
                <c:pt idx="10">
                  <c:v>Colombia</c:v>
                </c:pt>
                <c:pt idx="11">
                  <c:v>Uruguay</c:v>
                </c:pt>
                <c:pt idx="12">
                  <c:v>Brazil</c:v>
                </c:pt>
                <c:pt idx="13">
                  <c:v>Mexico</c:v>
                </c:pt>
                <c:pt idx="14">
                  <c:v>Serbia</c:v>
                </c:pt>
                <c:pt idx="15">
                  <c:v>Romania</c:v>
                </c:pt>
                <c:pt idx="16">
                  <c:v>Sweden</c:v>
                </c:pt>
                <c:pt idx="17">
                  <c:v>Bulgaria</c:v>
                </c:pt>
                <c:pt idx="18">
                  <c:v>Thailand</c:v>
                </c:pt>
                <c:pt idx="19">
                  <c:v>Costa Rica</c:v>
                </c:pt>
                <c:pt idx="20">
                  <c:v>United Arab Emirates</c:v>
                </c:pt>
                <c:pt idx="21">
                  <c:v>Chile</c:v>
                </c:pt>
                <c:pt idx="22">
                  <c:v>Russian Federation</c:v>
                </c:pt>
                <c:pt idx="23">
                  <c:v>Iceland</c:v>
                </c:pt>
                <c:pt idx="24">
                  <c:v>Perm(Russian Federation)</c:v>
                </c:pt>
                <c:pt idx="25">
                  <c:v>Greece</c:v>
                </c:pt>
                <c:pt idx="26">
                  <c:v>Lithuania</c:v>
                </c:pt>
                <c:pt idx="27">
                  <c:v>Slovak Republic</c:v>
                </c:pt>
                <c:pt idx="28">
                  <c:v>Turkey</c:v>
                </c:pt>
                <c:pt idx="29">
                  <c:v>Croatia</c:v>
                </c:pt>
                <c:pt idx="30">
                  <c:v>Latvia</c:v>
                </c:pt>
                <c:pt idx="31">
                  <c:v>Luxembourg</c:v>
                </c:pt>
                <c:pt idx="32">
                  <c:v>Slovenia</c:v>
                </c:pt>
                <c:pt idx="33">
                  <c:v>Austria</c:v>
                </c:pt>
                <c:pt idx="34">
                  <c:v>Portugal</c:v>
                </c:pt>
                <c:pt idx="35">
                  <c:v>Hungary</c:v>
                </c:pt>
                <c:pt idx="36">
                  <c:v>Israel</c:v>
                </c:pt>
                <c:pt idx="37">
                  <c:v>Spain</c:v>
                </c:pt>
                <c:pt idx="38">
                  <c:v>Denmark</c:v>
                </c:pt>
                <c:pt idx="39">
                  <c:v>Czech Republic</c:v>
                </c:pt>
                <c:pt idx="40">
                  <c:v>Liechtenstein</c:v>
                </c:pt>
                <c:pt idx="41">
                  <c:v>Switzerland</c:v>
                </c:pt>
                <c:pt idx="42">
                  <c:v>Italy</c:v>
                </c:pt>
                <c:pt idx="43">
                  <c:v>France</c:v>
                </c:pt>
                <c:pt idx="44">
                  <c:v>United States of America</c:v>
                </c:pt>
                <c:pt idx="45">
                  <c:v>Estonia</c:v>
                </c:pt>
                <c:pt idx="46">
                  <c:v>Germany</c:v>
                </c:pt>
                <c:pt idx="47">
                  <c:v>Poland</c:v>
                </c:pt>
                <c:pt idx="48">
                  <c:v>United Kingdom</c:v>
                </c:pt>
                <c:pt idx="49">
                  <c:v>Belgium</c:v>
                </c:pt>
                <c:pt idx="50">
                  <c:v>Finland</c:v>
                </c:pt>
                <c:pt idx="51">
                  <c:v>Netherlands</c:v>
                </c:pt>
                <c:pt idx="52">
                  <c:v>Viet Nam</c:v>
                </c:pt>
                <c:pt idx="53">
                  <c:v>New Zealand</c:v>
                </c:pt>
                <c:pt idx="54">
                  <c:v>Canada</c:v>
                </c:pt>
                <c:pt idx="55">
                  <c:v>Macao-China</c:v>
                </c:pt>
                <c:pt idx="56">
                  <c:v>Australia</c:v>
                </c:pt>
                <c:pt idx="57">
                  <c:v>Ireland</c:v>
                </c:pt>
                <c:pt idx="58">
                  <c:v>Chinese Taipei</c:v>
                </c:pt>
                <c:pt idx="59">
                  <c:v>Japan</c:v>
                </c:pt>
                <c:pt idx="60">
                  <c:v>Korea</c:v>
                </c:pt>
                <c:pt idx="61">
                  <c:v>Hong Kong-China</c:v>
                </c:pt>
                <c:pt idx="62">
                  <c:v>Shanghai-China</c:v>
                </c:pt>
                <c:pt idx="63">
                  <c:v>Singapore</c:v>
                </c:pt>
              </c:strCache>
            </c:strRef>
          </c:xVal>
          <c:yVal>
            <c:numRef>
              <c:f>'Table 2-d'!$E$4:$E$67</c:f>
              <c:numCache>
                <c:formatCode>0</c:formatCode>
                <c:ptCount val="64"/>
                <c:pt idx="0">
                  <c:v>373.41704555457511</c:v>
                </c:pt>
                <c:pt idx="1">
                  <c:v>326.42066739805534</c:v>
                </c:pt>
                <c:pt idx="2">
                  <c:v>328.81139508672356</c:v>
                </c:pt>
                <c:pt idx="3">
                  <c:v>358.83325460676497</c:v>
                </c:pt>
                <c:pt idx="4">
                  <c:v>335.85987998634482</c:v>
                </c:pt>
                <c:pt idx="5">
                  <c:v>344.62308171992277</c:v>
                </c:pt>
                <c:pt idx="6">
                  <c:v>329.31931352472833</c:v>
                </c:pt>
                <c:pt idx="7">
                  <c:v>298.17806582760346</c:v>
                </c:pt>
                <c:pt idx="8">
                  <c:v>361.16022813610459</c:v>
                </c:pt>
                <c:pt idx="9">
                  <c:v>343.50597250306305</c:v>
                </c:pt>
                <c:pt idx="10">
                  <c:v>338.40293531877472</c:v>
                </c:pt>
                <c:pt idx="11">
                  <c:v>333.47285558379667</c:v>
                </c:pt>
                <c:pt idx="12">
                  <c:v>348.17606556802315</c:v>
                </c:pt>
                <c:pt idx="13">
                  <c:v>363.22175056839694</c:v>
                </c:pt>
                <c:pt idx="14">
                  <c:v>364.64909860490496</c:v>
                </c:pt>
                <c:pt idx="15">
                  <c:v>391.15856640725099</c:v>
                </c:pt>
                <c:pt idx="16">
                  <c:v>402.40391644604659</c:v>
                </c:pt>
                <c:pt idx="17">
                  <c:v>379.58623674438309</c:v>
                </c:pt>
                <c:pt idx="18">
                  <c:v>387.66099319917907</c:v>
                </c:pt>
                <c:pt idx="19">
                  <c:v>416.37474801115326</c:v>
                </c:pt>
                <c:pt idx="20">
                  <c:v>335.16775362632552</c:v>
                </c:pt>
                <c:pt idx="21">
                  <c:v>367.72510618260873</c:v>
                </c:pt>
                <c:pt idx="22">
                  <c:v>396.39090520107413</c:v>
                </c:pt>
                <c:pt idx="23">
                  <c:v>477.04030746299316</c:v>
                </c:pt>
                <c:pt idx="24">
                  <c:v>371.67519426379226</c:v>
                </c:pt>
                <c:pt idx="25">
                  <c:v>392.22065346189169</c:v>
                </c:pt>
                <c:pt idx="26">
                  <c:v>393.62582772484456</c:v>
                </c:pt>
                <c:pt idx="27">
                  <c:v>345.86316861948694</c:v>
                </c:pt>
                <c:pt idx="28">
                  <c:v>405.10933972469905</c:v>
                </c:pt>
                <c:pt idx="29">
                  <c:v>409.28055439412611</c:v>
                </c:pt>
                <c:pt idx="30">
                  <c:v>402.48429230141505</c:v>
                </c:pt>
                <c:pt idx="31">
                  <c:v>415.72177436440961</c:v>
                </c:pt>
                <c:pt idx="32">
                  <c:v>379.92801682312012</c:v>
                </c:pt>
                <c:pt idx="33">
                  <c:v>422.46442727655568</c:v>
                </c:pt>
                <c:pt idx="34">
                  <c:v>374.02731631942135</c:v>
                </c:pt>
                <c:pt idx="35">
                  <c:v>383.49559868062266</c:v>
                </c:pt>
                <c:pt idx="36">
                  <c:v>399.91668601253252</c:v>
                </c:pt>
                <c:pt idx="37">
                  <c:v>402.27309515553424</c:v>
                </c:pt>
                <c:pt idx="38">
                  <c:v>425.59934733446266</c:v>
                </c:pt>
                <c:pt idx="39">
                  <c:v>414.75849492945446</c:v>
                </c:pt>
                <c:pt idx="40">
                  <c:v>423.25756171919312</c:v>
                </c:pt>
                <c:pt idx="41">
                  <c:v>409.9811123406464</c:v>
                </c:pt>
                <c:pt idx="42">
                  <c:v>401.420878978122</c:v>
                </c:pt>
                <c:pt idx="43">
                  <c:v>388.42445371807435</c:v>
                </c:pt>
                <c:pt idx="44">
                  <c:v>389.87951330028886</c:v>
                </c:pt>
                <c:pt idx="45">
                  <c:v>435.35951869737204</c:v>
                </c:pt>
                <c:pt idx="46">
                  <c:v>429.19079645847017</c:v>
                </c:pt>
                <c:pt idx="47">
                  <c:v>437.93341081765539</c:v>
                </c:pt>
                <c:pt idx="48">
                  <c:v>432.73081063855074</c:v>
                </c:pt>
                <c:pt idx="49">
                  <c:v>421.3687507865165</c:v>
                </c:pt>
                <c:pt idx="50">
                  <c:v>445.1905600414687</c:v>
                </c:pt>
                <c:pt idx="51">
                  <c:v>436.91547304672645</c:v>
                </c:pt>
                <c:pt idx="52">
                  <c:v>434.761509981887</c:v>
                </c:pt>
                <c:pt idx="53">
                  <c:v>425.38506086411456</c:v>
                </c:pt>
                <c:pt idx="54">
                  <c:v>436.29957189858743</c:v>
                </c:pt>
                <c:pt idx="55">
                  <c:v>420.73941260105858</c:v>
                </c:pt>
                <c:pt idx="56">
                  <c:v>407.05536507828879</c:v>
                </c:pt>
                <c:pt idx="57">
                  <c:v>444.50472410255043</c:v>
                </c:pt>
                <c:pt idx="58">
                  <c:v>421.79220546576335</c:v>
                </c:pt>
                <c:pt idx="59">
                  <c:v>454.08277940690198</c:v>
                </c:pt>
                <c:pt idx="60">
                  <c:v>439.57575227058965</c:v>
                </c:pt>
                <c:pt idx="61">
                  <c:v>475.96580525616577</c:v>
                </c:pt>
                <c:pt idx="62">
                  <c:v>475.37017123401301</c:v>
                </c:pt>
                <c:pt idx="63">
                  <c:v>440.62507750730038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54-47C9-9487-346392249CE4}"/>
            </c:ext>
          </c:extLst>
        </c:ser>
        <c:ser>
          <c:idx val="2"/>
          <c:order val="2"/>
          <c:tx>
            <c:strRef>
              <c:f>'Table 2-d'!$F$3</c:f>
              <c:strCache>
                <c:ptCount val="1"/>
                <c:pt idx="0">
                  <c:v>group=2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'Table 2-d'!$C$4:$C$67</c:f>
              <c:strCache>
                <c:ptCount val="64"/>
                <c:pt idx="0">
                  <c:v>Albania</c:v>
                </c:pt>
                <c:pt idx="1">
                  <c:v>Kazakhstan</c:v>
                </c:pt>
                <c:pt idx="2">
                  <c:v>Indonesia</c:v>
                </c:pt>
                <c:pt idx="3">
                  <c:v>Argentina</c:v>
                </c:pt>
                <c:pt idx="4">
                  <c:v>Jordan</c:v>
                </c:pt>
                <c:pt idx="5">
                  <c:v>Tunisia</c:v>
                </c:pt>
                <c:pt idx="6">
                  <c:v>Malaysia</c:v>
                </c:pt>
                <c:pt idx="7">
                  <c:v>Peru</c:v>
                </c:pt>
                <c:pt idx="8">
                  <c:v>Qatar</c:v>
                </c:pt>
                <c:pt idx="9">
                  <c:v>Montenegro</c:v>
                </c:pt>
                <c:pt idx="10">
                  <c:v>Colombia</c:v>
                </c:pt>
                <c:pt idx="11">
                  <c:v>Uruguay</c:v>
                </c:pt>
                <c:pt idx="12">
                  <c:v>Brazil</c:v>
                </c:pt>
                <c:pt idx="13">
                  <c:v>Mexico</c:v>
                </c:pt>
                <c:pt idx="14">
                  <c:v>Serbia</c:v>
                </c:pt>
                <c:pt idx="15">
                  <c:v>Romania</c:v>
                </c:pt>
                <c:pt idx="16">
                  <c:v>Sweden</c:v>
                </c:pt>
                <c:pt idx="17">
                  <c:v>Bulgaria</c:v>
                </c:pt>
                <c:pt idx="18">
                  <c:v>Thailand</c:v>
                </c:pt>
                <c:pt idx="19">
                  <c:v>Costa Rica</c:v>
                </c:pt>
                <c:pt idx="20">
                  <c:v>United Arab Emirates</c:v>
                </c:pt>
                <c:pt idx="21">
                  <c:v>Chile</c:v>
                </c:pt>
                <c:pt idx="22">
                  <c:v>Russian Federation</c:v>
                </c:pt>
                <c:pt idx="23">
                  <c:v>Iceland</c:v>
                </c:pt>
                <c:pt idx="24">
                  <c:v>Perm(Russian Federation)</c:v>
                </c:pt>
                <c:pt idx="25">
                  <c:v>Greece</c:v>
                </c:pt>
                <c:pt idx="26">
                  <c:v>Lithuania</c:v>
                </c:pt>
                <c:pt idx="27">
                  <c:v>Slovak Republic</c:v>
                </c:pt>
                <c:pt idx="28">
                  <c:v>Turkey</c:v>
                </c:pt>
                <c:pt idx="29">
                  <c:v>Croatia</c:v>
                </c:pt>
                <c:pt idx="30">
                  <c:v>Latvia</c:v>
                </c:pt>
                <c:pt idx="31">
                  <c:v>Luxembourg</c:v>
                </c:pt>
                <c:pt idx="32">
                  <c:v>Slovenia</c:v>
                </c:pt>
                <c:pt idx="33">
                  <c:v>Austria</c:v>
                </c:pt>
                <c:pt idx="34">
                  <c:v>Portugal</c:v>
                </c:pt>
                <c:pt idx="35">
                  <c:v>Hungary</c:v>
                </c:pt>
                <c:pt idx="36">
                  <c:v>Israel</c:v>
                </c:pt>
                <c:pt idx="37">
                  <c:v>Spain</c:v>
                </c:pt>
                <c:pt idx="38">
                  <c:v>Denmark</c:v>
                </c:pt>
                <c:pt idx="39">
                  <c:v>Czech Republic</c:v>
                </c:pt>
                <c:pt idx="40">
                  <c:v>Liechtenstein</c:v>
                </c:pt>
                <c:pt idx="41">
                  <c:v>Switzerland</c:v>
                </c:pt>
                <c:pt idx="42">
                  <c:v>Italy</c:v>
                </c:pt>
                <c:pt idx="43">
                  <c:v>France</c:v>
                </c:pt>
                <c:pt idx="44">
                  <c:v>United States of America</c:v>
                </c:pt>
                <c:pt idx="45">
                  <c:v>Estonia</c:v>
                </c:pt>
                <c:pt idx="46">
                  <c:v>Germany</c:v>
                </c:pt>
                <c:pt idx="47">
                  <c:v>Poland</c:v>
                </c:pt>
                <c:pt idx="48">
                  <c:v>United Kingdom</c:v>
                </c:pt>
                <c:pt idx="49">
                  <c:v>Belgium</c:v>
                </c:pt>
                <c:pt idx="50">
                  <c:v>Finland</c:v>
                </c:pt>
                <c:pt idx="51">
                  <c:v>Netherlands</c:v>
                </c:pt>
                <c:pt idx="52">
                  <c:v>Viet Nam</c:v>
                </c:pt>
                <c:pt idx="53">
                  <c:v>New Zealand</c:v>
                </c:pt>
                <c:pt idx="54">
                  <c:v>Canada</c:v>
                </c:pt>
                <c:pt idx="55">
                  <c:v>Macao-China</c:v>
                </c:pt>
                <c:pt idx="56">
                  <c:v>Australia</c:v>
                </c:pt>
                <c:pt idx="57">
                  <c:v>Ireland</c:v>
                </c:pt>
                <c:pt idx="58">
                  <c:v>Chinese Taipei</c:v>
                </c:pt>
                <c:pt idx="59">
                  <c:v>Japan</c:v>
                </c:pt>
                <c:pt idx="60">
                  <c:v>Korea</c:v>
                </c:pt>
                <c:pt idx="61">
                  <c:v>Hong Kong-China</c:v>
                </c:pt>
                <c:pt idx="62">
                  <c:v>Shanghai-China</c:v>
                </c:pt>
                <c:pt idx="63">
                  <c:v>Singapore</c:v>
                </c:pt>
              </c:strCache>
            </c:strRef>
          </c:xVal>
          <c:yVal>
            <c:numRef>
              <c:f>'Table 2-d'!$F$4:$F$67</c:f>
              <c:numCache>
                <c:formatCode>0</c:formatCode>
                <c:ptCount val="64"/>
                <c:pt idx="0">
                  <c:v>394.57401749938384</c:v>
                </c:pt>
                <c:pt idx="1">
                  <c:v>452.83346938286962</c:v>
                </c:pt>
                <c:pt idx="2">
                  <c:v>487.3315456966364</c:v>
                </c:pt>
                <c:pt idx="3">
                  <c:v>498.3564399501127</c:v>
                </c:pt>
                <c:pt idx="4">
                  <c:v>468.56969489616972</c:v>
                </c:pt>
                <c:pt idx="5">
                  <c:v>447.30594304511436</c:v>
                </c:pt>
                <c:pt idx="6">
                  <c:v>471.78760072332034</c:v>
                </c:pt>
                <c:pt idx="7">
                  <c:v>502.34153341690194</c:v>
                </c:pt>
                <c:pt idx="8">
                  <c:v>527.23357504388537</c:v>
                </c:pt>
                <c:pt idx="9">
                  <c:v>516.82394755960377</c:v>
                </c:pt>
                <c:pt idx="10">
                  <c:v>518.30110216556216</c:v>
                </c:pt>
                <c:pt idx="11">
                  <c:v>510.09646331272234</c:v>
                </c:pt>
                <c:pt idx="12">
                  <c:v>504.08488336916503</c:v>
                </c:pt>
                <c:pt idx="13">
                  <c:v>486.60664182238361</c:v>
                </c:pt>
                <c:pt idx="14">
                  <c:v>543.3926881326588</c:v>
                </c:pt>
                <c:pt idx="15">
                  <c:v>544.28044945782801</c:v>
                </c:pt>
                <c:pt idx="16">
                  <c:v>555.08165652089826</c:v>
                </c:pt>
                <c:pt idx="17">
                  <c:v>572.48124280250886</c:v>
                </c:pt>
                <c:pt idx="18">
                  <c:v>541.90722376523286</c:v>
                </c:pt>
                <c:pt idx="19">
                  <c:v>516.26963257954401</c:v>
                </c:pt>
                <c:pt idx="20">
                  <c:v>536.34697435730186</c:v>
                </c:pt>
                <c:pt idx="21">
                  <c:v>522.15290081480236</c:v>
                </c:pt>
                <c:pt idx="22">
                  <c:v>547.88069226615971</c:v>
                </c:pt>
                <c:pt idx="23">
                  <c:v>558.44815488091524</c:v>
                </c:pt>
                <c:pt idx="24">
                  <c:v>565.24606302787288</c:v>
                </c:pt>
                <c:pt idx="25">
                  <c:v>538.09053233430575</c:v>
                </c:pt>
                <c:pt idx="26">
                  <c:v>564.03809680809809</c:v>
                </c:pt>
                <c:pt idx="27">
                  <c:v>575.64877289623018</c:v>
                </c:pt>
                <c:pt idx="28">
                  <c:v>574.7707944594564</c:v>
                </c:pt>
                <c:pt idx="29">
                  <c:v>580.98569977707371</c:v>
                </c:pt>
                <c:pt idx="30">
                  <c:v>564.87250528764071</c:v>
                </c:pt>
                <c:pt idx="31">
                  <c:v>601.04212473281643</c:v>
                </c:pt>
                <c:pt idx="32">
                  <c:v>578.3811659626399</c:v>
                </c:pt>
                <c:pt idx="33">
                  <c:v>577.78454530172291</c:v>
                </c:pt>
                <c:pt idx="34">
                  <c:v>592.76332844186902</c:v>
                </c:pt>
                <c:pt idx="35">
                  <c:v>582.70391150946296</c:v>
                </c:pt>
                <c:pt idx="36">
                  <c:v>565.09820633981667</c:v>
                </c:pt>
                <c:pt idx="37">
                  <c:v>559.03763054801186</c:v>
                </c:pt>
                <c:pt idx="38">
                  <c:v>562.40965388319341</c:v>
                </c:pt>
                <c:pt idx="39">
                  <c:v>585.45736570321822</c:v>
                </c:pt>
                <c:pt idx="40">
                  <c:v>599.38441888143234</c:v>
                </c:pt>
                <c:pt idx="41">
                  <c:v>609.83749715682995</c:v>
                </c:pt>
                <c:pt idx="42">
                  <c:v>580.65523935528051</c:v>
                </c:pt>
                <c:pt idx="43">
                  <c:v>608.18117252086847</c:v>
                </c:pt>
                <c:pt idx="44">
                  <c:v>607.32943761195929</c:v>
                </c:pt>
                <c:pt idx="45">
                  <c:v>590.40787537140409</c:v>
                </c:pt>
                <c:pt idx="46">
                  <c:v>611.54647864400943</c:v>
                </c:pt>
                <c:pt idx="47">
                  <c:v>604.39834417803797</c:v>
                </c:pt>
                <c:pt idx="48">
                  <c:v>611.60060147809043</c:v>
                </c:pt>
                <c:pt idx="49">
                  <c:v>605.76686278539898</c:v>
                </c:pt>
                <c:pt idx="50">
                  <c:v>603.45803507925575</c:v>
                </c:pt>
                <c:pt idx="51">
                  <c:v>616.46416815408702</c:v>
                </c:pt>
                <c:pt idx="52">
                  <c:v>558.73693352969713</c:v>
                </c:pt>
                <c:pt idx="53">
                  <c:v>647.84161518309634</c:v>
                </c:pt>
                <c:pt idx="54">
                  <c:v>613.62834713390316</c:v>
                </c:pt>
                <c:pt idx="55">
                  <c:v>552.2746039852658</c:v>
                </c:pt>
                <c:pt idx="56">
                  <c:v>616.70278171758218</c:v>
                </c:pt>
                <c:pt idx="57">
                  <c:v>592.79035313341228</c:v>
                </c:pt>
                <c:pt idx="58">
                  <c:v>600.90491717605482</c:v>
                </c:pt>
                <c:pt idx="59">
                  <c:v>612.34796029865026</c:v>
                </c:pt>
                <c:pt idx="60">
                  <c:v>600.57752479306555</c:v>
                </c:pt>
                <c:pt idx="61">
                  <c:v>601.503646543385</c:v>
                </c:pt>
                <c:pt idx="62">
                  <c:v>601.53016998420674</c:v>
                </c:pt>
                <c:pt idx="63">
                  <c:v>637.73390263190402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B54-47C9-9487-346392249CE4}"/>
            </c:ext>
          </c:extLst>
        </c:ser>
        <c:ser>
          <c:idx val="3"/>
          <c:order val="3"/>
          <c:tx>
            <c:strRef>
              <c:f>'Table 2-d'!$G$3</c:f>
              <c:strCache>
                <c:ptCount val="1"/>
                <c:pt idx="0">
                  <c:v>group=3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'Table 2-d'!$C$4:$C$67</c:f>
              <c:strCache>
                <c:ptCount val="64"/>
                <c:pt idx="0">
                  <c:v>Albania</c:v>
                </c:pt>
                <c:pt idx="1">
                  <c:v>Kazakhstan</c:v>
                </c:pt>
                <c:pt idx="2">
                  <c:v>Indonesia</c:v>
                </c:pt>
                <c:pt idx="3">
                  <c:v>Argentina</c:v>
                </c:pt>
                <c:pt idx="4">
                  <c:v>Jordan</c:v>
                </c:pt>
                <c:pt idx="5">
                  <c:v>Tunisia</c:v>
                </c:pt>
                <c:pt idx="6">
                  <c:v>Malaysia</c:v>
                </c:pt>
                <c:pt idx="7">
                  <c:v>Peru</c:v>
                </c:pt>
                <c:pt idx="8">
                  <c:v>Qatar</c:v>
                </c:pt>
                <c:pt idx="9">
                  <c:v>Montenegro</c:v>
                </c:pt>
                <c:pt idx="10">
                  <c:v>Colombia</c:v>
                </c:pt>
                <c:pt idx="11">
                  <c:v>Uruguay</c:v>
                </c:pt>
                <c:pt idx="12">
                  <c:v>Brazil</c:v>
                </c:pt>
                <c:pt idx="13">
                  <c:v>Mexico</c:v>
                </c:pt>
                <c:pt idx="14">
                  <c:v>Serbia</c:v>
                </c:pt>
                <c:pt idx="15">
                  <c:v>Romania</c:v>
                </c:pt>
                <c:pt idx="16">
                  <c:v>Sweden</c:v>
                </c:pt>
                <c:pt idx="17">
                  <c:v>Bulgaria</c:v>
                </c:pt>
                <c:pt idx="18">
                  <c:v>Thailand</c:v>
                </c:pt>
                <c:pt idx="19">
                  <c:v>Costa Rica</c:v>
                </c:pt>
                <c:pt idx="20">
                  <c:v>United Arab Emirates</c:v>
                </c:pt>
                <c:pt idx="21">
                  <c:v>Chile</c:v>
                </c:pt>
                <c:pt idx="22">
                  <c:v>Russian Federation</c:v>
                </c:pt>
                <c:pt idx="23">
                  <c:v>Iceland</c:v>
                </c:pt>
                <c:pt idx="24">
                  <c:v>Perm(Russian Federation)</c:v>
                </c:pt>
                <c:pt idx="25">
                  <c:v>Greece</c:v>
                </c:pt>
                <c:pt idx="26">
                  <c:v>Lithuania</c:v>
                </c:pt>
                <c:pt idx="27">
                  <c:v>Slovak Republic</c:v>
                </c:pt>
                <c:pt idx="28">
                  <c:v>Turkey</c:v>
                </c:pt>
                <c:pt idx="29">
                  <c:v>Croatia</c:v>
                </c:pt>
                <c:pt idx="30">
                  <c:v>Latvia</c:v>
                </c:pt>
                <c:pt idx="31">
                  <c:v>Luxembourg</c:v>
                </c:pt>
                <c:pt idx="32">
                  <c:v>Slovenia</c:v>
                </c:pt>
                <c:pt idx="33">
                  <c:v>Austria</c:v>
                </c:pt>
                <c:pt idx="34">
                  <c:v>Portugal</c:v>
                </c:pt>
                <c:pt idx="35">
                  <c:v>Hungary</c:v>
                </c:pt>
                <c:pt idx="36">
                  <c:v>Israel</c:v>
                </c:pt>
                <c:pt idx="37">
                  <c:v>Spain</c:v>
                </c:pt>
                <c:pt idx="38">
                  <c:v>Denmark</c:v>
                </c:pt>
                <c:pt idx="39">
                  <c:v>Czech Republic</c:v>
                </c:pt>
                <c:pt idx="40">
                  <c:v>Liechtenstein</c:v>
                </c:pt>
                <c:pt idx="41">
                  <c:v>Switzerland</c:v>
                </c:pt>
                <c:pt idx="42">
                  <c:v>Italy</c:v>
                </c:pt>
                <c:pt idx="43">
                  <c:v>France</c:v>
                </c:pt>
                <c:pt idx="44">
                  <c:v>United States of America</c:v>
                </c:pt>
                <c:pt idx="45">
                  <c:v>Estonia</c:v>
                </c:pt>
                <c:pt idx="46">
                  <c:v>Germany</c:v>
                </c:pt>
                <c:pt idx="47">
                  <c:v>Poland</c:v>
                </c:pt>
                <c:pt idx="48">
                  <c:v>United Kingdom</c:v>
                </c:pt>
                <c:pt idx="49">
                  <c:v>Belgium</c:v>
                </c:pt>
                <c:pt idx="50">
                  <c:v>Finland</c:v>
                </c:pt>
                <c:pt idx="51">
                  <c:v>Netherlands</c:v>
                </c:pt>
                <c:pt idx="52">
                  <c:v>Viet Nam</c:v>
                </c:pt>
                <c:pt idx="53">
                  <c:v>New Zealand</c:v>
                </c:pt>
                <c:pt idx="54">
                  <c:v>Canada</c:v>
                </c:pt>
                <c:pt idx="55">
                  <c:v>Macao-China</c:v>
                </c:pt>
                <c:pt idx="56">
                  <c:v>Australia</c:v>
                </c:pt>
                <c:pt idx="57">
                  <c:v>Ireland</c:v>
                </c:pt>
                <c:pt idx="58">
                  <c:v>Chinese Taipei</c:v>
                </c:pt>
                <c:pt idx="59">
                  <c:v>Japan</c:v>
                </c:pt>
                <c:pt idx="60">
                  <c:v>Korea</c:v>
                </c:pt>
                <c:pt idx="61">
                  <c:v>Hong Kong-China</c:v>
                </c:pt>
                <c:pt idx="62">
                  <c:v>Shanghai-China</c:v>
                </c:pt>
                <c:pt idx="63">
                  <c:v>Singapore</c:v>
                </c:pt>
              </c:strCache>
            </c:strRef>
          </c:xVal>
          <c:yVal>
            <c:numRef>
              <c:f>'Table 2-d'!$G$4:$G$67</c:f>
              <c:numCache>
                <c:formatCode>0</c:formatCode>
                <c:ptCount val="64"/>
                <c:pt idx="0">
                  <c:v>393.62942215187155</c:v>
                </c:pt>
                <c:pt idx="1">
                  <c:v>400.17671389526424</c:v>
                </c:pt>
                <c:pt idx="2">
                  <c:v>405.60986531957587</c:v>
                </c:pt>
                <c:pt idx="3">
                  <c:v>416.09701069961176</c:v>
                </c:pt>
                <c:pt idx="4">
                  <c:v>420.4669475451696</c:v>
                </c:pt>
                <c:pt idx="5">
                  <c:v>420.49509605026498</c:v>
                </c:pt>
                <c:pt idx="6">
                  <c:v>422.99937720268201</c:v>
                </c:pt>
                <c:pt idx="7">
                  <c:v>423.59372236308332</c:v>
                </c:pt>
                <c:pt idx="8">
                  <c:v>427.78671318780999</c:v>
                </c:pt>
                <c:pt idx="9">
                  <c:v>434.22390153864694</c:v>
                </c:pt>
                <c:pt idx="10">
                  <c:v>439.30854408327377</c:v>
                </c:pt>
                <c:pt idx="11">
                  <c:v>443.38018455785044</c:v>
                </c:pt>
                <c:pt idx="12">
                  <c:v>443.47136987591415</c:v>
                </c:pt>
                <c:pt idx="13">
                  <c:v>448.18324303705077</c:v>
                </c:pt>
                <c:pt idx="14">
                  <c:v>451.73567738139923</c:v>
                </c:pt>
                <c:pt idx="15">
                  <c:v>458.62004366868314</c:v>
                </c:pt>
                <c:pt idx="16">
                  <c:v>459.05138098870941</c:v>
                </c:pt>
                <c:pt idx="17">
                  <c:v>460.0110313579795</c:v>
                </c:pt>
                <c:pt idx="18">
                  <c:v>460.11096525126163</c:v>
                </c:pt>
                <c:pt idx="19">
                  <c:v>461.04439991090169</c:v>
                </c:pt>
                <c:pt idx="20">
                  <c:v>469.19677929948267</c:v>
                </c:pt>
                <c:pt idx="21">
                  <c:v>470.19953052771308</c:v>
                </c:pt>
                <c:pt idx="22">
                  <c:v>470.63330510787313</c:v>
                </c:pt>
                <c:pt idx="23">
                  <c:v>475.15751815609428</c:v>
                </c:pt>
                <c:pt idx="24">
                  <c:v>480.8514095808959</c:v>
                </c:pt>
                <c:pt idx="25">
                  <c:v>485.83701950249383</c:v>
                </c:pt>
                <c:pt idx="26">
                  <c:v>486.74407100591674</c:v>
                </c:pt>
                <c:pt idx="27">
                  <c:v>489.96935231247681</c:v>
                </c:pt>
                <c:pt idx="28">
                  <c:v>491.82284735545721</c:v>
                </c:pt>
                <c:pt idx="29">
                  <c:v>492.62626888821455</c:v>
                </c:pt>
                <c:pt idx="30">
                  <c:v>497.8541977931684</c:v>
                </c:pt>
                <c:pt idx="31">
                  <c:v>502.14120039303617</c:v>
                </c:pt>
                <c:pt idx="32">
                  <c:v>502.73834777551519</c:v>
                </c:pt>
                <c:pt idx="33">
                  <c:v>505.51274247843025</c:v>
                </c:pt>
                <c:pt idx="34">
                  <c:v>506.91058916142765</c:v>
                </c:pt>
                <c:pt idx="35">
                  <c:v>507.47790220231911</c:v>
                </c:pt>
                <c:pt idx="36">
                  <c:v>508.52073509351249</c:v>
                </c:pt>
                <c:pt idx="37">
                  <c:v>509.5633393364655</c:v>
                </c:pt>
                <c:pt idx="38">
                  <c:v>510.1710406691343</c:v>
                </c:pt>
                <c:pt idx="39">
                  <c:v>513.58509403347284</c:v>
                </c:pt>
                <c:pt idx="40">
                  <c:v>513.86665829862284</c:v>
                </c:pt>
                <c:pt idx="41">
                  <c:v>515.03050931766666</c:v>
                </c:pt>
                <c:pt idx="42">
                  <c:v>515.21161094351351</c:v>
                </c:pt>
                <c:pt idx="43">
                  <c:v>515.76639668559653</c:v>
                </c:pt>
                <c:pt idx="44">
                  <c:v>520.85336616800419</c:v>
                </c:pt>
                <c:pt idx="45">
                  <c:v>522.02907079502188</c:v>
                </c:pt>
                <c:pt idx="46">
                  <c:v>526.87550299904228</c:v>
                </c:pt>
                <c:pt idx="47">
                  <c:v>529.13788254589144</c:v>
                </c:pt>
                <c:pt idx="48">
                  <c:v>530.30968755572849</c:v>
                </c:pt>
                <c:pt idx="49">
                  <c:v>533.05417472993747</c:v>
                </c:pt>
                <c:pt idx="50">
                  <c:v>538.61469214333476</c:v>
                </c:pt>
                <c:pt idx="51">
                  <c:v>539.10212926936731</c:v>
                </c:pt>
                <c:pt idx="52">
                  <c:v>540.06460613127729</c:v>
                </c:pt>
                <c:pt idx="53">
                  <c:v>541.2391903531817</c:v>
                </c:pt>
                <c:pt idx="54">
                  <c:v>544.22426963583484</c:v>
                </c:pt>
                <c:pt idx="55">
                  <c:v>546.85013057809135</c:v>
                </c:pt>
                <c:pt idx="56">
                  <c:v>547.4725437678419</c:v>
                </c:pt>
                <c:pt idx="57">
                  <c:v>547.58373041509697</c:v>
                </c:pt>
                <c:pt idx="58">
                  <c:v>549.60039930236087</c:v>
                </c:pt>
                <c:pt idx="59">
                  <c:v>566.6879564459482</c:v>
                </c:pt>
                <c:pt idx="60">
                  <c:v>571.66272085048172</c:v>
                </c:pt>
                <c:pt idx="61">
                  <c:v>580.06229774395024</c:v>
                </c:pt>
                <c:pt idx="62">
                  <c:v>580.70811842817318</c:v>
                </c:pt>
                <c:pt idx="63">
                  <c:v>591.60636611632401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B54-47C9-9487-346392249C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803216"/>
        <c:axId val="1"/>
      </c:scatterChart>
      <c:valAx>
        <c:axId val="541803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803216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'Table 2-e'!$D$3</c:f>
              <c:strCache>
                <c:ptCount val="1"/>
                <c:pt idx="0">
                  <c:v>group=0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'Table 2-e'!$C$4:$C$67</c:f>
              <c:strCache>
                <c:ptCount val="64"/>
                <c:pt idx="0">
                  <c:v>Denmark</c:v>
                </c:pt>
                <c:pt idx="1">
                  <c:v>Austria</c:v>
                </c:pt>
                <c:pt idx="2">
                  <c:v>Netherlands</c:v>
                </c:pt>
                <c:pt idx="3">
                  <c:v>Germany</c:v>
                </c:pt>
                <c:pt idx="4">
                  <c:v>Finland</c:v>
                </c:pt>
                <c:pt idx="5">
                  <c:v>Liechtenstein</c:v>
                </c:pt>
                <c:pt idx="6">
                  <c:v>United States of America</c:v>
                </c:pt>
                <c:pt idx="7">
                  <c:v>Iceland</c:v>
                </c:pt>
                <c:pt idx="8">
                  <c:v>United Kingdom</c:v>
                </c:pt>
                <c:pt idx="9">
                  <c:v>Sweden</c:v>
                </c:pt>
                <c:pt idx="10">
                  <c:v>Switzerland</c:v>
                </c:pt>
                <c:pt idx="11">
                  <c:v>Canada</c:v>
                </c:pt>
                <c:pt idx="12">
                  <c:v>Poland</c:v>
                </c:pt>
                <c:pt idx="13">
                  <c:v>Slovak Republic</c:v>
                </c:pt>
                <c:pt idx="14">
                  <c:v>Czech Republic</c:v>
                </c:pt>
                <c:pt idx="15">
                  <c:v>Luxembourg</c:v>
                </c:pt>
                <c:pt idx="16">
                  <c:v>Estonia</c:v>
                </c:pt>
                <c:pt idx="17">
                  <c:v>New Zealand</c:v>
                </c:pt>
                <c:pt idx="18">
                  <c:v>Israel</c:v>
                </c:pt>
                <c:pt idx="19">
                  <c:v>Australia</c:v>
                </c:pt>
                <c:pt idx="20">
                  <c:v>Hungary</c:v>
                </c:pt>
                <c:pt idx="21">
                  <c:v>Macao-China</c:v>
                </c:pt>
                <c:pt idx="22">
                  <c:v>Singapore</c:v>
                </c:pt>
                <c:pt idx="23">
                  <c:v>Kazakhstan</c:v>
                </c:pt>
                <c:pt idx="24">
                  <c:v>Greece</c:v>
                </c:pt>
                <c:pt idx="25">
                  <c:v>Lithuania</c:v>
                </c:pt>
                <c:pt idx="26">
                  <c:v>Slovenia</c:v>
                </c:pt>
                <c:pt idx="27">
                  <c:v>Shanghai-China</c:v>
                </c:pt>
                <c:pt idx="28">
                  <c:v>Belgium</c:v>
                </c:pt>
                <c:pt idx="29">
                  <c:v>Croatia</c:v>
                </c:pt>
                <c:pt idx="30">
                  <c:v>United Arab Emirates</c:v>
                </c:pt>
                <c:pt idx="31">
                  <c:v>Ireland</c:v>
                </c:pt>
                <c:pt idx="32">
                  <c:v>Hong Kong-China</c:v>
                </c:pt>
                <c:pt idx="33">
                  <c:v>Latvia</c:v>
                </c:pt>
                <c:pt idx="34">
                  <c:v>Portugal</c:v>
                </c:pt>
                <c:pt idx="35">
                  <c:v>Montenegro</c:v>
                </c:pt>
                <c:pt idx="36">
                  <c:v>Qatar</c:v>
                </c:pt>
                <c:pt idx="37">
                  <c:v>Bulgaria</c:v>
                </c:pt>
                <c:pt idx="38">
                  <c:v>Chinese Taipei</c:v>
                </c:pt>
                <c:pt idx="39">
                  <c:v>Spain</c:v>
                </c:pt>
                <c:pt idx="40">
                  <c:v>Japan</c:v>
                </c:pt>
                <c:pt idx="41">
                  <c:v>Russian Federation</c:v>
                </c:pt>
                <c:pt idx="42">
                  <c:v>Turkey</c:v>
                </c:pt>
                <c:pt idx="43">
                  <c:v>Korea</c:v>
                </c:pt>
                <c:pt idx="44">
                  <c:v>Viet Nam</c:v>
                </c:pt>
                <c:pt idx="45">
                  <c:v>Perm(Russian Federation)</c:v>
                </c:pt>
                <c:pt idx="46">
                  <c:v>Albania</c:v>
                </c:pt>
                <c:pt idx="47">
                  <c:v>Peru</c:v>
                </c:pt>
                <c:pt idx="48">
                  <c:v>Uruguay</c:v>
                </c:pt>
                <c:pt idx="49">
                  <c:v>Italy</c:v>
                </c:pt>
                <c:pt idx="50">
                  <c:v>Serbia</c:v>
                </c:pt>
                <c:pt idx="51">
                  <c:v>Mexico</c:v>
                </c:pt>
                <c:pt idx="52">
                  <c:v>France</c:v>
                </c:pt>
                <c:pt idx="53">
                  <c:v>Colombia</c:v>
                </c:pt>
                <c:pt idx="54">
                  <c:v>Malaysia</c:v>
                </c:pt>
                <c:pt idx="55">
                  <c:v>Romania</c:v>
                </c:pt>
                <c:pt idx="56">
                  <c:v>Chile</c:v>
                </c:pt>
                <c:pt idx="57">
                  <c:v>Indonesia</c:v>
                </c:pt>
                <c:pt idx="58">
                  <c:v>Argentina</c:v>
                </c:pt>
                <c:pt idx="59">
                  <c:v>Tunisia</c:v>
                </c:pt>
                <c:pt idx="60">
                  <c:v>Costa Rica</c:v>
                </c:pt>
                <c:pt idx="61">
                  <c:v>Brazil</c:v>
                </c:pt>
                <c:pt idx="62">
                  <c:v>Jordan</c:v>
                </c:pt>
                <c:pt idx="63">
                  <c:v>Thailand</c:v>
                </c:pt>
              </c:strCache>
            </c:strRef>
          </c:xVal>
          <c:yVal>
            <c:numRef>
              <c:f>'Table 2-e'!$D$4:$D$67</c:f>
              <c:numCache>
                <c:formatCode>General</c:formatCode>
                <c:ptCount val="64"/>
                <c:pt idx="0">
                  <c:v>6.7933059748652797E-2</c:v>
                </c:pt>
                <c:pt idx="1">
                  <c:v>0.1039646466632035</c:v>
                </c:pt>
                <c:pt idx="2">
                  <c:v>-0.35752618699166189</c:v>
                </c:pt>
                <c:pt idx="3">
                  <c:v>6.6585057197319095E-2</c:v>
                </c:pt>
                <c:pt idx="4">
                  <c:v>-0.10162875271262189</c:v>
                </c:pt>
                <c:pt idx="5">
                  <c:v>0.4475681661828616</c:v>
                </c:pt>
                <c:pt idx="6">
                  <c:v>0.32663825227502541</c:v>
                </c:pt>
                <c:pt idx="7">
                  <c:v>-1.42667543253118E-2</c:v>
                </c:pt>
                <c:pt idx="8">
                  <c:v>0.16121707108725239</c:v>
                </c:pt>
                <c:pt idx="9">
                  <c:v>-0.23386791149961231</c:v>
                </c:pt>
                <c:pt idx="10">
                  <c:v>-0.25274774092922769</c:v>
                </c:pt>
                <c:pt idx="11">
                  <c:v>0.41945038511271332</c:v>
                </c:pt>
                <c:pt idx="12">
                  <c:v>0.50216645842641527</c:v>
                </c:pt>
                <c:pt idx="13">
                  <c:v>0.2605158251898303</c:v>
                </c:pt>
                <c:pt idx="14">
                  <c:v>0.4417826036566499</c:v>
                </c:pt>
                <c:pt idx="15">
                  <c:v>9.9637988433394706E-2</c:v>
                </c:pt>
                <c:pt idx="16">
                  <c:v>-4.5625000946703902E-2</c:v>
                </c:pt>
                <c:pt idx="17">
                  <c:v>0.43187379090655892</c:v>
                </c:pt>
                <c:pt idx="18">
                  <c:v>0.20648825386729239</c:v>
                </c:pt>
                <c:pt idx="19">
                  <c:v>0.39011582323188831</c:v>
                </c:pt>
                <c:pt idx="20">
                  <c:v>0.2426643345992692</c:v>
                </c:pt>
                <c:pt idx="21">
                  <c:v>0.50725768889102307</c:v>
                </c:pt>
                <c:pt idx="22">
                  <c:v>0.56976826519058343</c:v>
                </c:pt>
                <c:pt idx="23">
                  <c:v>0.33511021334510371</c:v>
                </c:pt>
                <c:pt idx="24">
                  <c:v>0.60619575541542481</c:v>
                </c:pt>
                <c:pt idx="25">
                  <c:v>0.20823682863434009</c:v>
                </c:pt>
                <c:pt idx="26">
                  <c:v>0.3023635869297937</c:v>
                </c:pt>
                <c:pt idx="27">
                  <c:v>0.21750998367444821</c:v>
                </c:pt>
                <c:pt idx="28">
                  <c:v>0.1131760277331532</c:v>
                </c:pt>
                <c:pt idx="29">
                  <c:v>0.46674578755438773</c:v>
                </c:pt>
                <c:pt idx="30">
                  <c:v>0.5499094349486966</c:v>
                </c:pt>
                <c:pt idx="31">
                  <c:v>0.52167156557284722</c:v>
                </c:pt>
                <c:pt idx="32">
                  <c:v>0.44304038559696468</c:v>
                </c:pt>
                <c:pt idx="33">
                  <c:v>0.313616032413219</c:v>
                </c:pt>
                <c:pt idx="34">
                  <c:v>0.121053143933714</c:v>
                </c:pt>
                <c:pt idx="35">
                  <c:v>0.51476266233516754</c:v>
                </c:pt>
                <c:pt idx="36">
                  <c:v>0.76723499907506487</c:v>
                </c:pt>
                <c:pt idx="37">
                  <c:v>0.73497780027858362</c:v>
                </c:pt>
                <c:pt idx="38">
                  <c:v>0.63640856526405221</c:v>
                </c:pt>
                <c:pt idx="39">
                  <c:v>0.41650318930990721</c:v>
                </c:pt>
                <c:pt idx="40">
                  <c:v>0.88441907118838026</c:v>
                </c:pt>
                <c:pt idx="41">
                  <c:v>0.33244547060127289</c:v>
                </c:pt>
                <c:pt idx="42">
                  <c:v>0.60922646095628163</c:v>
                </c:pt>
                <c:pt idx="43">
                  <c:v>0.63443850451087147</c:v>
                </c:pt>
                <c:pt idx="44">
                  <c:v>0.40005825021668878</c:v>
                </c:pt>
                <c:pt idx="45">
                  <c:v>0.21983143092236571</c:v>
                </c:pt>
                <c:pt idx="46">
                  <c:v>0.53863167831761749</c:v>
                </c:pt>
                <c:pt idx="47">
                  <c:v>0.49758716866897812</c:v>
                </c:pt>
                <c:pt idx="48">
                  <c:v>0.71120259099001548</c:v>
                </c:pt>
                <c:pt idx="49">
                  <c:v>0.46264765848921652</c:v>
                </c:pt>
                <c:pt idx="50">
                  <c:v>0.55487195246160681</c:v>
                </c:pt>
                <c:pt idx="51">
                  <c:v>0.66690869695598287</c:v>
                </c:pt>
                <c:pt idx="52">
                  <c:v>0.37343447554153752</c:v>
                </c:pt>
                <c:pt idx="53">
                  <c:v>0.4766767669704336</c:v>
                </c:pt>
                <c:pt idx="54">
                  <c:v>0.60891512809767778</c:v>
                </c:pt>
                <c:pt idx="55">
                  <c:v>0.64020562307527806</c:v>
                </c:pt>
                <c:pt idx="56">
                  <c:v>0.55290144362429716</c:v>
                </c:pt>
                <c:pt idx="57">
                  <c:v>0.43754452548691009</c:v>
                </c:pt>
                <c:pt idx="58">
                  <c:v>0.73685226817826643</c:v>
                </c:pt>
                <c:pt idx="59">
                  <c:v>0.79923692632377341</c:v>
                </c:pt>
                <c:pt idx="60">
                  <c:v>0.61792441466405257</c:v>
                </c:pt>
                <c:pt idx="61">
                  <c:v>0.74101765841853018</c:v>
                </c:pt>
                <c:pt idx="62">
                  <c:v>0.83226375375916606</c:v>
                </c:pt>
                <c:pt idx="63">
                  <c:v>0.5288102898966387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5D-4CCD-8F05-3C25A3371DA8}"/>
            </c:ext>
          </c:extLst>
        </c:ser>
        <c:ser>
          <c:idx val="1"/>
          <c:order val="1"/>
          <c:tx>
            <c:strRef>
              <c:f>'Table 2-e'!$E$3</c:f>
              <c:strCache>
                <c:ptCount val="1"/>
                <c:pt idx="0">
                  <c:v>group=1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'Table 2-e'!$C$4:$C$67</c:f>
              <c:strCache>
                <c:ptCount val="64"/>
                <c:pt idx="0">
                  <c:v>Denmark</c:v>
                </c:pt>
                <c:pt idx="1">
                  <c:v>Austria</c:v>
                </c:pt>
                <c:pt idx="2">
                  <c:v>Netherlands</c:v>
                </c:pt>
                <c:pt idx="3">
                  <c:v>Germany</c:v>
                </c:pt>
                <c:pt idx="4">
                  <c:v>Finland</c:v>
                </c:pt>
                <c:pt idx="5">
                  <c:v>Liechtenstein</c:v>
                </c:pt>
                <c:pt idx="6">
                  <c:v>United States of America</c:v>
                </c:pt>
                <c:pt idx="7">
                  <c:v>Iceland</c:v>
                </c:pt>
                <c:pt idx="8">
                  <c:v>United Kingdom</c:v>
                </c:pt>
                <c:pt idx="9">
                  <c:v>Sweden</c:v>
                </c:pt>
                <c:pt idx="10">
                  <c:v>Switzerland</c:v>
                </c:pt>
                <c:pt idx="11">
                  <c:v>Canada</c:v>
                </c:pt>
                <c:pt idx="12">
                  <c:v>Poland</c:v>
                </c:pt>
                <c:pt idx="13">
                  <c:v>Slovak Republic</c:v>
                </c:pt>
                <c:pt idx="14">
                  <c:v>Czech Republic</c:v>
                </c:pt>
                <c:pt idx="15">
                  <c:v>Luxembourg</c:v>
                </c:pt>
                <c:pt idx="16">
                  <c:v>Estonia</c:v>
                </c:pt>
                <c:pt idx="17">
                  <c:v>New Zealand</c:v>
                </c:pt>
                <c:pt idx="18">
                  <c:v>Israel</c:v>
                </c:pt>
                <c:pt idx="19">
                  <c:v>Australia</c:v>
                </c:pt>
                <c:pt idx="20">
                  <c:v>Hungary</c:v>
                </c:pt>
                <c:pt idx="21">
                  <c:v>Macao-China</c:v>
                </c:pt>
                <c:pt idx="22">
                  <c:v>Singapore</c:v>
                </c:pt>
                <c:pt idx="23">
                  <c:v>Kazakhstan</c:v>
                </c:pt>
                <c:pt idx="24">
                  <c:v>Greece</c:v>
                </c:pt>
                <c:pt idx="25">
                  <c:v>Lithuania</c:v>
                </c:pt>
                <c:pt idx="26">
                  <c:v>Slovenia</c:v>
                </c:pt>
                <c:pt idx="27">
                  <c:v>Shanghai-China</c:v>
                </c:pt>
                <c:pt idx="28">
                  <c:v>Belgium</c:v>
                </c:pt>
                <c:pt idx="29">
                  <c:v>Croatia</c:v>
                </c:pt>
                <c:pt idx="30">
                  <c:v>United Arab Emirates</c:v>
                </c:pt>
                <c:pt idx="31">
                  <c:v>Ireland</c:v>
                </c:pt>
                <c:pt idx="32">
                  <c:v>Hong Kong-China</c:v>
                </c:pt>
                <c:pt idx="33">
                  <c:v>Latvia</c:v>
                </c:pt>
                <c:pt idx="34">
                  <c:v>Portugal</c:v>
                </c:pt>
                <c:pt idx="35">
                  <c:v>Montenegro</c:v>
                </c:pt>
                <c:pt idx="36">
                  <c:v>Qatar</c:v>
                </c:pt>
                <c:pt idx="37">
                  <c:v>Bulgaria</c:v>
                </c:pt>
                <c:pt idx="38">
                  <c:v>Chinese Taipei</c:v>
                </c:pt>
                <c:pt idx="39">
                  <c:v>Spain</c:v>
                </c:pt>
                <c:pt idx="40">
                  <c:v>Japan</c:v>
                </c:pt>
                <c:pt idx="41">
                  <c:v>Russian Federation</c:v>
                </c:pt>
                <c:pt idx="42">
                  <c:v>Turkey</c:v>
                </c:pt>
                <c:pt idx="43">
                  <c:v>Korea</c:v>
                </c:pt>
                <c:pt idx="44">
                  <c:v>Viet Nam</c:v>
                </c:pt>
                <c:pt idx="45">
                  <c:v>Perm(Russian Federation)</c:v>
                </c:pt>
                <c:pt idx="46">
                  <c:v>Albania</c:v>
                </c:pt>
                <c:pt idx="47">
                  <c:v>Peru</c:v>
                </c:pt>
                <c:pt idx="48">
                  <c:v>Uruguay</c:v>
                </c:pt>
                <c:pt idx="49">
                  <c:v>Italy</c:v>
                </c:pt>
                <c:pt idx="50">
                  <c:v>Serbia</c:v>
                </c:pt>
                <c:pt idx="51">
                  <c:v>Mexico</c:v>
                </c:pt>
                <c:pt idx="52">
                  <c:v>France</c:v>
                </c:pt>
                <c:pt idx="53">
                  <c:v>Colombia</c:v>
                </c:pt>
                <c:pt idx="54">
                  <c:v>Malaysia</c:v>
                </c:pt>
                <c:pt idx="55">
                  <c:v>Romania</c:v>
                </c:pt>
                <c:pt idx="56">
                  <c:v>Chile</c:v>
                </c:pt>
                <c:pt idx="57">
                  <c:v>Indonesia</c:v>
                </c:pt>
                <c:pt idx="58">
                  <c:v>Argentina</c:v>
                </c:pt>
                <c:pt idx="59">
                  <c:v>Tunisia</c:v>
                </c:pt>
                <c:pt idx="60">
                  <c:v>Costa Rica</c:v>
                </c:pt>
                <c:pt idx="61">
                  <c:v>Brazil</c:v>
                </c:pt>
                <c:pt idx="62">
                  <c:v>Jordan</c:v>
                </c:pt>
                <c:pt idx="63">
                  <c:v>Thailand</c:v>
                </c:pt>
              </c:strCache>
            </c:strRef>
          </c:xVal>
          <c:yVal>
            <c:numRef>
              <c:f>'Table 2-e'!$E$4:$E$67</c:f>
              <c:numCache>
                <c:formatCode>General</c:formatCode>
                <c:ptCount val="64"/>
                <c:pt idx="0">
                  <c:v>-0.36483527200994248</c:v>
                </c:pt>
                <c:pt idx="1">
                  <c:v>-0.26750413422924813</c:v>
                </c:pt>
                <c:pt idx="2">
                  <c:v>-0.61800267721544666</c:v>
                </c:pt>
                <c:pt idx="3">
                  <c:v>7.6742292502200896E-2</c:v>
                </c:pt>
                <c:pt idx="4">
                  <c:v>-0.24538902017746819</c:v>
                </c:pt>
                <c:pt idx="5">
                  <c:v>-1.2316060420346799</c:v>
                </c:pt>
                <c:pt idx="6">
                  <c:v>0.45128527861252721</c:v>
                </c:pt>
                <c:pt idx="7">
                  <c:v>-0.96886163436780059</c:v>
                </c:pt>
                <c:pt idx="8">
                  <c:v>-0.1120294175902187</c:v>
                </c:pt>
                <c:pt idx="9">
                  <c:v>0.33765258420812683</c:v>
                </c:pt>
                <c:pt idx="10">
                  <c:v>-0.1791276516598595</c:v>
                </c:pt>
                <c:pt idx="11">
                  <c:v>0.37631517830764438</c:v>
                </c:pt>
                <c:pt idx="12">
                  <c:v>0.76082989650123178</c:v>
                </c:pt>
                <c:pt idx="13">
                  <c:v>0.65649178017886489</c:v>
                </c:pt>
                <c:pt idx="14">
                  <c:v>0.1020548925421343</c:v>
                </c:pt>
                <c:pt idx="15">
                  <c:v>0.31717389517971312</c:v>
                </c:pt>
                <c:pt idx="16">
                  <c:v>0.33924020896237178</c:v>
                </c:pt>
                <c:pt idx="17">
                  <c:v>0.14642672980702981</c:v>
                </c:pt>
                <c:pt idx="18">
                  <c:v>0.21313631657592139</c:v>
                </c:pt>
                <c:pt idx="19">
                  <c:v>0.12771746272953319</c:v>
                </c:pt>
                <c:pt idx="20">
                  <c:v>0.43789751778474251</c:v>
                </c:pt>
                <c:pt idx="21">
                  <c:v>0.35626040724020608</c:v>
                </c:pt>
                <c:pt idx="22">
                  <c:v>0.46747467855220159</c:v>
                </c:pt>
                <c:pt idx="23">
                  <c:v>-0.54132958873565307</c:v>
                </c:pt>
                <c:pt idx="24">
                  <c:v>0.23297963958992349</c:v>
                </c:pt>
                <c:pt idx="25">
                  <c:v>0.1109769546244502</c:v>
                </c:pt>
                <c:pt idx="26">
                  <c:v>1.4729142487388601E-2</c:v>
                </c:pt>
                <c:pt idx="27">
                  <c:v>0.47641012752689782</c:v>
                </c:pt>
                <c:pt idx="28">
                  <c:v>5.5603021324273298E-2</c:v>
                </c:pt>
                <c:pt idx="29">
                  <c:v>0.44731351267157032</c:v>
                </c:pt>
                <c:pt idx="30">
                  <c:v>0.57340084380151357</c:v>
                </c:pt>
                <c:pt idx="31">
                  <c:v>0.37167291206816899</c:v>
                </c:pt>
                <c:pt idx="32">
                  <c:v>5.2482854667213898E-2</c:v>
                </c:pt>
                <c:pt idx="33">
                  <c:v>0.44551473564901728</c:v>
                </c:pt>
                <c:pt idx="34">
                  <c:v>0.3291326050099514</c:v>
                </c:pt>
                <c:pt idx="35">
                  <c:v>0.45874330243123113</c:v>
                </c:pt>
                <c:pt idx="36">
                  <c:v>-0.42199999999999999</c:v>
                </c:pt>
                <c:pt idx="37">
                  <c:v>0.50292528713921802</c:v>
                </c:pt>
                <c:pt idx="38">
                  <c:v>0.68709479531849371</c:v>
                </c:pt>
                <c:pt idx="39">
                  <c:v>0.45000059411781412</c:v>
                </c:pt>
                <c:pt idx="40">
                  <c:v>0.55664692044133468</c:v>
                </c:pt>
                <c:pt idx="41">
                  <c:v>0.48374850840838818</c:v>
                </c:pt>
                <c:pt idx="42">
                  <c:v>0.54898414318894351</c:v>
                </c:pt>
                <c:pt idx="43">
                  <c:v>0.53528775890943781</c:v>
                </c:pt>
                <c:pt idx="44">
                  <c:v>0.49342432156202543</c:v>
                </c:pt>
                <c:pt idx="45">
                  <c:v>0.4011139099471755</c:v>
                </c:pt>
                <c:pt idx="46">
                  <c:v>0.45165166713035171</c:v>
                </c:pt>
                <c:pt idx="47">
                  <c:v>0.450619995946693</c:v>
                </c:pt>
                <c:pt idx="48">
                  <c:v>0.67334944254420392</c:v>
                </c:pt>
                <c:pt idx="49">
                  <c:v>0.42631952576142351</c:v>
                </c:pt>
                <c:pt idx="50">
                  <c:v>0.90390012390410746</c:v>
                </c:pt>
                <c:pt idx="51">
                  <c:v>0.51463540353781689</c:v>
                </c:pt>
                <c:pt idx="52">
                  <c:v>0.4626256482930296</c:v>
                </c:pt>
                <c:pt idx="53">
                  <c:v>0.54429809635014303</c:v>
                </c:pt>
                <c:pt idx="54">
                  <c:v>0.71691962485301597</c:v>
                </c:pt>
                <c:pt idx="55">
                  <c:v>0.1590025699234644</c:v>
                </c:pt>
                <c:pt idx="56">
                  <c:v>0.42962842921968769</c:v>
                </c:pt>
                <c:pt idx="57">
                  <c:v>0.42750476778871521</c:v>
                </c:pt>
                <c:pt idx="58">
                  <c:v>0.82895238542433802</c:v>
                </c:pt>
                <c:pt idx="59">
                  <c:v>0.72087909513014192</c:v>
                </c:pt>
                <c:pt idx="60">
                  <c:v>0.74427679107047018</c:v>
                </c:pt>
                <c:pt idx="61">
                  <c:v>1.0479423845526561</c:v>
                </c:pt>
                <c:pt idx="62">
                  <c:v>0.41106046735860602</c:v>
                </c:pt>
                <c:pt idx="63">
                  <c:v>0.37014252999703068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35D-4CCD-8F05-3C25A3371DA8}"/>
            </c:ext>
          </c:extLst>
        </c:ser>
        <c:ser>
          <c:idx val="2"/>
          <c:order val="2"/>
          <c:tx>
            <c:strRef>
              <c:f>'Table 2-e'!$F$3</c:f>
              <c:strCache>
                <c:ptCount val="1"/>
                <c:pt idx="0">
                  <c:v>group=2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'Table 2-e'!$C$4:$C$67</c:f>
              <c:strCache>
                <c:ptCount val="64"/>
                <c:pt idx="0">
                  <c:v>Denmark</c:v>
                </c:pt>
                <c:pt idx="1">
                  <c:v>Austria</c:v>
                </c:pt>
                <c:pt idx="2">
                  <c:v>Netherlands</c:v>
                </c:pt>
                <c:pt idx="3">
                  <c:v>Germany</c:v>
                </c:pt>
                <c:pt idx="4">
                  <c:v>Finland</c:v>
                </c:pt>
                <c:pt idx="5">
                  <c:v>Liechtenstein</c:v>
                </c:pt>
                <c:pt idx="6">
                  <c:v>United States of America</c:v>
                </c:pt>
                <c:pt idx="7">
                  <c:v>Iceland</c:v>
                </c:pt>
                <c:pt idx="8">
                  <c:v>United Kingdom</c:v>
                </c:pt>
                <c:pt idx="9">
                  <c:v>Sweden</c:v>
                </c:pt>
                <c:pt idx="10">
                  <c:v>Switzerland</c:v>
                </c:pt>
                <c:pt idx="11">
                  <c:v>Canada</c:v>
                </c:pt>
                <c:pt idx="12">
                  <c:v>Poland</c:v>
                </c:pt>
                <c:pt idx="13">
                  <c:v>Slovak Republic</c:v>
                </c:pt>
                <c:pt idx="14">
                  <c:v>Czech Republic</c:v>
                </c:pt>
                <c:pt idx="15">
                  <c:v>Luxembourg</c:v>
                </c:pt>
                <c:pt idx="16">
                  <c:v>Estonia</c:v>
                </c:pt>
                <c:pt idx="17">
                  <c:v>New Zealand</c:v>
                </c:pt>
                <c:pt idx="18">
                  <c:v>Israel</c:v>
                </c:pt>
                <c:pt idx="19">
                  <c:v>Australia</c:v>
                </c:pt>
                <c:pt idx="20">
                  <c:v>Hungary</c:v>
                </c:pt>
                <c:pt idx="21">
                  <c:v>Macao-China</c:v>
                </c:pt>
                <c:pt idx="22">
                  <c:v>Singapore</c:v>
                </c:pt>
                <c:pt idx="23">
                  <c:v>Kazakhstan</c:v>
                </c:pt>
                <c:pt idx="24">
                  <c:v>Greece</c:v>
                </c:pt>
                <c:pt idx="25">
                  <c:v>Lithuania</c:v>
                </c:pt>
                <c:pt idx="26">
                  <c:v>Slovenia</c:v>
                </c:pt>
                <c:pt idx="27">
                  <c:v>Shanghai-China</c:v>
                </c:pt>
                <c:pt idx="28">
                  <c:v>Belgium</c:v>
                </c:pt>
                <c:pt idx="29">
                  <c:v>Croatia</c:v>
                </c:pt>
                <c:pt idx="30">
                  <c:v>United Arab Emirates</c:v>
                </c:pt>
                <c:pt idx="31">
                  <c:v>Ireland</c:v>
                </c:pt>
                <c:pt idx="32">
                  <c:v>Hong Kong-China</c:v>
                </c:pt>
                <c:pt idx="33">
                  <c:v>Latvia</c:v>
                </c:pt>
                <c:pt idx="34">
                  <c:v>Portugal</c:v>
                </c:pt>
                <c:pt idx="35">
                  <c:v>Montenegro</c:v>
                </c:pt>
                <c:pt idx="36">
                  <c:v>Qatar</c:v>
                </c:pt>
                <c:pt idx="37">
                  <c:v>Bulgaria</c:v>
                </c:pt>
                <c:pt idx="38">
                  <c:v>Chinese Taipei</c:v>
                </c:pt>
                <c:pt idx="39">
                  <c:v>Spain</c:v>
                </c:pt>
                <c:pt idx="40">
                  <c:v>Japan</c:v>
                </c:pt>
                <c:pt idx="41">
                  <c:v>Russian Federation</c:v>
                </c:pt>
                <c:pt idx="42">
                  <c:v>Turkey</c:v>
                </c:pt>
                <c:pt idx="43">
                  <c:v>Korea</c:v>
                </c:pt>
                <c:pt idx="44">
                  <c:v>Viet Nam</c:v>
                </c:pt>
                <c:pt idx="45">
                  <c:v>Perm(Russian Federation)</c:v>
                </c:pt>
                <c:pt idx="46">
                  <c:v>Albania</c:v>
                </c:pt>
                <c:pt idx="47">
                  <c:v>Peru</c:v>
                </c:pt>
                <c:pt idx="48">
                  <c:v>Uruguay</c:v>
                </c:pt>
                <c:pt idx="49">
                  <c:v>Italy</c:v>
                </c:pt>
                <c:pt idx="50">
                  <c:v>Serbia</c:v>
                </c:pt>
                <c:pt idx="51">
                  <c:v>Mexico</c:v>
                </c:pt>
                <c:pt idx="52">
                  <c:v>France</c:v>
                </c:pt>
                <c:pt idx="53">
                  <c:v>Colombia</c:v>
                </c:pt>
                <c:pt idx="54">
                  <c:v>Malaysia</c:v>
                </c:pt>
                <c:pt idx="55">
                  <c:v>Romania</c:v>
                </c:pt>
                <c:pt idx="56">
                  <c:v>Chile</c:v>
                </c:pt>
                <c:pt idx="57">
                  <c:v>Indonesia</c:v>
                </c:pt>
                <c:pt idx="58">
                  <c:v>Argentina</c:v>
                </c:pt>
                <c:pt idx="59">
                  <c:v>Tunisia</c:v>
                </c:pt>
                <c:pt idx="60">
                  <c:v>Costa Rica</c:v>
                </c:pt>
                <c:pt idx="61">
                  <c:v>Brazil</c:v>
                </c:pt>
                <c:pt idx="62">
                  <c:v>Jordan</c:v>
                </c:pt>
                <c:pt idx="63">
                  <c:v>Thailand</c:v>
                </c:pt>
              </c:strCache>
            </c:strRef>
          </c:xVal>
          <c:yVal>
            <c:numRef>
              <c:f>'Table 2-e'!$F$4:$F$67</c:f>
              <c:numCache>
                <c:formatCode>General</c:formatCode>
                <c:ptCount val="64"/>
                <c:pt idx="0">
                  <c:v>-0.98242431442754896</c:v>
                </c:pt>
                <c:pt idx="1">
                  <c:v>-0.67903200264396979</c:v>
                </c:pt>
                <c:pt idx="2">
                  <c:v>-0.92206589642902015</c:v>
                </c:pt>
                <c:pt idx="3">
                  <c:v>-1.100052260197417</c:v>
                </c:pt>
                <c:pt idx="4">
                  <c:v>-0.95877835245478038</c:v>
                </c:pt>
                <c:pt idx="5">
                  <c:v>-0.45946134606960681</c:v>
                </c:pt>
                <c:pt idx="6">
                  <c:v>-0.73459510721071197</c:v>
                </c:pt>
                <c:pt idx="7">
                  <c:v>-1.3761260015842549</c:v>
                </c:pt>
                <c:pt idx="8">
                  <c:v>-0.82947201572996565</c:v>
                </c:pt>
                <c:pt idx="9">
                  <c:v>-0.50389485689822322</c:v>
                </c:pt>
                <c:pt idx="10">
                  <c:v>-0.75891370516788392</c:v>
                </c:pt>
                <c:pt idx="11">
                  <c:v>-0.70015927578209769</c:v>
                </c:pt>
                <c:pt idx="12">
                  <c:v>-1.0447443552902911</c:v>
                </c:pt>
                <c:pt idx="13">
                  <c:v>-0.53368079633537713</c:v>
                </c:pt>
                <c:pt idx="14">
                  <c:v>-0.42472325087709728</c:v>
                </c:pt>
                <c:pt idx="15">
                  <c:v>-0.4148265518878636</c:v>
                </c:pt>
                <c:pt idx="16">
                  <c:v>-0.98993372572784799</c:v>
                </c:pt>
                <c:pt idx="17">
                  <c:v>-0.43452019833195682</c:v>
                </c:pt>
                <c:pt idx="18">
                  <c:v>-0.53808602904226488</c:v>
                </c:pt>
                <c:pt idx="19">
                  <c:v>-0.6543319346341363</c:v>
                </c:pt>
                <c:pt idx="20">
                  <c:v>-0.69382167558338503</c:v>
                </c:pt>
                <c:pt idx="21">
                  <c:v>2.3289419565515401E-2</c:v>
                </c:pt>
                <c:pt idx="22">
                  <c:v>-0.23138113827051601</c:v>
                </c:pt>
                <c:pt idx="23">
                  <c:v>-0.26613726277054772</c:v>
                </c:pt>
                <c:pt idx="24">
                  <c:v>-0.22682931828362091</c:v>
                </c:pt>
                <c:pt idx="25">
                  <c:v>-0.65837419148177057</c:v>
                </c:pt>
                <c:pt idx="26">
                  <c:v>-0.18563648990629719</c:v>
                </c:pt>
                <c:pt idx="27">
                  <c:v>-0.35370294038578137</c:v>
                </c:pt>
                <c:pt idx="28">
                  <c:v>-0.327440001413833</c:v>
                </c:pt>
                <c:pt idx="29">
                  <c:v>-0.3666026150030518</c:v>
                </c:pt>
                <c:pt idx="30">
                  <c:v>-0.5253048979134527</c:v>
                </c:pt>
                <c:pt idx="31">
                  <c:v>-0.34966945937071842</c:v>
                </c:pt>
                <c:pt idx="32">
                  <c:v>-0.38463991356984117</c:v>
                </c:pt>
                <c:pt idx="33">
                  <c:v>-0.57535071794025405</c:v>
                </c:pt>
                <c:pt idx="34">
                  <c:v>-0.44820577316469279</c:v>
                </c:pt>
                <c:pt idx="35">
                  <c:v>-0.31140559047494892</c:v>
                </c:pt>
                <c:pt idx="36">
                  <c:v>-0.22711659725663261</c:v>
                </c:pt>
                <c:pt idx="37">
                  <c:v>-0.54654743051123256</c:v>
                </c:pt>
                <c:pt idx="38">
                  <c:v>-0.17480034719539209</c:v>
                </c:pt>
                <c:pt idx="39">
                  <c:v>-0.105343697620371</c:v>
                </c:pt>
                <c:pt idx="40">
                  <c:v>1.46975413355792E-2</c:v>
                </c:pt>
                <c:pt idx="41">
                  <c:v>-0.40286516131604938</c:v>
                </c:pt>
                <c:pt idx="42">
                  <c:v>-0.36349160608537351</c:v>
                </c:pt>
                <c:pt idx="43">
                  <c:v>2.861727735927E-3</c:v>
                </c:pt>
                <c:pt idx="44">
                  <c:v>-0.14720007632083901</c:v>
                </c:pt>
                <c:pt idx="45">
                  <c:v>-0.3864078652215428</c:v>
                </c:pt>
                <c:pt idx="46">
                  <c:v>-0.33576734049929807</c:v>
                </c:pt>
                <c:pt idx="47">
                  <c:v>8.3155623637849896E-2</c:v>
                </c:pt>
                <c:pt idx="48">
                  <c:v>-6.8249200327853199E-2</c:v>
                </c:pt>
                <c:pt idx="49">
                  <c:v>-0.20629012136068281</c:v>
                </c:pt>
                <c:pt idx="50">
                  <c:v>-0.38903622419743178</c:v>
                </c:pt>
                <c:pt idx="51">
                  <c:v>1.847202003497E-3</c:v>
                </c:pt>
                <c:pt idx="52">
                  <c:v>-0.27451310950344893</c:v>
                </c:pt>
                <c:pt idx="53">
                  <c:v>-0.12252638487624461</c:v>
                </c:pt>
                <c:pt idx="54">
                  <c:v>-4.9739877069777803E-2</c:v>
                </c:pt>
                <c:pt idx="55">
                  <c:v>-0.1995274795940572</c:v>
                </c:pt>
                <c:pt idx="56">
                  <c:v>0.21042537905520839</c:v>
                </c:pt>
                <c:pt idx="57">
                  <c:v>-8.9441877344360293E-2</c:v>
                </c:pt>
                <c:pt idx="58">
                  <c:v>0.24355776270725379</c:v>
                </c:pt>
                <c:pt idx="59">
                  <c:v>0.50684862445860468</c:v>
                </c:pt>
                <c:pt idx="60">
                  <c:v>0.4640726317052159</c:v>
                </c:pt>
                <c:pt idx="61">
                  <c:v>0.17564302199346449</c:v>
                </c:pt>
                <c:pt idx="62">
                  <c:v>0.27640826419928438</c:v>
                </c:pt>
                <c:pt idx="63">
                  <c:v>0.26207047469628802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35D-4CCD-8F05-3C25A3371DA8}"/>
            </c:ext>
          </c:extLst>
        </c:ser>
        <c:ser>
          <c:idx val="3"/>
          <c:order val="3"/>
          <c:tx>
            <c:strRef>
              <c:f>'Table 2-e'!$G$3</c:f>
              <c:strCache>
                <c:ptCount val="1"/>
                <c:pt idx="0">
                  <c:v>group=3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'Table 2-e'!$C$4:$C$67</c:f>
              <c:strCache>
                <c:ptCount val="64"/>
                <c:pt idx="0">
                  <c:v>Denmark</c:v>
                </c:pt>
                <c:pt idx="1">
                  <c:v>Austria</c:v>
                </c:pt>
                <c:pt idx="2">
                  <c:v>Netherlands</c:v>
                </c:pt>
                <c:pt idx="3">
                  <c:v>Germany</c:v>
                </c:pt>
                <c:pt idx="4">
                  <c:v>Finland</c:v>
                </c:pt>
                <c:pt idx="5">
                  <c:v>Liechtenstein</c:v>
                </c:pt>
                <c:pt idx="6">
                  <c:v>United States of America</c:v>
                </c:pt>
                <c:pt idx="7">
                  <c:v>Iceland</c:v>
                </c:pt>
                <c:pt idx="8">
                  <c:v>United Kingdom</c:v>
                </c:pt>
                <c:pt idx="9">
                  <c:v>Sweden</c:v>
                </c:pt>
                <c:pt idx="10">
                  <c:v>Switzerland</c:v>
                </c:pt>
                <c:pt idx="11">
                  <c:v>Canada</c:v>
                </c:pt>
                <c:pt idx="12">
                  <c:v>Poland</c:v>
                </c:pt>
                <c:pt idx="13">
                  <c:v>Slovak Republic</c:v>
                </c:pt>
                <c:pt idx="14">
                  <c:v>Czech Republic</c:v>
                </c:pt>
                <c:pt idx="15">
                  <c:v>Luxembourg</c:v>
                </c:pt>
                <c:pt idx="16">
                  <c:v>Estonia</c:v>
                </c:pt>
                <c:pt idx="17">
                  <c:v>New Zealand</c:v>
                </c:pt>
                <c:pt idx="18">
                  <c:v>Israel</c:v>
                </c:pt>
                <c:pt idx="19">
                  <c:v>Australia</c:v>
                </c:pt>
                <c:pt idx="20">
                  <c:v>Hungary</c:v>
                </c:pt>
                <c:pt idx="21">
                  <c:v>Macao-China</c:v>
                </c:pt>
                <c:pt idx="22">
                  <c:v>Singapore</c:v>
                </c:pt>
                <c:pt idx="23">
                  <c:v>Kazakhstan</c:v>
                </c:pt>
                <c:pt idx="24">
                  <c:v>Greece</c:v>
                </c:pt>
                <c:pt idx="25">
                  <c:v>Lithuania</c:v>
                </c:pt>
                <c:pt idx="26">
                  <c:v>Slovenia</c:v>
                </c:pt>
                <c:pt idx="27">
                  <c:v>Shanghai-China</c:v>
                </c:pt>
                <c:pt idx="28">
                  <c:v>Belgium</c:v>
                </c:pt>
                <c:pt idx="29">
                  <c:v>Croatia</c:v>
                </c:pt>
                <c:pt idx="30">
                  <c:v>United Arab Emirates</c:v>
                </c:pt>
                <c:pt idx="31">
                  <c:v>Ireland</c:v>
                </c:pt>
                <c:pt idx="32">
                  <c:v>Hong Kong-China</c:v>
                </c:pt>
                <c:pt idx="33">
                  <c:v>Latvia</c:v>
                </c:pt>
                <c:pt idx="34">
                  <c:v>Portugal</c:v>
                </c:pt>
                <c:pt idx="35">
                  <c:v>Montenegro</c:v>
                </c:pt>
                <c:pt idx="36">
                  <c:v>Qatar</c:v>
                </c:pt>
                <c:pt idx="37">
                  <c:v>Bulgaria</c:v>
                </c:pt>
                <c:pt idx="38">
                  <c:v>Chinese Taipei</c:v>
                </c:pt>
                <c:pt idx="39">
                  <c:v>Spain</c:v>
                </c:pt>
                <c:pt idx="40">
                  <c:v>Japan</c:v>
                </c:pt>
                <c:pt idx="41">
                  <c:v>Russian Federation</c:v>
                </c:pt>
                <c:pt idx="42">
                  <c:v>Turkey</c:v>
                </c:pt>
                <c:pt idx="43">
                  <c:v>Korea</c:v>
                </c:pt>
                <c:pt idx="44">
                  <c:v>Viet Nam</c:v>
                </c:pt>
                <c:pt idx="45">
                  <c:v>Perm(Russian Federation)</c:v>
                </c:pt>
                <c:pt idx="46">
                  <c:v>Albania</c:v>
                </c:pt>
                <c:pt idx="47">
                  <c:v>Peru</c:v>
                </c:pt>
                <c:pt idx="48">
                  <c:v>Uruguay</c:v>
                </c:pt>
                <c:pt idx="49">
                  <c:v>Italy</c:v>
                </c:pt>
                <c:pt idx="50">
                  <c:v>Serbia</c:v>
                </c:pt>
                <c:pt idx="51">
                  <c:v>Mexico</c:v>
                </c:pt>
                <c:pt idx="52">
                  <c:v>France</c:v>
                </c:pt>
                <c:pt idx="53">
                  <c:v>Colombia</c:v>
                </c:pt>
                <c:pt idx="54">
                  <c:v>Malaysia</c:v>
                </c:pt>
                <c:pt idx="55">
                  <c:v>Romania</c:v>
                </c:pt>
                <c:pt idx="56">
                  <c:v>Chile</c:v>
                </c:pt>
                <c:pt idx="57">
                  <c:v>Indonesia</c:v>
                </c:pt>
                <c:pt idx="58">
                  <c:v>Argentina</c:v>
                </c:pt>
                <c:pt idx="59">
                  <c:v>Tunisia</c:v>
                </c:pt>
                <c:pt idx="60">
                  <c:v>Costa Rica</c:v>
                </c:pt>
                <c:pt idx="61">
                  <c:v>Brazil</c:v>
                </c:pt>
                <c:pt idx="62">
                  <c:v>Jordan</c:v>
                </c:pt>
                <c:pt idx="63">
                  <c:v>Thailand</c:v>
                </c:pt>
              </c:strCache>
            </c:strRef>
          </c:xVal>
          <c:yVal>
            <c:numRef>
              <c:f>'Table 2-e'!$G$4:$G$67</c:f>
              <c:numCache>
                <c:formatCode>General</c:formatCode>
                <c:ptCount val="64"/>
                <c:pt idx="0">
                  <c:v>-1.0319509217004981</c:v>
                </c:pt>
                <c:pt idx="1">
                  <c:v>-0.98238073356937095</c:v>
                </c:pt>
                <c:pt idx="2">
                  <c:v>-0.83740302728506255</c:v>
                </c:pt>
                <c:pt idx="3">
                  <c:v>-0.83318039168837121</c:v>
                </c:pt>
                <c:pt idx="4">
                  <c:v>-0.81696294405594516</c:v>
                </c:pt>
                <c:pt idx="5">
                  <c:v>-0.81233516709841003</c:v>
                </c:pt>
                <c:pt idx="6">
                  <c:v>-0.75510450866476819</c:v>
                </c:pt>
                <c:pt idx="7">
                  <c:v>-0.7292433133426558</c:v>
                </c:pt>
                <c:pt idx="8">
                  <c:v>-0.72569500121323538</c:v>
                </c:pt>
                <c:pt idx="9">
                  <c:v>-0.67111521671199637</c:v>
                </c:pt>
                <c:pt idx="10">
                  <c:v>-0.64108396927829636</c:v>
                </c:pt>
                <c:pt idx="11">
                  <c:v>-0.62444830940807516</c:v>
                </c:pt>
                <c:pt idx="12">
                  <c:v>-0.58644863552693582</c:v>
                </c:pt>
                <c:pt idx="13">
                  <c:v>-0.56316738277536971</c:v>
                </c:pt>
                <c:pt idx="14">
                  <c:v>-0.56220677476550551</c:v>
                </c:pt>
                <c:pt idx="15">
                  <c:v>-0.53983684407146448</c:v>
                </c:pt>
                <c:pt idx="16">
                  <c:v>-0.5016614434542378</c:v>
                </c:pt>
                <c:pt idx="17">
                  <c:v>-0.4442777782231932</c:v>
                </c:pt>
                <c:pt idx="18">
                  <c:v>-0.42493415857565259</c:v>
                </c:pt>
                <c:pt idx="19">
                  <c:v>-0.4236548102211779</c:v>
                </c:pt>
                <c:pt idx="20">
                  <c:v>-0.41781260805799658</c:v>
                </c:pt>
                <c:pt idx="21">
                  <c:v>-0.40618128929171349</c:v>
                </c:pt>
                <c:pt idx="22">
                  <c:v>-0.39853397568843552</c:v>
                </c:pt>
                <c:pt idx="23">
                  <c:v>-0.37261441965891962</c:v>
                </c:pt>
                <c:pt idx="24">
                  <c:v>-0.36681650403909261</c:v>
                </c:pt>
                <c:pt idx="25">
                  <c:v>-0.34597309020853079</c:v>
                </c:pt>
                <c:pt idx="26">
                  <c:v>-0.33817580179440448</c:v>
                </c:pt>
                <c:pt idx="27">
                  <c:v>-0.31885655719107442</c:v>
                </c:pt>
                <c:pt idx="28">
                  <c:v>-0.31663915051649227</c:v>
                </c:pt>
                <c:pt idx="29">
                  <c:v>-0.31283397198974677</c:v>
                </c:pt>
                <c:pt idx="30">
                  <c:v>-0.30152072811374669</c:v>
                </c:pt>
                <c:pt idx="31">
                  <c:v>-0.2775219487386521</c:v>
                </c:pt>
                <c:pt idx="32">
                  <c:v>-0.25705076740792099</c:v>
                </c:pt>
                <c:pt idx="33">
                  <c:v>-0.2476768333876449</c:v>
                </c:pt>
                <c:pt idx="34">
                  <c:v>-0.2472770220094527</c:v>
                </c:pt>
                <c:pt idx="35">
                  <c:v>-0.24027081950074231</c:v>
                </c:pt>
                <c:pt idx="36">
                  <c:v>-0.22561012326505009</c:v>
                </c:pt>
                <c:pt idx="37">
                  <c:v>-0.2051594484866959</c:v>
                </c:pt>
                <c:pt idx="38">
                  <c:v>-0.19568058617570161</c:v>
                </c:pt>
                <c:pt idx="39">
                  <c:v>-0.17686062338417941</c:v>
                </c:pt>
                <c:pt idx="40">
                  <c:v>-0.15775858008426299</c:v>
                </c:pt>
                <c:pt idx="41">
                  <c:v>-0.15406202921452189</c:v>
                </c:pt>
                <c:pt idx="42">
                  <c:v>-0.1514879017456261</c:v>
                </c:pt>
                <c:pt idx="43">
                  <c:v>-0.1114956636341613</c:v>
                </c:pt>
                <c:pt idx="44">
                  <c:v>-7.8330054089641998E-2</c:v>
                </c:pt>
                <c:pt idx="45">
                  <c:v>-6.0559422080351803E-2</c:v>
                </c:pt>
                <c:pt idx="46">
                  <c:v>-5.0785775977892897E-2</c:v>
                </c:pt>
                <c:pt idx="47">
                  <c:v>-3.2095154190403999E-2</c:v>
                </c:pt>
                <c:pt idx="48">
                  <c:v>5.8008104058812002E-3</c:v>
                </c:pt>
                <c:pt idx="49">
                  <c:v>6.7026240360509998E-3</c:v>
                </c:pt>
                <c:pt idx="50">
                  <c:v>7.3493299689230698E-2</c:v>
                </c:pt>
                <c:pt idx="51">
                  <c:v>8.0318138369321807E-2</c:v>
                </c:pt>
                <c:pt idx="52">
                  <c:v>0.10982525797790579</c:v>
                </c:pt>
                <c:pt idx="53">
                  <c:v>0.1322209569166119</c:v>
                </c:pt>
                <c:pt idx="54">
                  <c:v>0.1698154288163703</c:v>
                </c:pt>
                <c:pt idx="55">
                  <c:v>0.1789217241471534</c:v>
                </c:pt>
                <c:pt idx="56">
                  <c:v>0.2110084100996574</c:v>
                </c:pt>
                <c:pt idx="57">
                  <c:v>0.21276733711516971</c:v>
                </c:pt>
                <c:pt idx="58">
                  <c:v>0.25877532211795251</c:v>
                </c:pt>
                <c:pt idx="59">
                  <c:v>0.29065805914631548</c:v>
                </c:pt>
                <c:pt idx="60">
                  <c:v>0.29124657878485871</c:v>
                </c:pt>
                <c:pt idx="61">
                  <c:v>0.29729319350188471</c:v>
                </c:pt>
                <c:pt idx="62">
                  <c:v>0.33984820729010001</c:v>
                </c:pt>
                <c:pt idx="63">
                  <c:v>0.38862511502820551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35D-4CCD-8F05-3C25A3371D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804856"/>
        <c:axId val="1"/>
      </c:scatterChart>
      <c:valAx>
        <c:axId val="541804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804856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'Table 2-f'!$D$3</c:f>
              <c:strCache>
                <c:ptCount val="1"/>
                <c:pt idx="0">
                  <c:v>group=0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'Table 2-f'!$C$4:$C$67</c:f>
              <c:strCache>
                <c:ptCount val="64"/>
                <c:pt idx="0">
                  <c:v>Colombia</c:v>
                </c:pt>
                <c:pt idx="1">
                  <c:v>Indonesia</c:v>
                </c:pt>
                <c:pt idx="2">
                  <c:v>Argentina</c:v>
                </c:pt>
                <c:pt idx="3">
                  <c:v>Thailand</c:v>
                </c:pt>
                <c:pt idx="4">
                  <c:v>Brazil</c:v>
                </c:pt>
                <c:pt idx="5">
                  <c:v>Malaysia</c:v>
                </c:pt>
                <c:pt idx="6">
                  <c:v>Tunisia</c:v>
                </c:pt>
                <c:pt idx="7">
                  <c:v>Costa Rica</c:v>
                </c:pt>
                <c:pt idx="8">
                  <c:v>Perm(Russian Federation)</c:v>
                </c:pt>
                <c:pt idx="9">
                  <c:v>Uruguay</c:v>
                </c:pt>
                <c:pt idx="10">
                  <c:v>Montenegro</c:v>
                </c:pt>
                <c:pt idx="11">
                  <c:v>Bulgaria</c:v>
                </c:pt>
                <c:pt idx="12">
                  <c:v>Romania</c:v>
                </c:pt>
                <c:pt idx="13">
                  <c:v>Viet Nam</c:v>
                </c:pt>
                <c:pt idx="14">
                  <c:v>Russian Federation</c:v>
                </c:pt>
                <c:pt idx="15">
                  <c:v>Chile</c:v>
                </c:pt>
                <c:pt idx="16">
                  <c:v>Japan</c:v>
                </c:pt>
                <c:pt idx="17">
                  <c:v>Peru</c:v>
                </c:pt>
                <c:pt idx="18">
                  <c:v>Serbia</c:v>
                </c:pt>
                <c:pt idx="19">
                  <c:v>Sweden</c:v>
                </c:pt>
                <c:pt idx="20">
                  <c:v>Qatar</c:v>
                </c:pt>
                <c:pt idx="21">
                  <c:v>Mexico</c:v>
                </c:pt>
                <c:pt idx="22">
                  <c:v>Latvia</c:v>
                </c:pt>
                <c:pt idx="23">
                  <c:v>Netherlands</c:v>
                </c:pt>
                <c:pt idx="24">
                  <c:v>Albania</c:v>
                </c:pt>
                <c:pt idx="25">
                  <c:v>Finland</c:v>
                </c:pt>
                <c:pt idx="26">
                  <c:v>Jordan</c:v>
                </c:pt>
                <c:pt idx="27">
                  <c:v>Lithuania</c:v>
                </c:pt>
                <c:pt idx="28">
                  <c:v>Turkey</c:v>
                </c:pt>
                <c:pt idx="29">
                  <c:v>Belgium</c:v>
                </c:pt>
                <c:pt idx="30">
                  <c:v>Slovak Republic</c:v>
                </c:pt>
                <c:pt idx="31">
                  <c:v>Italy</c:v>
                </c:pt>
                <c:pt idx="32">
                  <c:v>Greece</c:v>
                </c:pt>
                <c:pt idx="33">
                  <c:v>Austria</c:v>
                </c:pt>
                <c:pt idx="34">
                  <c:v>Estonia</c:v>
                </c:pt>
                <c:pt idx="35">
                  <c:v>Spain</c:v>
                </c:pt>
                <c:pt idx="36">
                  <c:v>United Arab Emirates</c:v>
                </c:pt>
                <c:pt idx="37">
                  <c:v>Kazakhstan</c:v>
                </c:pt>
                <c:pt idx="38">
                  <c:v>France</c:v>
                </c:pt>
                <c:pt idx="39">
                  <c:v>Iceland</c:v>
                </c:pt>
                <c:pt idx="40">
                  <c:v>Czech Republic</c:v>
                </c:pt>
                <c:pt idx="41">
                  <c:v>Denmark</c:v>
                </c:pt>
                <c:pt idx="42">
                  <c:v>Korea</c:v>
                </c:pt>
                <c:pt idx="43">
                  <c:v>New Zealand</c:v>
                </c:pt>
                <c:pt idx="44">
                  <c:v>Poland</c:v>
                </c:pt>
                <c:pt idx="45">
                  <c:v>Ireland</c:v>
                </c:pt>
                <c:pt idx="46">
                  <c:v>Portugal</c:v>
                </c:pt>
                <c:pt idx="47">
                  <c:v>Hungary</c:v>
                </c:pt>
                <c:pt idx="48">
                  <c:v>Switzerland</c:v>
                </c:pt>
                <c:pt idx="49">
                  <c:v>Croatia</c:v>
                </c:pt>
                <c:pt idx="50">
                  <c:v>Germany</c:v>
                </c:pt>
                <c:pt idx="51">
                  <c:v>Israel</c:v>
                </c:pt>
                <c:pt idx="52">
                  <c:v>Luxembourg</c:v>
                </c:pt>
                <c:pt idx="53">
                  <c:v>United Kingdom</c:v>
                </c:pt>
                <c:pt idx="54">
                  <c:v>Macao-China</c:v>
                </c:pt>
                <c:pt idx="55">
                  <c:v>Canada</c:v>
                </c:pt>
                <c:pt idx="56">
                  <c:v>Slovenia</c:v>
                </c:pt>
                <c:pt idx="57">
                  <c:v>United States of America</c:v>
                </c:pt>
                <c:pt idx="58">
                  <c:v>Australia</c:v>
                </c:pt>
                <c:pt idx="59">
                  <c:v>Liechtenstein</c:v>
                </c:pt>
                <c:pt idx="60">
                  <c:v>Hong Kong-China</c:v>
                </c:pt>
                <c:pt idx="61">
                  <c:v>Chinese Taipei</c:v>
                </c:pt>
                <c:pt idx="62">
                  <c:v>Singapore</c:v>
                </c:pt>
                <c:pt idx="63">
                  <c:v>Shanghai-China</c:v>
                </c:pt>
              </c:strCache>
            </c:strRef>
          </c:xVal>
          <c:yVal>
            <c:numRef>
              <c:f>'Table 2-f'!$D$4:$D$67</c:f>
              <c:numCache>
                <c:formatCode>General</c:formatCode>
                <c:ptCount val="64"/>
                <c:pt idx="0">
                  <c:v>-0.66104698901715642</c:v>
                </c:pt>
                <c:pt idx="1">
                  <c:v>-0.43421725122455779</c:v>
                </c:pt>
                <c:pt idx="2">
                  <c:v>-0.64330850062998446</c:v>
                </c:pt>
                <c:pt idx="3">
                  <c:v>-0.56547233249025075</c:v>
                </c:pt>
                <c:pt idx="4">
                  <c:v>-0.84706302849371939</c:v>
                </c:pt>
                <c:pt idx="5">
                  <c:v>-0.4922657485935979</c:v>
                </c:pt>
                <c:pt idx="6">
                  <c:v>-0.58375628567068116</c:v>
                </c:pt>
                <c:pt idx="7">
                  <c:v>-0.68157996950364641</c:v>
                </c:pt>
                <c:pt idx="8">
                  <c:v>-0.53315112380321017</c:v>
                </c:pt>
                <c:pt idx="9">
                  <c:v>-0.58404624715995057</c:v>
                </c:pt>
                <c:pt idx="10">
                  <c:v>-0.73677391563552008</c:v>
                </c:pt>
                <c:pt idx="11">
                  <c:v>-0.58235940255356222</c:v>
                </c:pt>
                <c:pt idx="12">
                  <c:v>-0.45636922375671879</c:v>
                </c:pt>
                <c:pt idx="13">
                  <c:v>-0.62679173175893521</c:v>
                </c:pt>
                <c:pt idx="14">
                  <c:v>-0.72611510481026231</c:v>
                </c:pt>
                <c:pt idx="15">
                  <c:v>-0.74600380680870171</c:v>
                </c:pt>
                <c:pt idx="16">
                  <c:v>-1.074136751633668</c:v>
                </c:pt>
                <c:pt idx="17">
                  <c:v>-0.42729437444631052</c:v>
                </c:pt>
                <c:pt idx="18">
                  <c:v>-0.75317070349552728</c:v>
                </c:pt>
                <c:pt idx="19">
                  <c:v>-0.22265682264836961</c:v>
                </c:pt>
                <c:pt idx="20">
                  <c:v>-0.30992435498171272</c:v>
                </c:pt>
                <c:pt idx="21">
                  <c:v>-0.55498875799209579</c:v>
                </c:pt>
                <c:pt idx="22">
                  <c:v>-0.64120407436801197</c:v>
                </c:pt>
                <c:pt idx="23">
                  <c:v>-0.79310884875069132</c:v>
                </c:pt>
                <c:pt idx="24">
                  <c:v>-0.13204604529158359</c:v>
                </c:pt>
                <c:pt idx="25">
                  <c:v>-0.87828206611667547</c:v>
                </c:pt>
                <c:pt idx="26">
                  <c:v>-0.237408451904778</c:v>
                </c:pt>
                <c:pt idx="27">
                  <c:v>-0.42230702785011759</c:v>
                </c:pt>
                <c:pt idx="28">
                  <c:v>-0.54169557910019039</c:v>
                </c:pt>
                <c:pt idx="29">
                  <c:v>-0.79692191959333236</c:v>
                </c:pt>
                <c:pt idx="30">
                  <c:v>-0.34541668602816372</c:v>
                </c:pt>
                <c:pt idx="31">
                  <c:v>-0.66075486845283604</c:v>
                </c:pt>
                <c:pt idx="32">
                  <c:v>-0.71837585724614894</c:v>
                </c:pt>
                <c:pt idx="33">
                  <c:v>-0.69203693306938563</c:v>
                </c:pt>
                <c:pt idx="34">
                  <c:v>-0.60007271427391362</c:v>
                </c:pt>
                <c:pt idx="35">
                  <c:v>-0.52276096769825475</c:v>
                </c:pt>
                <c:pt idx="36">
                  <c:v>-0.369563663075685</c:v>
                </c:pt>
                <c:pt idx="37">
                  <c:v>-0.13744512878481341</c:v>
                </c:pt>
                <c:pt idx="38">
                  <c:v>-0.51357286120746493</c:v>
                </c:pt>
                <c:pt idx="39">
                  <c:v>-0.42868540206627631</c:v>
                </c:pt>
                <c:pt idx="40">
                  <c:v>-0.60866062509826369</c:v>
                </c:pt>
                <c:pt idx="41">
                  <c:v>-0.74014093359947908</c:v>
                </c:pt>
                <c:pt idx="42">
                  <c:v>-1.3205395749109929</c:v>
                </c:pt>
                <c:pt idx="43">
                  <c:v>-0.93491063014036713</c:v>
                </c:pt>
                <c:pt idx="44">
                  <c:v>-0.47966794931839429</c:v>
                </c:pt>
                <c:pt idx="45">
                  <c:v>-0.66806663739986671</c:v>
                </c:pt>
                <c:pt idx="46">
                  <c:v>-0.53284225141448593</c:v>
                </c:pt>
                <c:pt idx="47">
                  <c:v>-0.46460869332830879</c:v>
                </c:pt>
                <c:pt idx="48">
                  <c:v>-0.28563288199293169</c:v>
                </c:pt>
                <c:pt idx="49">
                  <c:v>-0.49473696139409468</c:v>
                </c:pt>
                <c:pt idx="50">
                  <c:v>-9.77350234807004E-2</c:v>
                </c:pt>
                <c:pt idx="51">
                  <c:v>-0.5679089564965345</c:v>
                </c:pt>
                <c:pt idx="52">
                  <c:v>-0.48072699218703002</c:v>
                </c:pt>
                <c:pt idx="53">
                  <c:v>-0.71223352539546003</c:v>
                </c:pt>
                <c:pt idx="54">
                  <c:v>-0.49650682657918388</c:v>
                </c:pt>
                <c:pt idx="55">
                  <c:v>-0.62111351378156732</c:v>
                </c:pt>
                <c:pt idx="56">
                  <c:v>-0.23727163856024261</c:v>
                </c:pt>
                <c:pt idx="57">
                  <c:v>-0.57049872330465123</c:v>
                </c:pt>
                <c:pt idx="58">
                  <c:v>-0.66956034789953356</c:v>
                </c:pt>
                <c:pt idx="59">
                  <c:v>-0.10998082680211239</c:v>
                </c:pt>
                <c:pt idx="60">
                  <c:v>-0.4186234789536159</c:v>
                </c:pt>
                <c:pt idx="61">
                  <c:v>-0.77326398335617397</c:v>
                </c:pt>
                <c:pt idx="62">
                  <c:v>-0.40479217743160623</c:v>
                </c:pt>
                <c:pt idx="63">
                  <c:v>0.28647718017869572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10-4016-887C-4C341878EC28}"/>
            </c:ext>
          </c:extLst>
        </c:ser>
        <c:ser>
          <c:idx val="1"/>
          <c:order val="1"/>
          <c:tx>
            <c:strRef>
              <c:f>'Table 2-f'!$E$3</c:f>
              <c:strCache>
                <c:ptCount val="1"/>
                <c:pt idx="0">
                  <c:v>group=1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'Table 2-f'!$C$4:$C$67</c:f>
              <c:strCache>
                <c:ptCount val="64"/>
                <c:pt idx="0">
                  <c:v>Colombia</c:v>
                </c:pt>
                <c:pt idx="1">
                  <c:v>Indonesia</c:v>
                </c:pt>
                <c:pt idx="2">
                  <c:v>Argentina</c:v>
                </c:pt>
                <c:pt idx="3">
                  <c:v>Thailand</c:v>
                </c:pt>
                <c:pt idx="4">
                  <c:v>Brazil</c:v>
                </c:pt>
                <c:pt idx="5">
                  <c:v>Malaysia</c:v>
                </c:pt>
                <c:pt idx="6">
                  <c:v>Tunisia</c:v>
                </c:pt>
                <c:pt idx="7">
                  <c:v>Costa Rica</c:v>
                </c:pt>
                <c:pt idx="8">
                  <c:v>Perm(Russian Federation)</c:v>
                </c:pt>
                <c:pt idx="9">
                  <c:v>Uruguay</c:v>
                </c:pt>
                <c:pt idx="10">
                  <c:v>Montenegro</c:v>
                </c:pt>
                <c:pt idx="11">
                  <c:v>Bulgaria</c:v>
                </c:pt>
                <c:pt idx="12">
                  <c:v>Romania</c:v>
                </c:pt>
                <c:pt idx="13">
                  <c:v>Viet Nam</c:v>
                </c:pt>
                <c:pt idx="14">
                  <c:v>Russian Federation</c:v>
                </c:pt>
                <c:pt idx="15">
                  <c:v>Chile</c:v>
                </c:pt>
                <c:pt idx="16">
                  <c:v>Japan</c:v>
                </c:pt>
                <c:pt idx="17">
                  <c:v>Peru</c:v>
                </c:pt>
                <c:pt idx="18">
                  <c:v>Serbia</c:v>
                </c:pt>
                <c:pt idx="19">
                  <c:v>Sweden</c:v>
                </c:pt>
                <c:pt idx="20">
                  <c:v>Qatar</c:v>
                </c:pt>
                <c:pt idx="21">
                  <c:v>Mexico</c:v>
                </c:pt>
                <c:pt idx="22">
                  <c:v>Latvia</c:v>
                </c:pt>
                <c:pt idx="23">
                  <c:v>Netherlands</c:v>
                </c:pt>
                <c:pt idx="24">
                  <c:v>Albania</c:v>
                </c:pt>
                <c:pt idx="25">
                  <c:v>Finland</c:v>
                </c:pt>
                <c:pt idx="26">
                  <c:v>Jordan</c:v>
                </c:pt>
                <c:pt idx="27">
                  <c:v>Lithuania</c:v>
                </c:pt>
                <c:pt idx="28">
                  <c:v>Turkey</c:v>
                </c:pt>
                <c:pt idx="29">
                  <c:v>Belgium</c:v>
                </c:pt>
                <c:pt idx="30">
                  <c:v>Slovak Republic</c:v>
                </c:pt>
                <c:pt idx="31">
                  <c:v>Italy</c:v>
                </c:pt>
                <c:pt idx="32">
                  <c:v>Greece</c:v>
                </c:pt>
                <c:pt idx="33">
                  <c:v>Austria</c:v>
                </c:pt>
                <c:pt idx="34">
                  <c:v>Estonia</c:v>
                </c:pt>
                <c:pt idx="35">
                  <c:v>Spain</c:v>
                </c:pt>
                <c:pt idx="36">
                  <c:v>United Arab Emirates</c:v>
                </c:pt>
                <c:pt idx="37">
                  <c:v>Kazakhstan</c:v>
                </c:pt>
                <c:pt idx="38">
                  <c:v>France</c:v>
                </c:pt>
                <c:pt idx="39">
                  <c:v>Iceland</c:v>
                </c:pt>
                <c:pt idx="40">
                  <c:v>Czech Republic</c:v>
                </c:pt>
                <c:pt idx="41">
                  <c:v>Denmark</c:v>
                </c:pt>
                <c:pt idx="42">
                  <c:v>Korea</c:v>
                </c:pt>
                <c:pt idx="43">
                  <c:v>New Zealand</c:v>
                </c:pt>
                <c:pt idx="44">
                  <c:v>Poland</c:v>
                </c:pt>
                <c:pt idx="45">
                  <c:v>Ireland</c:v>
                </c:pt>
                <c:pt idx="46">
                  <c:v>Portugal</c:v>
                </c:pt>
                <c:pt idx="47">
                  <c:v>Hungary</c:v>
                </c:pt>
                <c:pt idx="48">
                  <c:v>Switzerland</c:v>
                </c:pt>
                <c:pt idx="49">
                  <c:v>Croatia</c:v>
                </c:pt>
                <c:pt idx="50">
                  <c:v>Germany</c:v>
                </c:pt>
                <c:pt idx="51">
                  <c:v>Israel</c:v>
                </c:pt>
                <c:pt idx="52">
                  <c:v>Luxembourg</c:v>
                </c:pt>
                <c:pt idx="53">
                  <c:v>United Kingdom</c:v>
                </c:pt>
                <c:pt idx="54">
                  <c:v>Macao-China</c:v>
                </c:pt>
                <c:pt idx="55">
                  <c:v>Canada</c:v>
                </c:pt>
                <c:pt idx="56">
                  <c:v>Slovenia</c:v>
                </c:pt>
                <c:pt idx="57">
                  <c:v>United States of America</c:v>
                </c:pt>
                <c:pt idx="58">
                  <c:v>Australia</c:v>
                </c:pt>
                <c:pt idx="59">
                  <c:v>Liechtenstein</c:v>
                </c:pt>
                <c:pt idx="60">
                  <c:v>Hong Kong-China</c:v>
                </c:pt>
                <c:pt idx="61">
                  <c:v>Chinese Taipei</c:v>
                </c:pt>
                <c:pt idx="62">
                  <c:v>Singapore</c:v>
                </c:pt>
                <c:pt idx="63">
                  <c:v>Shanghai-China</c:v>
                </c:pt>
              </c:strCache>
            </c:strRef>
          </c:xVal>
          <c:yVal>
            <c:numRef>
              <c:f>'Table 2-f'!$E$4:$E$67</c:f>
              <c:numCache>
                <c:formatCode>General</c:formatCode>
                <c:ptCount val="64"/>
                <c:pt idx="0">
                  <c:v>-0.55436435954886476</c:v>
                </c:pt>
                <c:pt idx="1">
                  <c:v>-0.1083881593325187</c:v>
                </c:pt>
                <c:pt idx="2">
                  <c:v>-0.34711276603280428</c:v>
                </c:pt>
                <c:pt idx="3">
                  <c:v>-0.75215346480473888</c:v>
                </c:pt>
                <c:pt idx="4">
                  <c:v>-0.35350746985582931</c:v>
                </c:pt>
                <c:pt idx="5">
                  <c:v>0.43598940290576838</c:v>
                </c:pt>
                <c:pt idx="6">
                  <c:v>-0.2202089815869834</c:v>
                </c:pt>
                <c:pt idx="7">
                  <c:v>-0.65122324168536039</c:v>
                </c:pt>
                <c:pt idx="8">
                  <c:v>-0.8060055309978893</c:v>
                </c:pt>
                <c:pt idx="9">
                  <c:v>-0.65881124385071377</c:v>
                </c:pt>
                <c:pt idx="10">
                  <c:v>-0.3199942881803412</c:v>
                </c:pt>
                <c:pt idx="11">
                  <c:v>-0.14596780457627509</c:v>
                </c:pt>
                <c:pt idx="12">
                  <c:v>-0.45470451630616471</c:v>
                </c:pt>
                <c:pt idx="13">
                  <c:v>-0.51742863612370549</c:v>
                </c:pt>
                <c:pt idx="14">
                  <c:v>-0.66575341413603351</c:v>
                </c:pt>
                <c:pt idx="15">
                  <c:v>-0.41984559295717372</c:v>
                </c:pt>
                <c:pt idx="16">
                  <c:v>-0.92787219427989798</c:v>
                </c:pt>
                <c:pt idx="17">
                  <c:v>-0.76243523254185785</c:v>
                </c:pt>
                <c:pt idx="18">
                  <c:v>-0.34193954538204618</c:v>
                </c:pt>
                <c:pt idx="19">
                  <c:v>-0.4057073152718868</c:v>
                </c:pt>
                <c:pt idx="20">
                  <c:v>-0.37121554220603459</c:v>
                </c:pt>
                <c:pt idx="21">
                  <c:v>-0.58396610581024699</c:v>
                </c:pt>
                <c:pt idx="22">
                  <c:v>-0.53750154420571095</c:v>
                </c:pt>
                <c:pt idx="23">
                  <c:v>-0.49500443083184031</c:v>
                </c:pt>
                <c:pt idx="24">
                  <c:v>-0.22236577504370861</c:v>
                </c:pt>
                <c:pt idx="25">
                  <c:v>-0.74665099859696515</c:v>
                </c:pt>
                <c:pt idx="26">
                  <c:v>-0.45987382404951371</c:v>
                </c:pt>
                <c:pt idx="27">
                  <c:v>-0.16126126102823379</c:v>
                </c:pt>
                <c:pt idx="28">
                  <c:v>-0.59469651156499514</c:v>
                </c:pt>
                <c:pt idx="29">
                  <c:v>-0.62360639911234839</c:v>
                </c:pt>
                <c:pt idx="30">
                  <c:v>-0.2424338162875016</c:v>
                </c:pt>
                <c:pt idx="31">
                  <c:v>-0.48311822948250638</c:v>
                </c:pt>
                <c:pt idx="32">
                  <c:v>-0.69732656298985152</c:v>
                </c:pt>
                <c:pt idx="33">
                  <c:v>-0.42621323642177578</c:v>
                </c:pt>
                <c:pt idx="34">
                  <c:v>-0.41222262336559451</c:v>
                </c:pt>
                <c:pt idx="35">
                  <c:v>-0.35802845197975353</c:v>
                </c:pt>
                <c:pt idx="36">
                  <c:v>-0.45508615424075138</c:v>
                </c:pt>
                <c:pt idx="37">
                  <c:v>-0.28468706984917258</c:v>
                </c:pt>
                <c:pt idx="38">
                  <c:v>-0.55851887398356836</c:v>
                </c:pt>
                <c:pt idx="39">
                  <c:v>6.8684038377671106E-2</c:v>
                </c:pt>
                <c:pt idx="40">
                  <c:v>-0.38628135073671338</c:v>
                </c:pt>
                <c:pt idx="41">
                  <c:v>-0.21322661330901019</c:v>
                </c:pt>
                <c:pt idx="42">
                  <c:v>-1.1295976821743781</c:v>
                </c:pt>
                <c:pt idx="43">
                  <c:v>-0.53944178594628345</c:v>
                </c:pt>
                <c:pt idx="44">
                  <c:v>-0.43375917174182888</c:v>
                </c:pt>
                <c:pt idx="45">
                  <c:v>-0.35348189717731621</c:v>
                </c:pt>
                <c:pt idx="46">
                  <c:v>-0.46310014313355008</c:v>
                </c:pt>
                <c:pt idx="47">
                  <c:v>-0.34300670077567907</c:v>
                </c:pt>
                <c:pt idx="48">
                  <c:v>-0.1120222953319015</c:v>
                </c:pt>
                <c:pt idx="49">
                  <c:v>-0.61582954550278846</c:v>
                </c:pt>
                <c:pt idx="50">
                  <c:v>-0.25014125540965848</c:v>
                </c:pt>
                <c:pt idx="51">
                  <c:v>-0.45434463174550538</c:v>
                </c:pt>
                <c:pt idx="52">
                  <c:v>-0.19920891650167269</c:v>
                </c:pt>
                <c:pt idx="53">
                  <c:v>-0.64753035465125364</c:v>
                </c:pt>
                <c:pt idx="54">
                  <c:v>-0.2068275516388017</c:v>
                </c:pt>
                <c:pt idx="55">
                  <c:v>-0.30810737236747282</c:v>
                </c:pt>
                <c:pt idx="56">
                  <c:v>-0.24802740520352881</c:v>
                </c:pt>
                <c:pt idx="57">
                  <c:v>-0.53495525415337775</c:v>
                </c:pt>
                <c:pt idx="58">
                  <c:v>-0.3322655475142704</c:v>
                </c:pt>
                <c:pt idx="59">
                  <c:v>0.71946806200877145</c:v>
                </c:pt>
                <c:pt idx="60">
                  <c:v>7.4870596426924493E-2</c:v>
                </c:pt>
                <c:pt idx="61">
                  <c:v>-0.81316799978369214</c:v>
                </c:pt>
                <c:pt idx="62">
                  <c:v>0.1491246755410276</c:v>
                </c:pt>
                <c:pt idx="63">
                  <c:v>0.1126005876539893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10-4016-887C-4C341878EC28}"/>
            </c:ext>
          </c:extLst>
        </c:ser>
        <c:ser>
          <c:idx val="2"/>
          <c:order val="2"/>
          <c:tx>
            <c:strRef>
              <c:f>'Table 2-f'!$F$3</c:f>
              <c:strCache>
                <c:ptCount val="1"/>
                <c:pt idx="0">
                  <c:v>group=2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'Table 2-f'!$C$4:$C$67</c:f>
              <c:strCache>
                <c:ptCount val="64"/>
                <c:pt idx="0">
                  <c:v>Colombia</c:v>
                </c:pt>
                <c:pt idx="1">
                  <c:v>Indonesia</c:v>
                </c:pt>
                <c:pt idx="2">
                  <c:v>Argentina</c:v>
                </c:pt>
                <c:pt idx="3">
                  <c:v>Thailand</c:v>
                </c:pt>
                <c:pt idx="4">
                  <c:v>Brazil</c:v>
                </c:pt>
                <c:pt idx="5">
                  <c:v>Malaysia</c:v>
                </c:pt>
                <c:pt idx="6">
                  <c:v>Tunisia</c:v>
                </c:pt>
                <c:pt idx="7">
                  <c:v>Costa Rica</c:v>
                </c:pt>
                <c:pt idx="8">
                  <c:v>Perm(Russian Federation)</c:v>
                </c:pt>
                <c:pt idx="9">
                  <c:v>Uruguay</c:v>
                </c:pt>
                <c:pt idx="10">
                  <c:v>Montenegro</c:v>
                </c:pt>
                <c:pt idx="11">
                  <c:v>Bulgaria</c:v>
                </c:pt>
                <c:pt idx="12">
                  <c:v>Romania</c:v>
                </c:pt>
                <c:pt idx="13">
                  <c:v>Viet Nam</c:v>
                </c:pt>
                <c:pt idx="14">
                  <c:v>Russian Federation</c:v>
                </c:pt>
                <c:pt idx="15">
                  <c:v>Chile</c:v>
                </c:pt>
                <c:pt idx="16">
                  <c:v>Japan</c:v>
                </c:pt>
                <c:pt idx="17">
                  <c:v>Peru</c:v>
                </c:pt>
                <c:pt idx="18">
                  <c:v>Serbia</c:v>
                </c:pt>
                <c:pt idx="19">
                  <c:v>Sweden</c:v>
                </c:pt>
                <c:pt idx="20">
                  <c:v>Qatar</c:v>
                </c:pt>
                <c:pt idx="21">
                  <c:v>Mexico</c:v>
                </c:pt>
                <c:pt idx="22">
                  <c:v>Latvia</c:v>
                </c:pt>
                <c:pt idx="23">
                  <c:v>Netherlands</c:v>
                </c:pt>
                <c:pt idx="24">
                  <c:v>Albania</c:v>
                </c:pt>
                <c:pt idx="25">
                  <c:v>Finland</c:v>
                </c:pt>
                <c:pt idx="26">
                  <c:v>Jordan</c:v>
                </c:pt>
                <c:pt idx="27">
                  <c:v>Lithuania</c:v>
                </c:pt>
                <c:pt idx="28">
                  <c:v>Turkey</c:v>
                </c:pt>
                <c:pt idx="29">
                  <c:v>Belgium</c:v>
                </c:pt>
                <c:pt idx="30">
                  <c:v>Slovak Republic</c:v>
                </c:pt>
                <c:pt idx="31">
                  <c:v>Italy</c:v>
                </c:pt>
                <c:pt idx="32">
                  <c:v>Greece</c:v>
                </c:pt>
                <c:pt idx="33">
                  <c:v>Austria</c:v>
                </c:pt>
                <c:pt idx="34">
                  <c:v>Estonia</c:v>
                </c:pt>
                <c:pt idx="35">
                  <c:v>Spain</c:v>
                </c:pt>
                <c:pt idx="36">
                  <c:v>United Arab Emirates</c:v>
                </c:pt>
                <c:pt idx="37">
                  <c:v>Kazakhstan</c:v>
                </c:pt>
                <c:pt idx="38">
                  <c:v>France</c:v>
                </c:pt>
                <c:pt idx="39">
                  <c:v>Iceland</c:v>
                </c:pt>
                <c:pt idx="40">
                  <c:v>Czech Republic</c:v>
                </c:pt>
                <c:pt idx="41">
                  <c:v>Denmark</c:v>
                </c:pt>
                <c:pt idx="42">
                  <c:v>Korea</c:v>
                </c:pt>
                <c:pt idx="43">
                  <c:v>New Zealand</c:v>
                </c:pt>
                <c:pt idx="44">
                  <c:v>Poland</c:v>
                </c:pt>
                <c:pt idx="45">
                  <c:v>Ireland</c:v>
                </c:pt>
                <c:pt idx="46">
                  <c:v>Portugal</c:v>
                </c:pt>
                <c:pt idx="47">
                  <c:v>Hungary</c:v>
                </c:pt>
                <c:pt idx="48">
                  <c:v>Switzerland</c:v>
                </c:pt>
                <c:pt idx="49">
                  <c:v>Croatia</c:v>
                </c:pt>
                <c:pt idx="50">
                  <c:v>Germany</c:v>
                </c:pt>
                <c:pt idx="51">
                  <c:v>Israel</c:v>
                </c:pt>
                <c:pt idx="52">
                  <c:v>Luxembourg</c:v>
                </c:pt>
                <c:pt idx="53">
                  <c:v>United Kingdom</c:v>
                </c:pt>
                <c:pt idx="54">
                  <c:v>Macao-China</c:v>
                </c:pt>
                <c:pt idx="55">
                  <c:v>Canada</c:v>
                </c:pt>
                <c:pt idx="56">
                  <c:v>Slovenia</c:v>
                </c:pt>
                <c:pt idx="57">
                  <c:v>United States of America</c:v>
                </c:pt>
                <c:pt idx="58">
                  <c:v>Australia</c:v>
                </c:pt>
                <c:pt idx="59">
                  <c:v>Liechtenstein</c:v>
                </c:pt>
                <c:pt idx="60">
                  <c:v>Hong Kong-China</c:v>
                </c:pt>
                <c:pt idx="61">
                  <c:v>Chinese Taipei</c:v>
                </c:pt>
                <c:pt idx="62">
                  <c:v>Singapore</c:v>
                </c:pt>
                <c:pt idx="63">
                  <c:v>Shanghai-China</c:v>
                </c:pt>
              </c:strCache>
            </c:strRef>
          </c:xVal>
          <c:yVal>
            <c:numRef>
              <c:f>'Table 2-f'!$F$4:$F$67</c:f>
              <c:numCache>
                <c:formatCode>General</c:formatCode>
                <c:ptCount val="64"/>
                <c:pt idx="0">
                  <c:v>-8.2300031124827006E-2</c:v>
                </c:pt>
                <c:pt idx="1">
                  <c:v>8.5149030807768103E-2</c:v>
                </c:pt>
                <c:pt idx="2">
                  <c:v>-6.7747526094082106E-2</c:v>
                </c:pt>
                <c:pt idx="3">
                  <c:v>-4.00493387700867E-2</c:v>
                </c:pt>
                <c:pt idx="4">
                  <c:v>0.1638895798052887</c:v>
                </c:pt>
                <c:pt idx="5">
                  <c:v>0.27157564809976409</c:v>
                </c:pt>
                <c:pt idx="6">
                  <c:v>2.7012214014977599E-2</c:v>
                </c:pt>
                <c:pt idx="7">
                  <c:v>-6.5894182258725897E-2</c:v>
                </c:pt>
                <c:pt idx="8">
                  <c:v>0.36986639938913118</c:v>
                </c:pt>
                <c:pt idx="9">
                  <c:v>0.1928581125728768</c:v>
                </c:pt>
                <c:pt idx="10">
                  <c:v>0.18458334229140241</c:v>
                </c:pt>
                <c:pt idx="11">
                  <c:v>0.57484014113028281</c:v>
                </c:pt>
                <c:pt idx="12">
                  <c:v>0.49841874072615822</c:v>
                </c:pt>
                <c:pt idx="13">
                  <c:v>0.23878502632950699</c:v>
                </c:pt>
                <c:pt idx="14">
                  <c:v>0.42408617726563907</c:v>
                </c:pt>
                <c:pt idx="15">
                  <c:v>0.4021690303825442</c:v>
                </c:pt>
                <c:pt idx="16">
                  <c:v>0.52123695423259353</c:v>
                </c:pt>
                <c:pt idx="17">
                  <c:v>0.18910848882887871</c:v>
                </c:pt>
                <c:pt idx="18">
                  <c:v>0.55613146393530155</c:v>
                </c:pt>
                <c:pt idx="19">
                  <c:v>0.66252431532864664</c:v>
                </c:pt>
                <c:pt idx="20">
                  <c:v>0.32059348416356281</c:v>
                </c:pt>
                <c:pt idx="21">
                  <c:v>0.13541636671964211</c:v>
                </c:pt>
                <c:pt idx="22">
                  <c:v>0.46350800633058697</c:v>
                </c:pt>
                <c:pt idx="23">
                  <c:v>0.574486750421208</c:v>
                </c:pt>
                <c:pt idx="24">
                  <c:v>0.49924298859935912</c:v>
                </c:pt>
                <c:pt idx="25">
                  <c:v>0.49518256308859382</c:v>
                </c:pt>
                <c:pt idx="26">
                  <c:v>0.23168679132195319</c:v>
                </c:pt>
                <c:pt idx="27">
                  <c:v>0.73374493148901321</c:v>
                </c:pt>
                <c:pt idx="28">
                  <c:v>0.73625261869768266</c:v>
                </c:pt>
                <c:pt idx="29">
                  <c:v>0.71490000664295017</c:v>
                </c:pt>
                <c:pt idx="30">
                  <c:v>0.57393002240302748</c:v>
                </c:pt>
                <c:pt idx="31">
                  <c:v>0.4877559604104531</c:v>
                </c:pt>
                <c:pt idx="32">
                  <c:v>0.58073894786190872</c:v>
                </c:pt>
                <c:pt idx="33">
                  <c:v>0.76986396304089366</c:v>
                </c:pt>
                <c:pt idx="34">
                  <c:v>0.4476368004746859</c:v>
                </c:pt>
                <c:pt idx="35">
                  <c:v>0.71179921606617635</c:v>
                </c:pt>
                <c:pt idx="36">
                  <c:v>0.41352989982276078</c:v>
                </c:pt>
                <c:pt idx="37">
                  <c:v>0.52555376225883799</c:v>
                </c:pt>
                <c:pt idx="38">
                  <c:v>0.95553862622277219</c:v>
                </c:pt>
                <c:pt idx="39">
                  <c:v>0.95695767250988362</c:v>
                </c:pt>
                <c:pt idx="40">
                  <c:v>0.78700620680099986</c:v>
                </c:pt>
                <c:pt idx="41">
                  <c:v>0.34662400705228402</c:v>
                </c:pt>
                <c:pt idx="42">
                  <c:v>0.53914419648750445</c:v>
                </c:pt>
                <c:pt idx="43">
                  <c:v>1.1449852572696491</c:v>
                </c:pt>
                <c:pt idx="44">
                  <c:v>1.283630063424601</c:v>
                </c:pt>
                <c:pt idx="45">
                  <c:v>0.71792191537792849</c:v>
                </c:pt>
                <c:pt idx="46">
                  <c:v>1.3516768496118221</c:v>
                </c:pt>
                <c:pt idx="47">
                  <c:v>1.1424369083975661</c:v>
                </c:pt>
                <c:pt idx="48">
                  <c:v>1.0274535480152349</c:v>
                </c:pt>
                <c:pt idx="49">
                  <c:v>0.63880537596821219</c:v>
                </c:pt>
                <c:pt idx="50">
                  <c:v>0.92507344752525988</c:v>
                </c:pt>
                <c:pt idx="51">
                  <c:v>0.87579347896530257</c:v>
                </c:pt>
                <c:pt idx="52">
                  <c:v>1.115534295306958</c:v>
                </c:pt>
                <c:pt idx="53">
                  <c:v>1.0443970868642249</c:v>
                </c:pt>
                <c:pt idx="54">
                  <c:v>0.67882614515438566</c:v>
                </c:pt>
                <c:pt idx="55">
                  <c:v>0.72747335697309201</c:v>
                </c:pt>
                <c:pt idx="56">
                  <c:v>0.95987146928390377</c:v>
                </c:pt>
                <c:pt idx="57">
                  <c:v>0.99107301673081938</c:v>
                </c:pt>
                <c:pt idx="58">
                  <c:v>1.018025345397078</c:v>
                </c:pt>
                <c:pt idx="59">
                  <c:v>1.4097858480807399</c:v>
                </c:pt>
                <c:pt idx="60">
                  <c:v>0.95300748227146537</c:v>
                </c:pt>
                <c:pt idx="61">
                  <c:v>1.119053057877502</c:v>
                </c:pt>
                <c:pt idx="62">
                  <c:v>1.4504759981000399</c:v>
                </c:pt>
                <c:pt idx="63">
                  <c:v>1.4846730385230571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810-4016-887C-4C341878EC28}"/>
            </c:ext>
          </c:extLst>
        </c:ser>
        <c:ser>
          <c:idx val="3"/>
          <c:order val="3"/>
          <c:tx>
            <c:strRef>
              <c:f>'Table 2-f'!$G$3</c:f>
              <c:strCache>
                <c:ptCount val="1"/>
                <c:pt idx="0">
                  <c:v>group=3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'Table 2-f'!$C$4:$C$67</c:f>
              <c:strCache>
                <c:ptCount val="64"/>
                <c:pt idx="0">
                  <c:v>Colombia</c:v>
                </c:pt>
                <c:pt idx="1">
                  <c:v>Indonesia</c:v>
                </c:pt>
                <c:pt idx="2">
                  <c:v>Argentina</c:v>
                </c:pt>
                <c:pt idx="3">
                  <c:v>Thailand</c:v>
                </c:pt>
                <c:pt idx="4">
                  <c:v>Brazil</c:v>
                </c:pt>
                <c:pt idx="5">
                  <c:v>Malaysia</c:v>
                </c:pt>
                <c:pt idx="6">
                  <c:v>Tunisia</c:v>
                </c:pt>
                <c:pt idx="7">
                  <c:v>Costa Rica</c:v>
                </c:pt>
                <c:pt idx="8">
                  <c:v>Perm(Russian Federation)</c:v>
                </c:pt>
                <c:pt idx="9">
                  <c:v>Uruguay</c:v>
                </c:pt>
                <c:pt idx="10">
                  <c:v>Montenegro</c:v>
                </c:pt>
                <c:pt idx="11">
                  <c:v>Bulgaria</c:v>
                </c:pt>
                <c:pt idx="12">
                  <c:v>Romania</c:v>
                </c:pt>
                <c:pt idx="13">
                  <c:v>Viet Nam</c:v>
                </c:pt>
                <c:pt idx="14">
                  <c:v>Russian Federation</c:v>
                </c:pt>
                <c:pt idx="15">
                  <c:v>Chile</c:v>
                </c:pt>
                <c:pt idx="16">
                  <c:v>Japan</c:v>
                </c:pt>
                <c:pt idx="17">
                  <c:v>Peru</c:v>
                </c:pt>
                <c:pt idx="18">
                  <c:v>Serbia</c:v>
                </c:pt>
                <c:pt idx="19">
                  <c:v>Sweden</c:v>
                </c:pt>
                <c:pt idx="20">
                  <c:v>Qatar</c:v>
                </c:pt>
                <c:pt idx="21">
                  <c:v>Mexico</c:v>
                </c:pt>
                <c:pt idx="22">
                  <c:v>Latvia</c:v>
                </c:pt>
                <c:pt idx="23">
                  <c:v>Netherlands</c:v>
                </c:pt>
                <c:pt idx="24">
                  <c:v>Albania</c:v>
                </c:pt>
                <c:pt idx="25">
                  <c:v>Finland</c:v>
                </c:pt>
                <c:pt idx="26">
                  <c:v>Jordan</c:v>
                </c:pt>
                <c:pt idx="27">
                  <c:v>Lithuania</c:v>
                </c:pt>
                <c:pt idx="28">
                  <c:v>Turkey</c:v>
                </c:pt>
                <c:pt idx="29">
                  <c:v>Belgium</c:v>
                </c:pt>
                <c:pt idx="30">
                  <c:v>Slovak Republic</c:v>
                </c:pt>
                <c:pt idx="31">
                  <c:v>Italy</c:v>
                </c:pt>
                <c:pt idx="32">
                  <c:v>Greece</c:v>
                </c:pt>
                <c:pt idx="33">
                  <c:v>Austria</c:v>
                </c:pt>
                <c:pt idx="34">
                  <c:v>Estonia</c:v>
                </c:pt>
                <c:pt idx="35">
                  <c:v>Spain</c:v>
                </c:pt>
                <c:pt idx="36">
                  <c:v>United Arab Emirates</c:v>
                </c:pt>
                <c:pt idx="37">
                  <c:v>Kazakhstan</c:v>
                </c:pt>
                <c:pt idx="38">
                  <c:v>France</c:v>
                </c:pt>
                <c:pt idx="39">
                  <c:v>Iceland</c:v>
                </c:pt>
                <c:pt idx="40">
                  <c:v>Czech Republic</c:v>
                </c:pt>
                <c:pt idx="41">
                  <c:v>Denmark</c:v>
                </c:pt>
                <c:pt idx="42">
                  <c:v>Korea</c:v>
                </c:pt>
                <c:pt idx="43">
                  <c:v>New Zealand</c:v>
                </c:pt>
                <c:pt idx="44">
                  <c:v>Poland</c:v>
                </c:pt>
                <c:pt idx="45">
                  <c:v>Ireland</c:v>
                </c:pt>
                <c:pt idx="46">
                  <c:v>Portugal</c:v>
                </c:pt>
                <c:pt idx="47">
                  <c:v>Hungary</c:v>
                </c:pt>
                <c:pt idx="48">
                  <c:v>Switzerland</c:v>
                </c:pt>
                <c:pt idx="49">
                  <c:v>Croatia</c:v>
                </c:pt>
                <c:pt idx="50">
                  <c:v>Germany</c:v>
                </c:pt>
                <c:pt idx="51">
                  <c:v>Israel</c:v>
                </c:pt>
                <c:pt idx="52">
                  <c:v>Luxembourg</c:v>
                </c:pt>
                <c:pt idx="53">
                  <c:v>United Kingdom</c:v>
                </c:pt>
                <c:pt idx="54">
                  <c:v>Macao-China</c:v>
                </c:pt>
                <c:pt idx="55">
                  <c:v>Canada</c:v>
                </c:pt>
                <c:pt idx="56">
                  <c:v>Slovenia</c:v>
                </c:pt>
                <c:pt idx="57">
                  <c:v>United States of America</c:v>
                </c:pt>
                <c:pt idx="58">
                  <c:v>Australia</c:v>
                </c:pt>
                <c:pt idx="59">
                  <c:v>Liechtenstein</c:v>
                </c:pt>
                <c:pt idx="60">
                  <c:v>Hong Kong-China</c:v>
                </c:pt>
                <c:pt idx="61">
                  <c:v>Chinese Taipei</c:v>
                </c:pt>
                <c:pt idx="62">
                  <c:v>Singapore</c:v>
                </c:pt>
                <c:pt idx="63">
                  <c:v>Shanghai-China</c:v>
                </c:pt>
              </c:strCache>
            </c:strRef>
          </c:xVal>
          <c:yVal>
            <c:numRef>
              <c:f>'Table 2-f'!$G$4:$G$67</c:f>
              <c:numCache>
                <c:formatCode>General</c:formatCode>
                <c:ptCount val="64"/>
                <c:pt idx="0">
                  <c:v>-0.18658356189131761</c:v>
                </c:pt>
                <c:pt idx="1">
                  <c:v>-8.2167162494784493E-2</c:v>
                </c:pt>
                <c:pt idx="2">
                  <c:v>-7.8301322902025405E-2</c:v>
                </c:pt>
                <c:pt idx="3">
                  <c:v>-5.1240670583457798E-2</c:v>
                </c:pt>
                <c:pt idx="4">
                  <c:v>-1.30003503064709E-2</c:v>
                </c:pt>
                <c:pt idx="5">
                  <c:v>3.8609737548067999E-2</c:v>
                </c:pt>
                <c:pt idx="6">
                  <c:v>4.6661250412139997E-2</c:v>
                </c:pt>
                <c:pt idx="7">
                  <c:v>9.2677077830999405E-2</c:v>
                </c:pt>
                <c:pt idx="8">
                  <c:v>9.6369112025676398E-2</c:v>
                </c:pt>
                <c:pt idx="9">
                  <c:v>0.1083204860970147</c:v>
                </c:pt>
                <c:pt idx="10">
                  <c:v>0.1361231638907307</c:v>
                </c:pt>
                <c:pt idx="11">
                  <c:v>0.14421432038088261</c:v>
                </c:pt>
                <c:pt idx="12">
                  <c:v>0.17647015652765249</c:v>
                </c:pt>
                <c:pt idx="13">
                  <c:v>0.1775829828264987</c:v>
                </c:pt>
                <c:pt idx="14">
                  <c:v>0.18492045656753919</c:v>
                </c:pt>
                <c:pt idx="15">
                  <c:v>0.18973570571610079</c:v>
                </c:pt>
                <c:pt idx="16">
                  <c:v>0.208426780873778</c:v>
                </c:pt>
                <c:pt idx="17">
                  <c:v>0.20931049958619369</c:v>
                </c:pt>
                <c:pt idx="18">
                  <c:v>0.23942034063941961</c:v>
                </c:pt>
                <c:pt idx="19">
                  <c:v>0.2514841135481769</c:v>
                </c:pt>
                <c:pt idx="20">
                  <c:v>0.2613668153081396</c:v>
                </c:pt>
                <c:pt idx="21">
                  <c:v>0.26611141084510559</c:v>
                </c:pt>
                <c:pt idx="22">
                  <c:v>0.3329717492955151</c:v>
                </c:pt>
                <c:pt idx="23">
                  <c:v>0.34547155378082312</c:v>
                </c:pt>
                <c:pt idx="24">
                  <c:v>0.36999897581864583</c:v>
                </c:pt>
                <c:pt idx="25">
                  <c:v>0.40220349484994961</c:v>
                </c:pt>
                <c:pt idx="26">
                  <c:v>0.42000941150211052</c:v>
                </c:pt>
                <c:pt idx="27">
                  <c:v>0.42276618495175933</c:v>
                </c:pt>
                <c:pt idx="28">
                  <c:v>0.4745140647282457</c:v>
                </c:pt>
                <c:pt idx="29">
                  <c:v>0.47950788370617181</c:v>
                </c:pt>
                <c:pt idx="30">
                  <c:v>0.48898181990530382</c:v>
                </c:pt>
                <c:pt idx="31">
                  <c:v>0.49530863637665479</c:v>
                </c:pt>
                <c:pt idx="32">
                  <c:v>0.51159119217700622</c:v>
                </c:pt>
                <c:pt idx="33">
                  <c:v>0.54614399249241874</c:v>
                </c:pt>
                <c:pt idx="34">
                  <c:v>0.54690729423326612</c:v>
                </c:pt>
                <c:pt idx="35">
                  <c:v>0.56655679196085507</c:v>
                </c:pt>
                <c:pt idx="36">
                  <c:v>0.58776215521547437</c:v>
                </c:pt>
                <c:pt idx="37">
                  <c:v>0.60284676729727349</c:v>
                </c:pt>
                <c:pt idx="38">
                  <c:v>0.60573843185330001</c:v>
                </c:pt>
                <c:pt idx="39">
                  <c:v>0.61523240531049173</c:v>
                </c:pt>
                <c:pt idx="40">
                  <c:v>0.64234612648668976</c:v>
                </c:pt>
                <c:pt idx="41">
                  <c:v>0.65471626438390051</c:v>
                </c:pt>
                <c:pt idx="42">
                  <c:v>0.65661970213857657</c:v>
                </c:pt>
                <c:pt idx="43">
                  <c:v>0.66860945460180299</c:v>
                </c:pt>
                <c:pt idx="44">
                  <c:v>0.69095783364491725</c:v>
                </c:pt>
                <c:pt idx="45">
                  <c:v>0.69825149238665674</c:v>
                </c:pt>
                <c:pt idx="46">
                  <c:v>0.74459757788107261</c:v>
                </c:pt>
                <c:pt idx="47">
                  <c:v>0.74808571549287495</c:v>
                </c:pt>
                <c:pt idx="48">
                  <c:v>0.75198175529888733</c:v>
                </c:pt>
                <c:pt idx="49">
                  <c:v>0.76675370988549008</c:v>
                </c:pt>
                <c:pt idx="50">
                  <c:v>0.83020620547362467</c:v>
                </c:pt>
                <c:pt idx="51">
                  <c:v>0.83626970667252254</c:v>
                </c:pt>
                <c:pt idx="52">
                  <c:v>0.83896239212259904</c:v>
                </c:pt>
                <c:pt idx="53">
                  <c:v>0.85283627303407816</c:v>
                </c:pt>
                <c:pt idx="54">
                  <c:v>0.88224410016291988</c:v>
                </c:pt>
                <c:pt idx="55">
                  <c:v>0.88830770519987456</c:v>
                </c:pt>
                <c:pt idx="56">
                  <c:v>0.92787420628167139</c:v>
                </c:pt>
                <c:pt idx="57">
                  <c:v>0.93653055034030641</c:v>
                </c:pt>
                <c:pt idx="58">
                  <c:v>1.007768183818496</c:v>
                </c:pt>
                <c:pt idx="59">
                  <c:v>1.010306968195209</c:v>
                </c:pt>
                <c:pt idx="60">
                  <c:v>1.0166873347961669</c:v>
                </c:pt>
                <c:pt idx="61">
                  <c:v>1.036690382934262</c:v>
                </c:pt>
                <c:pt idx="62">
                  <c:v>1.2588658679621241</c:v>
                </c:pt>
                <c:pt idx="63">
                  <c:v>1.4863965132550301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810-4016-887C-4C341878EC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806496"/>
        <c:axId val="1"/>
      </c:scatterChart>
      <c:valAx>
        <c:axId val="541806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806496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'Table 2-g'!$D$3</c:f>
              <c:strCache>
                <c:ptCount val="1"/>
                <c:pt idx="0">
                  <c:v>group=0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'Table 2-g'!$C$4:$C$67</c:f>
              <c:strCache>
                <c:ptCount val="64"/>
                <c:pt idx="0">
                  <c:v>Japan</c:v>
                </c:pt>
                <c:pt idx="1">
                  <c:v>Thailand</c:v>
                </c:pt>
                <c:pt idx="2">
                  <c:v>Brazil</c:v>
                </c:pt>
                <c:pt idx="3">
                  <c:v>Viet Nam</c:v>
                </c:pt>
                <c:pt idx="4">
                  <c:v>France</c:v>
                </c:pt>
                <c:pt idx="5">
                  <c:v>Serbia</c:v>
                </c:pt>
                <c:pt idx="6">
                  <c:v>Romania</c:v>
                </c:pt>
                <c:pt idx="7">
                  <c:v>Argentina</c:v>
                </c:pt>
                <c:pt idx="8">
                  <c:v>Portugal</c:v>
                </c:pt>
                <c:pt idx="9">
                  <c:v>Chinese Taipei</c:v>
                </c:pt>
                <c:pt idx="10">
                  <c:v>Chile</c:v>
                </c:pt>
                <c:pt idx="11">
                  <c:v>Croatia</c:v>
                </c:pt>
                <c:pt idx="12">
                  <c:v>Shanghai-China</c:v>
                </c:pt>
                <c:pt idx="13">
                  <c:v>Latvia</c:v>
                </c:pt>
                <c:pt idx="14">
                  <c:v>Bulgaria</c:v>
                </c:pt>
                <c:pt idx="15">
                  <c:v>Slovak Republic</c:v>
                </c:pt>
                <c:pt idx="16">
                  <c:v>Perm(Russian Federation)</c:v>
                </c:pt>
                <c:pt idx="17">
                  <c:v>Indonesia</c:v>
                </c:pt>
                <c:pt idx="18">
                  <c:v>Slovenia</c:v>
                </c:pt>
                <c:pt idx="19">
                  <c:v>Korea</c:v>
                </c:pt>
                <c:pt idx="20">
                  <c:v>Russian Federation</c:v>
                </c:pt>
                <c:pt idx="21">
                  <c:v>Montenegro</c:v>
                </c:pt>
                <c:pt idx="22">
                  <c:v>Hong Kong-China</c:v>
                </c:pt>
                <c:pt idx="23">
                  <c:v>Macao-China</c:v>
                </c:pt>
                <c:pt idx="24">
                  <c:v>Belgium</c:v>
                </c:pt>
                <c:pt idx="25">
                  <c:v>Costa Rica</c:v>
                </c:pt>
                <c:pt idx="26">
                  <c:v>Malaysia</c:v>
                </c:pt>
                <c:pt idx="27">
                  <c:v>Hungary</c:v>
                </c:pt>
                <c:pt idx="28">
                  <c:v>Tunisia</c:v>
                </c:pt>
                <c:pt idx="29">
                  <c:v>Lithuania</c:v>
                </c:pt>
                <c:pt idx="30">
                  <c:v>Albania</c:v>
                </c:pt>
                <c:pt idx="31">
                  <c:v>Mexico</c:v>
                </c:pt>
                <c:pt idx="32">
                  <c:v>Luxembourg</c:v>
                </c:pt>
                <c:pt idx="33">
                  <c:v>Czech Republic</c:v>
                </c:pt>
                <c:pt idx="34">
                  <c:v>Turkey</c:v>
                </c:pt>
                <c:pt idx="35">
                  <c:v>Uruguay</c:v>
                </c:pt>
                <c:pt idx="36">
                  <c:v>Colombia</c:v>
                </c:pt>
                <c:pt idx="37">
                  <c:v>Netherlands</c:v>
                </c:pt>
                <c:pt idx="38">
                  <c:v>Italy</c:v>
                </c:pt>
                <c:pt idx="39">
                  <c:v>Ireland</c:v>
                </c:pt>
                <c:pt idx="40">
                  <c:v>Peru</c:v>
                </c:pt>
                <c:pt idx="41">
                  <c:v>Poland</c:v>
                </c:pt>
                <c:pt idx="42">
                  <c:v>Sweden</c:v>
                </c:pt>
                <c:pt idx="43">
                  <c:v>Spain</c:v>
                </c:pt>
                <c:pt idx="44">
                  <c:v>Estonia</c:v>
                </c:pt>
                <c:pt idx="45">
                  <c:v>New Zealand</c:v>
                </c:pt>
                <c:pt idx="46">
                  <c:v>Switzerland</c:v>
                </c:pt>
                <c:pt idx="47">
                  <c:v>Australia</c:v>
                </c:pt>
                <c:pt idx="48">
                  <c:v>Finland</c:v>
                </c:pt>
                <c:pt idx="49">
                  <c:v>Liechtenstein</c:v>
                </c:pt>
                <c:pt idx="50">
                  <c:v>Iceland</c:v>
                </c:pt>
                <c:pt idx="51">
                  <c:v>Austria</c:v>
                </c:pt>
                <c:pt idx="52">
                  <c:v>Germany</c:v>
                </c:pt>
                <c:pt idx="53">
                  <c:v>Greece</c:v>
                </c:pt>
                <c:pt idx="54">
                  <c:v>Kazakhstan</c:v>
                </c:pt>
                <c:pt idx="55">
                  <c:v>Qatar</c:v>
                </c:pt>
                <c:pt idx="56">
                  <c:v>United Kingdom</c:v>
                </c:pt>
                <c:pt idx="57">
                  <c:v>Jordan</c:v>
                </c:pt>
                <c:pt idx="58">
                  <c:v>Singapore</c:v>
                </c:pt>
                <c:pt idx="59">
                  <c:v>Canada</c:v>
                </c:pt>
                <c:pt idx="60">
                  <c:v>Israel</c:v>
                </c:pt>
                <c:pt idx="61">
                  <c:v>Denmark</c:v>
                </c:pt>
                <c:pt idx="62">
                  <c:v>United Arab Emirates</c:v>
                </c:pt>
                <c:pt idx="63">
                  <c:v>United States of America</c:v>
                </c:pt>
              </c:strCache>
            </c:strRef>
          </c:xVal>
          <c:yVal>
            <c:numRef>
              <c:f>'Table 2-g'!$D$4:$D$67</c:f>
              <c:numCache>
                <c:formatCode>General</c:formatCode>
                <c:ptCount val="64"/>
                <c:pt idx="0">
                  <c:v>-1.057183289478405</c:v>
                </c:pt>
                <c:pt idx="1">
                  <c:v>-0.25782046058916741</c:v>
                </c:pt>
                <c:pt idx="2">
                  <c:v>-0.34475902113473877</c:v>
                </c:pt>
                <c:pt idx="3">
                  <c:v>-0.40081941884795652</c:v>
                </c:pt>
                <c:pt idx="4">
                  <c:v>-0.69925640301354153</c:v>
                </c:pt>
                <c:pt idx="5">
                  <c:v>-0.5635468112285269</c:v>
                </c:pt>
                <c:pt idx="6">
                  <c:v>-9.4969333771041095E-2</c:v>
                </c:pt>
                <c:pt idx="7">
                  <c:v>-0.2362150470795103</c:v>
                </c:pt>
                <c:pt idx="8">
                  <c:v>-0.60838900485934067</c:v>
                </c:pt>
                <c:pt idx="9">
                  <c:v>-1.1017269121808611</c:v>
                </c:pt>
                <c:pt idx="10">
                  <c:v>-0.56928109015667538</c:v>
                </c:pt>
                <c:pt idx="11">
                  <c:v>-0.73806293835663805</c:v>
                </c:pt>
                <c:pt idx="12">
                  <c:v>-0.38066676038452141</c:v>
                </c:pt>
                <c:pt idx="13">
                  <c:v>-0.54134862874297784</c:v>
                </c:pt>
                <c:pt idx="14">
                  <c:v>-0.26908150011989662</c:v>
                </c:pt>
                <c:pt idx="15">
                  <c:v>-0.63793782077985361</c:v>
                </c:pt>
                <c:pt idx="16">
                  <c:v>-0.2834553532166304</c:v>
                </c:pt>
                <c:pt idx="17">
                  <c:v>0.15569659388536969</c:v>
                </c:pt>
                <c:pt idx="18">
                  <c:v>-0.43758015418723573</c:v>
                </c:pt>
                <c:pt idx="19">
                  <c:v>-1.0892038118761229</c:v>
                </c:pt>
                <c:pt idx="20">
                  <c:v>-0.219656167277092</c:v>
                </c:pt>
                <c:pt idx="21">
                  <c:v>-0.39146002678678521</c:v>
                </c:pt>
                <c:pt idx="22">
                  <c:v>-0.6462232161689927</c:v>
                </c:pt>
                <c:pt idx="23">
                  <c:v>-0.65318686896040357</c:v>
                </c:pt>
                <c:pt idx="24">
                  <c:v>-0.46110569696615589</c:v>
                </c:pt>
                <c:pt idx="25">
                  <c:v>-0.24979718536748169</c:v>
                </c:pt>
                <c:pt idx="26">
                  <c:v>-0.2062324697726671</c:v>
                </c:pt>
                <c:pt idx="27">
                  <c:v>-0.44332412655537612</c:v>
                </c:pt>
                <c:pt idx="28">
                  <c:v>-0.30334204789068731</c:v>
                </c:pt>
                <c:pt idx="29">
                  <c:v>-0.60190681008067271</c:v>
                </c:pt>
                <c:pt idx="30">
                  <c:v>8.5162594316212006E-3</c:v>
                </c:pt>
                <c:pt idx="31">
                  <c:v>-0.26302732614393798</c:v>
                </c:pt>
                <c:pt idx="32">
                  <c:v>-0.20762239200653271</c:v>
                </c:pt>
                <c:pt idx="33">
                  <c:v>-0.80190216407745163</c:v>
                </c:pt>
                <c:pt idx="34">
                  <c:v>-0.46271928025303788</c:v>
                </c:pt>
                <c:pt idx="35">
                  <c:v>-0.43393904903531161</c:v>
                </c:pt>
                <c:pt idx="36">
                  <c:v>1.527510560832E-4</c:v>
                </c:pt>
                <c:pt idx="37">
                  <c:v>-0.18513395852636341</c:v>
                </c:pt>
                <c:pt idx="38">
                  <c:v>-0.4709133797159854</c:v>
                </c:pt>
                <c:pt idx="39">
                  <c:v>-0.54394398634831576</c:v>
                </c:pt>
                <c:pt idx="40">
                  <c:v>1.3828470661933601E-2</c:v>
                </c:pt>
                <c:pt idx="41">
                  <c:v>-0.61867322553255688</c:v>
                </c:pt>
                <c:pt idx="42">
                  <c:v>-0.1020969617848263</c:v>
                </c:pt>
                <c:pt idx="43">
                  <c:v>-0.49958722907887543</c:v>
                </c:pt>
                <c:pt idx="44">
                  <c:v>-0.39880252448609133</c:v>
                </c:pt>
                <c:pt idx="45">
                  <c:v>-0.41160621613555148</c:v>
                </c:pt>
                <c:pt idx="46">
                  <c:v>-0.112546262263253</c:v>
                </c:pt>
                <c:pt idx="47">
                  <c:v>-0.46897395509866691</c:v>
                </c:pt>
                <c:pt idx="48">
                  <c:v>-0.60376838408567068</c:v>
                </c:pt>
                <c:pt idx="49">
                  <c:v>-0.22794620534590671</c:v>
                </c:pt>
                <c:pt idx="50">
                  <c:v>-0.20002857974102919</c:v>
                </c:pt>
                <c:pt idx="51">
                  <c:v>-0.50784927934499213</c:v>
                </c:pt>
                <c:pt idx="52">
                  <c:v>-0.50056921174139801</c:v>
                </c:pt>
                <c:pt idx="53">
                  <c:v>-0.58112341334097684</c:v>
                </c:pt>
                <c:pt idx="54">
                  <c:v>9.5479656140240704E-2</c:v>
                </c:pt>
                <c:pt idx="55">
                  <c:v>0.1479997681808283</c:v>
                </c:pt>
                <c:pt idx="56">
                  <c:v>-0.3979626977714063</c:v>
                </c:pt>
                <c:pt idx="57">
                  <c:v>0.22644985119998409</c:v>
                </c:pt>
                <c:pt idx="58">
                  <c:v>-0.16688176269174529</c:v>
                </c:pt>
                <c:pt idx="59">
                  <c:v>-0.45102298714095701</c:v>
                </c:pt>
                <c:pt idx="60">
                  <c:v>-4.9947341542124803E-2</c:v>
                </c:pt>
                <c:pt idx="61">
                  <c:v>-0.34933902032951308</c:v>
                </c:pt>
                <c:pt idx="62">
                  <c:v>8.3880528980505003E-3</c:v>
                </c:pt>
                <c:pt idx="63">
                  <c:v>-0.14809509508066429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3F-4AE2-9B4E-A1ECAE268180}"/>
            </c:ext>
          </c:extLst>
        </c:ser>
        <c:ser>
          <c:idx val="1"/>
          <c:order val="1"/>
          <c:tx>
            <c:strRef>
              <c:f>'Table 2-g'!$E$3</c:f>
              <c:strCache>
                <c:ptCount val="1"/>
                <c:pt idx="0">
                  <c:v>group=1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'Table 2-g'!$C$4:$C$67</c:f>
              <c:strCache>
                <c:ptCount val="64"/>
                <c:pt idx="0">
                  <c:v>Japan</c:v>
                </c:pt>
                <c:pt idx="1">
                  <c:v>Thailand</c:v>
                </c:pt>
                <c:pt idx="2">
                  <c:v>Brazil</c:v>
                </c:pt>
                <c:pt idx="3">
                  <c:v>Viet Nam</c:v>
                </c:pt>
                <c:pt idx="4">
                  <c:v>France</c:v>
                </c:pt>
                <c:pt idx="5">
                  <c:v>Serbia</c:v>
                </c:pt>
                <c:pt idx="6">
                  <c:v>Romania</c:v>
                </c:pt>
                <c:pt idx="7">
                  <c:v>Argentina</c:v>
                </c:pt>
                <c:pt idx="8">
                  <c:v>Portugal</c:v>
                </c:pt>
                <c:pt idx="9">
                  <c:v>Chinese Taipei</c:v>
                </c:pt>
                <c:pt idx="10">
                  <c:v>Chile</c:v>
                </c:pt>
                <c:pt idx="11">
                  <c:v>Croatia</c:v>
                </c:pt>
                <c:pt idx="12">
                  <c:v>Shanghai-China</c:v>
                </c:pt>
                <c:pt idx="13">
                  <c:v>Latvia</c:v>
                </c:pt>
                <c:pt idx="14">
                  <c:v>Bulgaria</c:v>
                </c:pt>
                <c:pt idx="15">
                  <c:v>Slovak Republic</c:v>
                </c:pt>
                <c:pt idx="16">
                  <c:v>Perm(Russian Federation)</c:v>
                </c:pt>
                <c:pt idx="17">
                  <c:v>Indonesia</c:v>
                </c:pt>
                <c:pt idx="18">
                  <c:v>Slovenia</c:v>
                </c:pt>
                <c:pt idx="19">
                  <c:v>Korea</c:v>
                </c:pt>
                <c:pt idx="20">
                  <c:v>Russian Federation</c:v>
                </c:pt>
                <c:pt idx="21">
                  <c:v>Montenegro</c:v>
                </c:pt>
                <c:pt idx="22">
                  <c:v>Hong Kong-China</c:v>
                </c:pt>
                <c:pt idx="23">
                  <c:v>Macao-China</c:v>
                </c:pt>
                <c:pt idx="24">
                  <c:v>Belgium</c:v>
                </c:pt>
                <c:pt idx="25">
                  <c:v>Costa Rica</c:v>
                </c:pt>
                <c:pt idx="26">
                  <c:v>Malaysia</c:v>
                </c:pt>
                <c:pt idx="27">
                  <c:v>Hungary</c:v>
                </c:pt>
                <c:pt idx="28">
                  <c:v>Tunisia</c:v>
                </c:pt>
                <c:pt idx="29">
                  <c:v>Lithuania</c:v>
                </c:pt>
                <c:pt idx="30">
                  <c:v>Albania</c:v>
                </c:pt>
                <c:pt idx="31">
                  <c:v>Mexico</c:v>
                </c:pt>
                <c:pt idx="32">
                  <c:v>Luxembourg</c:v>
                </c:pt>
                <c:pt idx="33">
                  <c:v>Czech Republic</c:v>
                </c:pt>
                <c:pt idx="34">
                  <c:v>Turkey</c:v>
                </c:pt>
                <c:pt idx="35">
                  <c:v>Uruguay</c:v>
                </c:pt>
                <c:pt idx="36">
                  <c:v>Colombia</c:v>
                </c:pt>
                <c:pt idx="37">
                  <c:v>Netherlands</c:v>
                </c:pt>
                <c:pt idx="38">
                  <c:v>Italy</c:v>
                </c:pt>
                <c:pt idx="39">
                  <c:v>Ireland</c:v>
                </c:pt>
                <c:pt idx="40">
                  <c:v>Peru</c:v>
                </c:pt>
                <c:pt idx="41">
                  <c:v>Poland</c:v>
                </c:pt>
                <c:pt idx="42">
                  <c:v>Sweden</c:v>
                </c:pt>
                <c:pt idx="43">
                  <c:v>Spain</c:v>
                </c:pt>
                <c:pt idx="44">
                  <c:v>Estonia</c:v>
                </c:pt>
                <c:pt idx="45">
                  <c:v>New Zealand</c:v>
                </c:pt>
                <c:pt idx="46">
                  <c:v>Switzerland</c:v>
                </c:pt>
                <c:pt idx="47">
                  <c:v>Australia</c:v>
                </c:pt>
                <c:pt idx="48">
                  <c:v>Finland</c:v>
                </c:pt>
                <c:pt idx="49">
                  <c:v>Liechtenstein</c:v>
                </c:pt>
                <c:pt idx="50">
                  <c:v>Iceland</c:v>
                </c:pt>
                <c:pt idx="51">
                  <c:v>Austria</c:v>
                </c:pt>
                <c:pt idx="52">
                  <c:v>Germany</c:v>
                </c:pt>
                <c:pt idx="53">
                  <c:v>Greece</c:v>
                </c:pt>
                <c:pt idx="54">
                  <c:v>Kazakhstan</c:v>
                </c:pt>
                <c:pt idx="55">
                  <c:v>Qatar</c:v>
                </c:pt>
                <c:pt idx="56">
                  <c:v>United Kingdom</c:v>
                </c:pt>
                <c:pt idx="57">
                  <c:v>Jordan</c:v>
                </c:pt>
                <c:pt idx="58">
                  <c:v>Singapore</c:v>
                </c:pt>
                <c:pt idx="59">
                  <c:v>Canada</c:v>
                </c:pt>
                <c:pt idx="60">
                  <c:v>Israel</c:v>
                </c:pt>
                <c:pt idx="61">
                  <c:v>Denmark</c:v>
                </c:pt>
                <c:pt idx="62">
                  <c:v>United Arab Emirates</c:v>
                </c:pt>
                <c:pt idx="63">
                  <c:v>United States of America</c:v>
                </c:pt>
              </c:strCache>
            </c:strRef>
          </c:xVal>
          <c:yVal>
            <c:numRef>
              <c:f>'Table 2-g'!$E$4:$E$67</c:f>
              <c:numCache>
                <c:formatCode>General</c:formatCode>
                <c:ptCount val="64"/>
                <c:pt idx="0">
                  <c:v>-0.54820051347854581</c:v>
                </c:pt>
                <c:pt idx="1">
                  <c:v>0.12109884391384849</c:v>
                </c:pt>
                <c:pt idx="2">
                  <c:v>-0.22845986995388229</c:v>
                </c:pt>
                <c:pt idx="3">
                  <c:v>-0.27261800491029481</c:v>
                </c:pt>
                <c:pt idx="4">
                  <c:v>-0.4963412554974348</c:v>
                </c:pt>
                <c:pt idx="5">
                  <c:v>-0.5622226644149807</c:v>
                </c:pt>
                <c:pt idx="6">
                  <c:v>-0.19373485551076319</c:v>
                </c:pt>
                <c:pt idx="7">
                  <c:v>-0.29742828969528051</c:v>
                </c:pt>
                <c:pt idx="8">
                  <c:v>-0.1022669803976453</c:v>
                </c:pt>
                <c:pt idx="9">
                  <c:v>-1.099981368538868</c:v>
                </c:pt>
                <c:pt idx="10">
                  <c:v>-0.66077930725291834</c:v>
                </c:pt>
                <c:pt idx="11">
                  <c:v>-0.39484853905387818</c:v>
                </c:pt>
                <c:pt idx="12">
                  <c:v>-0.22040298615270129</c:v>
                </c:pt>
                <c:pt idx="13">
                  <c:v>-0.45284345528246078</c:v>
                </c:pt>
                <c:pt idx="14">
                  <c:v>-0.39542323491297537</c:v>
                </c:pt>
                <c:pt idx="15">
                  <c:v>-0.37953884318670572</c:v>
                </c:pt>
                <c:pt idx="16">
                  <c:v>-0.35117381868586778</c:v>
                </c:pt>
                <c:pt idx="17">
                  <c:v>0.64037087547766192</c:v>
                </c:pt>
                <c:pt idx="18">
                  <c:v>-0.26719026678661878</c:v>
                </c:pt>
                <c:pt idx="19">
                  <c:v>-0.91446261722780064</c:v>
                </c:pt>
                <c:pt idx="20">
                  <c:v>-0.26955385858205122</c:v>
                </c:pt>
                <c:pt idx="21">
                  <c:v>-0.33197193813783132</c:v>
                </c:pt>
                <c:pt idx="22">
                  <c:v>-4.7696494576052802E-2</c:v>
                </c:pt>
                <c:pt idx="23">
                  <c:v>-0.38241076759116549</c:v>
                </c:pt>
                <c:pt idx="24">
                  <c:v>-0.1105894118555824</c:v>
                </c:pt>
                <c:pt idx="25">
                  <c:v>-0.40144363640190711</c:v>
                </c:pt>
                <c:pt idx="26">
                  <c:v>0.1240932948293671</c:v>
                </c:pt>
                <c:pt idx="27">
                  <c:v>-0.277869109799664</c:v>
                </c:pt>
                <c:pt idx="28">
                  <c:v>-0.1083071718114335</c:v>
                </c:pt>
                <c:pt idx="29">
                  <c:v>-0.248135480549634</c:v>
                </c:pt>
                <c:pt idx="30">
                  <c:v>-1.5163659640588301E-2</c:v>
                </c:pt>
                <c:pt idx="31">
                  <c:v>-0.51679131713931403</c:v>
                </c:pt>
                <c:pt idx="32">
                  <c:v>-0.16592219008332379</c:v>
                </c:pt>
                <c:pt idx="33">
                  <c:v>-0.8134115109436324</c:v>
                </c:pt>
                <c:pt idx="34">
                  <c:v>-0.26046837116835792</c:v>
                </c:pt>
                <c:pt idx="35">
                  <c:v>-9.3557156741804107E-2</c:v>
                </c:pt>
                <c:pt idx="36">
                  <c:v>-8.6467083631663194E-2</c:v>
                </c:pt>
                <c:pt idx="37">
                  <c:v>0.1829740144777536</c:v>
                </c:pt>
                <c:pt idx="38">
                  <c:v>-0.1733529383965616</c:v>
                </c:pt>
                <c:pt idx="39">
                  <c:v>-0.2185916723439269</c:v>
                </c:pt>
                <c:pt idx="40">
                  <c:v>-0.31857874185755652</c:v>
                </c:pt>
                <c:pt idx="41">
                  <c:v>-0.6947023132950908</c:v>
                </c:pt>
                <c:pt idx="42">
                  <c:v>-0.55074807199361653</c:v>
                </c:pt>
                <c:pt idx="43">
                  <c:v>-0.33915007709274392</c:v>
                </c:pt>
                <c:pt idx="44">
                  <c:v>-0.22799444013868489</c:v>
                </c:pt>
                <c:pt idx="45">
                  <c:v>-6.5557155134619793E-2</c:v>
                </c:pt>
                <c:pt idx="46">
                  <c:v>-0.1112740164636502</c:v>
                </c:pt>
                <c:pt idx="47">
                  <c:v>7.8679084824647694E-2</c:v>
                </c:pt>
                <c:pt idx="48">
                  <c:v>-0.13152341721062111</c:v>
                </c:pt>
                <c:pt idx="49">
                  <c:v>0.92109845344100361</c:v>
                </c:pt>
                <c:pt idx="50">
                  <c:v>-0.41261010977097168</c:v>
                </c:pt>
                <c:pt idx="51">
                  <c:v>5.3812533411019499E-2</c:v>
                </c:pt>
                <c:pt idx="52">
                  <c:v>-0.1216542356953437</c:v>
                </c:pt>
                <c:pt idx="53">
                  <c:v>-9.9993530042024603E-2</c:v>
                </c:pt>
                <c:pt idx="54">
                  <c:v>0.73326983032649085</c:v>
                </c:pt>
                <c:pt idx="55">
                  <c:v>0.65</c:v>
                </c:pt>
                <c:pt idx="56">
                  <c:v>7.8445628244174503E-2</c:v>
                </c:pt>
                <c:pt idx="57">
                  <c:v>1.2625753630034001E-2</c:v>
                </c:pt>
                <c:pt idx="58">
                  <c:v>0.1949111547915649</c:v>
                </c:pt>
                <c:pt idx="59">
                  <c:v>-8.9935115850216199E-2</c:v>
                </c:pt>
                <c:pt idx="60">
                  <c:v>8.2849475333832703E-2</c:v>
                </c:pt>
                <c:pt idx="61">
                  <c:v>-0.12254119011411289</c:v>
                </c:pt>
                <c:pt idx="62">
                  <c:v>-5.5305286408321601E-2</c:v>
                </c:pt>
                <c:pt idx="63">
                  <c:v>-2.9402310106251599E-2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73F-4AE2-9B4E-A1ECAE268180}"/>
            </c:ext>
          </c:extLst>
        </c:ser>
        <c:ser>
          <c:idx val="2"/>
          <c:order val="2"/>
          <c:tx>
            <c:strRef>
              <c:f>'Table 2-g'!$F$3</c:f>
              <c:strCache>
                <c:ptCount val="1"/>
                <c:pt idx="0">
                  <c:v>group=2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'Table 2-g'!$C$4:$C$67</c:f>
              <c:strCache>
                <c:ptCount val="64"/>
                <c:pt idx="0">
                  <c:v>Japan</c:v>
                </c:pt>
                <c:pt idx="1">
                  <c:v>Thailand</c:v>
                </c:pt>
                <c:pt idx="2">
                  <c:v>Brazil</c:v>
                </c:pt>
                <c:pt idx="3">
                  <c:v>Viet Nam</c:v>
                </c:pt>
                <c:pt idx="4">
                  <c:v>France</c:v>
                </c:pt>
                <c:pt idx="5">
                  <c:v>Serbia</c:v>
                </c:pt>
                <c:pt idx="6">
                  <c:v>Romania</c:v>
                </c:pt>
                <c:pt idx="7">
                  <c:v>Argentina</c:v>
                </c:pt>
                <c:pt idx="8">
                  <c:v>Portugal</c:v>
                </c:pt>
                <c:pt idx="9">
                  <c:v>Chinese Taipei</c:v>
                </c:pt>
                <c:pt idx="10">
                  <c:v>Chile</c:v>
                </c:pt>
                <c:pt idx="11">
                  <c:v>Croatia</c:v>
                </c:pt>
                <c:pt idx="12">
                  <c:v>Shanghai-China</c:v>
                </c:pt>
                <c:pt idx="13">
                  <c:v>Latvia</c:v>
                </c:pt>
                <c:pt idx="14">
                  <c:v>Bulgaria</c:v>
                </c:pt>
                <c:pt idx="15">
                  <c:v>Slovak Republic</c:v>
                </c:pt>
                <c:pt idx="16">
                  <c:v>Perm(Russian Federation)</c:v>
                </c:pt>
                <c:pt idx="17">
                  <c:v>Indonesia</c:v>
                </c:pt>
                <c:pt idx="18">
                  <c:v>Slovenia</c:v>
                </c:pt>
                <c:pt idx="19">
                  <c:v>Korea</c:v>
                </c:pt>
                <c:pt idx="20">
                  <c:v>Russian Federation</c:v>
                </c:pt>
                <c:pt idx="21">
                  <c:v>Montenegro</c:v>
                </c:pt>
                <c:pt idx="22">
                  <c:v>Hong Kong-China</c:v>
                </c:pt>
                <c:pt idx="23">
                  <c:v>Macao-China</c:v>
                </c:pt>
                <c:pt idx="24">
                  <c:v>Belgium</c:v>
                </c:pt>
                <c:pt idx="25">
                  <c:v>Costa Rica</c:v>
                </c:pt>
                <c:pt idx="26">
                  <c:v>Malaysia</c:v>
                </c:pt>
                <c:pt idx="27">
                  <c:v>Hungary</c:v>
                </c:pt>
                <c:pt idx="28">
                  <c:v>Tunisia</c:v>
                </c:pt>
                <c:pt idx="29">
                  <c:v>Lithuania</c:v>
                </c:pt>
                <c:pt idx="30">
                  <c:v>Albania</c:v>
                </c:pt>
                <c:pt idx="31">
                  <c:v>Mexico</c:v>
                </c:pt>
                <c:pt idx="32">
                  <c:v>Luxembourg</c:v>
                </c:pt>
                <c:pt idx="33">
                  <c:v>Czech Republic</c:v>
                </c:pt>
                <c:pt idx="34">
                  <c:v>Turkey</c:v>
                </c:pt>
                <c:pt idx="35">
                  <c:v>Uruguay</c:v>
                </c:pt>
                <c:pt idx="36">
                  <c:v>Colombia</c:v>
                </c:pt>
                <c:pt idx="37">
                  <c:v>Netherlands</c:v>
                </c:pt>
                <c:pt idx="38">
                  <c:v>Italy</c:v>
                </c:pt>
                <c:pt idx="39">
                  <c:v>Ireland</c:v>
                </c:pt>
                <c:pt idx="40">
                  <c:v>Peru</c:v>
                </c:pt>
                <c:pt idx="41">
                  <c:v>Poland</c:v>
                </c:pt>
                <c:pt idx="42">
                  <c:v>Sweden</c:v>
                </c:pt>
                <c:pt idx="43">
                  <c:v>Spain</c:v>
                </c:pt>
                <c:pt idx="44">
                  <c:v>Estonia</c:v>
                </c:pt>
                <c:pt idx="45">
                  <c:v>New Zealand</c:v>
                </c:pt>
                <c:pt idx="46">
                  <c:v>Switzerland</c:v>
                </c:pt>
                <c:pt idx="47">
                  <c:v>Australia</c:v>
                </c:pt>
                <c:pt idx="48">
                  <c:v>Finland</c:v>
                </c:pt>
                <c:pt idx="49">
                  <c:v>Liechtenstein</c:v>
                </c:pt>
                <c:pt idx="50">
                  <c:v>Iceland</c:v>
                </c:pt>
                <c:pt idx="51">
                  <c:v>Austria</c:v>
                </c:pt>
                <c:pt idx="52">
                  <c:v>Germany</c:v>
                </c:pt>
                <c:pt idx="53">
                  <c:v>Greece</c:v>
                </c:pt>
                <c:pt idx="54">
                  <c:v>Kazakhstan</c:v>
                </c:pt>
                <c:pt idx="55">
                  <c:v>Qatar</c:v>
                </c:pt>
                <c:pt idx="56">
                  <c:v>United Kingdom</c:v>
                </c:pt>
                <c:pt idx="57">
                  <c:v>Jordan</c:v>
                </c:pt>
                <c:pt idx="58">
                  <c:v>Singapore</c:v>
                </c:pt>
                <c:pt idx="59">
                  <c:v>Canada</c:v>
                </c:pt>
                <c:pt idx="60">
                  <c:v>Israel</c:v>
                </c:pt>
                <c:pt idx="61">
                  <c:v>Denmark</c:v>
                </c:pt>
                <c:pt idx="62">
                  <c:v>United Arab Emirates</c:v>
                </c:pt>
                <c:pt idx="63">
                  <c:v>United States of America</c:v>
                </c:pt>
              </c:strCache>
            </c:strRef>
          </c:xVal>
          <c:yVal>
            <c:numRef>
              <c:f>'Table 2-g'!$F$4:$F$67</c:f>
              <c:numCache>
                <c:formatCode>General</c:formatCode>
                <c:ptCount val="64"/>
                <c:pt idx="0">
                  <c:v>-0.2478477783712994</c:v>
                </c:pt>
                <c:pt idx="1">
                  <c:v>3.2152493858421803E-2</c:v>
                </c:pt>
                <c:pt idx="2">
                  <c:v>8.0474845244481001E-3</c:v>
                </c:pt>
                <c:pt idx="3">
                  <c:v>0.18758357507016091</c:v>
                </c:pt>
                <c:pt idx="4">
                  <c:v>0.62615002464854985</c:v>
                </c:pt>
                <c:pt idx="5">
                  <c:v>0.58235350977809275</c:v>
                </c:pt>
                <c:pt idx="6">
                  <c:v>0.31874569444439432</c:v>
                </c:pt>
                <c:pt idx="7">
                  <c:v>0.15893764592988191</c:v>
                </c:pt>
                <c:pt idx="8">
                  <c:v>0.60179192217679822</c:v>
                </c:pt>
                <c:pt idx="9">
                  <c:v>0.13926665329879839</c:v>
                </c:pt>
                <c:pt idx="10">
                  <c:v>0.14295509283475791</c:v>
                </c:pt>
                <c:pt idx="11">
                  <c:v>0.1505589736852293</c:v>
                </c:pt>
                <c:pt idx="12">
                  <c:v>0.2264773921647778</c:v>
                </c:pt>
                <c:pt idx="13">
                  <c:v>0.61671134881993728</c:v>
                </c:pt>
                <c:pt idx="14">
                  <c:v>0.36669746172243772</c:v>
                </c:pt>
                <c:pt idx="15">
                  <c:v>0.34531313744398812</c:v>
                </c:pt>
                <c:pt idx="16">
                  <c:v>0.36394737270173422</c:v>
                </c:pt>
                <c:pt idx="17">
                  <c:v>0.44019394722903599</c:v>
                </c:pt>
                <c:pt idx="18">
                  <c:v>0.32629791812447062</c:v>
                </c:pt>
                <c:pt idx="19">
                  <c:v>0.111622761516449</c:v>
                </c:pt>
                <c:pt idx="20">
                  <c:v>0.57695929705583027</c:v>
                </c:pt>
                <c:pt idx="21">
                  <c:v>0.5680033041036282</c:v>
                </c:pt>
                <c:pt idx="22">
                  <c:v>0.3030343448993274</c:v>
                </c:pt>
                <c:pt idx="23">
                  <c:v>-3.38390687123752E-2</c:v>
                </c:pt>
                <c:pt idx="24">
                  <c:v>0.34282978730682051</c:v>
                </c:pt>
                <c:pt idx="25">
                  <c:v>0.2151619458893578</c:v>
                </c:pt>
                <c:pt idx="26">
                  <c:v>0.25914320537732383</c:v>
                </c:pt>
                <c:pt idx="27">
                  <c:v>0.48149925779994862</c:v>
                </c:pt>
                <c:pt idx="28">
                  <c:v>0.27366399591680179</c:v>
                </c:pt>
                <c:pt idx="29">
                  <c:v>0.81953481175013221</c:v>
                </c:pt>
                <c:pt idx="30">
                  <c:v>0.39473732607555911</c:v>
                </c:pt>
                <c:pt idx="31">
                  <c:v>0.47771213714580257</c:v>
                </c:pt>
                <c:pt idx="32">
                  <c:v>0.1088349538613984</c:v>
                </c:pt>
                <c:pt idx="33">
                  <c:v>0.19122501892279839</c:v>
                </c:pt>
                <c:pt idx="34">
                  <c:v>0.55673938435779591</c:v>
                </c:pt>
                <c:pt idx="35">
                  <c:v>0.29883013704439498</c:v>
                </c:pt>
                <c:pt idx="36">
                  <c:v>0.81048508815703524</c:v>
                </c:pt>
                <c:pt idx="37">
                  <c:v>0.52664991385002424</c:v>
                </c:pt>
                <c:pt idx="38">
                  <c:v>0.62446365740986365</c:v>
                </c:pt>
                <c:pt idx="39">
                  <c:v>0.44810750653271458</c:v>
                </c:pt>
                <c:pt idx="40">
                  <c:v>0.3364806691073583</c:v>
                </c:pt>
                <c:pt idx="41">
                  <c:v>0.91017192021522819</c:v>
                </c:pt>
                <c:pt idx="42">
                  <c:v>0.33274424718807438</c:v>
                </c:pt>
                <c:pt idx="43">
                  <c:v>0.2928680041069992</c:v>
                </c:pt>
                <c:pt idx="44">
                  <c:v>0.75913197231102292</c:v>
                </c:pt>
                <c:pt idx="45">
                  <c:v>0.69785150033239995</c:v>
                </c:pt>
                <c:pt idx="46">
                  <c:v>0.60422985237071503</c:v>
                </c:pt>
                <c:pt idx="47">
                  <c:v>0.7290244114342147</c:v>
                </c:pt>
                <c:pt idx="48">
                  <c:v>0.86972697054263559</c:v>
                </c:pt>
                <c:pt idx="49">
                  <c:v>0.15207096327488021</c:v>
                </c:pt>
                <c:pt idx="50">
                  <c:v>1.085634349389148</c:v>
                </c:pt>
                <c:pt idx="51">
                  <c:v>0.33724324043390252</c:v>
                </c:pt>
                <c:pt idx="52">
                  <c:v>0.84274107993465375</c:v>
                </c:pt>
                <c:pt idx="53">
                  <c:v>0.62945854818738334</c:v>
                </c:pt>
                <c:pt idx="54">
                  <c:v>0.5532877705752498</c:v>
                </c:pt>
                <c:pt idx="55">
                  <c:v>0.40241520402904118</c:v>
                </c:pt>
                <c:pt idx="56">
                  <c:v>0.71449349535186457</c:v>
                </c:pt>
                <c:pt idx="57">
                  <c:v>0.58903711442042794</c:v>
                </c:pt>
                <c:pt idx="58">
                  <c:v>0.58547807516423322</c:v>
                </c:pt>
                <c:pt idx="59">
                  <c:v>0.86376683366840268</c:v>
                </c:pt>
                <c:pt idx="60">
                  <c:v>0.84975921628647488</c:v>
                </c:pt>
                <c:pt idx="61">
                  <c:v>0.73123238384260658</c:v>
                </c:pt>
                <c:pt idx="62">
                  <c:v>0.70018960777047123</c:v>
                </c:pt>
                <c:pt idx="63">
                  <c:v>0.76777190729307376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73F-4AE2-9B4E-A1ECAE268180}"/>
            </c:ext>
          </c:extLst>
        </c:ser>
        <c:ser>
          <c:idx val="3"/>
          <c:order val="3"/>
          <c:tx>
            <c:strRef>
              <c:f>'Table 2-g'!$G$3</c:f>
              <c:strCache>
                <c:ptCount val="1"/>
                <c:pt idx="0">
                  <c:v>group=3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'Table 2-g'!$C$4:$C$67</c:f>
              <c:strCache>
                <c:ptCount val="64"/>
                <c:pt idx="0">
                  <c:v>Japan</c:v>
                </c:pt>
                <c:pt idx="1">
                  <c:v>Thailand</c:v>
                </c:pt>
                <c:pt idx="2">
                  <c:v>Brazil</c:v>
                </c:pt>
                <c:pt idx="3">
                  <c:v>Viet Nam</c:v>
                </c:pt>
                <c:pt idx="4">
                  <c:v>France</c:v>
                </c:pt>
                <c:pt idx="5">
                  <c:v>Serbia</c:v>
                </c:pt>
                <c:pt idx="6">
                  <c:v>Romania</c:v>
                </c:pt>
                <c:pt idx="7">
                  <c:v>Argentina</c:v>
                </c:pt>
                <c:pt idx="8">
                  <c:v>Portugal</c:v>
                </c:pt>
                <c:pt idx="9">
                  <c:v>Chinese Taipei</c:v>
                </c:pt>
                <c:pt idx="10">
                  <c:v>Chile</c:v>
                </c:pt>
                <c:pt idx="11">
                  <c:v>Croatia</c:v>
                </c:pt>
                <c:pt idx="12">
                  <c:v>Shanghai-China</c:v>
                </c:pt>
                <c:pt idx="13">
                  <c:v>Latvia</c:v>
                </c:pt>
                <c:pt idx="14">
                  <c:v>Bulgaria</c:v>
                </c:pt>
                <c:pt idx="15">
                  <c:v>Slovak Republic</c:v>
                </c:pt>
                <c:pt idx="16">
                  <c:v>Perm(Russian Federation)</c:v>
                </c:pt>
                <c:pt idx="17">
                  <c:v>Indonesia</c:v>
                </c:pt>
                <c:pt idx="18">
                  <c:v>Slovenia</c:v>
                </c:pt>
                <c:pt idx="19">
                  <c:v>Korea</c:v>
                </c:pt>
                <c:pt idx="20">
                  <c:v>Russian Federation</c:v>
                </c:pt>
                <c:pt idx="21">
                  <c:v>Montenegro</c:v>
                </c:pt>
                <c:pt idx="22">
                  <c:v>Hong Kong-China</c:v>
                </c:pt>
                <c:pt idx="23">
                  <c:v>Macao-China</c:v>
                </c:pt>
                <c:pt idx="24">
                  <c:v>Belgium</c:v>
                </c:pt>
                <c:pt idx="25">
                  <c:v>Costa Rica</c:v>
                </c:pt>
                <c:pt idx="26">
                  <c:v>Malaysia</c:v>
                </c:pt>
                <c:pt idx="27">
                  <c:v>Hungary</c:v>
                </c:pt>
                <c:pt idx="28">
                  <c:v>Tunisia</c:v>
                </c:pt>
                <c:pt idx="29">
                  <c:v>Lithuania</c:v>
                </c:pt>
                <c:pt idx="30">
                  <c:v>Albania</c:v>
                </c:pt>
                <c:pt idx="31">
                  <c:v>Mexico</c:v>
                </c:pt>
                <c:pt idx="32">
                  <c:v>Luxembourg</c:v>
                </c:pt>
                <c:pt idx="33">
                  <c:v>Czech Republic</c:v>
                </c:pt>
                <c:pt idx="34">
                  <c:v>Turkey</c:v>
                </c:pt>
                <c:pt idx="35">
                  <c:v>Uruguay</c:v>
                </c:pt>
                <c:pt idx="36">
                  <c:v>Colombia</c:v>
                </c:pt>
                <c:pt idx="37">
                  <c:v>Netherlands</c:v>
                </c:pt>
                <c:pt idx="38">
                  <c:v>Italy</c:v>
                </c:pt>
                <c:pt idx="39">
                  <c:v>Ireland</c:v>
                </c:pt>
                <c:pt idx="40">
                  <c:v>Peru</c:v>
                </c:pt>
                <c:pt idx="41">
                  <c:v>Poland</c:v>
                </c:pt>
                <c:pt idx="42">
                  <c:v>Sweden</c:v>
                </c:pt>
                <c:pt idx="43">
                  <c:v>Spain</c:v>
                </c:pt>
                <c:pt idx="44">
                  <c:v>Estonia</c:v>
                </c:pt>
                <c:pt idx="45">
                  <c:v>New Zealand</c:v>
                </c:pt>
                <c:pt idx="46">
                  <c:v>Switzerland</c:v>
                </c:pt>
                <c:pt idx="47">
                  <c:v>Australia</c:v>
                </c:pt>
                <c:pt idx="48">
                  <c:v>Finland</c:v>
                </c:pt>
                <c:pt idx="49">
                  <c:v>Liechtenstein</c:v>
                </c:pt>
                <c:pt idx="50">
                  <c:v>Iceland</c:v>
                </c:pt>
                <c:pt idx="51">
                  <c:v>Austria</c:v>
                </c:pt>
                <c:pt idx="52">
                  <c:v>Germany</c:v>
                </c:pt>
                <c:pt idx="53">
                  <c:v>Greece</c:v>
                </c:pt>
                <c:pt idx="54">
                  <c:v>Kazakhstan</c:v>
                </c:pt>
                <c:pt idx="55">
                  <c:v>Qatar</c:v>
                </c:pt>
                <c:pt idx="56">
                  <c:v>United Kingdom</c:v>
                </c:pt>
                <c:pt idx="57">
                  <c:v>Jordan</c:v>
                </c:pt>
                <c:pt idx="58">
                  <c:v>Singapore</c:v>
                </c:pt>
                <c:pt idx="59">
                  <c:v>Canada</c:v>
                </c:pt>
                <c:pt idx="60">
                  <c:v>Israel</c:v>
                </c:pt>
                <c:pt idx="61">
                  <c:v>Denmark</c:v>
                </c:pt>
                <c:pt idx="62">
                  <c:v>United Arab Emirates</c:v>
                </c:pt>
                <c:pt idx="63">
                  <c:v>United States of America</c:v>
                </c:pt>
              </c:strCache>
            </c:strRef>
          </c:xVal>
          <c:yVal>
            <c:numRef>
              <c:f>'Table 2-g'!$G$4:$G$67</c:f>
              <c:numCache>
                <c:formatCode>General</c:formatCode>
                <c:ptCount val="64"/>
                <c:pt idx="0">
                  <c:v>-4.8393307172976699E-2</c:v>
                </c:pt>
                <c:pt idx="1">
                  <c:v>-2.6851230959391002E-3</c:v>
                </c:pt>
                <c:pt idx="2">
                  <c:v>5.0227002291377103E-2</c:v>
                </c:pt>
                <c:pt idx="3">
                  <c:v>5.1952950830260303E-2</c:v>
                </c:pt>
                <c:pt idx="4">
                  <c:v>0.13942150494044539</c:v>
                </c:pt>
                <c:pt idx="5">
                  <c:v>0.14660190138201409</c:v>
                </c:pt>
                <c:pt idx="6">
                  <c:v>0.16538151345045871</c:v>
                </c:pt>
                <c:pt idx="7">
                  <c:v>0.17311023946068621</c:v>
                </c:pt>
                <c:pt idx="8">
                  <c:v>0.18160853432620841</c:v>
                </c:pt>
                <c:pt idx="9">
                  <c:v>0.20206806341072331</c:v>
                </c:pt>
                <c:pt idx="10">
                  <c:v>0.20386745066385309</c:v>
                </c:pt>
                <c:pt idx="11">
                  <c:v>0.2085071451322161</c:v>
                </c:pt>
                <c:pt idx="12">
                  <c:v>0.2406302381420464</c:v>
                </c:pt>
                <c:pt idx="13">
                  <c:v>0.246891375228254</c:v>
                </c:pt>
                <c:pt idx="14">
                  <c:v>0.25124411615786879</c:v>
                </c:pt>
                <c:pt idx="15">
                  <c:v>0.25200382511746727</c:v>
                </c:pt>
                <c:pt idx="16">
                  <c:v>0.2584142655351907</c:v>
                </c:pt>
                <c:pt idx="17">
                  <c:v>0.2872845313992784</c:v>
                </c:pt>
                <c:pt idx="18">
                  <c:v>0.30829957117604689</c:v>
                </c:pt>
                <c:pt idx="19">
                  <c:v>0.31337818023789299</c:v>
                </c:pt>
                <c:pt idx="20">
                  <c:v>0.31651795111757508</c:v>
                </c:pt>
                <c:pt idx="21">
                  <c:v>0.33276788789674111</c:v>
                </c:pt>
                <c:pt idx="22">
                  <c:v>0.33840004995978651</c:v>
                </c:pt>
                <c:pt idx="23">
                  <c:v>0.33845358134058051</c:v>
                </c:pt>
                <c:pt idx="24">
                  <c:v>0.33888668741097472</c:v>
                </c:pt>
                <c:pt idx="25">
                  <c:v>0.3461274296405446</c:v>
                </c:pt>
                <c:pt idx="26">
                  <c:v>0.35002903564820348</c:v>
                </c:pt>
                <c:pt idx="27">
                  <c:v>0.35765933631947522</c:v>
                </c:pt>
                <c:pt idx="28">
                  <c:v>0.38108901617250412</c:v>
                </c:pt>
                <c:pt idx="29">
                  <c:v>0.40257030430896401</c:v>
                </c:pt>
                <c:pt idx="30">
                  <c:v>0.40524994013295118</c:v>
                </c:pt>
                <c:pt idx="31">
                  <c:v>0.40888884357648109</c:v>
                </c:pt>
                <c:pt idx="32">
                  <c:v>0.41022695232414308</c:v>
                </c:pt>
                <c:pt idx="33">
                  <c:v>0.41685207520871398</c:v>
                </c:pt>
                <c:pt idx="34">
                  <c:v>0.41850425444350048</c:v>
                </c:pt>
                <c:pt idx="35">
                  <c:v>0.42170837516240112</c:v>
                </c:pt>
                <c:pt idx="36">
                  <c:v>0.42282310098171921</c:v>
                </c:pt>
                <c:pt idx="37">
                  <c:v>0.4259565882768539</c:v>
                </c:pt>
                <c:pt idx="38">
                  <c:v>0.43195107584823522</c:v>
                </c:pt>
                <c:pt idx="39">
                  <c:v>0.43765338155478062</c:v>
                </c:pt>
                <c:pt idx="40">
                  <c:v>0.44240582510240301</c:v>
                </c:pt>
                <c:pt idx="41">
                  <c:v>0.44604907275155831</c:v>
                </c:pt>
                <c:pt idx="42">
                  <c:v>0.4467116027614525</c:v>
                </c:pt>
                <c:pt idx="43">
                  <c:v>0.45346957330280729</c:v>
                </c:pt>
                <c:pt idx="44">
                  <c:v>0.49209985179736732</c:v>
                </c:pt>
                <c:pt idx="45">
                  <c:v>0.56173082907573613</c:v>
                </c:pt>
                <c:pt idx="46">
                  <c:v>0.56859784113765321</c:v>
                </c:pt>
                <c:pt idx="47">
                  <c:v>0.62098877234196337</c:v>
                </c:pt>
                <c:pt idx="48">
                  <c:v>0.63932192920519559</c:v>
                </c:pt>
                <c:pt idx="49">
                  <c:v>0.64331304292108704</c:v>
                </c:pt>
                <c:pt idx="50">
                  <c:v>0.64965422552185326</c:v>
                </c:pt>
                <c:pt idx="51">
                  <c:v>0.66042481503778194</c:v>
                </c:pt>
                <c:pt idx="52">
                  <c:v>0.72433973050250056</c:v>
                </c:pt>
                <c:pt idx="53">
                  <c:v>0.7380983117700034</c:v>
                </c:pt>
                <c:pt idx="54">
                  <c:v>0.74051801270907613</c:v>
                </c:pt>
                <c:pt idx="55">
                  <c:v>0.74799438278672725</c:v>
                </c:pt>
                <c:pt idx="56">
                  <c:v>0.75511570133279116</c:v>
                </c:pt>
                <c:pt idx="57">
                  <c:v>0.7762367036182275</c:v>
                </c:pt>
                <c:pt idx="58">
                  <c:v>0.79128536769856328</c:v>
                </c:pt>
                <c:pt idx="59">
                  <c:v>0.80855002075432714</c:v>
                </c:pt>
                <c:pt idx="60">
                  <c:v>0.85912918121826243</c:v>
                </c:pt>
                <c:pt idx="61">
                  <c:v>0.91026898000980172</c:v>
                </c:pt>
                <c:pt idx="62">
                  <c:v>0.93108865002175933</c:v>
                </c:pt>
                <c:pt idx="63">
                  <c:v>0.96080852339331613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73F-4AE2-9B4E-A1ECAE2681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542448"/>
        <c:axId val="1"/>
      </c:scatterChart>
      <c:valAx>
        <c:axId val="537542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542448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'Table 2-h'!$D$3</c:f>
              <c:strCache>
                <c:ptCount val="1"/>
                <c:pt idx="0">
                  <c:v>group=0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'Table 2-h'!$C$4:$C$67</c:f>
              <c:strCache>
                <c:ptCount val="64"/>
                <c:pt idx="0">
                  <c:v>Romania</c:v>
                </c:pt>
                <c:pt idx="1">
                  <c:v>Indonesia</c:v>
                </c:pt>
                <c:pt idx="2">
                  <c:v>Thailand</c:v>
                </c:pt>
                <c:pt idx="3">
                  <c:v>Bulgaria</c:v>
                </c:pt>
                <c:pt idx="4">
                  <c:v>Argentina</c:v>
                </c:pt>
                <c:pt idx="5">
                  <c:v>Brazil</c:v>
                </c:pt>
                <c:pt idx="6">
                  <c:v>Montenegro</c:v>
                </c:pt>
                <c:pt idx="7">
                  <c:v>Albania</c:v>
                </c:pt>
                <c:pt idx="8">
                  <c:v>Turkey</c:v>
                </c:pt>
                <c:pt idx="9">
                  <c:v>Serbia</c:v>
                </c:pt>
                <c:pt idx="10">
                  <c:v>Tunisia</c:v>
                </c:pt>
                <c:pt idx="11">
                  <c:v>Malaysia</c:v>
                </c:pt>
                <c:pt idx="12">
                  <c:v>Japan</c:v>
                </c:pt>
                <c:pt idx="13">
                  <c:v>Viet Nam</c:v>
                </c:pt>
                <c:pt idx="14">
                  <c:v>France</c:v>
                </c:pt>
                <c:pt idx="15">
                  <c:v>Lithuania</c:v>
                </c:pt>
                <c:pt idx="16">
                  <c:v>Russian Federation</c:v>
                </c:pt>
                <c:pt idx="17">
                  <c:v>Jordan</c:v>
                </c:pt>
                <c:pt idx="18">
                  <c:v>Slovak Republic</c:v>
                </c:pt>
                <c:pt idx="19">
                  <c:v>Qatar</c:v>
                </c:pt>
                <c:pt idx="20">
                  <c:v>Slovenia</c:v>
                </c:pt>
                <c:pt idx="21">
                  <c:v>Sweden</c:v>
                </c:pt>
                <c:pt idx="22">
                  <c:v>Chile</c:v>
                </c:pt>
                <c:pt idx="23">
                  <c:v>Colombia</c:v>
                </c:pt>
                <c:pt idx="24">
                  <c:v>Peru</c:v>
                </c:pt>
                <c:pt idx="25">
                  <c:v>Chinese Taipei</c:v>
                </c:pt>
                <c:pt idx="26">
                  <c:v>Hungary</c:v>
                </c:pt>
                <c:pt idx="27">
                  <c:v>Mexico</c:v>
                </c:pt>
                <c:pt idx="28">
                  <c:v>Portugal</c:v>
                </c:pt>
                <c:pt idx="29">
                  <c:v>Perm(Russian Federation)</c:v>
                </c:pt>
                <c:pt idx="30">
                  <c:v>Korea</c:v>
                </c:pt>
                <c:pt idx="31">
                  <c:v>Czech Republic</c:v>
                </c:pt>
                <c:pt idx="32">
                  <c:v>Latvia</c:v>
                </c:pt>
                <c:pt idx="33">
                  <c:v>Poland</c:v>
                </c:pt>
                <c:pt idx="34">
                  <c:v>Belgium</c:v>
                </c:pt>
                <c:pt idx="35">
                  <c:v>Luxembourg</c:v>
                </c:pt>
                <c:pt idx="36">
                  <c:v>Spain</c:v>
                </c:pt>
                <c:pt idx="37">
                  <c:v>Uruguay</c:v>
                </c:pt>
                <c:pt idx="38">
                  <c:v>Italy</c:v>
                </c:pt>
                <c:pt idx="39">
                  <c:v>Kazakhstan</c:v>
                </c:pt>
                <c:pt idx="40">
                  <c:v>Croatia</c:v>
                </c:pt>
                <c:pt idx="41">
                  <c:v>Switzerland</c:v>
                </c:pt>
                <c:pt idx="42">
                  <c:v>Greece</c:v>
                </c:pt>
                <c:pt idx="43">
                  <c:v>Hong Kong-China</c:v>
                </c:pt>
                <c:pt idx="44">
                  <c:v>Macao-China</c:v>
                </c:pt>
                <c:pt idx="45">
                  <c:v>Costa Rica</c:v>
                </c:pt>
                <c:pt idx="46">
                  <c:v>Ireland</c:v>
                </c:pt>
                <c:pt idx="47">
                  <c:v>Estonia</c:v>
                </c:pt>
                <c:pt idx="48">
                  <c:v>Germany</c:v>
                </c:pt>
                <c:pt idx="49">
                  <c:v>United Arab Emirates</c:v>
                </c:pt>
                <c:pt idx="50">
                  <c:v>New Zealand</c:v>
                </c:pt>
                <c:pt idx="51">
                  <c:v>Finland</c:v>
                </c:pt>
                <c:pt idx="52">
                  <c:v>Iceland</c:v>
                </c:pt>
                <c:pt idx="53">
                  <c:v>Netherlands</c:v>
                </c:pt>
                <c:pt idx="54">
                  <c:v>Shanghai-China</c:v>
                </c:pt>
                <c:pt idx="55">
                  <c:v>Israel</c:v>
                </c:pt>
                <c:pt idx="56">
                  <c:v>Austria</c:v>
                </c:pt>
                <c:pt idx="57">
                  <c:v>Singapore</c:v>
                </c:pt>
                <c:pt idx="58">
                  <c:v>Australia</c:v>
                </c:pt>
                <c:pt idx="59">
                  <c:v>Canada</c:v>
                </c:pt>
                <c:pt idx="60">
                  <c:v>United Kingdom</c:v>
                </c:pt>
                <c:pt idx="61">
                  <c:v>Liechtenstein</c:v>
                </c:pt>
                <c:pt idx="62">
                  <c:v>Denmark</c:v>
                </c:pt>
                <c:pt idx="63">
                  <c:v>United States of America</c:v>
                </c:pt>
              </c:strCache>
            </c:strRef>
          </c:xVal>
          <c:yVal>
            <c:numRef>
              <c:f>'Table 2-h'!$D$4:$D$67</c:f>
              <c:numCache>
                <c:formatCode>General</c:formatCode>
                <c:ptCount val="64"/>
                <c:pt idx="0">
                  <c:v>-0.67031553344171357</c:v>
                </c:pt>
                <c:pt idx="1">
                  <c:v>-0.50805831090965969</c:v>
                </c:pt>
                <c:pt idx="2">
                  <c:v>-0.77675775778276301</c:v>
                </c:pt>
                <c:pt idx="3">
                  <c:v>-0.90419798255057982</c:v>
                </c:pt>
                <c:pt idx="4">
                  <c:v>-0.83097075007718724</c:v>
                </c:pt>
                <c:pt idx="5">
                  <c:v>-0.71637899011282435</c:v>
                </c:pt>
                <c:pt idx="6">
                  <c:v>-0.6266792483854402</c:v>
                </c:pt>
                <c:pt idx="7">
                  <c:v>-0.41083105604279307</c:v>
                </c:pt>
                <c:pt idx="8">
                  <c:v>-0.53123970367473317</c:v>
                </c:pt>
                <c:pt idx="9">
                  <c:v>-0.71523600704498691</c:v>
                </c:pt>
                <c:pt idx="10">
                  <c:v>-0.56354626860125523</c:v>
                </c:pt>
                <c:pt idx="11">
                  <c:v>-0.67186515190616836</c:v>
                </c:pt>
                <c:pt idx="12">
                  <c:v>-0.49276978106973379</c:v>
                </c:pt>
                <c:pt idx="13">
                  <c:v>-0.40554146332134983</c:v>
                </c:pt>
                <c:pt idx="14">
                  <c:v>-0.57998435338833776</c:v>
                </c:pt>
                <c:pt idx="15">
                  <c:v>-0.63006223012521267</c:v>
                </c:pt>
                <c:pt idx="16">
                  <c:v>-0.2712450279635048</c:v>
                </c:pt>
                <c:pt idx="17">
                  <c:v>-0.527509798253044</c:v>
                </c:pt>
                <c:pt idx="18">
                  <c:v>-0.77345711247388838</c:v>
                </c:pt>
                <c:pt idx="19">
                  <c:v>-0.54171159786847378</c:v>
                </c:pt>
                <c:pt idx="20">
                  <c:v>-0.49461513847455341</c:v>
                </c:pt>
                <c:pt idx="21">
                  <c:v>-9.92288695538905E-2</c:v>
                </c:pt>
                <c:pt idx="22">
                  <c:v>-0.55957035903738972</c:v>
                </c:pt>
                <c:pt idx="23">
                  <c:v>-0.37746063542845149</c:v>
                </c:pt>
                <c:pt idx="24">
                  <c:v>-0.37091358688237952</c:v>
                </c:pt>
                <c:pt idx="25">
                  <c:v>-0.84769969760071529</c:v>
                </c:pt>
                <c:pt idx="26">
                  <c:v>-0.58311797566821189</c:v>
                </c:pt>
                <c:pt idx="27">
                  <c:v>-0.43928707200880651</c:v>
                </c:pt>
                <c:pt idx="28">
                  <c:v>-0.51552602971810524</c:v>
                </c:pt>
                <c:pt idx="29">
                  <c:v>-0.38172600135074108</c:v>
                </c:pt>
                <c:pt idx="30">
                  <c:v>-0.84817050201917521</c:v>
                </c:pt>
                <c:pt idx="31">
                  <c:v>-0.56887995813819148</c:v>
                </c:pt>
                <c:pt idx="32">
                  <c:v>-0.50121471575545218</c:v>
                </c:pt>
                <c:pt idx="33">
                  <c:v>-0.5166261868606794</c:v>
                </c:pt>
                <c:pt idx="34">
                  <c:v>-0.31299527434747071</c:v>
                </c:pt>
                <c:pt idx="35">
                  <c:v>-0.1816214623682926</c:v>
                </c:pt>
                <c:pt idx="36">
                  <c:v>-0.47561507321887919</c:v>
                </c:pt>
                <c:pt idx="37">
                  <c:v>-0.66544509662916707</c:v>
                </c:pt>
                <c:pt idx="38">
                  <c:v>-0.47496924466309598</c:v>
                </c:pt>
                <c:pt idx="39">
                  <c:v>-0.3582236133571689</c:v>
                </c:pt>
                <c:pt idx="40">
                  <c:v>-0.63292568278332006</c:v>
                </c:pt>
                <c:pt idx="41">
                  <c:v>-0.27979747513407682</c:v>
                </c:pt>
                <c:pt idx="42">
                  <c:v>-0.59670320059641846</c:v>
                </c:pt>
                <c:pt idx="43">
                  <c:v>-0.30873898262423888</c:v>
                </c:pt>
                <c:pt idx="44">
                  <c:v>-0.39832318384237209</c:v>
                </c:pt>
                <c:pt idx="45">
                  <c:v>-0.2460578213430577</c:v>
                </c:pt>
                <c:pt idx="46">
                  <c:v>-0.24033319439721151</c:v>
                </c:pt>
                <c:pt idx="47">
                  <c:v>-0.2623317453485548</c:v>
                </c:pt>
                <c:pt idx="48">
                  <c:v>-0.28634289691976511</c:v>
                </c:pt>
                <c:pt idx="49">
                  <c:v>-0.54255696351476823</c:v>
                </c:pt>
                <c:pt idx="50">
                  <c:v>-0.27536299665150238</c:v>
                </c:pt>
                <c:pt idx="51">
                  <c:v>-0.44583474396248018</c:v>
                </c:pt>
                <c:pt idx="52">
                  <c:v>-7.97703747115691E-2</c:v>
                </c:pt>
                <c:pt idx="53">
                  <c:v>-0.32190714511695773</c:v>
                </c:pt>
                <c:pt idx="54">
                  <c:v>9.3149436252952203E-2</c:v>
                </c:pt>
                <c:pt idx="55">
                  <c:v>-0.16771637455265109</c:v>
                </c:pt>
                <c:pt idx="56">
                  <c:v>-0.35886257728477372</c:v>
                </c:pt>
                <c:pt idx="57">
                  <c:v>-9.4347724630020002E-2</c:v>
                </c:pt>
                <c:pt idx="58">
                  <c:v>-0.30043312395075511</c:v>
                </c:pt>
                <c:pt idx="59">
                  <c:v>-0.22522075437215949</c:v>
                </c:pt>
                <c:pt idx="60">
                  <c:v>-0.1886324873985315</c:v>
                </c:pt>
                <c:pt idx="61">
                  <c:v>-0.9170431766699666</c:v>
                </c:pt>
                <c:pt idx="62">
                  <c:v>-0.19651874602878031</c:v>
                </c:pt>
                <c:pt idx="63">
                  <c:v>-5.2266464978188397E-2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F2-4036-B718-D9126F84F30D}"/>
            </c:ext>
          </c:extLst>
        </c:ser>
        <c:ser>
          <c:idx val="1"/>
          <c:order val="1"/>
          <c:tx>
            <c:strRef>
              <c:f>'Table 2-h'!$E$3</c:f>
              <c:strCache>
                <c:ptCount val="1"/>
                <c:pt idx="0">
                  <c:v>group=1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'Table 2-h'!$C$4:$C$67</c:f>
              <c:strCache>
                <c:ptCount val="64"/>
                <c:pt idx="0">
                  <c:v>Romania</c:v>
                </c:pt>
                <c:pt idx="1">
                  <c:v>Indonesia</c:v>
                </c:pt>
                <c:pt idx="2">
                  <c:v>Thailand</c:v>
                </c:pt>
                <c:pt idx="3">
                  <c:v>Bulgaria</c:v>
                </c:pt>
                <c:pt idx="4">
                  <c:v>Argentina</c:v>
                </c:pt>
                <c:pt idx="5">
                  <c:v>Brazil</c:v>
                </c:pt>
                <c:pt idx="6">
                  <c:v>Montenegro</c:v>
                </c:pt>
                <c:pt idx="7">
                  <c:v>Albania</c:v>
                </c:pt>
                <c:pt idx="8">
                  <c:v>Turkey</c:v>
                </c:pt>
                <c:pt idx="9">
                  <c:v>Serbia</c:v>
                </c:pt>
                <c:pt idx="10">
                  <c:v>Tunisia</c:v>
                </c:pt>
                <c:pt idx="11">
                  <c:v>Malaysia</c:v>
                </c:pt>
                <c:pt idx="12">
                  <c:v>Japan</c:v>
                </c:pt>
                <c:pt idx="13">
                  <c:v>Viet Nam</c:v>
                </c:pt>
                <c:pt idx="14">
                  <c:v>France</c:v>
                </c:pt>
                <c:pt idx="15">
                  <c:v>Lithuania</c:v>
                </c:pt>
                <c:pt idx="16">
                  <c:v>Russian Federation</c:v>
                </c:pt>
                <c:pt idx="17">
                  <c:v>Jordan</c:v>
                </c:pt>
                <c:pt idx="18">
                  <c:v>Slovak Republic</c:v>
                </c:pt>
                <c:pt idx="19">
                  <c:v>Qatar</c:v>
                </c:pt>
                <c:pt idx="20">
                  <c:v>Slovenia</c:v>
                </c:pt>
                <c:pt idx="21">
                  <c:v>Sweden</c:v>
                </c:pt>
                <c:pt idx="22">
                  <c:v>Chile</c:v>
                </c:pt>
                <c:pt idx="23">
                  <c:v>Colombia</c:v>
                </c:pt>
                <c:pt idx="24">
                  <c:v>Peru</c:v>
                </c:pt>
                <c:pt idx="25">
                  <c:v>Chinese Taipei</c:v>
                </c:pt>
                <c:pt idx="26">
                  <c:v>Hungary</c:v>
                </c:pt>
                <c:pt idx="27">
                  <c:v>Mexico</c:v>
                </c:pt>
                <c:pt idx="28">
                  <c:v>Portugal</c:v>
                </c:pt>
                <c:pt idx="29">
                  <c:v>Perm(Russian Federation)</c:v>
                </c:pt>
                <c:pt idx="30">
                  <c:v>Korea</c:v>
                </c:pt>
                <c:pt idx="31">
                  <c:v>Czech Republic</c:v>
                </c:pt>
                <c:pt idx="32">
                  <c:v>Latvia</c:v>
                </c:pt>
                <c:pt idx="33">
                  <c:v>Poland</c:v>
                </c:pt>
                <c:pt idx="34">
                  <c:v>Belgium</c:v>
                </c:pt>
                <c:pt idx="35">
                  <c:v>Luxembourg</c:v>
                </c:pt>
                <c:pt idx="36">
                  <c:v>Spain</c:v>
                </c:pt>
                <c:pt idx="37">
                  <c:v>Uruguay</c:v>
                </c:pt>
                <c:pt idx="38">
                  <c:v>Italy</c:v>
                </c:pt>
                <c:pt idx="39">
                  <c:v>Kazakhstan</c:v>
                </c:pt>
                <c:pt idx="40">
                  <c:v>Croatia</c:v>
                </c:pt>
                <c:pt idx="41">
                  <c:v>Switzerland</c:v>
                </c:pt>
                <c:pt idx="42">
                  <c:v>Greece</c:v>
                </c:pt>
                <c:pt idx="43">
                  <c:v>Hong Kong-China</c:v>
                </c:pt>
                <c:pt idx="44">
                  <c:v>Macao-China</c:v>
                </c:pt>
                <c:pt idx="45">
                  <c:v>Costa Rica</c:v>
                </c:pt>
                <c:pt idx="46">
                  <c:v>Ireland</c:v>
                </c:pt>
                <c:pt idx="47">
                  <c:v>Estonia</c:v>
                </c:pt>
                <c:pt idx="48">
                  <c:v>Germany</c:v>
                </c:pt>
                <c:pt idx="49">
                  <c:v>United Arab Emirates</c:v>
                </c:pt>
                <c:pt idx="50">
                  <c:v>New Zealand</c:v>
                </c:pt>
                <c:pt idx="51">
                  <c:v>Finland</c:v>
                </c:pt>
                <c:pt idx="52">
                  <c:v>Iceland</c:v>
                </c:pt>
                <c:pt idx="53">
                  <c:v>Netherlands</c:v>
                </c:pt>
                <c:pt idx="54">
                  <c:v>Shanghai-China</c:v>
                </c:pt>
                <c:pt idx="55">
                  <c:v>Israel</c:v>
                </c:pt>
                <c:pt idx="56">
                  <c:v>Austria</c:v>
                </c:pt>
                <c:pt idx="57">
                  <c:v>Singapore</c:v>
                </c:pt>
                <c:pt idx="58">
                  <c:v>Australia</c:v>
                </c:pt>
                <c:pt idx="59">
                  <c:v>Canada</c:v>
                </c:pt>
                <c:pt idx="60">
                  <c:v>United Kingdom</c:v>
                </c:pt>
                <c:pt idx="61">
                  <c:v>Liechtenstein</c:v>
                </c:pt>
                <c:pt idx="62">
                  <c:v>Denmark</c:v>
                </c:pt>
                <c:pt idx="63">
                  <c:v>United States of America</c:v>
                </c:pt>
              </c:strCache>
            </c:strRef>
          </c:xVal>
          <c:yVal>
            <c:numRef>
              <c:f>'Table 2-h'!$E$4:$E$67</c:f>
              <c:numCache>
                <c:formatCode>General</c:formatCode>
                <c:ptCount val="64"/>
                <c:pt idx="0">
                  <c:v>-0.8161294799886335</c:v>
                </c:pt>
                <c:pt idx="1">
                  <c:v>3.8245782967625798E-2</c:v>
                </c:pt>
                <c:pt idx="2">
                  <c:v>-0.75121114051825055</c:v>
                </c:pt>
                <c:pt idx="3">
                  <c:v>-1.1240417476149069</c:v>
                </c:pt>
                <c:pt idx="4">
                  <c:v>-0.6440798713769863</c:v>
                </c:pt>
                <c:pt idx="5">
                  <c:v>-0.76384452994161622</c:v>
                </c:pt>
                <c:pt idx="6">
                  <c:v>-1.126984589480299</c:v>
                </c:pt>
                <c:pt idx="7">
                  <c:v>-0.51245553591491988</c:v>
                </c:pt>
                <c:pt idx="8">
                  <c:v>-0.99532574638189375</c:v>
                </c:pt>
                <c:pt idx="9">
                  <c:v>-0.39682811862331652</c:v>
                </c:pt>
                <c:pt idx="10">
                  <c:v>-0.39260590404379042</c:v>
                </c:pt>
                <c:pt idx="11">
                  <c:v>-0.48131074752810149</c:v>
                </c:pt>
                <c:pt idx="12">
                  <c:v>-0.44959493714109439</c:v>
                </c:pt>
                <c:pt idx="13">
                  <c:v>-0.39365830767224891</c:v>
                </c:pt>
                <c:pt idx="14">
                  <c:v>-0.41819935037948841</c:v>
                </c:pt>
                <c:pt idx="15">
                  <c:v>-0.67438310158968184</c:v>
                </c:pt>
                <c:pt idx="16">
                  <c:v>-0.50972569839532011</c:v>
                </c:pt>
                <c:pt idx="17">
                  <c:v>-0.65665746182559948</c:v>
                </c:pt>
                <c:pt idx="18">
                  <c:v>-0.93897518656834689</c:v>
                </c:pt>
                <c:pt idx="19">
                  <c:v>-0.2303636363636363</c:v>
                </c:pt>
                <c:pt idx="20">
                  <c:v>-0.5398973195171739</c:v>
                </c:pt>
                <c:pt idx="21">
                  <c:v>-0.65274878620846055</c:v>
                </c:pt>
                <c:pt idx="22">
                  <c:v>-0.58726440269370983</c:v>
                </c:pt>
                <c:pt idx="23">
                  <c:v>-0.28133382190524009</c:v>
                </c:pt>
                <c:pt idx="24">
                  <c:v>-0.48811270077392283</c:v>
                </c:pt>
                <c:pt idx="25">
                  <c:v>-1.114279074462764</c:v>
                </c:pt>
                <c:pt idx="26">
                  <c:v>-0.64562506639387829</c:v>
                </c:pt>
                <c:pt idx="27">
                  <c:v>-0.8462603655496842</c:v>
                </c:pt>
                <c:pt idx="28">
                  <c:v>-0.41664404266857941</c:v>
                </c:pt>
                <c:pt idx="29">
                  <c:v>-0.78389154402236172</c:v>
                </c:pt>
                <c:pt idx="30">
                  <c:v>-0.90133779330321628</c:v>
                </c:pt>
                <c:pt idx="31">
                  <c:v>-1.172167781764726</c:v>
                </c:pt>
                <c:pt idx="32">
                  <c:v>-0.61836486834498561</c:v>
                </c:pt>
                <c:pt idx="33">
                  <c:v>-1.317174154579529</c:v>
                </c:pt>
                <c:pt idx="34">
                  <c:v>-0.39837695133731033</c:v>
                </c:pt>
                <c:pt idx="35">
                  <c:v>-0.46538407159809397</c:v>
                </c:pt>
                <c:pt idx="36">
                  <c:v>-0.5340883989123828</c:v>
                </c:pt>
                <c:pt idx="37">
                  <c:v>-1.1683497044604449</c:v>
                </c:pt>
                <c:pt idx="38">
                  <c:v>-0.39824495876037558</c:v>
                </c:pt>
                <c:pt idx="39">
                  <c:v>0.65373721142082142</c:v>
                </c:pt>
                <c:pt idx="40">
                  <c:v>-0.4823185652613538</c:v>
                </c:pt>
                <c:pt idx="41">
                  <c:v>-0.21740091584726839</c:v>
                </c:pt>
                <c:pt idx="42">
                  <c:v>-0.46600991150887672</c:v>
                </c:pt>
                <c:pt idx="43">
                  <c:v>-0.22086211363803779</c:v>
                </c:pt>
                <c:pt idx="44">
                  <c:v>-0.30895141394771192</c:v>
                </c:pt>
                <c:pt idx="45">
                  <c:v>-0.8054665795522935</c:v>
                </c:pt>
                <c:pt idx="46">
                  <c:v>-0.42677910595486862</c:v>
                </c:pt>
                <c:pt idx="47">
                  <c:v>-0.33682209194741081</c:v>
                </c:pt>
                <c:pt idx="48">
                  <c:v>-0.35819331558359752</c:v>
                </c:pt>
                <c:pt idx="49">
                  <c:v>-0.97028013010516001</c:v>
                </c:pt>
                <c:pt idx="50">
                  <c:v>-0.49583705801122041</c:v>
                </c:pt>
                <c:pt idx="51">
                  <c:v>-0.34290235674229491</c:v>
                </c:pt>
                <c:pt idx="52">
                  <c:v>-0.13047450980392161</c:v>
                </c:pt>
                <c:pt idx="53">
                  <c:v>-7.1338607309896001E-3</c:v>
                </c:pt>
                <c:pt idx="54">
                  <c:v>-0.18137545048309009</c:v>
                </c:pt>
                <c:pt idx="55">
                  <c:v>-0.16239961971034339</c:v>
                </c:pt>
                <c:pt idx="56">
                  <c:v>-1.9101314755472599E-2</c:v>
                </c:pt>
                <c:pt idx="57">
                  <c:v>-0.16093396908705909</c:v>
                </c:pt>
                <c:pt idx="58">
                  <c:v>-0.2995732024023956</c:v>
                </c:pt>
                <c:pt idx="59">
                  <c:v>-0.1744129624451847</c:v>
                </c:pt>
                <c:pt idx="60">
                  <c:v>0.26502684780737451</c:v>
                </c:pt>
                <c:pt idx="61">
                  <c:v>0.22217145174663841</c:v>
                </c:pt>
                <c:pt idx="62">
                  <c:v>-4.48415971602198E-2</c:v>
                </c:pt>
                <c:pt idx="63">
                  <c:v>-0.35135148270487948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F2-4036-B718-D9126F84F30D}"/>
            </c:ext>
          </c:extLst>
        </c:ser>
        <c:ser>
          <c:idx val="2"/>
          <c:order val="2"/>
          <c:tx>
            <c:strRef>
              <c:f>'Table 2-h'!$F$3</c:f>
              <c:strCache>
                <c:ptCount val="1"/>
                <c:pt idx="0">
                  <c:v>group=2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'Table 2-h'!$C$4:$C$67</c:f>
              <c:strCache>
                <c:ptCount val="64"/>
                <c:pt idx="0">
                  <c:v>Romania</c:v>
                </c:pt>
                <c:pt idx="1">
                  <c:v>Indonesia</c:v>
                </c:pt>
                <c:pt idx="2">
                  <c:v>Thailand</c:v>
                </c:pt>
                <c:pt idx="3">
                  <c:v>Bulgaria</c:v>
                </c:pt>
                <c:pt idx="4">
                  <c:v>Argentina</c:v>
                </c:pt>
                <c:pt idx="5">
                  <c:v>Brazil</c:v>
                </c:pt>
                <c:pt idx="6">
                  <c:v>Montenegro</c:v>
                </c:pt>
                <c:pt idx="7">
                  <c:v>Albania</c:v>
                </c:pt>
                <c:pt idx="8">
                  <c:v>Turkey</c:v>
                </c:pt>
                <c:pt idx="9">
                  <c:v>Serbia</c:v>
                </c:pt>
                <c:pt idx="10">
                  <c:v>Tunisia</c:v>
                </c:pt>
                <c:pt idx="11">
                  <c:v>Malaysia</c:v>
                </c:pt>
                <c:pt idx="12">
                  <c:v>Japan</c:v>
                </c:pt>
                <c:pt idx="13">
                  <c:v>Viet Nam</c:v>
                </c:pt>
                <c:pt idx="14">
                  <c:v>France</c:v>
                </c:pt>
                <c:pt idx="15">
                  <c:v>Lithuania</c:v>
                </c:pt>
                <c:pt idx="16">
                  <c:v>Russian Federation</c:v>
                </c:pt>
                <c:pt idx="17">
                  <c:v>Jordan</c:v>
                </c:pt>
                <c:pt idx="18">
                  <c:v>Slovak Republic</c:v>
                </c:pt>
                <c:pt idx="19">
                  <c:v>Qatar</c:v>
                </c:pt>
                <c:pt idx="20">
                  <c:v>Slovenia</c:v>
                </c:pt>
                <c:pt idx="21">
                  <c:v>Sweden</c:v>
                </c:pt>
                <c:pt idx="22">
                  <c:v>Chile</c:v>
                </c:pt>
                <c:pt idx="23">
                  <c:v>Colombia</c:v>
                </c:pt>
                <c:pt idx="24">
                  <c:v>Peru</c:v>
                </c:pt>
                <c:pt idx="25">
                  <c:v>Chinese Taipei</c:v>
                </c:pt>
                <c:pt idx="26">
                  <c:v>Hungary</c:v>
                </c:pt>
                <c:pt idx="27">
                  <c:v>Mexico</c:v>
                </c:pt>
                <c:pt idx="28">
                  <c:v>Portugal</c:v>
                </c:pt>
                <c:pt idx="29">
                  <c:v>Perm(Russian Federation)</c:v>
                </c:pt>
                <c:pt idx="30">
                  <c:v>Korea</c:v>
                </c:pt>
                <c:pt idx="31">
                  <c:v>Czech Republic</c:v>
                </c:pt>
                <c:pt idx="32">
                  <c:v>Latvia</c:v>
                </c:pt>
                <c:pt idx="33">
                  <c:v>Poland</c:v>
                </c:pt>
                <c:pt idx="34">
                  <c:v>Belgium</c:v>
                </c:pt>
                <c:pt idx="35">
                  <c:v>Luxembourg</c:v>
                </c:pt>
                <c:pt idx="36">
                  <c:v>Spain</c:v>
                </c:pt>
                <c:pt idx="37">
                  <c:v>Uruguay</c:v>
                </c:pt>
                <c:pt idx="38">
                  <c:v>Italy</c:v>
                </c:pt>
                <c:pt idx="39">
                  <c:v>Kazakhstan</c:v>
                </c:pt>
                <c:pt idx="40">
                  <c:v>Croatia</c:v>
                </c:pt>
                <c:pt idx="41">
                  <c:v>Switzerland</c:v>
                </c:pt>
                <c:pt idx="42">
                  <c:v>Greece</c:v>
                </c:pt>
                <c:pt idx="43">
                  <c:v>Hong Kong-China</c:v>
                </c:pt>
                <c:pt idx="44">
                  <c:v>Macao-China</c:v>
                </c:pt>
                <c:pt idx="45">
                  <c:v>Costa Rica</c:v>
                </c:pt>
                <c:pt idx="46">
                  <c:v>Ireland</c:v>
                </c:pt>
                <c:pt idx="47">
                  <c:v>Estonia</c:v>
                </c:pt>
                <c:pt idx="48">
                  <c:v>Germany</c:v>
                </c:pt>
                <c:pt idx="49">
                  <c:v>United Arab Emirates</c:v>
                </c:pt>
                <c:pt idx="50">
                  <c:v>New Zealand</c:v>
                </c:pt>
                <c:pt idx="51">
                  <c:v>Finland</c:v>
                </c:pt>
                <c:pt idx="52">
                  <c:v>Iceland</c:v>
                </c:pt>
                <c:pt idx="53">
                  <c:v>Netherlands</c:v>
                </c:pt>
                <c:pt idx="54">
                  <c:v>Shanghai-China</c:v>
                </c:pt>
                <c:pt idx="55">
                  <c:v>Israel</c:v>
                </c:pt>
                <c:pt idx="56">
                  <c:v>Austria</c:v>
                </c:pt>
                <c:pt idx="57">
                  <c:v>Singapore</c:v>
                </c:pt>
                <c:pt idx="58">
                  <c:v>Australia</c:v>
                </c:pt>
                <c:pt idx="59">
                  <c:v>Canada</c:v>
                </c:pt>
                <c:pt idx="60">
                  <c:v>United Kingdom</c:v>
                </c:pt>
                <c:pt idx="61">
                  <c:v>Liechtenstein</c:v>
                </c:pt>
                <c:pt idx="62">
                  <c:v>Denmark</c:v>
                </c:pt>
                <c:pt idx="63">
                  <c:v>United States of America</c:v>
                </c:pt>
              </c:strCache>
            </c:strRef>
          </c:xVal>
          <c:yVal>
            <c:numRef>
              <c:f>'Table 2-h'!$F$4:$F$67</c:f>
              <c:numCache>
                <c:formatCode>General</c:formatCode>
                <c:ptCount val="64"/>
                <c:pt idx="0">
                  <c:v>-9.5213949927989594E-2</c:v>
                </c:pt>
                <c:pt idx="1">
                  <c:v>-0.18838637326705521</c:v>
                </c:pt>
                <c:pt idx="2">
                  <c:v>0.16242413195108721</c:v>
                </c:pt>
                <c:pt idx="3">
                  <c:v>0.37795352132788562</c:v>
                </c:pt>
                <c:pt idx="4">
                  <c:v>0.25155102977628468</c:v>
                </c:pt>
                <c:pt idx="5">
                  <c:v>7.5997881614907406E-2</c:v>
                </c:pt>
                <c:pt idx="6">
                  <c:v>0.30255955272780899</c:v>
                </c:pt>
                <c:pt idx="7">
                  <c:v>0.26625180929739239</c:v>
                </c:pt>
                <c:pt idx="8">
                  <c:v>0.30778152577812468</c:v>
                </c:pt>
                <c:pt idx="9">
                  <c:v>0.61636319849374022</c:v>
                </c:pt>
                <c:pt idx="10">
                  <c:v>-0.27740655982848023</c:v>
                </c:pt>
                <c:pt idx="11">
                  <c:v>0.20628180552621611</c:v>
                </c:pt>
                <c:pt idx="12">
                  <c:v>-4.9157527210734499E-2</c:v>
                </c:pt>
                <c:pt idx="13">
                  <c:v>0.33354487002933531</c:v>
                </c:pt>
                <c:pt idx="14">
                  <c:v>0.28604902074155142</c:v>
                </c:pt>
                <c:pt idx="15">
                  <c:v>0.44699123149989628</c:v>
                </c:pt>
                <c:pt idx="16">
                  <c:v>0.5861208887388234</c:v>
                </c:pt>
                <c:pt idx="17">
                  <c:v>-1.9053974966885701E-2</c:v>
                </c:pt>
                <c:pt idx="18">
                  <c:v>0.25026081194993488</c:v>
                </c:pt>
                <c:pt idx="19">
                  <c:v>0.16375615925564549</c:v>
                </c:pt>
                <c:pt idx="20">
                  <c:v>-5.8456932061514401E-2</c:v>
                </c:pt>
                <c:pt idx="21">
                  <c:v>0.2371598007962045</c:v>
                </c:pt>
                <c:pt idx="22">
                  <c:v>0.15342010849193971</c:v>
                </c:pt>
                <c:pt idx="23">
                  <c:v>0.3716367534642252</c:v>
                </c:pt>
                <c:pt idx="24">
                  <c:v>0.35331484846345412</c:v>
                </c:pt>
                <c:pt idx="25">
                  <c:v>0.2318017469431661</c:v>
                </c:pt>
                <c:pt idx="26">
                  <c:v>0.42090315797490152</c:v>
                </c:pt>
                <c:pt idx="27">
                  <c:v>0.10284813462128869</c:v>
                </c:pt>
                <c:pt idx="28">
                  <c:v>0.58744098409795387</c:v>
                </c:pt>
                <c:pt idx="29">
                  <c:v>0.5662257966969062</c:v>
                </c:pt>
                <c:pt idx="30">
                  <c:v>0.12705677014290029</c:v>
                </c:pt>
                <c:pt idx="31">
                  <c:v>0.31230105284702891</c:v>
                </c:pt>
                <c:pt idx="32">
                  <c:v>0.54875435732656652</c:v>
                </c:pt>
                <c:pt idx="33">
                  <c:v>0.78699660934884863</c:v>
                </c:pt>
                <c:pt idx="34">
                  <c:v>0.45013263871775527</c:v>
                </c:pt>
                <c:pt idx="35">
                  <c:v>0.34134706343799681</c:v>
                </c:pt>
                <c:pt idx="36">
                  <c:v>0.34601129415541648</c:v>
                </c:pt>
                <c:pt idx="37">
                  <c:v>0.28997294967544451</c:v>
                </c:pt>
                <c:pt idx="38">
                  <c:v>0.5052104268574158</c:v>
                </c:pt>
                <c:pt idx="39">
                  <c:v>4.0037586404510599E-2</c:v>
                </c:pt>
                <c:pt idx="40">
                  <c:v>0.27713137495026913</c:v>
                </c:pt>
                <c:pt idx="41">
                  <c:v>0.51301799883096</c:v>
                </c:pt>
                <c:pt idx="42">
                  <c:v>0.37820936183050541</c:v>
                </c:pt>
                <c:pt idx="43">
                  <c:v>0.36110519663091439</c:v>
                </c:pt>
                <c:pt idx="44">
                  <c:v>4.7389778520060301E-2</c:v>
                </c:pt>
                <c:pt idx="45">
                  <c:v>0.16932016645401901</c:v>
                </c:pt>
                <c:pt idx="46">
                  <c:v>0.64181612059136073</c:v>
                </c:pt>
                <c:pt idx="47">
                  <c:v>0.73252279605659887</c:v>
                </c:pt>
                <c:pt idx="48">
                  <c:v>0.78752076751414846</c:v>
                </c:pt>
                <c:pt idx="49">
                  <c:v>0.4034814121933597</c:v>
                </c:pt>
                <c:pt idx="50">
                  <c:v>1.2068492996760301</c:v>
                </c:pt>
                <c:pt idx="51">
                  <c:v>0.68885532452713183</c:v>
                </c:pt>
                <c:pt idx="52">
                  <c:v>1.0119084883461229</c:v>
                </c:pt>
                <c:pt idx="53">
                  <c:v>0.69435414550218333</c:v>
                </c:pt>
                <c:pt idx="54">
                  <c:v>0.55245189534472772</c:v>
                </c:pt>
                <c:pt idx="55">
                  <c:v>0.75786440312782366</c:v>
                </c:pt>
                <c:pt idx="56">
                  <c:v>0.30566421820217649</c:v>
                </c:pt>
                <c:pt idx="57">
                  <c:v>0.57389903778200779</c:v>
                </c:pt>
                <c:pt idx="58">
                  <c:v>0.63883085018230024</c:v>
                </c:pt>
                <c:pt idx="59">
                  <c:v>0.89637795320100977</c:v>
                </c:pt>
                <c:pt idx="60">
                  <c:v>0.8317065794312134</c:v>
                </c:pt>
                <c:pt idx="61">
                  <c:v>6.0859331063037002E-3</c:v>
                </c:pt>
                <c:pt idx="62">
                  <c:v>0.50134132685922606</c:v>
                </c:pt>
                <c:pt idx="63">
                  <c:v>0.78427453276671821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2F2-4036-B718-D9126F84F30D}"/>
            </c:ext>
          </c:extLst>
        </c:ser>
        <c:ser>
          <c:idx val="3"/>
          <c:order val="3"/>
          <c:tx>
            <c:strRef>
              <c:f>'Table 2-h'!$G$3</c:f>
              <c:strCache>
                <c:ptCount val="1"/>
                <c:pt idx="0">
                  <c:v>group=3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'Table 2-h'!$C$4:$C$67</c:f>
              <c:strCache>
                <c:ptCount val="64"/>
                <c:pt idx="0">
                  <c:v>Romania</c:v>
                </c:pt>
                <c:pt idx="1">
                  <c:v>Indonesia</c:v>
                </c:pt>
                <c:pt idx="2">
                  <c:v>Thailand</c:v>
                </c:pt>
                <c:pt idx="3">
                  <c:v>Bulgaria</c:v>
                </c:pt>
                <c:pt idx="4">
                  <c:v>Argentina</c:v>
                </c:pt>
                <c:pt idx="5">
                  <c:v>Brazil</c:v>
                </c:pt>
                <c:pt idx="6">
                  <c:v>Montenegro</c:v>
                </c:pt>
                <c:pt idx="7">
                  <c:v>Albania</c:v>
                </c:pt>
                <c:pt idx="8">
                  <c:v>Turkey</c:v>
                </c:pt>
                <c:pt idx="9">
                  <c:v>Serbia</c:v>
                </c:pt>
                <c:pt idx="10">
                  <c:v>Tunisia</c:v>
                </c:pt>
                <c:pt idx="11">
                  <c:v>Malaysia</c:v>
                </c:pt>
                <c:pt idx="12">
                  <c:v>Japan</c:v>
                </c:pt>
                <c:pt idx="13">
                  <c:v>Viet Nam</c:v>
                </c:pt>
                <c:pt idx="14">
                  <c:v>France</c:v>
                </c:pt>
                <c:pt idx="15">
                  <c:v>Lithuania</c:v>
                </c:pt>
                <c:pt idx="16">
                  <c:v>Russian Federation</c:v>
                </c:pt>
                <c:pt idx="17">
                  <c:v>Jordan</c:v>
                </c:pt>
                <c:pt idx="18">
                  <c:v>Slovak Republic</c:v>
                </c:pt>
                <c:pt idx="19">
                  <c:v>Qatar</c:v>
                </c:pt>
                <c:pt idx="20">
                  <c:v>Slovenia</c:v>
                </c:pt>
                <c:pt idx="21">
                  <c:v>Sweden</c:v>
                </c:pt>
                <c:pt idx="22">
                  <c:v>Chile</c:v>
                </c:pt>
                <c:pt idx="23">
                  <c:v>Colombia</c:v>
                </c:pt>
                <c:pt idx="24">
                  <c:v>Peru</c:v>
                </c:pt>
                <c:pt idx="25">
                  <c:v>Chinese Taipei</c:v>
                </c:pt>
                <c:pt idx="26">
                  <c:v>Hungary</c:v>
                </c:pt>
                <c:pt idx="27">
                  <c:v>Mexico</c:v>
                </c:pt>
                <c:pt idx="28">
                  <c:v>Portugal</c:v>
                </c:pt>
                <c:pt idx="29">
                  <c:v>Perm(Russian Federation)</c:v>
                </c:pt>
                <c:pt idx="30">
                  <c:v>Korea</c:v>
                </c:pt>
                <c:pt idx="31">
                  <c:v>Czech Republic</c:v>
                </c:pt>
                <c:pt idx="32">
                  <c:v>Latvia</c:v>
                </c:pt>
                <c:pt idx="33">
                  <c:v>Poland</c:v>
                </c:pt>
                <c:pt idx="34">
                  <c:v>Belgium</c:v>
                </c:pt>
                <c:pt idx="35">
                  <c:v>Luxembourg</c:v>
                </c:pt>
                <c:pt idx="36">
                  <c:v>Spain</c:v>
                </c:pt>
                <c:pt idx="37">
                  <c:v>Uruguay</c:v>
                </c:pt>
                <c:pt idx="38">
                  <c:v>Italy</c:v>
                </c:pt>
                <c:pt idx="39">
                  <c:v>Kazakhstan</c:v>
                </c:pt>
                <c:pt idx="40">
                  <c:v>Croatia</c:v>
                </c:pt>
                <c:pt idx="41">
                  <c:v>Switzerland</c:v>
                </c:pt>
                <c:pt idx="42">
                  <c:v>Greece</c:v>
                </c:pt>
                <c:pt idx="43">
                  <c:v>Hong Kong-China</c:v>
                </c:pt>
                <c:pt idx="44">
                  <c:v>Macao-China</c:v>
                </c:pt>
                <c:pt idx="45">
                  <c:v>Costa Rica</c:v>
                </c:pt>
                <c:pt idx="46">
                  <c:v>Ireland</c:v>
                </c:pt>
                <c:pt idx="47">
                  <c:v>Estonia</c:v>
                </c:pt>
                <c:pt idx="48">
                  <c:v>Germany</c:v>
                </c:pt>
                <c:pt idx="49">
                  <c:v>United Arab Emirates</c:v>
                </c:pt>
                <c:pt idx="50">
                  <c:v>New Zealand</c:v>
                </c:pt>
                <c:pt idx="51">
                  <c:v>Finland</c:v>
                </c:pt>
                <c:pt idx="52">
                  <c:v>Iceland</c:v>
                </c:pt>
                <c:pt idx="53">
                  <c:v>Netherlands</c:v>
                </c:pt>
                <c:pt idx="54">
                  <c:v>Shanghai-China</c:v>
                </c:pt>
                <c:pt idx="55">
                  <c:v>Israel</c:v>
                </c:pt>
                <c:pt idx="56">
                  <c:v>Austria</c:v>
                </c:pt>
                <c:pt idx="57">
                  <c:v>Singapore</c:v>
                </c:pt>
                <c:pt idx="58">
                  <c:v>Australia</c:v>
                </c:pt>
                <c:pt idx="59">
                  <c:v>Canada</c:v>
                </c:pt>
                <c:pt idx="60">
                  <c:v>United Kingdom</c:v>
                </c:pt>
                <c:pt idx="61">
                  <c:v>Liechtenstein</c:v>
                </c:pt>
                <c:pt idx="62">
                  <c:v>Denmark</c:v>
                </c:pt>
                <c:pt idx="63">
                  <c:v>United States of America</c:v>
                </c:pt>
              </c:strCache>
            </c:strRef>
          </c:xVal>
          <c:yVal>
            <c:numRef>
              <c:f>'Table 2-h'!$G$4:$G$67</c:f>
              <c:numCache>
                <c:formatCode>General</c:formatCode>
                <c:ptCount val="64"/>
                <c:pt idx="0">
                  <c:v>-0.38822827735510679</c:v>
                </c:pt>
                <c:pt idx="1">
                  <c:v>-0.32183484375027011</c:v>
                </c:pt>
                <c:pt idx="2">
                  <c:v>-0.31349177438991532</c:v>
                </c:pt>
                <c:pt idx="3">
                  <c:v>-0.31078367198084622</c:v>
                </c:pt>
                <c:pt idx="4">
                  <c:v>-0.18994261955038039</c:v>
                </c:pt>
                <c:pt idx="5">
                  <c:v>-0.13108541694329459</c:v>
                </c:pt>
                <c:pt idx="6">
                  <c:v>-0.12992708218380261</c:v>
                </c:pt>
                <c:pt idx="7">
                  <c:v>-0.1039495579349107</c:v>
                </c:pt>
                <c:pt idx="8">
                  <c:v>-0.1032925537216963</c:v>
                </c:pt>
                <c:pt idx="9">
                  <c:v>-9.9438362912155798E-2</c:v>
                </c:pt>
                <c:pt idx="10">
                  <c:v>-9.8645676618153696E-2</c:v>
                </c:pt>
                <c:pt idx="11">
                  <c:v>-1.7605725577917002E-2</c:v>
                </c:pt>
                <c:pt idx="12">
                  <c:v>-6.7757001843338997E-3</c:v>
                </c:pt>
                <c:pt idx="13">
                  <c:v>1.2028669307536999E-3</c:v>
                </c:pt>
                <c:pt idx="14">
                  <c:v>1.1898307918075401E-2</c:v>
                </c:pt>
                <c:pt idx="15">
                  <c:v>1.3767006414875899E-2</c:v>
                </c:pt>
                <c:pt idx="16">
                  <c:v>1.4820307419994801E-2</c:v>
                </c:pt>
                <c:pt idx="17">
                  <c:v>1.4829742933807699E-2</c:v>
                </c:pt>
                <c:pt idx="18">
                  <c:v>3.9298803270781703E-2</c:v>
                </c:pt>
                <c:pt idx="19">
                  <c:v>6.6423934946753804E-2</c:v>
                </c:pt>
                <c:pt idx="20">
                  <c:v>8.16456949546982E-2</c:v>
                </c:pt>
                <c:pt idx="21">
                  <c:v>0.10865245578078089</c:v>
                </c:pt>
                <c:pt idx="22">
                  <c:v>0.1139757126862561</c:v>
                </c:pt>
                <c:pt idx="23">
                  <c:v>0.12591116448282039</c:v>
                </c:pt>
                <c:pt idx="24">
                  <c:v>0.134525697317318</c:v>
                </c:pt>
                <c:pt idx="25">
                  <c:v>0.14530491587177469</c:v>
                </c:pt>
                <c:pt idx="26">
                  <c:v>0.16000638325472749</c:v>
                </c:pt>
                <c:pt idx="27">
                  <c:v>0.17725447236847691</c:v>
                </c:pt>
                <c:pt idx="28">
                  <c:v>0.18314378759791311</c:v>
                </c:pt>
                <c:pt idx="29">
                  <c:v>0.1922252380926335</c:v>
                </c:pt>
                <c:pt idx="30">
                  <c:v>0.2026968652032923</c:v>
                </c:pt>
                <c:pt idx="31">
                  <c:v>0.2135075267658452</c:v>
                </c:pt>
                <c:pt idx="32">
                  <c:v>0.21856516529177161</c:v>
                </c:pt>
                <c:pt idx="33">
                  <c:v>0.2234491146077025</c:v>
                </c:pt>
                <c:pt idx="34">
                  <c:v>0.24039774163262889</c:v>
                </c:pt>
                <c:pt idx="35">
                  <c:v>0.24245047891035171</c:v>
                </c:pt>
                <c:pt idx="36">
                  <c:v>0.2429592494442524</c:v>
                </c:pt>
                <c:pt idx="37">
                  <c:v>0.26157930200934992</c:v>
                </c:pt>
                <c:pt idx="38">
                  <c:v>0.26493387038869831</c:v>
                </c:pt>
                <c:pt idx="39">
                  <c:v>0.2742131969006199</c:v>
                </c:pt>
                <c:pt idx="40">
                  <c:v>0.27797492906130489</c:v>
                </c:pt>
                <c:pt idx="41">
                  <c:v>0.27999045994591348</c:v>
                </c:pt>
                <c:pt idx="42">
                  <c:v>0.29759645363985798</c:v>
                </c:pt>
                <c:pt idx="43">
                  <c:v>0.31057322910616092</c:v>
                </c:pt>
                <c:pt idx="44">
                  <c:v>0.34041855370581969</c:v>
                </c:pt>
                <c:pt idx="45">
                  <c:v>0.35100163299862069</c:v>
                </c:pt>
                <c:pt idx="46">
                  <c:v>0.35735682333626501</c:v>
                </c:pt>
                <c:pt idx="47">
                  <c:v>0.40278611447444962</c:v>
                </c:pt>
                <c:pt idx="48">
                  <c:v>0.42737003989432681</c:v>
                </c:pt>
                <c:pt idx="49">
                  <c:v>0.42929819185040569</c:v>
                </c:pt>
                <c:pt idx="50">
                  <c:v>0.45196681633424768</c:v>
                </c:pt>
                <c:pt idx="51">
                  <c:v>0.46930885593237859</c:v>
                </c:pt>
                <c:pt idx="52">
                  <c:v>0.4800976762088045</c:v>
                </c:pt>
                <c:pt idx="53">
                  <c:v>0.51167889282937062</c:v>
                </c:pt>
                <c:pt idx="54">
                  <c:v>0.51274316951400456</c:v>
                </c:pt>
                <c:pt idx="55">
                  <c:v>0.53169511541945658</c:v>
                </c:pt>
                <c:pt idx="56">
                  <c:v>0.53920760505631182</c:v>
                </c:pt>
                <c:pt idx="57">
                  <c:v>0.55742434531505147</c:v>
                </c:pt>
                <c:pt idx="58">
                  <c:v>0.57443893191008766</c:v>
                </c:pt>
                <c:pt idx="59">
                  <c:v>0.61096458878338944</c:v>
                </c:pt>
                <c:pt idx="60">
                  <c:v>0.61495327857189319</c:v>
                </c:pt>
                <c:pt idx="61">
                  <c:v>0.67301325436854109</c:v>
                </c:pt>
                <c:pt idx="62">
                  <c:v>0.69027270190887546</c:v>
                </c:pt>
                <c:pt idx="63">
                  <c:v>0.69084738351035158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2F2-4036-B718-D9126F84F3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544088"/>
        <c:axId val="1"/>
      </c:scatterChart>
      <c:valAx>
        <c:axId val="537544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544088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st62q01!$D$2</c:f>
              <c:strCache>
                <c:ptCount val="1"/>
                <c:pt idx="0">
                  <c:v>%starting category</c:v>
                </c:pt>
              </c:strCache>
            </c:strRef>
          </c:tx>
          <c:spPr>
            <a:noFill/>
            <a:ln w="25400">
              <a:noFill/>
            </a:ln>
          </c:spPr>
          <c:invertIfNegative val="0"/>
          <c:cat>
            <c:strRef>
              <c:f>st62q01!$C$3:$C$66</c:f>
              <c:strCache>
                <c:ptCount val="64"/>
                <c:pt idx="0">
                  <c:v>Tunisia</c:v>
                </c:pt>
                <c:pt idx="1">
                  <c:v>Sweden</c:v>
                </c:pt>
                <c:pt idx="2">
                  <c:v>Perm(Russian Federation)</c:v>
                </c:pt>
                <c:pt idx="3">
                  <c:v>Estonia</c:v>
                </c:pt>
                <c:pt idx="4">
                  <c:v>Russian Federation</c:v>
                </c:pt>
                <c:pt idx="5">
                  <c:v>Latvia</c:v>
                </c:pt>
                <c:pt idx="6">
                  <c:v>Luxembourg</c:v>
                </c:pt>
                <c:pt idx="7">
                  <c:v>Ireland</c:v>
                </c:pt>
                <c:pt idx="8">
                  <c:v>United Kingdom</c:v>
                </c:pt>
                <c:pt idx="9">
                  <c:v>Belgium</c:v>
                </c:pt>
                <c:pt idx="10">
                  <c:v>Czech Republic</c:v>
                </c:pt>
                <c:pt idx="11">
                  <c:v>France</c:v>
                </c:pt>
                <c:pt idx="12">
                  <c:v>Argentina</c:v>
                </c:pt>
                <c:pt idx="13">
                  <c:v>Hungary</c:v>
                </c:pt>
                <c:pt idx="14">
                  <c:v>Slovak Republic</c:v>
                </c:pt>
                <c:pt idx="15">
                  <c:v>Turkey</c:v>
                </c:pt>
                <c:pt idx="16">
                  <c:v>Switzerland</c:v>
                </c:pt>
                <c:pt idx="17">
                  <c:v>Israel</c:v>
                </c:pt>
                <c:pt idx="18">
                  <c:v>Austria</c:v>
                </c:pt>
                <c:pt idx="19">
                  <c:v>Greece</c:v>
                </c:pt>
                <c:pt idx="20">
                  <c:v>Thailand</c:v>
                </c:pt>
                <c:pt idx="21">
                  <c:v>Serbia</c:v>
                </c:pt>
                <c:pt idx="22">
                  <c:v>Denmark</c:v>
                </c:pt>
                <c:pt idx="23">
                  <c:v>Malaysia</c:v>
                </c:pt>
                <c:pt idx="24">
                  <c:v>Liechtenstein</c:v>
                </c:pt>
                <c:pt idx="25">
                  <c:v>Australia</c:v>
                </c:pt>
                <c:pt idx="26">
                  <c:v>Lithuania</c:v>
                </c:pt>
                <c:pt idx="27">
                  <c:v>Portugal</c:v>
                </c:pt>
                <c:pt idx="28">
                  <c:v>Kazakhstan</c:v>
                </c:pt>
                <c:pt idx="29">
                  <c:v>Germany</c:v>
                </c:pt>
                <c:pt idx="30">
                  <c:v>Uruguay</c:v>
                </c:pt>
                <c:pt idx="31">
                  <c:v>Indonesia</c:v>
                </c:pt>
                <c:pt idx="32">
                  <c:v>Montenegro</c:v>
                </c:pt>
                <c:pt idx="33">
                  <c:v>New Zealand</c:v>
                </c:pt>
                <c:pt idx="34">
                  <c:v>Netherlands</c:v>
                </c:pt>
                <c:pt idx="35">
                  <c:v>Croatia</c:v>
                </c:pt>
                <c:pt idx="36">
                  <c:v>Costa Rica</c:v>
                </c:pt>
                <c:pt idx="37">
                  <c:v>Iceland</c:v>
                </c:pt>
                <c:pt idx="38">
                  <c:v>Romania</c:v>
                </c:pt>
                <c:pt idx="39">
                  <c:v>Brazil</c:v>
                </c:pt>
                <c:pt idx="40">
                  <c:v>Finland</c:v>
                </c:pt>
                <c:pt idx="41">
                  <c:v>Qatar</c:v>
                </c:pt>
                <c:pt idx="42">
                  <c:v>Italy</c:v>
                </c:pt>
                <c:pt idx="43">
                  <c:v>Singapore</c:v>
                </c:pt>
                <c:pt idx="44">
                  <c:v>Colombia</c:v>
                </c:pt>
                <c:pt idx="45">
                  <c:v>Mexico</c:v>
                </c:pt>
                <c:pt idx="46">
                  <c:v>Chile</c:v>
                </c:pt>
                <c:pt idx="47">
                  <c:v>Japan</c:v>
                </c:pt>
                <c:pt idx="48">
                  <c:v>Peru</c:v>
                </c:pt>
                <c:pt idx="49">
                  <c:v>United Arab Emirates</c:v>
                </c:pt>
                <c:pt idx="50">
                  <c:v>Slovenia</c:v>
                </c:pt>
                <c:pt idx="51">
                  <c:v>Spain</c:v>
                </c:pt>
                <c:pt idx="52">
                  <c:v>Korea</c:v>
                </c:pt>
                <c:pt idx="53">
                  <c:v>Bulgaria</c:v>
                </c:pt>
                <c:pt idx="54">
                  <c:v>Albania</c:v>
                </c:pt>
                <c:pt idx="55">
                  <c:v>Jordan</c:v>
                </c:pt>
                <c:pt idx="56">
                  <c:v>Canada</c:v>
                </c:pt>
                <c:pt idx="57">
                  <c:v>United States of America</c:v>
                </c:pt>
                <c:pt idx="58">
                  <c:v>Viet Nam</c:v>
                </c:pt>
                <c:pt idx="59">
                  <c:v>Macao-China</c:v>
                </c:pt>
                <c:pt idx="60">
                  <c:v>Hong Kong-China</c:v>
                </c:pt>
                <c:pt idx="61">
                  <c:v>Poland</c:v>
                </c:pt>
                <c:pt idx="62">
                  <c:v>Shanghai-China</c:v>
                </c:pt>
                <c:pt idx="63">
                  <c:v>Chinese Taipei</c:v>
                </c:pt>
              </c:strCache>
            </c:strRef>
          </c:cat>
          <c:val>
            <c:numRef>
              <c:f>st62q01!$D$3:$D$66</c:f>
              <c:numCache>
                <c:formatCode>0</c:formatCode>
                <c:ptCount val="64"/>
                <c:pt idx="0">
                  <c:v>19.581282433651964</c:v>
                </c:pt>
                <c:pt idx="1">
                  <c:v>28.761669936241432</c:v>
                </c:pt>
                <c:pt idx="2">
                  <c:v>31.590396814423613</c:v>
                </c:pt>
                <c:pt idx="3">
                  <c:v>34.048799221316017</c:v>
                </c:pt>
                <c:pt idx="4">
                  <c:v>34.347508103001161</c:v>
                </c:pt>
                <c:pt idx="5">
                  <c:v>35.077065994487356</c:v>
                </c:pt>
                <c:pt idx="6">
                  <c:v>35.433814522136757</c:v>
                </c:pt>
                <c:pt idx="7">
                  <c:v>35.930462895693864</c:v>
                </c:pt>
                <c:pt idx="8">
                  <c:v>38.187158927203583</c:v>
                </c:pt>
                <c:pt idx="9">
                  <c:v>39.85748590924122</c:v>
                </c:pt>
                <c:pt idx="10">
                  <c:v>40.999675647016893</c:v>
                </c:pt>
                <c:pt idx="11">
                  <c:v>41.240639362846558</c:v>
                </c:pt>
                <c:pt idx="12">
                  <c:v>43.08732485096516</c:v>
                </c:pt>
                <c:pt idx="13">
                  <c:v>43.610706405184132</c:v>
                </c:pt>
                <c:pt idx="14">
                  <c:v>43.802135579293733</c:v>
                </c:pt>
                <c:pt idx="15">
                  <c:v>43.839306088455587</c:v>
                </c:pt>
                <c:pt idx="16">
                  <c:v>44.90686973800193</c:v>
                </c:pt>
                <c:pt idx="17">
                  <c:v>45.093797600251037</c:v>
                </c:pt>
                <c:pt idx="18">
                  <c:v>45.235379614326433</c:v>
                </c:pt>
                <c:pt idx="19">
                  <c:v>47.800009326014091</c:v>
                </c:pt>
                <c:pt idx="20">
                  <c:v>47.870005899548367</c:v>
                </c:pt>
                <c:pt idx="21">
                  <c:v>47.979657577824497</c:v>
                </c:pt>
                <c:pt idx="22">
                  <c:v>49.378225336682647</c:v>
                </c:pt>
                <c:pt idx="23">
                  <c:v>50.189870263994578</c:v>
                </c:pt>
                <c:pt idx="24">
                  <c:v>50.225274114639873</c:v>
                </c:pt>
                <c:pt idx="25">
                  <c:v>51.249311258097933</c:v>
                </c:pt>
                <c:pt idx="26">
                  <c:v>51.908920436577851</c:v>
                </c:pt>
                <c:pt idx="27">
                  <c:v>52.561588754047868</c:v>
                </c:pt>
                <c:pt idx="28">
                  <c:v>54.809010048770958</c:v>
                </c:pt>
                <c:pt idx="29">
                  <c:v>55.535564953040478</c:v>
                </c:pt>
                <c:pt idx="30">
                  <c:v>55.674532848159117</c:v>
                </c:pt>
                <c:pt idx="31">
                  <c:v>56.408447761003487</c:v>
                </c:pt>
                <c:pt idx="32">
                  <c:v>56.720576326146798</c:v>
                </c:pt>
                <c:pt idx="33">
                  <c:v>57.838666207466218</c:v>
                </c:pt>
                <c:pt idx="34">
                  <c:v>59.487953356063727</c:v>
                </c:pt>
                <c:pt idx="35">
                  <c:v>59.92327187787437</c:v>
                </c:pt>
                <c:pt idx="36">
                  <c:v>60.949117882315811</c:v>
                </c:pt>
                <c:pt idx="37">
                  <c:v>61.587485693185272</c:v>
                </c:pt>
                <c:pt idx="38">
                  <c:v>61.966200946178567</c:v>
                </c:pt>
                <c:pt idx="39">
                  <c:v>62.610748959160873</c:v>
                </c:pt>
                <c:pt idx="40">
                  <c:v>64.973846822607101</c:v>
                </c:pt>
                <c:pt idx="41">
                  <c:v>65.41307840783206</c:v>
                </c:pt>
                <c:pt idx="42">
                  <c:v>67.145465350040041</c:v>
                </c:pt>
                <c:pt idx="43">
                  <c:v>67.357588351431644</c:v>
                </c:pt>
                <c:pt idx="44">
                  <c:v>69.095361153755391</c:v>
                </c:pt>
                <c:pt idx="45">
                  <c:v>70.188847935084652</c:v>
                </c:pt>
                <c:pt idx="46">
                  <c:v>71.765277700839647</c:v>
                </c:pt>
                <c:pt idx="47">
                  <c:v>72.063938245040276</c:v>
                </c:pt>
                <c:pt idx="48">
                  <c:v>72.445991926160644</c:v>
                </c:pt>
                <c:pt idx="49">
                  <c:v>72.955146827506894</c:v>
                </c:pt>
                <c:pt idx="50">
                  <c:v>73.373801869106018</c:v>
                </c:pt>
                <c:pt idx="51">
                  <c:v>73.542656544781082</c:v>
                </c:pt>
                <c:pt idx="52">
                  <c:v>73.779533856356494</c:v>
                </c:pt>
                <c:pt idx="53">
                  <c:v>75.879089476389396</c:v>
                </c:pt>
                <c:pt idx="54">
                  <c:v>76.620477261299527</c:v>
                </c:pt>
                <c:pt idx="55">
                  <c:v>77.007073762187801</c:v>
                </c:pt>
                <c:pt idx="56">
                  <c:v>83.682208542197557</c:v>
                </c:pt>
                <c:pt idx="57">
                  <c:v>85.534917433168346</c:v>
                </c:pt>
                <c:pt idx="58">
                  <c:v>86.840324756342824</c:v>
                </c:pt>
                <c:pt idx="59">
                  <c:v>87.929859404066406</c:v>
                </c:pt>
                <c:pt idx="60">
                  <c:v>89.2822689458756</c:v>
                </c:pt>
                <c:pt idx="61">
                  <c:v>89.370566144807356</c:v>
                </c:pt>
                <c:pt idx="62">
                  <c:v>90.615499872544305</c:v>
                </c:pt>
                <c:pt idx="63">
                  <c:v>91.805711159152878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02-48E2-BDDA-A6EA0F1EE447}"/>
            </c:ext>
          </c:extLst>
        </c:ser>
        <c:ser>
          <c:idx val="1"/>
          <c:order val="1"/>
          <c:tx>
            <c:strRef>
              <c:f>st62q01!$E$2</c:f>
              <c:strCache>
                <c:ptCount val="1"/>
                <c:pt idx="0">
                  <c:v>% group_1</c:v>
                </c:pt>
              </c:strCache>
            </c:strRef>
          </c:tx>
          <c:spPr>
            <a:solidFill>
              <a:srgbClr val="ED7D31"/>
            </a:solidFill>
            <a:ln w="25400">
              <a:noFill/>
            </a:ln>
          </c:spPr>
          <c:invertIfNegative val="0"/>
          <c:cat>
            <c:strRef>
              <c:f>st62q01!$C$3:$C$66</c:f>
              <c:strCache>
                <c:ptCount val="64"/>
                <c:pt idx="0">
                  <c:v>Tunisia</c:v>
                </c:pt>
                <c:pt idx="1">
                  <c:v>Sweden</c:v>
                </c:pt>
                <c:pt idx="2">
                  <c:v>Perm(Russian Federation)</c:v>
                </c:pt>
                <c:pt idx="3">
                  <c:v>Estonia</c:v>
                </c:pt>
                <c:pt idx="4">
                  <c:v>Russian Federation</c:v>
                </c:pt>
                <c:pt idx="5">
                  <c:v>Latvia</c:v>
                </c:pt>
                <c:pt idx="6">
                  <c:v>Luxembourg</c:v>
                </c:pt>
                <c:pt idx="7">
                  <c:v>Ireland</c:v>
                </c:pt>
                <c:pt idx="8">
                  <c:v>United Kingdom</c:v>
                </c:pt>
                <c:pt idx="9">
                  <c:v>Belgium</c:v>
                </c:pt>
                <c:pt idx="10">
                  <c:v>Czech Republic</c:v>
                </c:pt>
                <c:pt idx="11">
                  <c:v>France</c:v>
                </c:pt>
                <c:pt idx="12">
                  <c:v>Argentina</c:v>
                </c:pt>
                <c:pt idx="13">
                  <c:v>Hungary</c:v>
                </c:pt>
                <c:pt idx="14">
                  <c:v>Slovak Republic</c:v>
                </c:pt>
                <c:pt idx="15">
                  <c:v>Turkey</c:v>
                </c:pt>
                <c:pt idx="16">
                  <c:v>Switzerland</c:v>
                </c:pt>
                <c:pt idx="17">
                  <c:v>Israel</c:v>
                </c:pt>
                <c:pt idx="18">
                  <c:v>Austria</c:v>
                </c:pt>
                <c:pt idx="19">
                  <c:v>Greece</c:v>
                </c:pt>
                <c:pt idx="20">
                  <c:v>Thailand</c:v>
                </c:pt>
                <c:pt idx="21">
                  <c:v>Serbia</c:v>
                </c:pt>
                <c:pt idx="22">
                  <c:v>Denmark</c:v>
                </c:pt>
                <c:pt idx="23">
                  <c:v>Malaysia</c:v>
                </c:pt>
                <c:pt idx="24">
                  <c:v>Liechtenstein</c:v>
                </c:pt>
                <c:pt idx="25">
                  <c:v>Australia</c:v>
                </c:pt>
                <c:pt idx="26">
                  <c:v>Lithuania</c:v>
                </c:pt>
                <c:pt idx="27">
                  <c:v>Portugal</c:v>
                </c:pt>
                <c:pt idx="28">
                  <c:v>Kazakhstan</c:v>
                </c:pt>
                <c:pt idx="29">
                  <c:v>Germany</c:v>
                </c:pt>
                <c:pt idx="30">
                  <c:v>Uruguay</c:v>
                </c:pt>
                <c:pt idx="31">
                  <c:v>Indonesia</c:v>
                </c:pt>
                <c:pt idx="32">
                  <c:v>Montenegro</c:v>
                </c:pt>
                <c:pt idx="33">
                  <c:v>New Zealand</c:v>
                </c:pt>
                <c:pt idx="34">
                  <c:v>Netherlands</c:v>
                </c:pt>
                <c:pt idx="35">
                  <c:v>Croatia</c:v>
                </c:pt>
                <c:pt idx="36">
                  <c:v>Costa Rica</c:v>
                </c:pt>
                <c:pt idx="37">
                  <c:v>Iceland</c:v>
                </c:pt>
                <c:pt idx="38">
                  <c:v>Romania</c:v>
                </c:pt>
                <c:pt idx="39">
                  <c:v>Brazil</c:v>
                </c:pt>
                <c:pt idx="40">
                  <c:v>Finland</c:v>
                </c:pt>
                <c:pt idx="41">
                  <c:v>Qatar</c:v>
                </c:pt>
                <c:pt idx="42">
                  <c:v>Italy</c:v>
                </c:pt>
                <c:pt idx="43">
                  <c:v>Singapore</c:v>
                </c:pt>
                <c:pt idx="44">
                  <c:v>Colombia</c:v>
                </c:pt>
                <c:pt idx="45">
                  <c:v>Mexico</c:v>
                </c:pt>
                <c:pt idx="46">
                  <c:v>Chile</c:v>
                </c:pt>
                <c:pt idx="47">
                  <c:v>Japan</c:v>
                </c:pt>
                <c:pt idx="48">
                  <c:v>Peru</c:v>
                </c:pt>
                <c:pt idx="49">
                  <c:v>United Arab Emirates</c:v>
                </c:pt>
                <c:pt idx="50">
                  <c:v>Slovenia</c:v>
                </c:pt>
                <c:pt idx="51">
                  <c:v>Spain</c:v>
                </c:pt>
                <c:pt idx="52">
                  <c:v>Korea</c:v>
                </c:pt>
                <c:pt idx="53">
                  <c:v>Bulgaria</c:v>
                </c:pt>
                <c:pt idx="54">
                  <c:v>Albania</c:v>
                </c:pt>
                <c:pt idx="55">
                  <c:v>Jordan</c:v>
                </c:pt>
                <c:pt idx="56">
                  <c:v>Canada</c:v>
                </c:pt>
                <c:pt idx="57">
                  <c:v>United States of America</c:v>
                </c:pt>
                <c:pt idx="58">
                  <c:v>Viet Nam</c:v>
                </c:pt>
                <c:pt idx="59">
                  <c:v>Macao-China</c:v>
                </c:pt>
                <c:pt idx="60">
                  <c:v>Hong Kong-China</c:v>
                </c:pt>
                <c:pt idx="61">
                  <c:v>Poland</c:v>
                </c:pt>
                <c:pt idx="62">
                  <c:v>Shanghai-China</c:v>
                </c:pt>
                <c:pt idx="63">
                  <c:v>Chinese Taipei</c:v>
                </c:pt>
              </c:strCache>
            </c:strRef>
          </c:cat>
          <c:val>
            <c:numRef>
              <c:f>st62q01!$E$3:$E$66</c:f>
              <c:numCache>
                <c:formatCode>0</c:formatCode>
                <c:ptCount val="64"/>
                <c:pt idx="0">
                  <c:v>80.418717566348036</c:v>
                </c:pt>
                <c:pt idx="1">
                  <c:v>71.238330063758568</c:v>
                </c:pt>
                <c:pt idx="2">
                  <c:v>68.409603185576387</c:v>
                </c:pt>
                <c:pt idx="3">
                  <c:v>65.951200778683983</c:v>
                </c:pt>
                <c:pt idx="4">
                  <c:v>65.652491896998839</c:v>
                </c:pt>
                <c:pt idx="5">
                  <c:v>64.922934005512644</c:v>
                </c:pt>
                <c:pt idx="6">
                  <c:v>64.566185477863243</c:v>
                </c:pt>
                <c:pt idx="7">
                  <c:v>64.069537104306136</c:v>
                </c:pt>
                <c:pt idx="8">
                  <c:v>61.812841072796417</c:v>
                </c:pt>
                <c:pt idx="9">
                  <c:v>60.14251409075878</c:v>
                </c:pt>
                <c:pt idx="10">
                  <c:v>59.000324352983107</c:v>
                </c:pt>
                <c:pt idx="11">
                  <c:v>58.759360637153442</c:v>
                </c:pt>
                <c:pt idx="12">
                  <c:v>56.91267514903484</c:v>
                </c:pt>
                <c:pt idx="13">
                  <c:v>56.389293594815868</c:v>
                </c:pt>
                <c:pt idx="14">
                  <c:v>56.197864420706267</c:v>
                </c:pt>
                <c:pt idx="15">
                  <c:v>56.160693911544413</c:v>
                </c:pt>
                <c:pt idx="16">
                  <c:v>55.09313026199807</c:v>
                </c:pt>
                <c:pt idx="17">
                  <c:v>54.906202399748963</c:v>
                </c:pt>
                <c:pt idx="18">
                  <c:v>54.764620385673567</c:v>
                </c:pt>
                <c:pt idx="19">
                  <c:v>52.199990673985909</c:v>
                </c:pt>
                <c:pt idx="20">
                  <c:v>52.129994100451633</c:v>
                </c:pt>
                <c:pt idx="21">
                  <c:v>52.020342422175503</c:v>
                </c:pt>
                <c:pt idx="22">
                  <c:v>50.621774663317353</c:v>
                </c:pt>
                <c:pt idx="23">
                  <c:v>49.810129736005422</c:v>
                </c:pt>
                <c:pt idx="24">
                  <c:v>49.774725885360127</c:v>
                </c:pt>
                <c:pt idx="25">
                  <c:v>48.750688741902067</c:v>
                </c:pt>
                <c:pt idx="26">
                  <c:v>48.091079563422149</c:v>
                </c:pt>
                <c:pt idx="27">
                  <c:v>47.438411245952132</c:v>
                </c:pt>
                <c:pt idx="28">
                  <c:v>45.190989951229042</c:v>
                </c:pt>
                <c:pt idx="29">
                  <c:v>44.464435046959522</c:v>
                </c:pt>
                <c:pt idx="30">
                  <c:v>44.325467151840883</c:v>
                </c:pt>
                <c:pt idx="31">
                  <c:v>43.591552238996513</c:v>
                </c:pt>
                <c:pt idx="32">
                  <c:v>43.279423673853202</c:v>
                </c:pt>
                <c:pt idx="33">
                  <c:v>42.161333792533782</c:v>
                </c:pt>
                <c:pt idx="34">
                  <c:v>40.512046643936273</c:v>
                </c:pt>
                <c:pt idx="35">
                  <c:v>40.07672812212563</c:v>
                </c:pt>
                <c:pt idx="36">
                  <c:v>39.050882117684189</c:v>
                </c:pt>
                <c:pt idx="37">
                  <c:v>38.412514306814728</c:v>
                </c:pt>
                <c:pt idx="38">
                  <c:v>38.033799053821433</c:v>
                </c:pt>
                <c:pt idx="39">
                  <c:v>37.389251040839127</c:v>
                </c:pt>
                <c:pt idx="40">
                  <c:v>35.026153177392892</c:v>
                </c:pt>
                <c:pt idx="41">
                  <c:v>34.58692159216794</c:v>
                </c:pt>
                <c:pt idx="42">
                  <c:v>32.854534649959952</c:v>
                </c:pt>
                <c:pt idx="43">
                  <c:v>32.642411648568363</c:v>
                </c:pt>
                <c:pt idx="44">
                  <c:v>30.904638846244609</c:v>
                </c:pt>
                <c:pt idx="45">
                  <c:v>29.811152064915351</c:v>
                </c:pt>
                <c:pt idx="46">
                  <c:v>28.23472229916036</c:v>
                </c:pt>
                <c:pt idx="47">
                  <c:v>27.93606175495972</c:v>
                </c:pt>
                <c:pt idx="48">
                  <c:v>27.554008073839348</c:v>
                </c:pt>
                <c:pt idx="49">
                  <c:v>27.044853172493109</c:v>
                </c:pt>
                <c:pt idx="50">
                  <c:v>26.626198130893989</c:v>
                </c:pt>
                <c:pt idx="51">
                  <c:v>26.457343455218918</c:v>
                </c:pt>
                <c:pt idx="52">
                  <c:v>26.22046614364351</c:v>
                </c:pt>
                <c:pt idx="53">
                  <c:v>24.120910523610611</c:v>
                </c:pt>
                <c:pt idx="54">
                  <c:v>23.37952273870048</c:v>
                </c:pt>
                <c:pt idx="55">
                  <c:v>22.992926237812199</c:v>
                </c:pt>
                <c:pt idx="56">
                  <c:v>16.317791457802439</c:v>
                </c:pt>
                <c:pt idx="57">
                  <c:v>14.465082566831651</c:v>
                </c:pt>
                <c:pt idx="58">
                  <c:v>13.159675243657169</c:v>
                </c:pt>
                <c:pt idx="59">
                  <c:v>12.0701405959336</c:v>
                </c:pt>
                <c:pt idx="60">
                  <c:v>10.7177310541244</c:v>
                </c:pt>
                <c:pt idx="61">
                  <c:v>10.629433855192641</c:v>
                </c:pt>
                <c:pt idx="62">
                  <c:v>9.3845001274556932</c:v>
                </c:pt>
                <c:pt idx="63">
                  <c:v>8.1942888408471291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02-48E2-BDDA-A6EA0F1EE447}"/>
            </c:ext>
          </c:extLst>
        </c:ser>
        <c:ser>
          <c:idx val="2"/>
          <c:order val="2"/>
          <c:tx>
            <c:strRef>
              <c:f>st62q01!$F$2</c:f>
              <c:strCache>
                <c:ptCount val="1"/>
                <c:pt idx="0">
                  <c:v>% group_2</c:v>
                </c:pt>
              </c:strCache>
            </c:strRef>
          </c:tx>
          <c:spPr>
            <a:solidFill>
              <a:srgbClr val="A5A5A5"/>
            </a:solidFill>
            <a:ln w="25400">
              <a:noFill/>
            </a:ln>
          </c:spPr>
          <c:invertIfNegative val="0"/>
          <c:cat>
            <c:strRef>
              <c:f>st62q01!$C$3:$C$66</c:f>
              <c:strCache>
                <c:ptCount val="64"/>
                <c:pt idx="0">
                  <c:v>Tunisia</c:v>
                </c:pt>
                <c:pt idx="1">
                  <c:v>Sweden</c:v>
                </c:pt>
                <c:pt idx="2">
                  <c:v>Perm(Russian Federation)</c:v>
                </c:pt>
                <c:pt idx="3">
                  <c:v>Estonia</c:v>
                </c:pt>
                <c:pt idx="4">
                  <c:v>Russian Federation</c:v>
                </c:pt>
                <c:pt idx="5">
                  <c:v>Latvia</c:v>
                </c:pt>
                <c:pt idx="6">
                  <c:v>Luxembourg</c:v>
                </c:pt>
                <c:pt idx="7">
                  <c:v>Ireland</c:v>
                </c:pt>
                <c:pt idx="8">
                  <c:v>United Kingdom</c:v>
                </c:pt>
                <c:pt idx="9">
                  <c:v>Belgium</c:v>
                </c:pt>
                <c:pt idx="10">
                  <c:v>Czech Republic</c:v>
                </c:pt>
                <c:pt idx="11">
                  <c:v>France</c:v>
                </c:pt>
                <c:pt idx="12">
                  <c:v>Argentina</c:v>
                </c:pt>
                <c:pt idx="13">
                  <c:v>Hungary</c:v>
                </c:pt>
                <c:pt idx="14">
                  <c:v>Slovak Republic</c:v>
                </c:pt>
                <c:pt idx="15">
                  <c:v>Turkey</c:v>
                </c:pt>
                <c:pt idx="16">
                  <c:v>Switzerland</c:v>
                </c:pt>
                <c:pt idx="17">
                  <c:v>Israel</c:v>
                </c:pt>
                <c:pt idx="18">
                  <c:v>Austria</c:v>
                </c:pt>
                <c:pt idx="19">
                  <c:v>Greece</c:v>
                </c:pt>
                <c:pt idx="20">
                  <c:v>Thailand</c:v>
                </c:pt>
                <c:pt idx="21">
                  <c:v>Serbia</c:v>
                </c:pt>
                <c:pt idx="22">
                  <c:v>Denmark</c:v>
                </c:pt>
                <c:pt idx="23">
                  <c:v>Malaysia</c:v>
                </c:pt>
                <c:pt idx="24">
                  <c:v>Liechtenstein</c:v>
                </c:pt>
                <c:pt idx="25">
                  <c:v>Australia</c:v>
                </c:pt>
                <c:pt idx="26">
                  <c:v>Lithuania</c:v>
                </c:pt>
                <c:pt idx="27">
                  <c:v>Portugal</c:v>
                </c:pt>
                <c:pt idx="28">
                  <c:v>Kazakhstan</c:v>
                </c:pt>
                <c:pt idx="29">
                  <c:v>Germany</c:v>
                </c:pt>
                <c:pt idx="30">
                  <c:v>Uruguay</c:v>
                </c:pt>
                <c:pt idx="31">
                  <c:v>Indonesia</c:v>
                </c:pt>
                <c:pt idx="32">
                  <c:v>Montenegro</c:v>
                </c:pt>
                <c:pt idx="33">
                  <c:v>New Zealand</c:v>
                </c:pt>
                <c:pt idx="34">
                  <c:v>Netherlands</c:v>
                </c:pt>
                <c:pt idx="35">
                  <c:v>Croatia</c:v>
                </c:pt>
                <c:pt idx="36">
                  <c:v>Costa Rica</c:v>
                </c:pt>
                <c:pt idx="37">
                  <c:v>Iceland</c:v>
                </c:pt>
                <c:pt idx="38">
                  <c:v>Romania</c:v>
                </c:pt>
                <c:pt idx="39">
                  <c:v>Brazil</c:v>
                </c:pt>
                <c:pt idx="40">
                  <c:v>Finland</c:v>
                </c:pt>
                <c:pt idx="41">
                  <c:v>Qatar</c:v>
                </c:pt>
                <c:pt idx="42">
                  <c:v>Italy</c:v>
                </c:pt>
                <c:pt idx="43">
                  <c:v>Singapore</c:v>
                </c:pt>
                <c:pt idx="44">
                  <c:v>Colombia</c:v>
                </c:pt>
                <c:pt idx="45">
                  <c:v>Mexico</c:v>
                </c:pt>
                <c:pt idx="46">
                  <c:v>Chile</c:v>
                </c:pt>
                <c:pt idx="47">
                  <c:v>Japan</c:v>
                </c:pt>
                <c:pt idx="48">
                  <c:v>Peru</c:v>
                </c:pt>
                <c:pt idx="49">
                  <c:v>United Arab Emirates</c:v>
                </c:pt>
                <c:pt idx="50">
                  <c:v>Slovenia</c:v>
                </c:pt>
                <c:pt idx="51">
                  <c:v>Spain</c:v>
                </c:pt>
                <c:pt idx="52">
                  <c:v>Korea</c:v>
                </c:pt>
                <c:pt idx="53">
                  <c:v>Bulgaria</c:v>
                </c:pt>
                <c:pt idx="54">
                  <c:v>Albania</c:v>
                </c:pt>
                <c:pt idx="55">
                  <c:v>Jordan</c:v>
                </c:pt>
                <c:pt idx="56">
                  <c:v>Canada</c:v>
                </c:pt>
                <c:pt idx="57">
                  <c:v>United States of America</c:v>
                </c:pt>
                <c:pt idx="58">
                  <c:v>Viet Nam</c:v>
                </c:pt>
                <c:pt idx="59">
                  <c:v>Macao-China</c:v>
                </c:pt>
                <c:pt idx="60">
                  <c:v>Hong Kong-China</c:v>
                </c:pt>
                <c:pt idx="61">
                  <c:v>Poland</c:v>
                </c:pt>
                <c:pt idx="62">
                  <c:v>Shanghai-China</c:v>
                </c:pt>
                <c:pt idx="63">
                  <c:v>Chinese Taipei</c:v>
                </c:pt>
              </c:strCache>
            </c:strRef>
          </c:cat>
          <c:val>
            <c:numRef>
              <c:f>st62q01!$F$3:$F$66</c:f>
              <c:numCache>
                <c:formatCode>0</c:formatCode>
                <c:ptCount val="64"/>
                <c:pt idx="0">
                  <c:v>8.8658459492445516</c:v>
                </c:pt>
                <c:pt idx="1">
                  <c:v>16.134046113333991</c:v>
                </c:pt>
                <c:pt idx="2">
                  <c:v>18.848607139894401</c:v>
                </c:pt>
                <c:pt idx="3">
                  <c:v>16.370120067384189</c:v>
                </c:pt>
                <c:pt idx="4">
                  <c:v>19.106364632691339</c:v>
                </c:pt>
                <c:pt idx="5">
                  <c:v>14.970633733256861</c:v>
                </c:pt>
                <c:pt idx="6">
                  <c:v>13.96075714716828</c:v>
                </c:pt>
                <c:pt idx="7">
                  <c:v>16.600183037046499</c:v>
                </c:pt>
                <c:pt idx="8">
                  <c:v>18.73618866724393</c:v>
                </c:pt>
                <c:pt idx="9">
                  <c:v>15.10468856379404</c:v>
                </c:pt>
                <c:pt idx="10">
                  <c:v>23.16899743825282</c:v>
                </c:pt>
                <c:pt idx="11">
                  <c:v>21.049290522602188</c:v>
                </c:pt>
                <c:pt idx="12">
                  <c:v>16.717861425958969</c:v>
                </c:pt>
                <c:pt idx="13">
                  <c:v>23.42195273405078</c:v>
                </c:pt>
                <c:pt idx="14">
                  <c:v>19.776316308009228</c:v>
                </c:pt>
                <c:pt idx="15">
                  <c:v>14.108964720392541</c:v>
                </c:pt>
                <c:pt idx="16">
                  <c:v>19.448351901031781</c:v>
                </c:pt>
                <c:pt idx="17">
                  <c:v>17.18014201680467</c:v>
                </c:pt>
                <c:pt idx="18">
                  <c:v>16.343620226172298</c:v>
                </c:pt>
                <c:pt idx="19">
                  <c:v>19.157416372999599</c:v>
                </c:pt>
                <c:pt idx="20">
                  <c:v>25.685065925163411</c:v>
                </c:pt>
                <c:pt idx="21">
                  <c:v>23.82527969606739</c:v>
                </c:pt>
                <c:pt idx="22">
                  <c:v>22.04164550264468</c:v>
                </c:pt>
                <c:pt idx="23">
                  <c:v>22.866247438325338</c:v>
                </c:pt>
                <c:pt idx="24">
                  <c:v>13.403750706420089</c:v>
                </c:pt>
                <c:pt idx="25">
                  <c:v>16.90613556547531</c:v>
                </c:pt>
                <c:pt idx="26">
                  <c:v>26.96944021910442</c:v>
                </c:pt>
                <c:pt idx="27">
                  <c:v>17.412723306492389</c:v>
                </c:pt>
                <c:pt idx="28">
                  <c:v>25.521143582343498</c:v>
                </c:pt>
                <c:pt idx="29">
                  <c:v>14.656879713470801</c:v>
                </c:pt>
                <c:pt idx="30">
                  <c:v>14.02203518253695</c:v>
                </c:pt>
                <c:pt idx="31">
                  <c:v>27.976335003981369</c:v>
                </c:pt>
                <c:pt idx="32">
                  <c:v>20.547472353937799</c:v>
                </c:pt>
                <c:pt idx="33">
                  <c:v>18.092381644056211</c:v>
                </c:pt>
                <c:pt idx="34">
                  <c:v>11.20248156397607</c:v>
                </c:pt>
                <c:pt idx="35">
                  <c:v>19.914012922576571</c:v>
                </c:pt>
                <c:pt idx="36">
                  <c:v>19.175623096012409</c:v>
                </c:pt>
                <c:pt idx="37">
                  <c:v>17.732276020782621</c:v>
                </c:pt>
                <c:pt idx="38">
                  <c:v>22.943151671751838</c:v>
                </c:pt>
                <c:pt idx="39">
                  <c:v>14.079227470739131</c:v>
                </c:pt>
                <c:pt idx="40">
                  <c:v>24.98382034169428</c:v>
                </c:pt>
                <c:pt idx="41">
                  <c:v>16.281856331183459</c:v>
                </c:pt>
                <c:pt idx="42">
                  <c:v>19.137957585094789</c:v>
                </c:pt>
                <c:pt idx="43">
                  <c:v>8.5142990742492977</c:v>
                </c:pt>
                <c:pt idx="44">
                  <c:v>15.278861923532361</c:v>
                </c:pt>
                <c:pt idx="45">
                  <c:v>23.027560102133219</c:v>
                </c:pt>
                <c:pt idx="46">
                  <c:v>19.295786643894921</c:v>
                </c:pt>
                <c:pt idx="47">
                  <c:v>24.957992868281409</c:v>
                </c:pt>
                <c:pt idx="48">
                  <c:v>21.788376146180902</c:v>
                </c:pt>
                <c:pt idx="49">
                  <c:v>10.060751577535219</c:v>
                </c:pt>
                <c:pt idx="50">
                  <c:v>20.424104349853639</c:v>
                </c:pt>
                <c:pt idx="51">
                  <c:v>14.98871796349386</c:v>
                </c:pt>
                <c:pt idx="52">
                  <c:v>37.89990586711037</c:v>
                </c:pt>
                <c:pt idx="53">
                  <c:v>27.379236564408099</c:v>
                </c:pt>
                <c:pt idx="54">
                  <c:v>14.812873191660641</c:v>
                </c:pt>
                <c:pt idx="55">
                  <c:v>12.62438805792365</c:v>
                </c:pt>
                <c:pt idx="56">
                  <c:v>14.27799355609914</c:v>
                </c:pt>
                <c:pt idx="57">
                  <c:v>16.44250241143752</c:v>
                </c:pt>
                <c:pt idx="58">
                  <c:v>14.6931925185377</c:v>
                </c:pt>
                <c:pt idx="59">
                  <c:v>11.568522326923031</c:v>
                </c:pt>
                <c:pt idx="60">
                  <c:v>12.70804543303576</c:v>
                </c:pt>
                <c:pt idx="61">
                  <c:v>18.723428650878908</c:v>
                </c:pt>
                <c:pt idx="62">
                  <c:v>6.8123786273581386</c:v>
                </c:pt>
                <c:pt idx="63">
                  <c:v>11.861076510842921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02-48E2-BDDA-A6EA0F1EE447}"/>
            </c:ext>
          </c:extLst>
        </c:ser>
        <c:ser>
          <c:idx val="3"/>
          <c:order val="3"/>
          <c:tx>
            <c:strRef>
              <c:f>st62q01!$G$2</c:f>
              <c:strCache>
                <c:ptCount val="1"/>
                <c:pt idx="0">
                  <c:v>% group_3</c:v>
                </c:pt>
              </c:strCache>
            </c:strRef>
          </c:tx>
          <c:spPr>
            <a:solidFill>
              <a:srgbClr val="FFC000"/>
            </a:solidFill>
            <a:ln w="25400">
              <a:noFill/>
            </a:ln>
          </c:spPr>
          <c:invertIfNegative val="0"/>
          <c:cat>
            <c:strRef>
              <c:f>st62q01!$C$3:$C$66</c:f>
              <c:strCache>
                <c:ptCount val="64"/>
                <c:pt idx="0">
                  <c:v>Tunisia</c:v>
                </c:pt>
                <c:pt idx="1">
                  <c:v>Sweden</c:v>
                </c:pt>
                <c:pt idx="2">
                  <c:v>Perm(Russian Federation)</c:v>
                </c:pt>
                <c:pt idx="3">
                  <c:v>Estonia</c:v>
                </c:pt>
                <c:pt idx="4">
                  <c:v>Russian Federation</c:v>
                </c:pt>
                <c:pt idx="5">
                  <c:v>Latvia</c:v>
                </c:pt>
                <c:pt idx="6">
                  <c:v>Luxembourg</c:v>
                </c:pt>
                <c:pt idx="7">
                  <c:v>Ireland</c:v>
                </c:pt>
                <c:pt idx="8">
                  <c:v>United Kingdom</c:v>
                </c:pt>
                <c:pt idx="9">
                  <c:v>Belgium</c:v>
                </c:pt>
                <c:pt idx="10">
                  <c:v>Czech Republic</c:v>
                </c:pt>
                <c:pt idx="11">
                  <c:v>France</c:v>
                </c:pt>
                <c:pt idx="12">
                  <c:v>Argentina</c:v>
                </c:pt>
                <c:pt idx="13">
                  <c:v>Hungary</c:v>
                </c:pt>
                <c:pt idx="14">
                  <c:v>Slovak Republic</c:v>
                </c:pt>
                <c:pt idx="15">
                  <c:v>Turkey</c:v>
                </c:pt>
                <c:pt idx="16">
                  <c:v>Switzerland</c:v>
                </c:pt>
                <c:pt idx="17">
                  <c:v>Israel</c:v>
                </c:pt>
                <c:pt idx="18">
                  <c:v>Austria</c:v>
                </c:pt>
                <c:pt idx="19">
                  <c:v>Greece</c:v>
                </c:pt>
                <c:pt idx="20">
                  <c:v>Thailand</c:v>
                </c:pt>
                <c:pt idx="21">
                  <c:v>Serbia</c:v>
                </c:pt>
                <c:pt idx="22">
                  <c:v>Denmark</c:v>
                </c:pt>
                <c:pt idx="23">
                  <c:v>Malaysia</c:v>
                </c:pt>
                <c:pt idx="24">
                  <c:v>Liechtenstein</c:v>
                </c:pt>
                <c:pt idx="25">
                  <c:v>Australia</c:v>
                </c:pt>
                <c:pt idx="26">
                  <c:v>Lithuania</c:v>
                </c:pt>
                <c:pt idx="27">
                  <c:v>Portugal</c:v>
                </c:pt>
                <c:pt idx="28">
                  <c:v>Kazakhstan</c:v>
                </c:pt>
                <c:pt idx="29">
                  <c:v>Germany</c:v>
                </c:pt>
                <c:pt idx="30">
                  <c:v>Uruguay</c:v>
                </c:pt>
                <c:pt idx="31">
                  <c:v>Indonesia</c:v>
                </c:pt>
                <c:pt idx="32">
                  <c:v>Montenegro</c:v>
                </c:pt>
                <c:pt idx="33">
                  <c:v>New Zealand</c:v>
                </c:pt>
                <c:pt idx="34">
                  <c:v>Netherlands</c:v>
                </c:pt>
                <c:pt idx="35">
                  <c:v>Croatia</c:v>
                </c:pt>
                <c:pt idx="36">
                  <c:v>Costa Rica</c:v>
                </c:pt>
                <c:pt idx="37">
                  <c:v>Iceland</c:v>
                </c:pt>
                <c:pt idx="38">
                  <c:v>Romania</c:v>
                </c:pt>
                <c:pt idx="39">
                  <c:v>Brazil</c:v>
                </c:pt>
                <c:pt idx="40">
                  <c:v>Finland</c:v>
                </c:pt>
                <c:pt idx="41">
                  <c:v>Qatar</c:v>
                </c:pt>
                <c:pt idx="42">
                  <c:v>Italy</c:v>
                </c:pt>
                <c:pt idx="43">
                  <c:v>Singapore</c:v>
                </c:pt>
                <c:pt idx="44">
                  <c:v>Colombia</c:v>
                </c:pt>
                <c:pt idx="45">
                  <c:v>Mexico</c:v>
                </c:pt>
                <c:pt idx="46">
                  <c:v>Chile</c:v>
                </c:pt>
                <c:pt idx="47">
                  <c:v>Japan</c:v>
                </c:pt>
                <c:pt idx="48">
                  <c:v>Peru</c:v>
                </c:pt>
                <c:pt idx="49">
                  <c:v>United Arab Emirates</c:v>
                </c:pt>
                <c:pt idx="50">
                  <c:v>Slovenia</c:v>
                </c:pt>
                <c:pt idx="51">
                  <c:v>Spain</c:v>
                </c:pt>
                <c:pt idx="52">
                  <c:v>Korea</c:v>
                </c:pt>
                <c:pt idx="53">
                  <c:v>Bulgaria</c:v>
                </c:pt>
                <c:pt idx="54">
                  <c:v>Albania</c:v>
                </c:pt>
                <c:pt idx="55">
                  <c:v>Jordan</c:v>
                </c:pt>
                <c:pt idx="56">
                  <c:v>Canada</c:v>
                </c:pt>
                <c:pt idx="57">
                  <c:v>United States of America</c:v>
                </c:pt>
                <c:pt idx="58">
                  <c:v>Viet Nam</c:v>
                </c:pt>
                <c:pt idx="59">
                  <c:v>Macao-China</c:v>
                </c:pt>
                <c:pt idx="60">
                  <c:v>Hong Kong-China</c:v>
                </c:pt>
                <c:pt idx="61">
                  <c:v>Poland</c:v>
                </c:pt>
                <c:pt idx="62">
                  <c:v>Shanghai-China</c:v>
                </c:pt>
                <c:pt idx="63">
                  <c:v>Chinese Taipei</c:v>
                </c:pt>
              </c:strCache>
            </c:strRef>
          </c:cat>
          <c:val>
            <c:numRef>
              <c:f>st62q01!$G$3:$G$66</c:f>
              <c:numCache>
                <c:formatCode>0</c:formatCode>
                <c:ptCount val="64"/>
                <c:pt idx="0">
                  <c:v>3.7025928211975749</c:v>
                </c:pt>
                <c:pt idx="1">
                  <c:v>6.6241174308443744</c:v>
                </c:pt>
                <c:pt idx="2">
                  <c:v>8.1948975472167653</c:v>
                </c:pt>
                <c:pt idx="3">
                  <c:v>11.455770378388079</c:v>
                </c:pt>
                <c:pt idx="4">
                  <c:v>9.952068868317097</c:v>
                </c:pt>
                <c:pt idx="5">
                  <c:v>10.00024332215369</c:v>
                </c:pt>
                <c:pt idx="6">
                  <c:v>9.8573153329286942</c:v>
                </c:pt>
                <c:pt idx="7">
                  <c:v>10.994150366929819</c:v>
                </c:pt>
                <c:pt idx="8">
                  <c:v>11.427448341141149</c:v>
                </c:pt>
                <c:pt idx="9">
                  <c:v>11.80624930516379</c:v>
                </c:pt>
                <c:pt idx="10">
                  <c:v>10.57608106993958</c:v>
                </c:pt>
                <c:pt idx="11">
                  <c:v>11.66665307650632</c:v>
                </c:pt>
                <c:pt idx="12">
                  <c:v>11.59716478676819</c:v>
                </c:pt>
                <c:pt idx="13">
                  <c:v>13.931720603766539</c:v>
                </c:pt>
                <c:pt idx="14">
                  <c:v>13.95294590784013</c:v>
                </c:pt>
                <c:pt idx="15">
                  <c:v>14.554882528656529</c:v>
                </c:pt>
                <c:pt idx="16">
                  <c:v>12.78345688482983</c:v>
                </c:pt>
                <c:pt idx="17">
                  <c:v>11.769562473994601</c:v>
                </c:pt>
                <c:pt idx="18">
                  <c:v>10.963816607136421</c:v>
                </c:pt>
                <c:pt idx="19">
                  <c:v>13.011999317953959</c:v>
                </c:pt>
                <c:pt idx="20">
                  <c:v>10.669358358649889</c:v>
                </c:pt>
                <c:pt idx="21">
                  <c:v>12.386615833948589</c:v>
                </c:pt>
                <c:pt idx="22">
                  <c:v>16.658294880525322</c:v>
                </c:pt>
                <c:pt idx="23">
                  <c:v>14.7423560142329</c:v>
                </c:pt>
                <c:pt idx="24">
                  <c:v>15.327246888795891</c:v>
                </c:pt>
                <c:pt idx="25">
                  <c:v>14.284014932963149</c:v>
                </c:pt>
                <c:pt idx="26">
                  <c:v>16.548936148713569</c:v>
                </c:pt>
                <c:pt idx="27">
                  <c:v>17.39971925983329</c:v>
                </c:pt>
                <c:pt idx="28">
                  <c:v>15.70515835657433</c:v>
                </c:pt>
                <c:pt idx="29">
                  <c:v>10.475263401149769</c:v>
                </c:pt>
                <c:pt idx="30">
                  <c:v>16.77596063150396</c:v>
                </c:pt>
                <c:pt idx="31">
                  <c:v>14.19879144296093</c:v>
                </c:pt>
                <c:pt idx="32">
                  <c:v>12.599231145955031</c:v>
                </c:pt>
                <c:pt idx="33">
                  <c:v>17.956824065819539</c:v>
                </c:pt>
                <c:pt idx="34">
                  <c:v>16.427446100727501</c:v>
                </c:pt>
                <c:pt idx="35">
                  <c:v>17.100638920555689</c:v>
                </c:pt>
                <c:pt idx="36">
                  <c:v>19.138743742589281</c:v>
                </c:pt>
                <c:pt idx="37">
                  <c:v>19.4635997861064</c:v>
                </c:pt>
                <c:pt idx="38">
                  <c:v>18.539133624079358</c:v>
                </c:pt>
                <c:pt idx="39">
                  <c:v>17.704610094365989</c:v>
                </c:pt>
                <c:pt idx="40">
                  <c:v>23.150955469685091</c:v>
                </c:pt>
                <c:pt idx="41">
                  <c:v>14.63133607883818</c:v>
                </c:pt>
                <c:pt idx="42">
                  <c:v>22.4748142618093</c:v>
                </c:pt>
                <c:pt idx="43">
                  <c:v>11.37988235701742</c:v>
                </c:pt>
                <c:pt idx="44">
                  <c:v>21.134326525202429</c:v>
                </c:pt>
                <c:pt idx="45">
                  <c:v>21.568001215001321</c:v>
                </c:pt>
                <c:pt idx="46">
                  <c:v>24.490449362138179</c:v>
                </c:pt>
                <c:pt idx="47">
                  <c:v>27.120291086229091</c:v>
                </c:pt>
                <c:pt idx="48">
                  <c:v>20.42164557804465</c:v>
                </c:pt>
                <c:pt idx="49">
                  <c:v>9.2919193706908167</c:v>
                </c:pt>
                <c:pt idx="50">
                  <c:v>25.75054660228388</c:v>
                </c:pt>
                <c:pt idx="51">
                  <c:v>20.178491395688141</c:v>
                </c:pt>
                <c:pt idx="52">
                  <c:v>19.849275571617461</c:v>
                </c:pt>
                <c:pt idx="53">
                  <c:v>22.831580291313099</c:v>
                </c:pt>
                <c:pt idx="54">
                  <c:v>16.252114874899821</c:v>
                </c:pt>
                <c:pt idx="55">
                  <c:v>8.4157172693068247</c:v>
                </c:pt>
                <c:pt idx="56">
                  <c:v>21.17947675163261</c:v>
                </c:pt>
                <c:pt idx="57">
                  <c:v>22.928363828970479</c:v>
                </c:pt>
                <c:pt idx="58">
                  <c:v>27.317512955641689</c:v>
                </c:pt>
                <c:pt idx="59">
                  <c:v>17.910047030766869</c:v>
                </c:pt>
                <c:pt idx="60">
                  <c:v>21.231776254391612</c:v>
                </c:pt>
                <c:pt idx="61">
                  <c:v>29.730619970936299</c:v>
                </c:pt>
                <c:pt idx="62">
                  <c:v>10.441482998625959</c:v>
                </c:pt>
                <c:pt idx="63">
                  <c:v>26.49624701845428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002-48E2-BDDA-A6EA0F1EE447}"/>
            </c:ext>
          </c:extLst>
        </c:ser>
        <c:ser>
          <c:idx val="4"/>
          <c:order val="4"/>
          <c:tx>
            <c:strRef>
              <c:f>st62q01!$H$2</c:f>
              <c:strCache>
                <c:ptCount val="1"/>
                <c:pt idx="0">
                  <c:v>% group_4</c:v>
                </c:pt>
              </c:strCache>
            </c:strRef>
          </c:tx>
          <c:spPr>
            <a:solidFill>
              <a:srgbClr val="5B9BD5"/>
            </a:solidFill>
            <a:ln w="25400">
              <a:noFill/>
            </a:ln>
          </c:spPr>
          <c:invertIfNegative val="0"/>
          <c:cat>
            <c:strRef>
              <c:f>st62q01!$C$3:$C$66</c:f>
              <c:strCache>
                <c:ptCount val="64"/>
                <c:pt idx="0">
                  <c:v>Tunisia</c:v>
                </c:pt>
                <c:pt idx="1">
                  <c:v>Sweden</c:v>
                </c:pt>
                <c:pt idx="2">
                  <c:v>Perm(Russian Federation)</c:v>
                </c:pt>
                <c:pt idx="3">
                  <c:v>Estonia</c:v>
                </c:pt>
                <c:pt idx="4">
                  <c:v>Russian Federation</c:v>
                </c:pt>
                <c:pt idx="5">
                  <c:v>Latvia</c:v>
                </c:pt>
                <c:pt idx="6">
                  <c:v>Luxembourg</c:v>
                </c:pt>
                <c:pt idx="7">
                  <c:v>Ireland</c:v>
                </c:pt>
                <c:pt idx="8">
                  <c:v>United Kingdom</c:v>
                </c:pt>
                <c:pt idx="9">
                  <c:v>Belgium</c:v>
                </c:pt>
                <c:pt idx="10">
                  <c:v>Czech Republic</c:v>
                </c:pt>
                <c:pt idx="11">
                  <c:v>France</c:v>
                </c:pt>
                <c:pt idx="12">
                  <c:v>Argentina</c:v>
                </c:pt>
                <c:pt idx="13">
                  <c:v>Hungary</c:v>
                </c:pt>
                <c:pt idx="14">
                  <c:v>Slovak Republic</c:v>
                </c:pt>
                <c:pt idx="15">
                  <c:v>Turkey</c:v>
                </c:pt>
                <c:pt idx="16">
                  <c:v>Switzerland</c:v>
                </c:pt>
                <c:pt idx="17">
                  <c:v>Israel</c:v>
                </c:pt>
                <c:pt idx="18">
                  <c:v>Austria</c:v>
                </c:pt>
                <c:pt idx="19">
                  <c:v>Greece</c:v>
                </c:pt>
                <c:pt idx="20">
                  <c:v>Thailand</c:v>
                </c:pt>
                <c:pt idx="21">
                  <c:v>Serbia</c:v>
                </c:pt>
                <c:pt idx="22">
                  <c:v>Denmark</c:v>
                </c:pt>
                <c:pt idx="23">
                  <c:v>Malaysia</c:v>
                </c:pt>
                <c:pt idx="24">
                  <c:v>Liechtenstein</c:v>
                </c:pt>
                <c:pt idx="25">
                  <c:v>Australia</c:v>
                </c:pt>
                <c:pt idx="26">
                  <c:v>Lithuania</c:v>
                </c:pt>
                <c:pt idx="27">
                  <c:v>Portugal</c:v>
                </c:pt>
                <c:pt idx="28">
                  <c:v>Kazakhstan</c:v>
                </c:pt>
                <c:pt idx="29">
                  <c:v>Germany</c:v>
                </c:pt>
                <c:pt idx="30">
                  <c:v>Uruguay</c:v>
                </c:pt>
                <c:pt idx="31">
                  <c:v>Indonesia</c:v>
                </c:pt>
                <c:pt idx="32">
                  <c:v>Montenegro</c:v>
                </c:pt>
                <c:pt idx="33">
                  <c:v>New Zealand</c:v>
                </c:pt>
                <c:pt idx="34">
                  <c:v>Netherlands</c:v>
                </c:pt>
                <c:pt idx="35">
                  <c:v>Croatia</c:v>
                </c:pt>
                <c:pt idx="36">
                  <c:v>Costa Rica</c:v>
                </c:pt>
                <c:pt idx="37">
                  <c:v>Iceland</c:v>
                </c:pt>
                <c:pt idx="38">
                  <c:v>Romania</c:v>
                </c:pt>
                <c:pt idx="39">
                  <c:v>Brazil</c:v>
                </c:pt>
                <c:pt idx="40">
                  <c:v>Finland</c:v>
                </c:pt>
                <c:pt idx="41">
                  <c:v>Qatar</c:v>
                </c:pt>
                <c:pt idx="42">
                  <c:v>Italy</c:v>
                </c:pt>
                <c:pt idx="43">
                  <c:v>Singapore</c:v>
                </c:pt>
                <c:pt idx="44">
                  <c:v>Colombia</c:v>
                </c:pt>
                <c:pt idx="45">
                  <c:v>Mexico</c:v>
                </c:pt>
                <c:pt idx="46">
                  <c:v>Chile</c:v>
                </c:pt>
                <c:pt idx="47">
                  <c:v>Japan</c:v>
                </c:pt>
                <c:pt idx="48">
                  <c:v>Peru</c:v>
                </c:pt>
                <c:pt idx="49">
                  <c:v>United Arab Emirates</c:v>
                </c:pt>
                <c:pt idx="50">
                  <c:v>Slovenia</c:v>
                </c:pt>
                <c:pt idx="51">
                  <c:v>Spain</c:v>
                </c:pt>
                <c:pt idx="52">
                  <c:v>Korea</c:v>
                </c:pt>
                <c:pt idx="53">
                  <c:v>Bulgaria</c:v>
                </c:pt>
                <c:pt idx="54">
                  <c:v>Albania</c:v>
                </c:pt>
                <c:pt idx="55">
                  <c:v>Jordan</c:v>
                </c:pt>
                <c:pt idx="56">
                  <c:v>Canada</c:v>
                </c:pt>
                <c:pt idx="57">
                  <c:v>United States of America</c:v>
                </c:pt>
                <c:pt idx="58">
                  <c:v>Viet Nam</c:v>
                </c:pt>
                <c:pt idx="59">
                  <c:v>Macao-China</c:v>
                </c:pt>
                <c:pt idx="60">
                  <c:v>Hong Kong-China</c:v>
                </c:pt>
                <c:pt idx="61">
                  <c:v>Poland</c:v>
                </c:pt>
                <c:pt idx="62">
                  <c:v>Shanghai-China</c:v>
                </c:pt>
                <c:pt idx="63">
                  <c:v>Chinese Taipei</c:v>
                </c:pt>
              </c:strCache>
            </c:strRef>
          </c:cat>
          <c:val>
            <c:numRef>
              <c:f>st62q01!$H$3:$H$66</c:f>
              <c:numCache>
                <c:formatCode>0</c:formatCode>
                <c:ptCount val="64"/>
                <c:pt idx="0">
                  <c:v>2.917741813204259</c:v>
                </c:pt>
                <c:pt idx="1">
                  <c:v>2.9020225246657052</c:v>
                </c:pt>
                <c:pt idx="2">
                  <c:v>2.8079694715593289</c:v>
                </c:pt>
                <c:pt idx="3">
                  <c:v>4.0629772941150808</c:v>
                </c:pt>
                <c:pt idx="4">
                  <c:v>3.2466919194989661</c:v>
                </c:pt>
                <c:pt idx="5">
                  <c:v>5.937233205962027</c:v>
                </c:pt>
                <c:pt idx="6">
                  <c:v>4.7255898839786443</c:v>
                </c:pt>
                <c:pt idx="7">
                  <c:v>5.0543429250593919</c:v>
                </c:pt>
                <c:pt idx="8">
                  <c:v>5.2952986325692324</c:v>
                </c:pt>
                <c:pt idx="9">
                  <c:v>6.6598016423236608</c:v>
                </c:pt>
                <c:pt idx="10">
                  <c:v>4.5181568743208542</c:v>
                </c:pt>
                <c:pt idx="11">
                  <c:v>4.9630592335159323</c:v>
                </c:pt>
                <c:pt idx="12">
                  <c:v>7.5960511061676002</c:v>
                </c:pt>
                <c:pt idx="13">
                  <c:v>3.989146477761687</c:v>
                </c:pt>
                <c:pt idx="14">
                  <c:v>6.1647516901346338</c:v>
                </c:pt>
                <c:pt idx="15">
                  <c:v>11.57805404663384</c:v>
                </c:pt>
                <c:pt idx="16">
                  <c:v>5.3361917542416526</c:v>
                </c:pt>
                <c:pt idx="17">
                  <c:v>7.9742880336431607</c:v>
                </c:pt>
                <c:pt idx="18">
                  <c:v>7.725384972406439</c:v>
                </c:pt>
                <c:pt idx="19">
                  <c:v>8.7175840692642126</c:v>
                </c:pt>
                <c:pt idx="20">
                  <c:v>9.2128569458713123</c:v>
                </c:pt>
                <c:pt idx="21">
                  <c:v>7.6855220492537333</c:v>
                </c:pt>
                <c:pt idx="22">
                  <c:v>5.7456946197878684</c:v>
                </c:pt>
                <c:pt idx="23">
                  <c:v>7.9067766011928846</c:v>
                </c:pt>
                <c:pt idx="24">
                  <c:v>6.2155036450094254</c:v>
                </c:pt>
                <c:pt idx="25">
                  <c:v>9.7845848576216063</c:v>
                </c:pt>
                <c:pt idx="26">
                  <c:v>5.1975026877282016</c:v>
                </c:pt>
                <c:pt idx="27">
                  <c:v>10.506368227687229</c:v>
                </c:pt>
                <c:pt idx="28">
                  <c:v>8.8112132314404708</c:v>
                </c:pt>
                <c:pt idx="29">
                  <c:v>10.71391096463296</c:v>
                </c:pt>
                <c:pt idx="30">
                  <c:v>12.62585291390071</c:v>
                </c:pt>
                <c:pt idx="31">
                  <c:v>11.097131083774091</c:v>
                </c:pt>
                <c:pt idx="32">
                  <c:v>10.141644777146659</c:v>
                </c:pt>
                <c:pt idx="33">
                  <c:v>12.32001634950487</c:v>
                </c:pt>
                <c:pt idx="34">
                  <c:v>16.499640914445848</c:v>
                </c:pt>
                <c:pt idx="35">
                  <c:v>9.8264939691744999</c:v>
                </c:pt>
                <c:pt idx="36">
                  <c:v>13.8913090980038</c:v>
                </c:pt>
                <c:pt idx="37">
                  <c:v>12.06247960273404</c:v>
                </c:pt>
                <c:pt idx="38">
                  <c:v>13.499908438692749</c:v>
                </c:pt>
                <c:pt idx="39">
                  <c:v>19.901567926305852</c:v>
                </c:pt>
                <c:pt idx="40">
                  <c:v>10.444036295494451</c:v>
                </c:pt>
                <c:pt idx="41">
                  <c:v>12.330029249704671</c:v>
                </c:pt>
                <c:pt idx="42">
                  <c:v>15.174209788547451</c:v>
                </c:pt>
                <c:pt idx="43">
                  <c:v>19.915266609749331</c:v>
                </c:pt>
                <c:pt idx="44">
                  <c:v>20.73102764546563</c:v>
                </c:pt>
                <c:pt idx="45">
                  <c:v>17.022203127859019</c:v>
                </c:pt>
                <c:pt idx="46">
                  <c:v>20.474615145448809</c:v>
                </c:pt>
                <c:pt idx="47">
                  <c:v>13.715212267129649</c:v>
                </c:pt>
                <c:pt idx="48">
                  <c:v>18.44508071624491</c:v>
                </c:pt>
                <c:pt idx="49">
                  <c:v>17.430561152255809</c:v>
                </c:pt>
                <c:pt idx="50">
                  <c:v>17.627805101999911</c:v>
                </c:pt>
                <c:pt idx="51">
                  <c:v>17.378914478132561</c:v>
                </c:pt>
                <c:pt idx="52">
                  <c:v>9.9941598986630638</c:v>
                </c:pt>
                <c:pt idx="53">
                  <c:v>16.43472866532947</c:v>
                </c:pt>
                <c:pt idx="54">
                  <c:v>18.447171695088411</c:v>
                </c:pt>
                <c:pt idx="55">
                  <c:v>20.902179382502769</c:v>
                </c:pt>
                <c:pt idx="56">
                  <c:v>22.881457675357559</c:v>
                </c:pt>
                <c:pt idx="57">
                  <c:v>22.39600048133229</c:v>
                </c:pt>
                <c:pt idx="58">
                  <c:v>27.38105610694257</c:v>
                </c:pt>
                <c:pt idx="59">
                  <c:v>26.096694534661658</c:v>
                </c:pt>
                <c:pt idx="60">
                  <c:v>26.611620028797191</c:v>
                </c:pt>
                <c:pt idx="61">
                  <c:v>26.53763951903122</c:v>
                </c:pt>
                <c:pt idx="62">
                  <c:v>18.61000512375038</c:v>
                </c:pt>
                <c:pt idx="63">
                  <c:v>33.761762030034753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002-48E2-BDDA-A6EA0F1EE447}"/>
            </c:ext>
          </c:extLst>
        </c:ser>
        <c:ser>
          <c:idx val="5"/>
          <c:order val="5"/>
          <c:tx>
            <c:strRef>
              <c:f>st62q01!$I$2</c:f>
              <c:strCache>
                <c:ptCount val="1"/>
                <c:pt idx="0">
                  <c:v>% group_5</c:v>
                </c:pt>
              </c:strCache>
            </c:strRef>
          </c:tx>
          <c:spPr>
            <a:solidFill>
              <a:srgbClr val="70AD47"/>
            </a:solidFill>
            <a:ln w="25400">
              <a:noFill/>
            </a:ln>
          </c:spPr>
          <c:invertIfNegative val="0"/>
          <c:cat>
            <c:strRef>
              <c:f>st62q01!$C$3:$C$66</c:f>
              <c:strCache>
                <c:ptCount val="64"/>
                <c:pt idx="0">
                  <c:v>Tunisia</c:v>
                </c:pt>
                <c:pt idx="1">
                  <c:v>Sweden</c:v>
                </c:pt>
                <c:pt idx="2">
                  <c:v>Perm(Russian Federation)</c:v>
                </c:pt>
                <c:pt idx="3">
                  <c:v>Estonia</c:v>
                </c:pt>
                <c:pt idx="4">
                  <c:v>Russian Federation</c:v>
                </c:pt>
                <c:pt idx="5">
                  <c:v>Latvia</c:v>
                </c:pt>
                <c:pt idx="6">
                  <c:v>Luxembourg</c:v>
                </c:pt>
                <c:pt idx="7">
                  <c:v>Ireland</c:v>
                </c:pt>
                <c:pt idx="8">
                  <c:v>United Kingdom</c:v>
                </c:pt>
                <c:pt idx="9">
                  <c:v>Belgium</c:v>
                </c:pt>
                <c:pt idx="10">
                  <c:v>Czech Republic</c:v>
                </c:pt>
                <c:pt idx="11">
                  <c:v>France</c:v>
                </c:pt>
                <c:pt idx="12">
                  <c:v>Argentina</c:v>
                </c:pt>
                <c:pt idx="13">
                  <c:v>Hungary</c:v>
                </c:pt>
                <c:pt idx="14">
                  <c:v>Slovak Republic</c:v>
                </c:pt>
                <c:pt idx="15">
                  <c:v>Turkey</c:v>
                </c:pt>
                <c:pt idx="16">
                  <c:v>Switzerland</c:v>
                </c:pt>
                <c:pt idx="17">
                  <c:v>Israel</c:v>
                </c:pt>
                <c:pt idx="18">
                  <c:v>Austria</c:v>
                </c:pt>
                <c:pt idx="19">
                  <c:v>Greece</c:v>
                </c:pt>
                <c:pt idx="20">
                  <c:v>Thailand</c:v>
                </c:pt>
                <c:pt idx="21">
                  <c:v>Serbia</c:v>
                </c:pt>
                <c:pt idx="22">
                  <c:v>Denmark</c:v>
                </c:pt>
                <c:pt idx="23">
                  <c:v>Malaysia</c:v>
                </c:pt>
                <c:pt idx="24">
                  <c:v>Liechtenstein</c:v>
                </c:pt>
                <c:pt idx="25">
                  <c:v>Australia</c:v>
                </c:pt>
                <c:pt idx="26">
                  <c:v>Lithuania</c:v>
                </c:pt>
                <c:pt idx="27">
                  <c:v>Portugal</c:v>
                </c:pt>
                <c:pt idx="28">
                  <c:v>Kazakhstan</c:v>
                </c:pt>
                <c:pt idx="29">
                  <c:v>Germany</c:v>
                </c:pt>
                <c:pt idx="30">
                  <c:v>Uruguay</c:v>
                </c:pt>
                <c:pt idx="31">
                  <c:v>Indonesia</c:v>
                </c:pt>
                <c:pt idx="32">
                  <c:v>Montenegro</c:v>
                </c:pt>
                <c:pt idx="33">
                  <c:v>New Zealand</c:v>
                </c:pt>
                <c:pt idx="34">
                  <c:v>Netherlands</c:v>
                </c:pt>
                <c:pt idx="35">
                  <c:v>Croatia</c:v>
                </c:pt>
                <c:pt idx="36">
                  <c:v>Costa Rica</c:v>
                </c:pt>
                <c:pt idx="37">
                  <c:v>Iceland</c:v>
                </c:pt>
                <c:pt idx="38">
                  <c:v>Romania</c:v>
                </c:pt>
                <c:pt idx="39">
                  <c:v>Brazil</c:v>
                </c:pt>
                <c:pt idx="40">
                  <c:v>Finland</c:v>
                </c:pt>
                <c:pt idx="41">
                  <c:v>Qatar</c:v>
                </c:pt>
                <c:pt idx="42">
                  <c:v>Italy</c:v>
                </c:pt>
                <c:pt idx="43">
                  <c:v>Singapore</c:v>
                </c:pt>
                <c:pt idx="44">
                  <c:v>Colombia</c:v>
                </c:pt>
                <c:pt idx="45">
                  <c:v>Mexico</c:v>
                </c:pt>
                <c:pt idx="46">
                  <c:v>Chile</c:v>
                </c:pt>
                <c:pt idx="47">
                  <c:v>Japan</c:v>
                </c:pt>
                <c:pt idx="48">
                  <c:v>Peru</c:v>
                </c:pt>
                <c:pt idx="49">
                  <c:v>United Arab Emirates</c:v>
                </c:pt>
                <c:pt idx="50">
                  <c:v>Slovenia</c:v>
                </c:pt>
                <c:pt idx="51">
                  <c:v>Spain</c:v>
                </c:pt>
                <c:pt idx="52">
                  <c:v>Korea</c:v>
                </c:pt>
                <c:pt idx="53">
                  <c:v>Bulgaria</c:v>
                </c:pt>
                <c:pt idx="54">
                  <c:v>Albania</c:v>
                </c:pt>
                <c:pt idx="55">
                  <c:v>Jordan</c:v>
                </c:pt>
                <c:pt idx="56">
                  <c:v>Canada</c:v>
                </c:pt>
                <c:pt idx="57">
                  <c:v>United States of America</c:v>
                </c:pt>
                <c:pt idx="58">
                  <c:v>Viet Nam</c:v>
                </c:pt>
                <c:pt idx="59">
                  <c:v>Macao-China</c:v>
                </c:pt>
                <c:pt idx="60">
                  <c:v>Hong Kong-China</c:v>
                </c:pt>
                <c:pt idx="61">
                  <c:v>Poland</c:v>
                </c:pt>
                <c:pt idx="62">
                  <c:v>Shanghai-China</c:v>
                </c:pt>
                <c:pt idx="63">
                  <c:v>Chinese Taipei</c:v>
                </c:pt>
              </c:strCache>
            </c:strRef>
          </c:cat>
          <c:val>
            <c:numRef>
              <c:f>st62q01!$I$3:$I$66</c:f>
              <c:numCache>
                <c:formatCode>0</c:formatCode>
                <c:ptCount val="64"/>
                <c:pt idx="0">
                  <c:v>4.0951018500055918</c:v>
                </c:pt>
                <c:pt idx="1">
                  <c:v>3.1014838673973579</c:v>
                </c:pt>
                <c:pt idx="2">
                  <c:v>1.7389226557531181</c:v>
                </c:pt>
                <c:pt idx="3">
                  <c:v>2.1599314814286732</c:v>
                </c:pt>
                <c:pt idx="4">
                  <c:v>2.0423826824937641</c:v>
                </c:pt>
                <c:pt idx="5">
                  <c:v>4.1689557331147791</c:v>
                </c:pt>
                <c:pt idx="6">
                  <c:v>6.8901521580611202</c:v>
                </c:pt>
                <c:pt idx="7">
                  <c:v>3.2817865666581549</c:v>
                </c:pt>
                <c:pt idx="8">
                  <c:v>2.7282232862492619</c:v>
                </c:pt>
                <c:pt idx="9">
                  <c:v>6.2867463979597051</c:v>
                </c:pt>
                <c:pt idx="10">
                  <c:v>2.7364402645036461</c:v>
                </c:pt>
                <c:pt idx="11">
                  <c:v>3.5616365302221231</c:v>
                </c:pt>
                <c:pt idx="12">
                  <c:v>7.1762475320703993</c:v>
                </c:pt>
                <c:pt idx="13">
                  <c:v>2.2678865896051219</c:v>
                </c:pt>
                <c:pt idx="14">
                  <c:v>3.908121673309735</c:v>
                </c:pt>
                <c:pt idx="15">
                  <c:v>3.597404792772664</c:v>
                </c:pt>
                <c:pt idx="16">
                  <c:v>7.3388691978986564</c:v>
                </c:pt>
                <c:pt idx="17">
                  <c:v>8.1698050758085969</c:v>
                </c:pt>
                <c:pt idx="18">
                  <c:v>10.202557808611269</c:v>
                </c:pt>
                <c:pt idx="19">
                  <c:v>6.9130095657963224</c:v>
                </c:pt>
                <c:pt idx="20">
                  <c:v>2.302724669863756</c:v>
                </c:pt>
                <c:pt idx="21">
                  <c:v>4.0822399985547797</c:v>
                </c:pt>
                <c:pt idx="22">
                  <c:v>4.9325903337247743</c:v>
                </c:pt>
                <c:pt idx="23">
                  <c:v>4.6744902102434551</c:v>
                </c:pt>
                <c:pt idx="24">
                  <c:v>15.27877287441447</c:v>
                </c:pt>
                <c:pt idx="25">
                  <c:v>10.274575902037849</c:v>
                </c:pt>
                <c:pt idx="26">
                  <c:v>3.1930413810316729</c:v>
                </c:pt>
                <c:pt idx="27">
                  <c:v>7.2427779600349833</c:v>
                </c:pt>
                <c:pt idx="28">
                  <c:v>4.7714948784126809</c:v>
                </c:pt>
                <c:pt idx="29">
                  <c:v>19.689510873786961</c:v>
                </c:pt>
                <c:pt idx="30">
                  <c:v>12.250684120217519</c:v>
                </c:pt>
                <c:pt idx="31">
                  <c:v>3.136190230287105</c:v>
                </c:pt>
                <c:pt idx="32">
                  <c:v>13.43222804910731</c:v>
                </c:pt>
                <c:pt idx="33">
                  <c:v>9.4694441480855804</c:v>
                </c:pt>
                <c:pt idx="34">
                  <c:v>15.358384776914329</c:v>
                </c:pt>
                <c:pt idx="35">
                  <c:v>13.082126065567619</c:v>
                </c:pt>
                <c:pt idx="36">
                  <c:v>8.743441945710325</c:v>
                </c:pt>
                <c:pt idx="37">
                  <c:v>12.329130283562209</c:v>
                </c:pt>
                <c:pt idx="38">
                  <c:v>6.9840072116546299</c:v>
                </c:pt>
                <c:pt idx="39">
                  <c:v>10.92534346774991</c:v>
                </c:pt>
                <c:pt idx="40">
                  <c:v>6.3950347157332903</c:v>
                </c:pt>
                <c:pt idx="41">
                  <c:v>22.169856748105751</c:v>
                </c:pt>
                <c:pt idx="42">
                  <c:v>10.358483714588511</c:v>
                </c:pt>
                <c:pt idx="43">
                  <c:v>27.54814031041559</c:v>
                </c:pt>
                <c:pt idx="44">
                  <c:v>11.95114505955498</c:v>
                </c:pt>
                <c:pt idx="45">
                  <c:v>8.5710834900910875</c:v>
                </c:pt>
                <c:pt idx="46">
                  <c:v>7.5044265493577313</c:v>
                </c:pt>
                <c:pt idx="47">
                  <c:v>6.2704420234001343</c:v>
                </c:pt>
                <c:pt idx="48">
                  <c:v>11.79088948569019</c:v>
                </c:pt>
                <c:pt idx="49">
                  <c:v>36.171914727025062</c:v>
                </c:pt>
                <c:pt idx="50">
                  <c:v>9.571345814968593</c:v>
                </c:pt>
                <c:pt idx="51">
                  <c:v>20.996532707466539</c:v>
                </c:pt>
                <c:pt idx="52">
                  <c:v>6.0361925189656054</c:v>
                </c:pt>
                <c:pt idx="53">
                  <c:v>9.23354395533873</c:v>
                </c:pt>
                <c:pt idx="54">
                  <c:v>27.108317499650649</c:v>
                </c:pt>
                <c:pt idx="55">
                  <c:v>35.06478905245455</c:v>
                </c:pt>
                <c:pt idx="56">
                  <c:v>25.343280559108241</c:v>
                </c:pt>
                <c:pt idx="57">
                  <c:v>23.768050711428049</c:v>
                </c:pt>
                <c:pt idx="58">
                  <c:v>17.44856317522088</c:v>
                </c:pt>
                <c:pt idx="59">
                  <c:v>32.354595511714848</c:v>
                </c:pt>
                <c:pt idx="60">
                  <c:v>28.73082722965103</c:v>
                </c:pt>
                <c:pt idx="61">
                  <c:v>14.37887800396093</c:v>
                </c:pt>
                <c:pt idx="62">
                  <c:v>54.751633122809842</c:v>
                </c:pt>
                <c:pt idx="63">
                  <c:v>19.686625599820928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002-48E2-BDDA-A6EA0F1EE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40647072"/>
        <c:axId val="1"/>
      </c:barChart>
      <c:catAx>
        <c:axId val="5406470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64707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st62q01_04_combined2!$D$2</c:f>
              <c:strCache>
                <c:ptCount val="1"/>
                <c:pt idx="0">
                  <c:v>%starting category</c:v>
                </c:pt>
              </c:strCache>
            </c:strRef>
          </c:tx>
          <c:spPr>
            <a:noFill/>
            <a:ln w="25400">
              <a:noFill/>
            </a:ln>
          </c:spPr>
          <c:invertIfNegative val="0"/>
          <c:cat>
            <c:strRef>
              <c:f>st62q01_04_combined2!$C$3:$C$66</c:f>
              <c:strCache>
                <c:ptCount val="64"/>
                <c:pt idx="0">
                  <c:v>Iceland</c:v>
                </c:pt>
                <c:pt idx="1">
                  <c:v>Spain</c:v>
                </c:pt>
                <c:pt idx="2">
                  <c:v>Korea</c:v>
                </c:pt>
                <c:pt idx="3">
                  <c:v>Chinese Taipei</c:v>
                </c:pt>
                <c:pt idx="4">
                  <c:v>Hong Kong-China</c:v>
                </c:pt>
                <c:pt idx="5">
                  <c:v>Sweden</c:v>
                </c:pt>
                <c:pt idx="6">
                  <c:v>Viet Nam</c:v>
                </c:pt>
                <c:pt idx="7">
                  <c:v>Japan</c:v>
                </c:pt>
                <c:pt idx="8">
                  <c:v>Liechtenstein</c:v>
                </c:pt>
                <c:pt idx="9">
                  <c:v>Austria</c:v>
                </c:pt>
                <c:pt idx="10">
                  <c:v>Israel</c:v>
                </c:pt>
                <c:pt idx="11">
                  <c:v>Germany</c:v>
                </c:pt>
                <c:pt idx="12">
                  <c:v>Shanghai-China</c:v>
                </c:pt>
                <c:pt idx="13">
                  <c:v>Belgium</c:v>
                </c:pt>
                <c:pt idx="14">
                  <c:v>Latvia</c:v>
                </c:pt>
                <c:pt idx="15">
                  <c:v>Switzerland</c:v>
                </c:pt>
                <c:pt idx="16">
                  <c:v>Finland</c:v>
                </c:pt>
                <c:pt idx="17">
                  <c:v>Tunisia</c:v>
                </c:pt>
                <c:pt idx="18">
                  <c:v>Hungary</c:v>
                </c:pt>
                <c:pt idx="19">
                  <c:v>Greece</c:v>
                </c:pt>
                <c:pt idx="20">
                  <c:v>France</c:v>
                </c:pt>
                <c:pt idx="21">
                  <c:v>Slovak Republic</c:v>
                </c:pt>
                <c:pt idx="22">
                  <c:v>Czech Republic</c:v>
                </c:pt>
                <c:pt idx="23">
                  <c:v>Macao-China</c:v>
                </c:pt>
                <c:pt idx="24">
                  <c:v>Uruguay</c:v>
                </c:pt>
                <c:pt idx="25">
                  <c:v>Turkey</c:v>
                </c:pt>
                <c:pt idx="26">
                  <c:v>Netherlands</c:v>
                </c:pt>
                <c:pt idx="27">
                  <c:v>Costa Rica</c:v>
                </c:pt>
                <c:pt idx="28">
                  <c:v>Lithuania</c:v>
                </c:pt>
                <c:pt idx="29">
                  <c:v>Estonia</c:v>
                </c:pt>
                <c:pt idx="30">
                  <c:v>Luxembourg</c:v>
                </c:pt>
                <c:pt idx="31">
                  <c:v>United Kingdom</c:v>
                </c:pt>
                <c:pt idx="32">
                  <c:v>Ireland</c:v>
                </c:pt>
                <c:pt idx="33">
                  <c:v>Indonesia</c:v>
                </c:pt>
                <c:pt idx="34">
                  <c:v>Portugal</c:v>
                </c:pt>
                <c:pt idx="35">
                  <c:v>Perm(Russian Federation)</c:v>
                </c:pt>
                <c:pt idx="36">
                  <c:v>Bulgaria</c:v>
                </c:pt>
                <c:pt idx="37">
                  <c:v>Denmark</c:v>
                </c:pt>
                <c:pt idx="38">
                  <c:v>Montenegro</c:v>
                </c:pt>
                <c:pt idx="39">
                  <c:v>Russian Federation</c:v>
                </c:pt>
                <c:pt idx="40">
                  <c:v>Argentina</c:v>
                </c:pt>
                <c:pt idx="41">
                  <c:v>United States of America</c:v>
                </c:pt>
                <c:pt idx="42">
                  <c:v>Kazakhstan</c:v>
                </c:pt>
                <c:pt idx="43">
                  <c:v>Canada</c:v>
                </c:pt>
                <c:pt idx="44">
                  <c:v>Australia</c:v>
                </c:pt>
                <c:pt idx="45">
                  <c:v>New Zealand</c:v>
                </c:pt>
                <c:pt idx="46">
                  <c:v>Brazil</c:v>
                </c:pt>
                <c:pt idx="47">
                  <c:v>Singapore</c:v>
                </c:pt>
                <c:pt idx="48">
                  <c:v>United Arab Emirates</c:v>
                </c:pt>
                <c:pt idx="49">
                  <c:v>Qatar</c:v>
                </c:pt>
                <c:pt idx="50">
                  <c:v>Chile</c:v>
                </c:pt>
                <c:pt idx="51">
                  <c:v>Serbia</c:v>
                </c:pt>
                <c:pt idx="52">
                  <c:v>Slovenia</c:v>
                </c:pt>
                <c:pt idx="53">
                  <c:v>Malaysia</c:v>
                </c:pt>
                <c:pt idx="54">
                  <c:v>Mexico</c:v>
                </c:pt>
                <c:pt idx="55">
                  <c:v>Jordan</c:v>
                </c:pt>
                <c:pt idx="56">
                  <c:v>Colombia</c:v>
                </c:pt>
                <c:pt idx="57">
                  <c:v>Croatia</c:v>
                </c:pt>
                <c:pt idx="58">
                  <c:v>Poland</c:v>
                </c:pt>
                <c:pt idx="59">
                  <c:v>Italy</c:v>
                </c:pt>
                <c:pt idx="60">
                  <c:v>Romania</c:v>
                </c:pt>
                <c:pt idx="61">
                  <c:v>Thailand</c:v>
                </c:pt>
                <c:pt idx="62">
                  <c:v>Peru</c:v>
                </c:pt>
                <c:pt idx="63">
                  <c:v>Albania</c:v>
                </c:pt>
              </c:strCache>
            </c:strRef>
          </c:cat>
          <c:val>
            <c:numRef>
              <c:f>st62q01_04_combined2!$D$3:$D$66</c:f>
              <c:numCache>
                <c:formatCode>0</c:formatCode>
                <c:ptCount val="64"/>
                <c:pt idx="0">
                  <c:v>27.334125413189255</c:v>
                </c:pt>
                <c:pt idx="1">
                  <c:v>35.07457034312938</c:v>
                </c:pt>
                <c:pt idx="2">
                  <c:v>37.189580381768948</c:v>
                </c:pt>
                <c:pt idx="3">
                  <c:v>38.667706559662747</c:v>
                </c:pt>
                <c:pt idx="4">
                  <c:v>44.901835516799068</c:v>
                </c:pt>
                <c:pt idx="5">
                  <c:v>52.173559076525919</c:v>
                </c:pt>
                <c:pt idx="6">
                  <c:v>55.926646117982663</c:v>
                </c:pt>
                <c:pt idx="7">
                  <c:v>56.51946141131419</c:v>
                </c:pt>
                <c:pt idx="8">
                  <c:v>58.691450922956548</c:v>
                </c:pt>
                <c:pt idx="9">
                  <c:v>58.924778542559288</c:v>
                </c:pt>
                <c:pt idx="10">
                  <c:v>59.360159913303157</c:v>
                </c:pt>
                <c:pt idx="11">
                  <c:v>63.631470761241218</c:v>
                </c:pt>
                <c:pt idx="12">
                  <c:v>63.936680499833273</c:v>
                </c:pt>
                <c:pt idx="13">
                  <c:v>65.457182547632968</c:v>
                </c:pt>
                <c:pt idx="14">
                  <c:v>65.589993125928913</c:v>
                </c:pt>
                <c:pt idx="15">
                  <c:v>66.373280795663291</c:v>
                </c:pt>
                <c:pt idx="16">
                  <c:v>66.740858024105492</c:v>
                </c:pt>
                <c:pt idx="17">
                  <c:v>68.419210371225915</c:v>
                </c:pt>
                <c:pt idx="18">
                  <c:v>72.752622728242258</c:v>
                </c:pt>
                <c:pt idx="19">
                  <c:v>73.325269514472325</c:v>
                </c:pt>
                <c:pt idx="20">
                  <c:v>74.773970003567783</c:v>
                </c:pt>
                <c:pt idx="21">
                  <c:v>74.829148661376195</c:v>
                </c:pt>
                <c:pt idx="22">
                  <c:v>75.162484207321882</c:v>
                </c:pt>
                <c:pt idx="23">
                  <c:v>75.505305977943365</c:v>
                </c:pt>
                <c:pt idx="24">
                  <c:v>75.574321222489658</c:v>
                </c:pt>
                <c:pt idx="25">
                  <c:v>75.682845082663206</c:v>
                </c:pt>
                <c:pt idx="26">
                  <c:v>79.789167337544313</c:v>
                </c:pt>
                <c:pt idx="27">
                  <c:v>81.015016556445914</c:v>
                </c:pt>
                <c:pt idx="28">
                  <c:v>81.490685377273138</c:v>
                </c:pt>
                <c:pt idx="29">
                  <c:v>81.570010219279311</c:v>
                </c:pt>
                <c:pt idx="30">
                  <c:v>81.819053653845089</c:v>
                </c:pt>
                <c:pt idx="31">
                  <c:v>82.092521874612714</c:v>
                </c:pt>
                <c:pt idx="32">
                  <c:v>82.448877414239874</c:v>
                </c:pt>
                <c:pt idx="33">
                  <c:v>82.551027048348189</c:v>
                </c:pt>
                <c:pt idx="34">
                  <c:v>82.998817809908928</c:v>
                </c:pt>
                <c:pt idx="35">
                  <c:v>83.599329913586857</c:v>
                </c:pt>
                <c:pt idx="36">
                  <c:v>83.698828518953405</c:v>
                </c:pt>
                <c:pt idx="37">
                  <c:v>84.115652200497181</c:v>
                </c:pt>
                <c:pt idx="38">
                  <c:v>84.16678879222637</c:v>
                </c:pt>
                <c:pt idx="39">
                  <c:v>84.463161253467803</c:v>
                </c:pt>
                <c:pt idx="40">
                  <c:v>85.005479563076648</c:v>
                </c:pt>
                <c:pt idx="41">
                  <c:v>85.033739601921127</c:v>
                </c:pt>
                <c:pt idx="42">
                  <c:v>85.845054291202715</c:v>
                </c:pt>
                <c:pt idx="43">
                  <c:v>86.015333754652616</c:v>
                </c:pt>
                <c:pt idx="44">
                  <c:v>86.614962666682388</c:v>
                </c:pt>
                <c:pt idx="45">
                  <c:v>86.841851053825394</c:v>
                </c:pt>
                <c:pt idx="46">
                  <c:v>87.267021880700966</c:v>
                </c:pt>
                <c:pt idx="47">
                  <c:v>87.297306912155264</c:v>
                </c:pt>
                <c:pt idx="48">
                  <c:v>87.765307815546279</c:v>
                </c:pt>
                <c:pt idx="49">
                  <c:v>88.220174285001875</c:v>
                </c:pt>
                <c:pt idx="50">
                  <c:v>88.402617776345124</c:v>
                </c:pt>
                <c:pt idx="51">
                  <c:v>88.657803464315123</c:v>
                </c:pt>
                <c:pt idx="52">
                  <c:v>88.781828742112197</c:v>
                </c:pt>
                <c:pt idx="53">
                  <c:v>88.859131573507355</c:v>
                </c:pt>
                <c:pt idx="54">
                  <c:v>88.950422807173183</c:v>
                </c:pt>
                <c:pt idx="55">
                  <c:v>90.150712185664474</c:v>
                </c:pt>
                <c:pt idx="56">
                  <c:v>90.171741332173625</c:v>
                </c:pt>
                <c:pt idx="57">
                  <c:v>90.424113306903863</c:v>
                </c:pt>
                <c:pt idx="58">
                  <c:v>90.452025532895405</c:v>
                </c:pt>
                <c:pt idx="59">
                  <c:v>90.521619644344199</c:v>
                </c:pt>
                <c:pt idx="60">
                  <c:v>92.1602625827243</c:v>
                </c:pt>
                <c:pt idx="61">
                  <c:v>93.651607480137542</c:v>
                </c:pt>
                <c:pt idx="62">
                  <c:v>95.15084819616537</c:v>
                </c:pt>
                <c:pt idx="63">
                  <c:v>96.90704322981108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1D-4A19-9A7D-B9B330A98A30}"/>
            </c:ext>
          </c:extLst>
        </c:ser>
        <c:ser>
          <c:idx val="1"/>
          <c:order val="1"/>
          <c:tx>
            <c:strRef>
              <c:f>st62q01_04_combined2!$E$2</c:f>
              <c:strCache>
                <c:ptCount val="1"/>
                <c:pt idx="0">
                  <c:v>% group_1</c:v>
                </c:pt>
              </c:strCache>
            </c:strRef>
          </c:tx>
          <c:spPr>
            <a:solidFill>
              <a:srgbClr val="2C7BB6"/>
            </a:solidFill>
            <a:ln w="25400">
              <a:noFill/>
            </a:ln>
          </c:spPr>
          <c:invertIfNegative val="0"/>
          <c:cat>
            <c:strRef>
              <c:f>st62q01_04_combined2!$C$3:$C$66</c:f>
              <c:strCache>
                <c:ptCount val="64"/>
                <c:pt idx="0">
                  <c:v>Iceland</c:v>
                </c:pt>
                <c:pt idx="1">
                  <c:v>Spain</c:v>
                </c:pt>
                <c:pt idx="2">
                  <c:v>Korea</c:v>
                </c:pt>
                <c:pt idx="3">
                  <c:v>Chinese Taipei</c:v>
                </c:pt>
                <c:pt idx="4">
                  <c:v>Hong Kong-China</c:v>
                </c:pt>
                <c:pt idx="5">
                  <c:v>Sweden</c:v>
                </c:pt>
                <c:pt idx="6">
                  <c:v>Viet Nam</c:v>
                </c:pt>
                <c:pt idx="7">
                  <c:v>Japan</c:v>
                </c:pt>
                <c:pt idx="8">
                  <c:v>Liechtenstein</c:v>
                </c:pt>
                <c:pt idx="9">
                  <c:v>Austria</c:v>
                </c:pt>
                <c:pt idx="10">
                  <c:v>Israel</c:v>
                </c:pt>
                <c:pt idx="11">
                  <c:v>Germany</c:v>
                </c:pt>
                <c:pt idx="12">
                  <c:v>Shanghai-China</c:v>
                </c:pt>
                <c:pt idx="13">
                  <c:v>Belgium</c:v>
                </c:pt>
                <c:pt idx="14">
                  <c:v>Latvia</c:v>
                </c:pt>
                <c:pt idx="15">
                  <c:v>Switzerland</c:v>
                </c:pt>
                <c:pt idx="16">
                  <c:v>Finland</c:v>
                </c:pt>
                <c:pt idx="17">
                  <c:v>Tunisia</c:v>
                </c:pt>
                <c:pt idx="18">
                  <c:v>Hungary</c:v>
                </c:pt>
                <c:pt idx="19">
                  <c:v>Greece</c:v>
                </c:pt>
                <c:pt idx="20">
                  <c:v>France</c:v>
                </c:pt>
                <c:pt idx="21">
                  <c:v>Slovak Republic</c:v>
                </c:pt>
                <c:pt idx="22">
                  <c:v>Czech Republic</c:v>
                </c:pt>
                <c:pt idx="23">
                  <c:v>Macao-China</c:v>
                </c:pt>
                <c:pt idx="24">
                  <c:v>Uruguay</c:v>
                </c:pt>
                <c:pt idx="25">
                  <c:v>Turkey</c:v>
                </c:pt>
                <c:pt idx="26">
                  <c:v>Netherlands</c:v>
                </c:pt>
                <c:pt idx="27">
                  <c:v>Costa Rica</c:v>
                </c:pt>
                <c:pt idx="28">
                  <c:v>Lithuania</c:v>
                </c:pt>
                <c:pt idx="29">
                  <c:v>Estonia</c:v>
                </c:pt>
                <c:pt idx="30">
                  <c:v>Luxembourg</c:v>
                </c:pt>
                <c:pt idx="31">
                  <c:v>United Kingdom</c:v>
                </c:pt>
                <c:pt idx="32">
                  <c:v>Ireland</c:v>
                </c:pt>
                <c:pt idx="33">
                  <c:v>Indonesia</c:v>
                </c:pt>
                <c:pt idx="34">
                  <c:v>Portugal</c:v>
                </c:pt>
                <c:pt idx="35">
                  <c:v>Perm(Russian Federation)</c:v>
                </c:pt>
                <c:pt idx="36">
                  <c:v>Bulgaria</c:v>
                </c:pt>
                <c:pt idx="37">
                  <c:v>Denmark</c:v>
                </c:pt>
                <c:pt idx="38">
                  <c:v>Montenegro</c:v>
                </c:pt>
                <c:pt idx="39">
                  <c:v>Russian Federation</c:v>
                </c:pt>
                <c:pt idx="40">
                  <c:v>Argentina</c:v>
                </c:pt>
                <c:pt idx="41">
                  <c:v>United States of America</c:v>
                </c:pt>
                <c:pt idx="42">
                  <c:v>Kazakhstan</c:v>
                </c:pt>
                <c:pt idx="43">
                  <c:v>Canada</c:v>
                </c:pt>
                <c:pt idx="44">
                  <c:v>Australia</c:v>
                </c:pt>
                <c:pt idx="45">
                  <c:v>New Zealand</c:v>
                </c:pt>
                <c:pt idx="46">
                  <c:v>Brazil</c:v>
                </c:pt>
                <c:pt idx="47">
                  <c:v>Singapore</c:v>
                </c:pt>
                <c:pt idx="48">
                  <c:v>United Arab Emirates</c:v>
                </c:pt>
                <c:pt idx="49">
                  <c:v>Qatar</c:v>
                </c:pt>
                <c:pt idx="50">
                  <c:v>Chile</c:v>
                </c:pt>
                <c:pt idx="51">
                  <c:v>Serbia</c:v>
                </c:pt>
                <c:pt idx="52">
                  <c:v>Slovenia</c:v>
                </c:pt>
                <c:pt idx="53">
                  <c:v>Malaysia</c:v>
                </c:pt>
                <c:pt idx="54">
                  <c:v>Mexico</c:v>
                </c:pt>
                <c:pt idx="55">
                  <c:v>Jordan</c:v>
                </c:pt>
                <c:pt idx="56">
                  <c:v>Colombia</c:v>
                </c:pt>
                <c:pt idx="57">
                  <c:v>Croatia</c:v>
                </c:pt>
                <c:pt idx="58">
                  <c:v>Poland</c:v>
                </c:pt>
                <c:pt idx="59">
                  <c:v>Italy</c:v>
                </c:pt>
                <c:pt idx="60">
                  <c:v>Romania</c:v>
                </c:pt>
                <c:pt idx="61">
                  <c:v>Thailand</c:v>
                </c:pt>
                <c:pt idx="62">
                  <c:v>Peru</c:v>
                </c:pt>
                <c:pt idx="63">
                  <c:v>Albania</c:v>
                </c:pt>
              </c:strCache>
            </c:strRef>
          </c:cat>
          <c:val>
            <c:numRef>
              <c:f>st62q01_04_combined2!$E$3:$E$66</c:f>
              <c:numCache>
                <c:formatCode>0</c:formatCode>
                <c:ptCount val="64"/>
                <c:pt idx="0">
                  <c:v>72.665874586810745</c:v>
                </c:pt>
                <c:pt idx="1">
                  <c:v>64.92542965687062</c:v>
                </c:pt>
                <c:pt idx="2">
                  <c:v>62.810419618231052</c:v>
                </c:pt>
                <c:pt idx="3">
                  <c:v>61.332293440337253</c:v>
                </c:pt>
                <c:pt idx="4">
                  <c:v>55.098164483200932</c:v>
                </c:pt>
                <c:pt idx="5">
                  <c:v>47.826440923474081</c:v>
                </c:pt>
                <c:pt idx="6">
                  <c:v>44.073353882017337</c:v>
                </c:pt>
                <c:pt idx="7">
                  <c:v>43.48053858868581</c:v>
                </c:pt>
                <c:pt idx="8">
                  <c:v>41.308549077043452</c:v>
                </c:pt>
                <c:pt idx="9">
                  <c:v>41.075221457440712</c:v>
                </c:pt>
                <c:pt idx="10">
                  <c:v>40.639840086696843</c:v>
                </c:pt>
                <c:pt idx="11">
                  <c:v>36.368529238758782</c:v>
                </c:pt>
                <c:pt idx="12">
                  <c:v>36.063319500166727</c:v>
                </c:pt>
                <c:pt idx="13">
                  <c:v>34.542817452367032</c:v>
                </c:pt>
                <c:pt idx="14">
                  <c:v>34.41000687407108</c:v>
                </c:pt>
                <c:pt idx="15">
                  <c:v>33.626719204336709</c:v>
                </c:pt>
                <c:pt idx="16">
                  <c:v>33.259141975894508</c:v>
                </c:pt>
                <c:pt idx="17">
                  <c:v>31.580789628774092</c:v>
                </c:pt>
                <c:pt idx="18">
                  <c:v>27.247377271757738</c:v>
                </c:pt>
                <c:pt idx="19">
                  <c:v>26.674730485527672</c:v>
                </c:pt>
                <c:pt idx="20">
                  <c:v>25.226029996432221</c:v>
                </c:pt>
                <c:pt idx="21">
                  <c:v>25.170851338623809</c:v>
                </c:pt>
                <c:pt idx="22">
                  <c:v>24.837515792678118</c:v>
                </c:pt>
                <c:pt idx="23">
                  <c:v>24.494694022056638</c:v>
                </c:pt>
                <c:pt idx="24">
                  <c:v>24.425678777510349</c:v>
                </c:pt>
                <c:pt idx="25">
                  <c:v>24.31715491733679</c:v>
                </c:pt>
                <c:pt idx="26">
                  <c:v>20.21083266245569</c:v>
                </c:pt>
                <c:pt idx="27">
                  <c:v>18.984983443554089</c:v>
                </c:pt>
                <c:pt idx="28">
                  <c:v>18.509314622726858</c:v>
                </c:pt>
                <c:pt idx="29">
                  <c:v>18.429989780720689</c:v>
                </c:pt>
                <c:pt idx="30">
                  <c:v>18.180946346154911</c:v>
                </c:pt>
                <c:pt idx="31">
                  <c:v>17.907478125387279</c:v>
                </c:pt>
                <c:pt idx="32">
                  <c:v>17.55112258576013</c:v>
                </c:pt>
                <c:pt idx="33">
                  <c:v>17.448972951651811</c:v>
                </c:pt>
                <c:pt idx="34">
                  <c:v>17.001182190091068</c:v>
                </c:pt>
                <c:pt idx="35">
                  <c:v>16.40067008641314</c:v>
                </c:pt>
                <c:pt idx="36">
                  <c:v>16.301171481046591</c:v>
                </c:pt>
                <c:pt idx="37">
                  <c:v>15.884347799502819</c:v>
                </c:pt>
                <c:pt idx="38">
                  <c:v>15.83321120777363</c:v>
                </c:pt>
                <c:pt idx="39">
                  <c:v>15.53683874653219</c:v>
                </c:pt>
                <c:pt idx="40">
                  <c:v>14.994520436923359</c:v>
                </c:pt>
                <c:pt idx="41">
                  <c:v>14.96626039807888</c:v>
                </c:pt>
                <c:pt idx="42">
                  <c:v>14.15494570879728</c:v>
                </c:pt>
                <c:pt idx="43">
                  <c:v>13.98466624534738</c:v>
                </c:pt>
                <c:pt idx="44">
                  <c:v>13.38503733331761</c:v>
                </c:pt>
                <c:pt idx="45">
                  <c:v>13.15814894617461</c:v>
                </c:pt>
                <c:pt idx="46">
                  <c:v>12.73297811929903</c:v>
                </c:pt>
                <c:pt idx="47">
                  <c:v>12.702693087844739</c:v>
                </c:pt>
                <c:pt idx="48">
                  <c:v>12.234692184453721</c:v>
                </c:pt>
                <c:pt idx="49">
                  <c:v>11.779825714998131</c:v>
                </c:pt>
                <c:pt idx="50">
                  <c:v>11.597382223654879</c:v>
                </c:pt>
                <c:pt idx="51">
                  <c:v>11.34219653568487</c:v>
                </c:pt>
                <c:pt idx="52">
                  <c:v>11.2181712578878</c:v>
                </c:pt>
                <c:pt idx="53">
                  <c:v>11.14086842649264</c:v>
                </c:pt>
                <c:pt idx="54">
                  <c:v>11.04957719282682</c:v>
                </c:pt>
                <c:pt idx="55">
                  <c:v>9.8492878143355203</c:v>
                </c:pt>
                <c:pt idx="56">
                  <c:v>9.828258667826379</c:v>
                </c:pt>
                <c:pt idx="57">
                  <c:v>9.5758866930961357</c:v>
                </c:pt>
                <c:pt idx="58">
                  <c:v>9.5479744671045914</c:v>
                </c:pt>
                <c:pt idx="59">
                  <c:v>9.478380355655796</c:v>
                </c:pt>
                <c:pt idx="60">
                  <c:v>7.8397374172756997</c:v>
                </c:pt>
                <c:pt idx="61">
                  <c:v>6.3483925198624629</c:v>
                </c:pt>
                <c:pt idx="62">
                  <c:v>4.8491518038346317</c:v>
                </c:pt>
                <c:pt idx="63">
                  <c:v>3.092956770188914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1D-4A19-9A7D-B9B330A98A30}"/>
            </c:ext>
          </c:extLst>
        </c:ser>
        <c:ser>
          <c:idx val="2"/>
          <c:order val="2"/>
          <c:tx>
            <c:strRef>
              <c:f>st62q01_04_combined2!$F$2</c:f>
              <c:strCache>
                <c:ptCount val="1"/>
                <c:pt idx="0">
                  <c:v>% group_2</c:v>
                </c:pt>
              </c:strCache>
            </c:strRef>
          </c:tx>
          <c:spPr>
            <a:solidFill>
              <a:srgbClr val="ABD9E9"/>
            </a:solidFill>
            <a:ln w="25400">
              <a:noFill/>
            </a:ln>
          </c:spPr>
          <c:invertIfNegative val="0"/>
          <c:cat>
            <c:strRef>
              <c:f>st62q01_04_combined2!$C$3:$C$66</c:f>
              <c:strCache>
                <c:ptCount val="64"/>
                <c:pt idx="0">
                  <c:v>Iceland</c:v>
                </c:pt>
                <c:pt idx="1">
                  <c:v>Spain</c:v>
                </c:pt>
                <c:pt idx="2">
                  <c:v>Korea</c:v>
                </c:pt>
                <c:pt idx="3">
                  <c:v>Chinese Taipei</c:v>
                </c:pt>
                <c:pt idx="4">
                  <c:v>Hong Kong-China</c:v>
                </c:pt>
                <c:pt idx="5">
                  <c:v>Sweden</c:v>
                </c:pt>
                <c:pt idx="6">
                  <c:v>Viet Nam</c:v>
                </c:pt>
                <c:pt idx="7">
                  <c:v>Japan</c:v>
                </c:pt>
                <c:pt idx="8">
                  <c:v>Liechtenstein</c:v>
                </c:pt>
                <c:pt idx="9">
                  <c:v>Austria</c:v>
                </c:pt>
                <c:pt idx="10">
                  <c:v>Israel</c:v>
                </c:pt>
                <c:pt idx="11">
                  <c:v>Germany</c:v>
                </c:pt>
                <c:pt idx="12">
                  <c:v>Shanghai-China</c:v>
                </c:pt>
                <c:pt idx="13">
                  <c:v>Belgium</c:v>
                </c:pt>
                <c:pt idx="14">
                  <c:v>Latvia</c:v>
                </c:pt>
                <c:pt idx="15">
                  <c:v>Switzerland</c:v>
                </c:pt>
                <c:pt idx="16">
                  <c:v>Finland</c:v>
                </c:pt>
                <c:pt idx="17">
                  <c:v>Tunisia</c:v>
                </c:pt>
                <c:pt idx="18">
                  <c:v>Hungary</c:v>
                </c:pt>
                <c:pt idx="19">
                  <c:v>Greece</c:v>
                </c:pt>
                <c:pt idx="20">
                  <c:v>France</c:v>
                </c:pt>
                <c:pt idx="21">
                  <c:v>Slovak Republic</c:v>
                </c:pt>
                <c:pt idx="22">
                  <c:v>Czech Republic</c:v>
                </c:pt>
                <c:pt idx="23">
                  <c:v>Macao-China</c:v>
                </c:pt>
                <c:pt idx="24">
                  <c:v>Uruguay</c:v>
                </c:pt>
                <c:pt idx="25">
                  <c:v>Turkey</c:v>
                </c:pt>
                <c:pt idx="26">
                  <c:v>Netherlands</c:v>
                </c:pt>
                <c:pt idx="27">
                  <c:v>Costa Rica</c:v>
                </c:pt>
                <c:pt idx="28">
                  <c:v>Lithuania</c:v>
                </c:pt>
                <c:pt idx="29">
                  <c:v>Estonia</c:v>
                </c:pt>
                <c:pt idx="30">
                  <c:v>Luxembourg</c:v>
                </c:pt>
                <c:pt idx="31">
                  <c:v>United Kingdom</c:v>
                </c:pt>
                <c:pt idx="32">
                  <c:v>Ireland</c:v>
                </c:pt>
                <c:pt idx="33">
                  <c:v>Indonesia</c:v>
                </c:pt>
                <c:pt idx="34">
                  <c:v>Portugal</c:v>
                </c:pt>
                <c:pt idx="35">
                  <c:v>Perm(Russian Federation)</c:v>
                </c:pt>
                <c:pt idx="36">
                  <c:v>Bulgaria</c:v>
                </c:pt>
                <c:pt idx="37">
                  <c:v>Denmark</c:v>
                </c:pt>
                <c:pt idx="38">
                  <c:v>Montenegro</c:v>
                </c:pt>
                <c:pt idx="39">
                  <c:v>Russian Federation</c:v>
                </c:pt>
                <c:pt idx="40">
                  <c:v>Argentina</c:v>
                </c:pt>
                <c:pt idx="41">
                  <c:v>United States of America</c:v>
                </c:pt>
                <c:pt idx="42">
                  <c:v>Kazakhstan</c:v>
                </c:pt>
                <c:pt idx="43">
                  <c:v>Canada</c:v>
                </c:pt>
                <c:pt idx="44">
                  <c:v>Australia</c:v>
                </c:pt>
                <c:pt idx="45">
                  <c:v>New Zealand</c:v>
                </c:pt>
                <c:pt idx="46">
                  <c:v>Brazil</c:v>
                </c:pt>
                <c:pt idx="47">
                  <c:v>Singapore</c:v>
                </c:pt>
                <c:pt idx="48">
                  <c:v>United Arab Emirates</c:v>
                </c:pt>
                <c:pt idx="49">
                  <c:v>Qatar</c:v>
                </c:pt>
                <c:pt idx="50">
                  <c:v>Chile</c:v>
                </c:pt>
                <c:pt idx="51">
                  <c:v>Serbia</c:v>
                </c:pt>
                <c:pt idx="52">
                  <c:v>Slovenia</c:v>
                </c:pt>
                <c:pt idx="53">
                  <c:v>Malaysia</c:v>
                </c:pt>
                <c:pt idx="54">
                  <c:v>Mexico</c:v>
                </c:pt>
                <c:pt idx="55">
                  <c:v>Jordan</c:v>
                </c:pt>
                <c:pt idx="56">
                  <c:v>Colombia</c:v>
                </c:pt>
                <c:pt idx="57">
                  <c:v>Croatia</c:v>
                </c:pt>
                <c:pt idx="58">
                  <c:v>Poland</c:v>
                </c:pt>
                <c:pt idx="59">
                  <c:v>Italy</c:v>
                </c:pt>
                <c:pt idx="60">
                  <c:v>Romania</c:v>
                </c:pt>
                <c:pt idx="61">
                  <c:v>Thailand</c:v>
                </c:pt>
                <c:pt idx="62">
                  <c:v>Peru</c:v>
                </c:pt>
                <c:pt idx="63">
                  <c:v>Albania</c:v>
                </c:pt>
              </c:strCache>
            </c:strRef>
          </c:cat>
          <c:val>
            <c:numRef>
              <c:f>st62q01_04_combined2!$F$3:$F$66</c:f>
              <c:numCache>
                <c:formatCode>0</c:formatCode>
                <c:ptCount val="64"/>
                <c:pt idx="0">
                  <c:v>11.662195415122349</c:v>
                </c:pt>
                <c:pt idx="1">
                  <c:v>16.697531269867209</c:v>
                </c:pt>
                <c:pt idx="2">
                  <c:v>23.31215949318463</c:v>
                </c:pt>
                <c:pt idx="3">
                  <c:v>17.616323349630651</c:v>
                </c:pt>
                <c:pt idx="4">
                  <c:v>17.128725928754331</c:v>
                </c:pt>
                <c:pt idx="5">
                  <c:v>24.868640748848001</c:v>
                </c:pt>
                <c:pt idx="6">
                  <c:v>18.944361978194479</c:v>
                </c:pt>
                <c:pt idx="7">
                  <c:v>22.47020256326352</c:v>
                </c:pt>
                <c:pt idx="8">
                  <c:v>25.053548544067549</c:v>
                </c:pt>
                <c:pt idx="9">
                  <c:v>23.13492093697084</c:v>
                </c:pt>
                <c:pt idx="10">
                  <c:v>16.286291904903852</c:v>
                </c:pt>
                <c:pt idx="11">
                  <c:v>23.45579958754962</c:v>
                </c:pt>
                <c:pt idx="12">
                  <c:v>15.1136859880581</c:v>
                </c:pt>
                <c:pt idx="13">
                  <c:v>15.1633115293952</c:v>
                </c:pt>
                <c:pt idx="14">
                  <c:v>19.178238762980179</c:v>
                </c:pt>
                <c:pt idx="15">
                  <c:v>21.665083881865939</c:v>
                </c:pt>
                <c:pt idx="16">
                  <c:v>21.492728191838761</c:v>
                </c:pt>
                <c:pt idx="17">
                  <c:v>19.9941208807751</c:v>
                </c:pt>
                <c:pt idx="18">
                  <c:v>21.366496797523379</c:v>
                </c:pt>
                <c:pt idx="19">
                  <c:v>18.02519123217392</c:v>
                </c:pt>
                <c:pt idx="20">
                  <c:v>15.98822822249595</c:v>
                </c:pt>
                <c:pt idx="21">
                  <c:v>15.92367258282326</c:v>
                </c:pt>
                <c:pt idx="22">
                  <c:v>22.87505816622437</c:v>
                </c:pt>
                <c:pt idx="23">
                  <c:v>13.33707953479313</c:v>
                </c:pt>
                <c:pt idx="24">
                  <c:v>20.335522599303189</c:v>
                </c:pt>
                <c:pt idx="25">
                  <c:v>15.89321820223484</c:v>
                </c:pt>
                <c:pt idx="26">
                  <c:v>12.86217563793735</c:v>
                </c:pt>
                <c:pt idx="27">
                  <c:v>14.69394938545843</c:v>
                </c:pt>
                <c:pt idx="28">
                  <c:v>18.627306102472819</c:v>
                </c:pt>
                <c:pt idx="29">
                  <c:v>18.910878115587529</c:v>
                </c:pt>
                <c:pt idx="30">
                  <c:v>14.05433707613488</c:v>
                </c:pt>
                <c:pt idx="31">
                  <c:v>19.523799756129598</c:v>
                </c:pt>
                <c:pt idx="32">
                  <c:v>17.93409833621218</c:v>
                </c:pt>
                <c:pt idx="33">
                  <c:v>20.326995411873408</c:v>
                </c:pt>
                <c:pt idx="34">
                  <c:v>14.80683744456873</c:v>
                </c:pt>
                <c:pt idx="35">
                  <c:v>15.49601886745017</c:v>
                </c:pt>
                <c:pt idx="36">
                  <c:v>16.303043554138529</c:v>
                </c:pt>
                <c:pt idx="37">
                  <c:v>14.399879986531079</c:v>
                </c:pt>
                <c:pt idx="38">
                  <c:v>12.78648046403281</c:v>
                </c:pt>
                <c:pt idx="39">
                  <c:v>16.55579881044644</c:v>
                </c:pt>
                <c:pt idx="40">
                  <c:v>16.867265356979949</c:v>
                </c:pt>
                <c:pt idx="41">
                  <c:v>16.608170510052251</c:v>
                </c:pt>
                <c:pt idx="42">
                  <c:v>15.023348399704039</c:v>
                </c:pt>
                <c:pt idx="43">
                  <c:v>12.983913855520759</c:v>
                </c:pt>
                <c:pt idx="44">
                  <c:v>14.166275965628341</c:v>
                </c:pt>
                <c:pt idx="45">
                  <c:v>15.790023395993961</c:v>
                </c:pt>
                <c:pt idx="46">
                  <c:v>18.132318635685358</c:v>
                </c:pt>
                <c:pt idx="47">
                  <c:v>10.345412240771839</c:v>
                </c:pt>
                <c:pt idx="48">
                  <c:v>11.410239680410401</c:v>
                </c:pt>
                <c:pt idx="49">
                  <c:v>14.11176950465471</c:v>
                </c:pt>
                <c:pt idx="50">
                  <c:v>13.856640951475869</c:v>
                </c:pt>
                <c:pt idx="51">
                  <c:v>12.635554330366199</c:v>
                </c:pt>
                <c:pt idx="52">
                  <c:v>11.165005710746501</c:v>
                </c:pt>
                <c:pt idx="53">
                  <c:v>14.217376299936101</c:v>
                </c:pt>
                <c:pt idx="54">
                  <c:v>18.341762852710222</c:v>
                </c:pt>
                <c:pt idx="55">
                  <c:v>9.9696961118414098</c:v>
                </c:pt>
                <c:pt idx="56">
                  <c:v>16.364487391051021</c:v>
                </c:pt>
                <c:pt idx="57">
                  <c:v>8.6988222379739515</c:v>
                </c:pt>
                <c:pt idx="58">
                  <c:v>16.037474208310329</c:v>
                </c:pt>
                <c:pt idx="59">
                  <c:v>10.65461090208847</c:v>
                </c:pt>
                <c:pt idx="60">
                  <c:v>14.418973713941011</c:v>
                </c:pt>
                <c:pt idx="61">
                  <c:v>13.938609666771841</c:v>
                </c:pt>
                <c:pt idx="62">
                  <c:v>14.9085269916042</c:v>
                </c:pt>
                <c:pt idx="63">
                  <c:v>5.4231357563560341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F1D-4A19-9A7D-B9B330A98A30}"/>
            </c:ext>
          </c:extLst>
        </c:ser>
        <c:ser>
          <c:idx val="3"/>
          <c:order val="3"/>
          <c:tx>
            <c:strRef>
              <c:f>st62q01_04_combined2!$G$2</c:f>
              <c:strCache>
                <c:ptCount val="1"/>
                <c:pt idx="0">
                  <c:v>% group_3</c:v>
                </c:pt>
              </c:strCache>
            </c:strRef>
          </c:tx>
          <c:spPr>
            <a:solidFill>
              <a:srgbClr val="FFFFBF"/>
            </a:solidFill>
            <a:ln w="25400">
              <a:noFill/>
            </a:ln>
          </c:spPr>
          <c:invertIfNegative val="0"/>
          <c:cat>
            <c:strRef>
              <c:f>st62q01_04_combined2!$C$3:$C$66</c:f>
              <c:strCache>
                <c:ptCount val="64"/>
                <c:pt idx="0">
                  <c:v>Iceland</c:v>
                </c:pt>
                <c:pt idx="1">
                  <c:v>Spain</c:v>
                </c:pt>
                <c:pt idx="2">
                  <c:v>Korea</c:v>
                </c:pt>
                <c:pt idx="3">
                  <c:v>Chinese Taipei</c:v>
                </c:pt>
                <c:pt idx="4">
                  <c:v>Hong Kong-China</c:v>
                </c:pt>
                <c:pt idx="5">
                  <c:v>Sweden</c:v>
                </c:pt>
                <c:pt idx="6">
                  <c:v>Viet Nam</c:v>
                </c:pt>
                <c:pt idx="7">
                  <c:v>Japan</c:v>
                </c:pt>
                <c:pt idx="8">
                  <c:v>Liechtenstein</c:v>
                </c:pt>
                <c:pt idx="9">
                  <c:v>Austria</c:v>
                </c:pt>
                <c:pt idx="10">
                  <c:v>Israel</c:v>
                </c:pt>
                <c:pt idx="11">
                  <c:v>Germany</c:v>
                </c:pt>
                <c:pt idx="12">
                  <c:v>Shanghai-China</c:v>
                </c:pt>
                <c:pt idx="13">
                  <c:v>Belgium</c:v>
                </c:pt>
                <c:pt idx="14">
                  <c:v>Latvia</c:v>
                </c:pt>
                <c:pt idx="15">
                  <c:v>Switzerland</c:v>
                </c:pt>
                <c:pt idx="16">
                  <c:v>Finland</c:v>
                </c:pt>
                <c:pt idx="17">
                  <c:v>Tunisia</c:v>
                </c:pt>
                <c:pt idx="18">
                  <c:v>Hungary</c:v>
                </c:pt>
                <c:pt idx="19">
                  <c:v>Greece</c:v>
                </c:pt>
                <c:pt idx="20">
                  <c:v>France</c:v>
                </c:pt>
                <c:pt idx="21">
                  <c:v>Slovak Republic</c:v>
                </c:pt>
                <c:pt idx="22">
                  <c:v>Czech Republic</c:v>
                </c:pt>
                <c:pt idx="23">
                  <c:v>Macao-China</c:v>
                </c:pt>
                <c:pt idx="24">
                  <c:v>Uruguay</c:v>
                </c:pt>
                <c:pt idx="25">
                  <c:v>Turkey</c:v>
                </c:pt>
                <c:pt idx="26">
                  <c:v>Netherlands</c:v>
                </c:pt>
                <c:pt idx="27">
                  <c:v>Costa Rica</c:v>
                </c:pt>
                <c:pt idx="28">
                  <c:v>Lithuania</c:v>
                </c:pt>
                <c:pt idx="29">
                  <c:v>Estonia</c:v>
                </c:pt>
                <c:pt idx="30">
                  <c:v>Luxembourg</c:v>
                </c:pt>
                <c:pt idx="31">
                  <c:v>United Kingdom</c:v>
                </c:pt>
                <c:pt idx="32">
                  <c:v>Ireland</c:v>
                </c:pt>
                <c:pt idx="33">
                  <c:v>Indonesia</c:v>
                </c:pt>
                <c:pt idx="34">
                  <c:v>Portugal</c:v>
                </c:pt>
                <c:pt idx="35">
                  <c:v>Perm(Russian Federation)</c:v>
                </c:pt>
                <c:pt idx="36">
                  <c:v>Bulgaria</c:v>
                </c:pt>
                <c:pt idx="37">
                  <c:v>Denmark</c:v>
                </c:pt>
                <c:pt idx="38">
                  <c:v>Montenegro</c:v>
                </c:pt>
                <c:pt idx="39">
                  <c:v>Russian Federation</c:v>
                </c:pt>
                <c:pt idx="40">
                  <c:v>Argentina</c:v>
                </c:pt>
                <c:pt idx="41">
                  <c:v>United States of America</c:v>
                </c:pt>
                <c:pt idx="42">
                  <c:v>Kazakhstan</c:v>
                </c:pt>
                <c:pt idx="43">
                  <c:v>Canada</c:v>
                </c:pt>
                <c:pt idx="44">
                  <c:v>Australia</c:v>
                </c:pt>
                <c:pt idx="45">
                  <c:v>New Zealand</c:v>
                </c:pt>
                <c:pt idx="46">
                  <c:v>Brazil</c:v>
                </c:pt>
                <c:pt idx="47">
                  <c:v>Singapore</c:v>
                </c:pt>
                <c:pt idx="48">
                  <c:v>United Arab Emirates</c:v>
                </c:pt>
                <c:pt idx="49">
                  <c:v>Qatar</c:v>
                </c:pt>
                <c:pt idx="50">
                  <c:v>Chile</c:v>
                </c:pt>
                <c:pt idx="51">
                  <c:v>Serbia</c:v>
                </c:pt>
                <c:pt idx="52">
                  <c:v>Slovenia</c:v>
                </c:pt>
                <c:pt idx="53">
                  <c:v>Malaysia</c:v>
                </c:pt>
                <c:pt idx="54">
                  <c:v>Mexico</c:v>
                </c:pt>
                <c:pt idx="55">
                  <c:v>Jordan</c:v>
                </c:pt>
                <c:pt idx="56">
                  <c:v>Colombia</c:v>
                </c:pt>
                <c:pt idx="57">
                  <c:v>Croatia</c:v>
                </c:pt>
                <c:pt idx="58">
                  <c:v>Poland</c:v>
                </c:pt>
                <c:pt idx="59">
                  <c:v>Italy</c:v>
                </c:pt>
                <c:pt idx="60">
                  <c:v>Romania</c:v>
                </c:pt>
                <c:pt idx="61">
                  <c:v>Thailand</c:v>
                </c:pt>
                <c:pt idx="62">
                  <c:v>Peru</c:v>
                </c:pt>
                <c:pt idx="63">
                  <c:v>Albania</c:v>
                </c:pt>
              </c:strCache>
            </c:strRef>
          </c:cat>
          <c:val>
            <c:numRef>
              <c:f>st62q01_04_combined2!$G$3:$G$66</c:f>
              <c:numCache>
                <c:formatCode>0</c:formatCode>
                <c:ptCount val="64"/>
                <c:pt idx="0">
                  <c:v>7.8711603105792696</c:v>
                </c:pt>
                <c:pt idx="1">
                  <c:v>8.9619642726911568</c:v>
                </c:pt>
                <c:pt idx="2">
                  <c:v>8.4869136384896127</c:v>
                </c:pt>
                <c:pt idx="3">
                  <c:v>14.38496204523037</c:v>
                </c:pt>
                <c:pt idx="4">
                  <c:v>14.88597090806352</c:v>
                </c:pt>
                <c:pt idx="5">
                  <c:v>15.167620820415101</c:v>
                </c:pt>
                <c:pt idx="6">
                  <c:v>22.059521777830629</c:v>
                </c:pt>
                <c:pt idx="7">
                  <c:v>20.709638760325848</c:v>
                </c:pt>
                <c:pt idx="8">
                  <c:v>15.387086304335471</c:v>
                </c:pt>
                <c:pt idx="9">
                  <c:v>17.341982472346331</c:v>
                </c:pt>
                <c:pt idx="10">
                  <c:v>14.271483502873959</c:v>
                </c:pt>
                <c:pt idx="11">
                  <c:v>18.27736901256873</c:v>
                </c:pt>
                <c:pt idx="12">
                  <c:v>18.115265430852659</c:v>
                </c:pt>
                <c:pt idx="13">
                  <c:v>17.295890514121371</c:v>
                </c:pt>
                <c:pt idx="14">
                  <c:v>19.10914843348322</c:v>
                </c:pt>
                <c:pt idx="15">
                  <c:v>17.273539193480548</c:v>
                </c:pt>
                <c:pt idx="16">
                  <c:v>21.839397067961141</c:v>
                </c:pt>
                <c:pt idx="17">
                  <c:v>17.285606102484341</c:v>
                </c:pt>
                <c:pt idx="18">
                  <c:v>21.716004194110361</c:v>
                </c:pt>
                <c:pt idx="19">
                  <c:v>17.0534834934526</c:v>
                </c:pt>
                <c:pt idx="20">
                  <c:v>16.3604908347682</c:v>
                </c:pt>
                <c:pt idx="21">
                  <c:v>19.892396438975481</c:v>
                </c:pt>
                <c:pt idx="22">
                  <c:v>20.553044707461691</c:v>
                </c:pt>
                <c:pt idx="23">
                  <c:v>21.719058965144889</c:v>
                </c:pt>
                <c:pt idx="24">
                  <c:v>23.694536781974801</c:v>
                </c:pt>
                <c:pt idx="25">
                  <c:v>22.843602008332962</c:v>
                </c:pt>
                <c:pt idx="26">
                  <c:v>19.196461862678682</c:v>
                </c:pt>
                <c:pt idx="27">
                  <c:v>20.36419845384129</c:v>
                </c:pt>
                <c:pt idx="28">
                  <c:v>22.186804447019089</c:v>
                </c:pt>
                <c:pt idx="29">
                  <c:v>24.980946956081421</c:v>
                </c:pt>
                <c:pt idx="30">
                  <c:v>18.319900380896041</c:v>
                </c:pt>
                <c:pt idx="31">
                  <c:v>21.952248044371899</c:v>
                </c:pt>
                <c:pt idx="32">
                  <c:v>21.35431264699665</c:v>
                </c:pt>
                <c:pt idx="33">
                  <c:v>20.72582155012158</c:v>
                </c:pt>
                <c:pt idx="34">
                  <c:v>19.200173173176879</c:v>
                </c:pt>
                <c:pt idx="35">
                  <c:v>21.661587507776499</c:v>
                </c:pt>
                <c:pt idx="36">
                  <c:v>18.758416372676852</c:v>
                </c:pt>
                <c:pt idx="37">
                  <c:v>20.22168084958782</c:v>
                </c:pt>
                <c:pt idx="38">
                  <c:v>16.282898599333588</c:v>
                </c:pt>
                <c:pt idx="39">
                  <c:v>22.353482542696408</c:v>
                </c:pt>
                <c:pt idx="40">
                  <c:v>16.44573243860026</c:v>
                </c:pt>
                <c:pt idx="41">
                  <c:v>22.95307091826902</c:v>
                </c:pt>
                <c:pt idx="42">
                  <c:v>17.802000580864579</c:v>
                </c:pt>
                <c:pt idx="43">
                  <c:v>20.836684596890009</c:v>
                </c:pt>
                <c:pt idx="44">
                  <c:v>21.64988440194227</c:v>
                </c:pt>
                <c:pt idx="45">
                  <c:v>24.975727768650771</c:v>
                </c:pt>
                <c:pt idx="46">
                  <c:v>25.163556249011389</c:v>
                </c:pt>
                <c:pt idx="47">
                  <c:v>17.48436736417985</c:v>
                </c:pt>
                <c:pt idx="48">
                  <c:v>12.865817745754811</c:v>
                </c:pt>
                <c:pt idx="49">
                  <c:v>16.272549151406491</c:v>
                </c:pt>
                <c:pt idx="50">
                  <c:v>21.98609211391868</c:v>
                </c:pt>
                <c:pt idx="51">
                  <c:v>17.618587579956738</c:v>
                </c:pt>
                <c:pt idx="52">
                  <c:v>19.922340358746141</c:v>
                </c:pt>
                <c:pt idx="53">
                  <c:v>18.526194653195379</c:v>
                </c:pt>
                <c:pt idx="54">
                  <c:v>22.16114125188367</c:v>
                </c:pt>
                <c:pt idx="55">
                  <c:v>9.8325724868262157</c:v>
                </c:pt>
                <c:pt idx="56">
                  <c:v>22.329580518376449</c:v>
                </c:pt>
                <c:pt idx="57">
                  <c:v>14.901984272065491</c:v>
                </c:pt>
                <c:pt idx="58">
                  <c:v>24.02572286827829</c:v>
                </c:pt>
                <c:pt idx="59">
                  <c:v>16.670011824381771</c:v>
                </c:pt>
                <c:pt idx="60">
                  <c:v>15.423057442738161</c:v>
                </c:pt>
                <c:pt idx="61">
                  <c:v>15.25601426355343</c:v>
                </c:pt>
                <c:pt idx="62">
                  <c:v>15.90886767898221</c:v>
                </c:pt>
                <c:pt idx="63">
                  <c:v>9.5148182783138893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F1D-4A19-9A7D-B9B330A98A30}"/>
            </c:ext>
          </c:extLst>
        </c:ser>
        <c:ser>
          <c:idx val="4"/>
          <c:order val="4"/>
          <c:tx>
            <c:strRef>
              <c:f>st62q01_04_combined2!$H$2</c:f>
              <c:strCache>
                <c:ptCount val="1"/>
                <c:pt idx="0">
                  <c:v>% group_4</c:v>
                </c:pt>
              </c:strCache>
            </c:strRef>
          </c:tx>
          <c:spPr>
            <a:solidFill>
              <a:srgbClr val="FDAE61"/>
            </a:solidFill>
            <a:ln w="25400">
              <a:noFill/>
            </a:ln>
          </c:spPr>
          <c:invertIfNegative val="0"/>
          <c:cat>
            <c:strRef>
              <c:f>st62q01_04_combined2!$C$3:$C$66</c:f>
              <c:strCache>
                <c:ptCount val="64"/>
                <c:pt idx="0">
                  <c:v>Iceland</c:v>
                </c:pt>
                <c:pt idx="1">
                  <c:v>Spain</c:v>
                </c:pt>
                <c:pt idx="2">
                  <c:v>Korea</c:v>
                </c:pt>
                <c:pt idx="3">
                  <c:v>Chinese Taipei</c:v>
                </c:pt>
                <c:pt idx="4">
                  <c:v>Hong Kong-China</c:v>
                </c:pt>
                <c:pt idx="5">
                  <c:v>Sweden</c:v>
                </c:pt>
                <c:pt idx="6">
                  <c:v>Viet Nam</c:v>
                </c:pt>
                <c:pt idx="7">
                  <c:v>Japan</c:v>
                </c:pt>
                <c:pt idx="8">
                  <c:v>Liechtenstein</c:v>
                </c:pt>
                <c:pt idx="9">
                  <c:v>Austria</c:v>
                </c:pt>
                <c:pt idx="10">
                  <c:v>Israel</c:v>
                </c:pt>
                <c:pt idx="11">
                  <c:v>Germany</c:v>
                </c:pt>
                <c:pt idx="12">
                  <c:v>Shanghai-China</c:v>
                </c:pt>
                <c:pt idx="13">
                  <c:v>Belgium</c:v>
                </c:pt>
                <c:pt idx="14">
                  <c:v>Latvia</c:v>
                </c:pt>
                <c:pt idx="15">
                  <c:v>Switzerland</c:v>
                </c:pt>
                <c:pt idx="16">
                  <c:v>Finland</c:v>
                </c:pt>
                <c:pt idx="17">
                  <c:v>Tunisia</c:v>
                </c:pt>
                <c:pt idx="18">
                  <c:v>Hungary</c:v>
                </c:pt>
                <c:pt idx="19">
                  <c:v>Greece</c:v>
                </c:pt>
                <c:pt idx="20">
                  <c:v>France</c:v>
                </c:pt>
                <c:pt idx="21">
                  <c:v>Slovak Republic</c:v>
                </c:pt>
                <c:pt idx="22">
                  <c:v>Czech Republic</c:v>
                </c:pt>
                <c:pt idx="23">
                  <c:v>Macao-China</c:v>
                </c:pt>
                <c:pt idx="24">
                  <c:v>Uruguay</c:v>
                </c:pt>
                <c:pt idx="25">
                  <c:v>Turkey</c:v>
                </c:pt>
                <c:pt idx="26">
                  <c:v>Netherlands</c:v>
                </c:pt>
                <c:pt idx="27">
                  <c:v>Costa Rica</c:v>
                </c:pt>
                <c:pt idx="28">
                  <c:v>Lithuania</c:v>
                </c:pt>
                <c:pt idx="29">
                  <c:v>Estonia</c:v>
                </c:pt>
                <c:pt idx="30">
                  <c:v>Luxembourg</c:v>
                </c:pt>
                <c:pt idx="31">
                  <c:v>United Kingdom</c:v>
                </c:pt>
                <c:pt idx="32">
                  <c:v>Ireland</c:v>
                </c:pt>
                <c:pt idx="33">
                  <c:v>Indonesia</c:v>
                </c:pt>
                <c:pt idx="34">
                  <c:v>Portugal</c:v>
                </c:pt>
                <c:pt idx="35">
                  <c:v>Perm(Russian Federation)</c:v>
                </c:pt>
                <c:pt idx="36">
                  <c:v>Bulgaria</c:v>
                </c:pt>
                <c:pt idx="37">
                  <c:v>Denmark</c:v>
                </c:pt>
                <c:pt idx="38">
                  <c:v>Montenegro</c:v>
                </c:pt>
                <c:pt idx="39">
                  <c:v>Russian Federation</c:v>
                </c:pt>
                <c:pt idx="40">
                  <c:v>Argentina</c:v>
                </c:pt>
                <c:pt idx="41">
                  <c:v>United States of America</c:v>
                </c:pt>
                <c:pt idx="42">
                  <c:v>Kazakhstan</c:v>
                </c:pt>
                <c:pt idx="43">
                  <c:v>Canada</c:v>
                </c:pt>
                <c:pt idx="44">
                  <c:v>Australia</c:v>
                </c:pt>
                <c:pt idx="45">
                  <c:v>New Zealand</c:v>
                </c:pt>
                <c:pt idx="46">
                  <c:v>Brazil</c:v>
                </c:pt>
                <c:pt idx="47">
                  <c:v>Singapore</c:v>
                </c:pt>
                <c:pt idx="48">
                  <c:v>United Arab Emirates</c:v>
                </c:pt>
                <c:pt idx="49">
                  <c:v>Qatar</c:v>
                </c:pt>
                <c:pt idx="50">
                  <c:v>Chile</c:v>
                </c:pt>
                <c:pt idx="51">
                  <c:v>Serbia</c:v>
                </c:pt>
                <c:pt idx="52">
                  <c:v>Slovenia</c:v>
                </c:pt>
                <c:pt idx="53">
                  <c:v>Malaysia</c:v>
                </c:pt>
                <c:pt idx="54">
                  <c:v>Mexico</c:v>
                </c:pt>
                <c:pt idx="55">
                  <c:v>Jordan</c:v>
                </c:pt>
                <c:pt idx="56">
                  <c:v>Colombia</c:v>
                </c:pt>
                <c:pt idx="57">
                  <c:v>Croatia</c:v>
                </c:pt>
                <c:pt idx="58">
                  <c:v>Poland</c:v>
                </c:pt>
                <c:pt idx="59">
                  <c:v>Italy</c:v>
                </c:pt>
                <c:pt idx="60">
                  <c:v>Romania</c:v>
                </c:pt>
                <c:pt idx="61">
                  <c:v>Thailand</c:v>
                </c:pt>
                <c:pt idx="62">
                  <c:v>Peru</c:v>
                </c:pt>
                <c:pt idx="63">
                  <c:v>Albania</c:v>
                </c:pt>
              </c:strCache>
            </c:strRef>
          </c:cat>
          <c:val>
            <c:numRef>
              <c:f>st62q01_04_combined2!$H$3:$H$66</c:f>
              <c:numCache>
                <c:formatCode>0</c:formatCode>
                <c:ptCount val="64"/>
                <c:pt idx="0">
                  <c:v>4.274776983554732</c:v>
                </c:pt>
                <c:pt idx="1">
                  <c:v>5.2208730641347216</c:v>
                </c:pt>
                <c:pt idx="2">
                  <c:v>3.915123905606968</c:v>
                </c:pt>
                <c:pt idx="3">
                  <c:v>5.0649252582632718</c:v>
                </c:pt>
                <c:pt idx="4">
                  <c:v>7.5526328095019881</c:v>
                </c:pt>
                <c:pt idx="5">
                  <c:v>7.2900615027828826</c:v>
                </c:pt>
                <c:pt idx="6">
                  <c:v>9.8694627686749179</c:v>
                </c:pt>
                <c:pt idx="7">
                  <c:v>10.152667547388271</c:v>
                </c:pt>
                <c:pt idx="8">
                  <c:v>7.742060690421301</c:v>
                </c:pt>
                <c:pt idx="9">
                  <c:v>10.76005605124181</c:v>
                </c:pt>
                <c:pt idx="10">
                  <c:v>10.27739096075728</c:v>
                </c:pt>
                <c:pt idx="11">
                  <c:v>11.55041509954359</c:v>
                </c:pt>
                <c:pt idx="12">
                  <c:v>11.32084971235918</c:v>
                </c:pt>
                <c:pt idx="13">
                  <c:v>13.37133279583556</c:v>
                </c:pt>
                <c:pt idx="14">
                  <c:v>15.70528131777758</c:v>
                </c:pt>
                <c:pt idx="15">
                  <c:v>11.486814717276721</c:v>
                </c:pt>
                <c:pt idx="16">
                  <c:v>15.31939424921749</c:v>
                </c:pt>
                <c:pt idx="17">
                  <c:v>15.34654697264383</c:v>
                </c:pt>
                <c:pt idx="18">
                  <c:v>16.82445353478154</c:v>
                </c:pt>
                <c:pt idx="19">
                  <c:v>16.625212022388329</c:v>
                </c:pt>
                <c:pt idx="20">
                  <c:v>16.272568970870651</c:v>
                </c:pt>
                <c:pt idx="21">
                  <c:v>16.523724868501279</c:v>
                </c:pt>
                <c:pt idx="22">
                  <c:v>14.93133963833175</c:v>
                </c:pt>
                <c:pt idx="23">
                  <c:v>17.858581366943412</c:v>
                </c:pt>
                <c:pt idx="24">
                  <c:v>17.063226076497969</c:v>
                </c:pt>
                <c:pt idx="25">
                  <c:v>23.337528688293389</c:v>
                </c:pt>
                <c:pt idx="26">
                  <c:v>22.74504402310782</c:v>
                </c:pt>
                <c:pt idx="27">
                  <c:v>19.747952543006171</c:v>
                </c:pt>
                <c:pt idx="28">
                  <c:v>19.034822177941852</c:v>
                </c:pt>
                <c:pt idx="29">
                  <c:v>20.694927805153821</c:v>
                </c:pt>
                <c:pt idx="30">
                  <c:v>18.51296609421161</c:v>
                </c:pt>
                <c:pt idx="31">
                  <c:v>21.796159486244399</c:v>
                </c:pt>
                <c:pt idx="32">
                  <c:v>20.875135547228918</c:v>
                </c:pt>
                <c:pt idx="33">
                  <c:v>31.400584888802399</c:v>
                </c:pt>
                <c:pt idx="34">
                  <c:v>20.79545942619562</c:v>
                </c:pt>
                <c:pt idx="35">
                  <c:v>23.734868886274128</c:v>
                </c:pt>
                <c:pt idx="36">
                  <c:v>21.561387754905731</c:v>
                </c:pt>
                <c:pt idx="37">
                  <c:v>19.459774436145651</c:v>
                </c:pt>
                <c:pt idx="38">
                  <c:v>20.847561317015629</c:v>
                </c:pt>
                <c:pt idx="39">
                  <c:v>22.96822876394663</c:v>
                </c:pt>
                <c:pt idx="40">
                  <c:v>19.479657656751041</c:v>
                </c:pt>
                <c:pt idx="41">
                  <c:v>22.02601358491037</c:v>
                </c:pt>
                <c:pt idx="42">
                  <c:v>25.958587279631189</c:v>
                </c:pt>
                <c:pt idx="43">
                  <c:v>24.386662830832179</c:v>
                </c:pt>
                <c:pt idx="44">
                  <c:v>24.656717689567522</c:v>
                </c:pt>
                <c:pt idx="45">
                  <c:v>25.707752873998569</c:v>
                </c:pt>
                <c:pt idx="46">
                  <c:v>24.6211930299032</c:v>
                </c:pt>
                <c:pt idx="47">
                  <c:v>21.41640270277864</c:v>
                </c:pt>
                <c:pt idx="48">
                  <c:v>21.161841436398159</c:v>
                </c:pt>
                <c:pt idx="49">
                  <c:v>15.746486853535931</c:v>
                </c:pt>
                <c:pt idx="50">
                  <c:v>27.58942449248525</c:v>
                </c:pt>
                <c:pt idx="51">
                  <c:v>24.409200646065958</c:v>
                </c:pt>
                <c:pt idx="52">
                  <c:v>24.431627552431681</c:v>
                </c:pt>
                <c:pt idx="53">
                  <c:v>30.4511487487338</c:v>
                </c:pt>
                <c:pt idx="54">
                  <c:v>25.283355899071118</c:v>
                </c:pt>
                <c:pt idx="55">
                  <c:v>20.551857079290599</c:v>
                </c:pt>
                <c:pt idx="56">
                  <c:v>29.025728505104919</c:v>
                </c:pt>
                <c:pt idx="57">
                  <c:v>18.22700344859766</c:v>
                </c:pt>
                <c:pt idx="58">
                  <c:v>27.49090129875113</c:v>
                </c:pt>
                <c:pt idx="59">
                  <c:v>25.11901776720071</c:v>
                </c:pt>
                <c:pt idx="60">
                  <c:v>25.923022308473911</c:v>
                </c:pt>
                <c:pt idx="61">
                  <c:v>39.764021068498081</c:v>
                </c:pt>
                <c:pt idx="62">
                  <c:v>28.388580502601759</c:v>
                </c:pt>
                <c:pt idx="63">
                  <c:v>22.584015214145811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F1D-4A19-9A7D-B9B330A98A30}"/>
            </c:ext>
          </c:extLst>
        </c:ser>
        <c:ser>
          <c:idx val="5"/>
          <c:order val="5"/>
          <c:tx>
            <c:strRef>
              <c:f>st62q01_04_combined2!$I$2</c:f>
              <c:strCache>
                <c:ptCount val="1"/>
                <c:pt idx="0">
                  <c:v>% group_5</c:v>
                </c:pt>
              </c:strCache>
            </c:strRef>
          </c:tx>
          <c:spPr>
            <a:solidFill>
              <a:srgbClr val="D7191C"/>
            </a:solidFill>
            <a:ln w="25400">
              <a:noFill/>
            </a:ln>
          </c:spPr>
          <c:invertIfNegative val="0"/>
          <c:cat>
            <c:strRef>
              <c:f>st62q01_04_combined2!$C$3:$C$66</c:f>
              <c:strCache>
                <c:ptCount val="64"/>
                <c:pt idx="0">
                  <c:v>Iceland</c:v>
                </c:pt>
                <c:pt idx="1">
                  <c:v>Spain</c:v>
                </c:pt>
                <c:pt idx="2">
                  <c:v>Korea</c:v>
                </c:pt>
                <c:pt idx="3">
                  <c:v>Chinese Taipei</c:v>
                </c:pt>
                <c:pt idx="4">
                  <c:v>Hong Kong-China</c:v>
                </c:pt>
                <c:pt idx="5">
                  <c:v>Sweden</c:v>
                </c:pt>
                <c:pt idx="6">
                  <c:v>Viet Nam</c:v>
                </c:pt>
                <c:pt idx="7">
                  <c:v>Japan</c:v>
                </c:pt>
                <c:pt idx="8">
                  <c:v>Liechtenstein</c:v>
                </c:pt>
                <c:pt idx="9">
                  <c:v>Austria</c:v>
                </c:pt>
                <c:pt idx="10">
                  <c:v>Israel</c:v>
                </c:pt>
                <c:pt idx="11">
                  <c:v>Germany</c:v>
                </c:pt>
                <c:pt idx="12">
                  <c:v>Shanghai-China</c:v>
                </c:pt>
                <c:pt idx="13">
                  <c:v>Belgium</c:v>
                </c:pt>
                <c:pt idx="14">
                  <c:v>Latvia</c:v>
                </c:pt>
                <c:pt idx="15">
                  <c:v>Switzerland</c:v>
                </c:pt>
                <c:pt idx="16">
                  <c:v>Finland</c:v>
                </c:pt>
                <c:pt idx="17">
                  <c:v>Tunisia</c:v>
                </c:pt>
                <c:pt idx="18">
                  <c:v>Hungary</c:v>
                </c:pt>
                <c:pt idx="19">
                  <c:v>Greece</c:v>
                </c:pt>
                <c:pt idx="20">
                  <c:v>France</c:v>
                </c:pt>
                <c:pt idx="21">
                  <c:v>Slovak Republic</c:v>
                </c:pt>
                <c:pt idx="22">
                  <c:v>Czech Republic</c:v>
                </c:pt>
                <c:pt idx="23">
                  <c:v>Macao-China</c:v>
                </c:pt>
                <c:pt idx="24">
                  <c:v>Uruguay</c:v>
                </c:pt>
                <c:pt idx="25">
                  <c:v>Turkey</c:v>
                </c:pt>
                <c:pt idx="26">
                  <c:v>Netherlands</c:v>
                </c:pt>
                <c:pt idx="27">
                  <c:v>Costa Rica</c:v>
                </c:pt>
                <c:pt idx="28">
                  <c:v>Lithuania</c:v>
                </c:pt>
                <c:pt idx="29">
                  <c:v>Estonia</c:v>
                </c:pt>
                <c:pt idx="30">
                  <c:v>Luxembourg</c:v>
                </c:pt>
                <c:pt idx="31">
                  <c:v>United Kingdom</c:v>
                </c:pt>
                <c:pt idx="32">
                  <c:v>Ireland</c:v>
                </c:pt>
                <c:pt idx="33">
                  <c:v>Indonesia</c:v>
                </c:pt>
                <c:pt idx="34">
                  <c:v>Portugal</c:v>
                </c:pt>
                <c:pt idx="35">
                  <c:v>Perm(Russian Federation)</c:v>
                </c:pt>
                <c:pt idx="36">
                  <c:v>Bulgaria</c:v>
                </c:pt>
                <c:pt idx="37">
                  <c:v>Denmark</c:v>
                </c:pt>
                <c:pt idx="38">
                  <c:v>Montenegro</c:v>
                </c:pt>
                <c:pt idx="39">
                  <c:v>Russian Federation</c:v>
                </c:pt>
                <c:pt idx="40">
                  <c:v>Argentina</c:v>
                </c:pt>
                <c:pt idx="41">
                  <c:v>United States of America</c:v>
                </c:pt>
                <c:pt idx="42">
                  <c:v>Kazakhstan</c:v>
                </c:pt>
                <c:pt idx="43">
                  <c:v>Canada</c:v>
                </c:pt>
                <c:pt idx="44">
                  <c:v>Australia</c:v>
                </c:pt>
                <c:pt idx="45">
                  <c:v>New Zealand</c:v>
                </c:pt>
                <c:pt idx="46">
                  <c:v>Brazil</c:v>
                </c:pt>
                <c:pt idx="47">
                  <c:v>Singapore</c:v>
                </c:pt>
                <c:pt idx="48">
                  <c:v>United Arab Emirates</c:v>
                </c:pt>
                <c:pt idx="49">
                  <c:v>Qatar</c:v>
                </c:pt>
                <c:pt idx="50">
                  <c:v>Chile</c:v>
                </c:pt>
                <c:pt idx="51">
                  <c:v>Serbia</c:v>
                </c:pt>
                <c:pt idx="52">
                  <c:v>Slovenia</c:v>
                </c:pt>
                <c:pt idx="53">
                  <c:v>Malaysia</c:v>
                </c:pt>
                <c:pt idx="54">
                  <c:v>Mexico</c:v>
                </c:pt>
                <c:pt idx="55">
                  <c:v>Jordan</c:v>
                </c:pt>
                <c:pt idx="56">
                  <c:v>Colombia</c:v>
                </c:pt>
                <c:pt idx="57">
                  <c:v>Croatia</c:v>
                </c:pt>
                <c:pt idx="58">
                  <c:v>Poland</c:v>
                </c:pt>
                <c:pt idx="59">
                  <c:v>Italy</c:v>
                </c:pt>
                <c:pt idx="60">
                  <c:v>Romania</c:v>
                </c:pt>
                <c:pt idx="61">
                  <c:v>Thailand</c:v>
                </c:pt>
                <c:pt idx="62">
                  <c:v>Peru</c:v>
                </c:pt>
                <c:pt idx="63">
                  <c:v>Albania</c:v>
                </c:pt>
              </c:strCache>
            </c:strRef>
          </c:cat>
          <c:val>
            <c:numRef>
              <c:f>st62q01_04_combined2!$I$3:$I$66</c:f>
              <c:numCache>
                <c:formatCode>0</c:formatCode>
                <c:ptCount val="64"/>
                <c:pt idx="0">
                  <c:v>3.525992703932928</c:v>
                </c:pt>
                <c:pt idx="1">
                  <c:v>4.1942017364362822</c:v>
                </c:pt>
                <c:pt idx="2">
                  <c:v>1.4753833444877129</c:v>
                </c:pt>
                <c:pt idx="3">
                  <c:v>1.6014959065384411</c:v>
                </c:pt>
                <c:pt idx="4">
                  <c:v>5.3345058704792372</c:v>
                </c:pt>
                <c:pt idx="5">
                  <c:v>4.8472360044799263</c:v>
                </c:pt>
                <c:pt idx="6">
                  <c:v>5.0532995932826328</c:v>
                </c:pt>
                <c:pt idx="7">
                  <c:v>3.1869525403365548</c:v>
                </c:pt>
                <c:pt idx="8">
                  <c:v>10.508755384132231</c:v>
                </c:pt>
                <c:pt idx="9">
                  <c:v>7.6878190820003107</c:v>
                </c:pt>
                <c:pt idx="10">
                  <c:v>18.524993544768069</c:v>
                </c:pt>
                <c:pt idx="11">
                  <c:v>10.34788706157927</c:v>
                </c:pt>
                <c:pt idx="12">
                  <c:v>19.386879368563349</c:v>
                </c:pt>
                <c:pt idx="13">
                  <c:v>19.626647708280839</c:v>
                </c:pt>
                <c:pt idx="14">
                  <c:v>11.59732461168794</c:v>
                </c:pt>
                <c:pt idx="15">
                  <c:v>15.947843003040081</c:v>
                </c:pt>
                <c:pt idx="16">
                  <c:v>8.0893385150880981</c:v>
                </c:pt>
                <c:pt idx="17">
                  <c:v>15.792936415322631</c:v>
                </c:pt>
                <c:pt idx="18">
                  <c:v>12.845668201826999</c:v>
                </c:pt>
                <c:pt idx="19">
                  <c:v>21.621382766457501</c:v>
                </c:pt>
                <c:pt idx="20">
                  <c:v>26.152681975432969</c:v>
                </c:pt>
                <c:pt idx="21">
                  <c:v>22.489354771076179</c:v>
                </c:pt>
                <c:pt idx="22">
                  <c:v>16.803041695304071</c:v>
                </c:pt>
                <c:pt idx="23">
                  <c:v>22.590586111061938</c:v>
                </c:pt>
                <c:pt idx="24">
                  <c:v>14.481035764713679</c:v>
                </c:pt>
                <c:pt idx="25">
                  <c:v>13.608496183802041</c:v>
                </c:pt>
                <c:pt idx="26">
                  <c:v>24.985485813820471</c:v>
                </c:pt>
                <c:pt idx="27">
                  <c:v>26.208916174140018</c:v>
                </c:pt>
                <c:pt idx="28">
                  <c:v>21.64175264983939</c:v>
                </c:pt>
                <c:pt idx="29">
                  <c:v>16.983257342456529</c:v>
                </c:pt>
                <c:pt idx="30">
                  <c:v>30.93185010260256</c:v>
                </c:pt>
                <c:pt idx="31">
                  <c:v>18.820314587866829</c:v>
                </c:pt>
                <c:pt idx="32">
                  <c:v>22.285330883802111</c:v>
                </c:pt>
                <c:pt idx="33">
                  <c:v>10.097625197550821</c:v>
                </c:pt>
                <c:pt idx="34">
                  <c:v>28.196347765967712</c:v>
                </c:pt>
                <c:pt idx="35">
                  <c:v>22.706854652086061</c:v>
                </c:pt>
                <c:pt idx="36">
                  <c:v>27.075980837232301</c:v>
                </c:pt>
                <c:pt idx="37">
                  <c:v>30.034316928232631</c:v>
                </c:pt>
                <c:pt idx="38">
                  <c:v>34.249848411844333</c:v>
                </c:pt>
                <c:pt idx="39">
                  <c:v>22.585651136378299</c:v>
                </c:pt>
                <c:pt idx="40">
                  <c:v>32.21282411074538</c:v>
                </c:pt>
                <c:pt idx="41">
                  <c:v>23.446484588689479</c:v>
                </c:pt>
                <c:pt idx="42">
                  <c:v>27.061118031002909</c:v>
                </c:pt>
                <c:pt idx="43">
                  <c:v>27.80807247140968</c:v>
                </c:pt>
                <c:pt idx="44">
                  <c:v>26.142084609544259</c:v>
                </c:pt>
                <c:pt idx="45">
                  <c:v>20.36834701518211</c:v>
                </c:pt>
                <c:pt idx="46">
                  <c:v>19.34995396610103</c:v>
                </c:pt>
                <c:pt idx="47">
                  <c:v>38.051124604424942</c:v>
                </c:pt>
                <c:pt idx="48">
                  <c:v>42.327408952982907</c:v>
                </c:pt>
                <c:pt idx="49">
                  <c:v>42.089368775404743</c:v>
                </c:pt>
                <c:pt idx="50">
                  <c:v>24.97046021846532</c:v>
                </c:pt>
                <c:pt idx="51">
                  <c:v>33.994460907926253</c:v>
                </c:pt>
                <c:pt idx="52">
                  <c:v>33.262855120187901</c:v>
                </c:pt>
                <c:pt idx="53">
                  <c:v>25.664411871642081</c:v>
                </c:pt>
                <c:pt idx="54">
                  <c:v>23.16416280350818</c:v>
                </c:pt>
                <c:pt idx="55">
                  <c:v>49.796586507706259</c:v>
                </c:pt>
                <c:pt idx="56">
                  <c:v>22.451944917641239</c:v>
                </c:pt>
                <c:pt idx="57">
                  <c:v>48.596303348266758</c:v>
                </c:pt>
                <c:pt idx="58">
                  <c:v>22.89792715755566</c:v>
                </c:pt>
                <c:pt idx="59">
                  <c:v>38.077979150673258</c:v>
                </c:pt>
                <c:pt idx="60">
                  <c:v>36.395209117571248</c:v>
                </c:pt>
                <c:pt idx="61">
                  <c:v>24.692962481314169</c:v>
                </c:pt>
                <c:pt idx="62">
                  <c:v>35.944873022977212</c:v>
                </c:pt>
                <c:pt idx="63">
                  <c:v>59.385073980995351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F1D-4A19-9A7D-B9B330A98A30}"/>
            </c:ext>
          </c:extLst>
        </c:ser>
        <c:ser>
          <c:idx val="6"/>
          <c:order val="6"/>
          <c:tx>
            <c:strRef>
              <c:f>st62q01_04_combined2!$J$2</c:f>
              <c:strCache>
                <c:ptCount val="1"/>
                <c:pt idx="0">
                  <c:v>buffer</c:v>
                </c:pt>
              </c:strCache>
            </c:strRef>
          </c:tx>
          <c:spPr>
            <a:noFill/>
            <a:ln w="25400">
              <a:noFill/>
            </a:ln>
          </c:spPr>
          <c:invertIfNegative val="0"/>
          <c:cat>
            <c:strRef>
              <c:f>st62q01_04_combined2!$C$3:$C$66</c:f>
              <c:strCache>
                <c:ptCount val="64"/>
                <c:pt idx="0">
                  <c:v>Iceland</c:v>
                </c:pt>
                <c:pt idx="1">
                  <c:v>Spain</c:v>
                </c:pt>
                <c:pt idx="2">
                  <c:v>Korea</c:v>
                </c:pt>
                <c:pt idx="3">
                  <c:v>Chinese Taipei</c:v>
                </c:pt>
                <c:pt idx="4">
                  <c:v>Hong Kong-China</c:v>
                </c:pt>
                <c:pt idx="5">
                  <c:v>Sweden</c:v>
                </c:pt>
                <c:pt idx="6">
                  <c:v>Viet Nam</c:v>
                </c:pt>
                <c:pt idx="7">
                  <c:v>Japan</c:v>
                </c:pt>
                <c:pt idx="8">
                  <c:v>Liechtenstein</c:v>
                </c:pt>
                <c:pt idx="9">
                  <c:v>Austria</c:v>
                </c:pt>
                <c:pt idx="10">
                  <c:v>Israel</c:v>
                </c:pt>
                <c:pt idx="11">
                  <c:v>Germany</c:v>
                </c:pt>
                <c:pt idx="12">
                  <c:v>Shanghai-China</c:v>
                </c:pt>
                <c:pt idx="13">
                  <c:v>Belgium</c:v>
                </c:pt>
                <c:pt idx="14">
                  <c:v>Latvia</c:v>
                </c:pt>
                <c:pt idx="15">
                  <c:v>Switzerland</c:v>
                </c:pt>
                <c:pt idx="16">
                  <c:v>Finland</c:v>
                </c:pt>
                <c:pt idx="17">
                  <c:v>Tunisia</c:v>
                </c:pt>
                <c:pt idx="18">
                  <c:v>Hungary</c:v>
                </c:pt>
                <c:pt idx="19">
                  <c:v>Greece</c:v>
                </c:pt>
                <c:pt idx="20">
                  <c:v>France</c:v>
                </c:pt>
                <c:pt idx="21">
                  <c:v>Slovak Republic</c:v>
                </c:pt>
                <c:pt idx="22">
                  <c:v>Czech Republic</c:v>
                </c:pt>
                <c:pt idx="23">
                  <c:v>Macao-China</c:v>
                </c:pt>
                <c:pt idx="24">
                  <c:v>Uruguay</c:v>
                </c:pt>
                <c:pt idx="25">
                  <c:v>Turkey</c:v>
                </c:pt>
                <c:pt idx="26">
                  <c:v>Netherlands</c:v>
                </c:pt>
                <c:pt idx="27">
                  <c:v>Costa Rica</c:v>
                </c:pt>
                <c:pt idx="28">
                  <c:v>Lithuania</c:v>
                </c:pt>
                <c:pt idx="29">
                  <c:v>Estonia</c:v>
                </c:pt>
                <c:pt idx="30">
                  <c:v>Luxembourg</c:v>
                </c:pt>
                <c:pt idx="31">
                  <c:v>United Kingdom</c:v>
                </c:pt>
                <c:pt idx="32">
                  <c:v>Ireland</c:v>
                </c:pt>
                <c:pt idx="33">
                  <c:v>Indonesia</c:v>
                </c:pt>
                <c:pt idx="34">
                  <c:v>Portugal</c:v>
                </c:pt>
                <c:pt idx="35">
                  <c:v>Perm(Russian Federation)</c:v>
                </c:pt>
                <c:pt idx="36">
                  <c:v>Bulgaria</c:v>
                </c:pt>
                <c:pt idx="37">
                  <c:v>Denmark</c:v>
                </c:pt>
                <c:pt idx="38">
                  <c:v>Montenegro</c:v>
                </c:pt>
                <c:pt idx="39">
                  <c:v>Russian Federation</c:v>
                </c:pt>
                <c:pt idx="40">
                  <c:v>Argentina</c:v>
                </c:pt>
                <c:pt idx="41">
                  <c:v>United States of America</c:v>
                </c:pt>
                <c:pt idx="42">
                  <c:v>Kazakhstan</c:v>
                </c:pt>
                <c:pt idx="43">
                  <c:v>Canada</c:v>
                </c:pt>
                <c:pt idx="44">
                  <c:v>Australia</c:v>
                </c:pt>
                <c:pt idx="45">
                  <c:v>New Zealand</c:v>
                </c:pt>
                <c:pt idx="46">
                  <c:v>Brazil</c:v>
                </c:pt>
                <c:pt idx="47">
                  <c:v>Singapore</c:v>
                </c:pt>
                <c:pt idx="48">
                  <c:v>United Arab Emirates</c:v>
                </c:pt>
                <c:pt idx="49">
                  <c:v>Qatar</c:v>
                </c:pt>
                <c:pt idx="50">
                  <c:v>Chile</c:v>
                </c:pt>
                <c:pt idx="51">
                  <c:v>Serbia</c:v>
                </c:pt>
                <c:pt idx="52">
                  <c:v>Slovenia</c:v>
                </c:pt>
                <c:pt idx="53">
                  <c:v>Malaysia</c:v>
                </c:pt>
                <c:pt idx="54">
                  <c:v>Mexico</c:v>
                </c:pt>
                <c:pt idx="55">
                  <c:v>Jordan</c:v>
                </c:pt>
                <c:pt idx="56">
                  <c:v>Colombia</c:v>
                </c:pt>
                <c:pt idx="57">
                  <c:v>Croatia</c:v>
                </c:pt>
                <c:pt idx="58">
                  <c:v>Poland</c:v>
                </c:pt>
                <c:pt idx="59">
                  <c:v>Italy</c:v>
                </c:pt>
                <c:pt idx="60">
                  <c:v>Romania</c:v>
                </c:pt>
                <c:pt idx="61">
                  <c:v>Thailand</c:v>
                </c:pt>
                <c:pt idx="62">
                  <c:v>Peru</c:v>
                </c:pt>
                <c:pt idx="63">
                  <c:v>Albania</c:v>
                </c:pt>
              </c:strCache>
            </c:strRef>
          </c:cat>
          <c:val>
            <c:numRef>
              <c:f>st62q01_04_combined2!$J$3:$J$66</c:f>
              <c:numCache>
                <c:formatCode>0</c:formatCode>
                <c:ptCount val="64"/>
                <c:pt idx="0">
                  <c:v>72.665874586810716</c:v>
                </c:pt>
                <c:pt idx="1">
                  <c:v>64.925429656870648</c:v>
                </c:pt>
                <c:pt idx="2">
                  <c:v>62.810419618231066</c:v>
                </c:pt>
                <c:pt idx="3">
                  <c:v>61.332293440337281</c:v>
                </c:pt>
                <c:pt idx="4">
                  <c:v>55.098164483200918</c:v>
                </c:pt>
                <c:pt idx="5">
                  <c:v>47.826440923474081</c:v>
                </c:pt>
                <c:pt idx="6">
                  <c:v>44.073353882017329</c:v>
                </c:pt>
                <c:pt idx="7">
                  <c:v>43.480538588685818</c:v>
                </c:pt>
                <c:pt idx="8">
                  <c:v>41.308549077043438</c:v>
                </c:pt>
                <c:pt idx="9">
                  <c:v>41.075221457440705</c:v>
                </c:pt>
                <c:pt idx="10">
                  <c:v>40.639840086696836</c:v>
                </c:pt>
                <c:pt idx="11">
                  <c:v>36.368529238758811</c:v>
                </c:pt>
                <c:pt idx="12">
                  <c:v>36.063319500166727</c:v>
                </c:pt>
                <c:pt idx="13">
                  <c:v>34.542817452367018</c:v>
                </c:pt>
                <c:pt idx="14">
                  <c:v>34.410006874071058</c:v>
                </c:pt>
                <c:pt idx="15">
                  <c:v>33.626719204336695</c:v>
                </c:pt>
                <c:pt idx="16">
                  <c:v>33.259141975894522</c:v>
                </c:pt>
                <c:pt idx="17">
                  <c:v>31.580789628774085</c:v>
                </c:pt>
                <c:pt idx="18">
                  <c:v>27.247377271757699</c:v>
                </c:pt>
                <c:pt idx="19">
                  <c:v>26.674730485527675</c:v>
                </c:pt>
                <c:pt idx="20">
                  <c:v>25.22602999643226</c:v>
                </c:pt>
                <c:pt idx="21">
                  <c:v>25.170851338623777</c:v>
                </c:pt>
                <c:pt idx="22">
                  <c:v>24.837515792678147</c:v>
                </c:pt>
                <c:pt idx="23">
                  <c:v>24.494694022056649</c:v>
                </c:pt>
                <c:pt idx="24">
                  <c:v>24.42567877751037</c:v>
                </c:pt>
                <c:pt idx="25">
                  <c:v>24.317154917336779</c:v>
                </c:pt>
                <c:pt idx="26">
                  <c:v>20.210832662455658</c:v>
                </c:pt>
                <c:pt idx="27">
                  <c:v>18.984983443554086</c:v>
                </c:pt>
                <c:pt idx="28">
                  <c:v>18.509314622726833</c:v>
                </c:pt>
                <c:pt idx="29">
                  <c:v>18.429989780720689</c:v>
                </c:pt>
                <c:pt idx="30">
                  <c:v>18.180946346154911</c:v>
                </c:pt>
                <c:pt idx="31">
                  <c:v>17.907478125387314</c:v>
                </c:pt>
                <c:pt idx="32">
                  <c:v>17.55112258576014</c:v>
                </c:pt>
                <c:pt idx="33">
                  <c:v>17.448972951651768</c:v>
                </c:pt>
                <c:pt idx="34">
                  <c:v>17.001182190091043</c:v>
                </c:pt>
                <c:pt idx="35">
                  <c:v>16.400670086413129</c:v>
                </c:pt>
                <c:pt idx="36">
                  <c:v>16.301171481046595</c:v>
                </c:pt>
                <c:pt idx="37">
                  <c:v>15.884347799502819</c:v>
                </c:pt>
                <c:pt idx="38">
                  <c:v>15.833211207773644</c:v>
                </c:pt>
                <c:pt idx="39">
                  <c:v>15.536838746532226</c:v>
                </c:pt>
                <c:pt idx="40">
                  <c:v>14.994520436923381</c:v>
                </c:pt>
                <c:pt idx="41">
                  <c:v>14.966260398078873</c:v>
                </c:pt>
                <c:pt idx="42">
                  <c:v>14.1549457087973</c:v>
                </c:pt>
                <c:pt idx="43">
                  <c:v>13.984666245347398</c:v>
                </c:pt>
                <c:pt idx="44">
                  <c:v>13.385037333317598</c:v>
                </c:pt>
                <c:pt idx="45">
                  <c:v>13.158148946174606</c:v>
                </c:pt>
                <c:pt idx="46">
                  <c:v>12.732978119299048</c:v>
                </c:pt>
                <c:pt idx="47">
                  <c:v>12.70269308784475</c:v>
                </c:pt>
                <c:pt idx="48">
                  <c:v>12.234692184453706</c:v>
                </c:pt>
                <c:pt idx="49">
                  <c:v>11.779825714998111</c:v>
                </c:pt>
                <c:pt idx="50">
                  <c:v>11.597382223654876</c:v>
                </c:pt>
                <c:pt idx="51">
                  <c:v>11.342196535684849</c:v>
                </c:pt>
                <c:pt idx="52">
                  <c:v>11.218171257887775</c:v>
                </c:pt>
                <c:pt idx="53">
                  <c:v>11.140868426492631</c:v>
                </c:pt>
                <c:pt idx="54">
                  <c:v>11.049577192826803</c:v>
                </c:pt>
                <c:pt idx="55">
                  <c:v>9.8492878143355256</c:v>
                </c:pt>
                <c:pt idx="56">
                  <c:v>9.8282586678263613</c:v>
                </c:pt>
                <c:pt idx="57">
                  <c:v>9.5758866930961233</c:v>
                </c:pt>
                <c:pt idx="58">
                  <c:v>9.5479744671045808</c:v>
                </c:pt>
                <c:pt idx="59">
                  <c:v>9.4783803556557871</c:v>
                </c:pt>
                <c:pt idx="60">
                  <c:v>7.8397374172756429</c:v>
                </c:pt>
                <c:pt idx="61">
                  <c:v>6.3483925198625002</c:v>
                </c:pt>
                <c:pt idx="62">
                  <c:v>4.8491518038345873</c:v>
                </c:pt>
                <c:pt idx="63">
                  <c:v>3.0929567701889198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F1D-4A19-9A7D-B9B330A98A30}"/>
            </c:ext>
          </c:extLst>
        </c:ser>
        <c:ser>
          <c:idx val="7"/>
          <c:order val="7"/>
          <c:tx>
            <c:strRef>
              <c:f>st62q01_04_combined2!$K$2</c:f>
              <c:strCache>
                <c:ptCount val="1"/>
                <c:pt idx="0">
                  <c:v>%starting category</c:v>
                </c:pt>
              </c:strCache>
            </c:strRef>
          </c:tx>
          <c:spPr>
            <a:noFill/>
            <a:ln w="25400">
              <a:noFill/>
            </a:ln>
          </c:spPr>
          <c:invertIfNegative val="0"/>
          <c:cat>
            <c:strRef>
              <c:f>st62q01_04_combined2!$C$3:$C$66</c:f>
              <c:strCache>
                <c:ptCount val="64"/>
                <c:pt idx="0">
                  <c:v>Iceland</c:v>
                </c:pt>
                <c:pt idx="1">
                  <c:v>Spain</c:v>
                </c:pt>
                <c:pt idx="2">
                  <c:v>Korea</c:v>
                </c:pt>
                <c:pt idx="3">
                  <c:v>Chinese Taipei</c:v>
                </c:pt>
                <c:pt idx="4">
                  <c:v>Hong Kong-China</c:v>
                </c:pt>
                <c:pt idx="5">
                  <c:v>Sweden</c:v>
                </c:pt>
                <c:pt idx="6">
                  <c:v>Viet Nam</c:v>
                </c:pt>
                <c:pt idx="7">
                  <c:v>Japan</c:v>
                </c:pt>
                <c:pt idx="8">
                  <c:v>Liechtenstein</c:v>
                </c:pt>
                <c:pt idx="9">
                  <c:v>Austria</c:v>
                </c:pt>
                <c:pt idx="10">
                  <c:v>Israel</c:v>
                </c:pt>
                <c:pt idx="11">
                  <c:v>Germany</c:v>
                </c:pt>
                <c:pt idx="12">
                  <c:v>Shanghai-China</c:v>
                </c:pt>
                <c:pt idx="13">
                  <c:v>Belgium</c:v>
                </c:pt>
                <c:pt idx="14">
                  <c:v>Latvia</c:v>
                </c:pt>
                <c:pt idx="15">
                  <c:v>Switzerland</c:v>
                </c:pt>
                <c:pt idx="16">
                  <c:v>Finland</c:v>
                </c:pt>
                <c:pt idx="17">
                  <c:v>Tunisia</c:v>
                </c:pt>
                <c:pt idx="18">
                  <c:v>Hungary</c:v>
                </c:pt>
                <c:pt idx="19">
                  <c:v>Greece</c:v>
                </c:pt>
                <c:pt idx="20">
                  <c:v>France</c:v>
                </c:pt>
                <c:pt idx="21">
                  <c:v>Slovak Republic</c:v>
                </c:pt>
                <c:pt idx="22">
                  <c:v>Czech Republic</c:v>
                </c:pt>
                <c:pt idx="23">
                  <c:v>Macao-China</c:v>
                </c:pt>
                <c:pt idx="24">
                  <c:v>Uruguay</c:v>
                </c:pt>
                <c:pt idx="25">
                  <c:v>Turkey</c:v>
                </c:pt>
                <c:pt idx="26">
                  <c:v>Netherlands</c:v>
                </c:pt>
                <c:pt idx="27">
                  <c:v>Costa Rica</c:v>
                </c:pt>
                <c:pt idx="28">
                  <c:v>Lithuania</c:v>
                </c:pt>
                <c:pt idx="29">
                  <c:v>Estonia</c:v>
                </c:pt>
                <c:pt idx="30">
                  <c:v>Luxembourg</c:v>
                </c:pt>
                <c:pt idx="31">
                  <c:v>United Kingdom</c:v>
                </c:pt>
                <c:pt idx="32">
                  <c:v>Ireland</c:v>
                </c:pt>
                <c:pt idx="33">
                  <c:v>Indonesia</c:v>
                </c:pt>
                <c:pt idx="34">
                  <c:v>Portugal</c:v>
                </c:pt>
                <c:pt idx="35">
                  <c:v>Perm(Russian Federation)</c:v>
                </c:pt>
                <c:pt idx="36">
                  <c:v>Bulgaria</c:v>
                </c:pt>
                <c:pt idx="37">
                  <c:v>Denmark</c:v>
                </c:pt>
                <c:pt idx="38">
                  <c:v>Montenegro</c:v>
                </c:pt>
                <c:pt idx="39">
                  <c:v>Russian Federation</c:v>
                </c:pt>
                <c:pt idx="40">
                  <c:v>Argentina</c:v>
                </c:pt>
                <c:pt idx="41">
                  <c:v>United States of America</c:v>
                </c:pt>
                <c:pt idx="42">
                  <c:v>Kazakhstan</c:v>
                </c:pt>
                <c:pt idx="43">
                  <c:v>Canada</c:v>
                </c:pt>
                <c:pt idx="44">
                  <c:v>Australia</c:v>
                </c:pt>
                <c:pt idx="45">
                  <c:v>New Zealand</c:v>
                </c:pt>
                <c:pt idx="46">
                  <c:v>Brazil</c:v>
                </c:pt>
                <c:pt idx="47">
                  <c:v>Singapore</c:v>
                </c:pt>
                <c:pt idx="48">
                  <c:v>United Arab Emirates</c:v>
                </c:pt>
                <c:pt idx="49">
                  <c:v>Qatar</c:v>
                </c:pt>
                <c:pt idx="50">
                  <c:v>Chile</c:v>
                </c:pt>
                <c:pt idx="51">
                  <c:v>Serbia</c:v>
                </c:pt>
                <c:pt idx="52">
                  <c:v>Slovenia</c:v>
                </c:pt>
                <c:pt idx="53">
                  <c:v>Malaysia</c:v>
                </c:pt>
                <c:pt idx="54">
                  <c:v>Mexico</c:v>
                </c:pt>
                <c:pt idx="55">
                  <c:v>Jordan</c:v>
                </c:pt>
                <c:pt idx="56">
                  <c:v>Colombia</c:v>
                </c:pt>
                <c:pt idx="57">
                  <c:v>Croatia</c:v>
                </c:pt>
                <c:pt idx="58">
                  <c:v>Poland</c:v>
                </c:pt>
                <c:pt idx="59">
                  <c:v>Italy</c:v>
                </c:pt>
                <c:pt idx="60">
                  <c:v>Romania</c:v>
                </c:pt>
                <c:pt idx="61">
                  <c:v>Thailand</c:v>
                </c:pt>
                <c:pt idx="62">
                  <c:v>Peru</c:v>
                </c:pt>
                <c:pt idx="63">
                  <c:v>Albania</c:v>
                </c:pt>
              </c:strCache>
            </c:strRef>
          </c:cat>
          <c:val>
            <c:numRef>
              <c:f>st62q01_04_combined2!$K$3:$K$66</c:f>
              <c:numCache>
                <c:formatCode>0</c:formatCode>
                <c:ptCount val="64"/>
                <c:pt idx="0">
                  <c:v>61.587485693185272</c:v>
                </c:pt>
                <c:pt idx="1">
                  <c:v>73.542656544781082</c:v>
                </c:pt>
                <c:pt idx="2">
                  <c:v>73.779533856356494</c:v>
                </c:pt>
                <c:pt idx="3">
                  <c:v>91.805711159152878</c:v>
                </c:pt>
                <c:pt idx="4">
                  <c:v>89.2822689458756</c:v>
                </c:pt>
                <c:pt idx="5">
                  <c:v>28.761669936241432</c:v>
                </c:pt>
                <c:pt idx="6">
                  <c:v>86.840324756342824</c:v>
                </c:pt>
                <c:pt idx="7">
                  <c:v>72.063938245040276</c:v>
                </c:pt>
                <c:pt idx="8">
                  <c:v>50.225274114639873</c:v>
                </c:pt>
                <c:pt idx="9">
                  <c:v>45.235379614326433</c:v>
                </c:pt>
                <c:pt idx="10">
                  <c:v>45.093797600251037</c:v>
                </c:pt>
                <c:pt idx="11">
                  <c:v>55.535564953040478</c:v>
                </c:pt>
                <c:pt idx="12">
                  <c:v>90.615499872544305</c:v>
                </c:pt>
                <c:pt idx="13">
                  <c:v>39.85748590924122</c:v>
                </c:pt>
                <c:pt idx="14">
                  <c:v>35.077065994487356</c:v>
                </c:pt>
                <c:pt idx="15">
                  <c:v>44.90686973800193</c:v>
                </c:pt>
                <c:pt idx="16">
                  <c:v>64.973846822607101</c:v>
                </c:pt>
                <c:pt idx="17">
                  <c:v>19.581282433651964</c:v>
                </c:pt>
                <c:pt idx="18">
                  <c:v>43.610706405184132</c:v>
                </c:pt>
                <c:pt idx="19">
                  <c:v>47.800009326014091</c:v>
                </c:pt>
                <c:pt idx="20">
                  <c:v>41.240639362846558</c:v>
                </c:pt>
                <c:pt idx="21">
                  <c:v>43.802135579293733</c:v>
                </c:pt>
                <c:pt idx="22">
                  <c:v>40.999675647016893</c:v>
                </c:pt>
                <c:pt idx="23">
                  <c:v>87.929859404066406</c:v>
                </c:pt>
                <c:pt idx="24">
                  <c:v>55.674532848159117</c:v>
                </c:pt>
                <c:pt idx="25">
                  <c:v>43.839306088455587</c:v>
                </c:pt>
                <c:pt idx="26">
                  <c:v>59.487953356063727</c:v>
                </c:pt>
                <c:pt idx="27">
                  <c:v>60.949117882315811</c:v>
                </c:pt>
                <c:pt idx="28">
                  <c:v>51.908920436577851</c:v>
                </c:pt>
                <c:pt idx="29">
                  <c:v>34.048799221316017</c:v>
                </c:pt>
                <c:pt idx="30">
                  <c:v>35.433814522136757</c:v>
                </c:pt>
                <c:pt idx="31">
                  <c:v>38.187158927203583</c:v>
                </c:pt>
                <c:pt idx="32">
                  <c:v>35.930462895693864</c:v>
                </c:pt>
                <c:pt idx="33">
                  <c:v>56.408447761003487</c:v>
                </c:pt>
                <c:pt idx="34">
                  <c:v>52.561588754047868</c:v>
                </c:pt>
                <c:pt idx="35">
                  <c:v>31.590396814423613</c:v>
                </c:pt>
                <c:pt idx="36">
                  <c:v>75.879089476389396</c:v>
                </c:pt>
                <c:pt idx="37">
                  <c:v>49.378225336682647</c:v>
                </c:pt>
                <c:pt idx="38">
                  <c:v>56.720576326146798</c:v>
                </c:pt>
                <c:pt idx="39">
                  <c:v>34.347508103001161</c:v>
                </c:pt>
                <c:pt idx="40">
                  <c:v>43.08732485096516</c:v>
                </c:pt>
                <c:pt idx="41">
                  <c:v>85.534917433168346</c:v>
                </c:pt>
                <c:pt idx="42">
                  <c:v>54.809010048770958</c:v>
                </c:pt>
                <c:pt idx="43">
                  <c:v>83.682208542197557</c:v>
                </c:pt>
                <c:pt idx="44">
                  <c:v>51.249311258097933</c:v>
                </c:pt>
                <c:pt idx="45">
                  <c:v>57.838666207466218</c:v>
                </c:pt>
                <c:pt idx="46">
                  <c:v>62.610748959160873</c:v>
                </c:pt>
                <c:pt idx="47">
                  <c:v>67.357588351431644</c:v>
                </c:pt>
                <c:pt idx="48">
                  <c:v>72.955146827506894</c:v>
                </c:pt>
                <c:pt idx="49">
                  <c:v>65.41307840783206</c:v>
                </c:pt>
                <c:pt idx="50">
                  <c:v>71.765277700839647</c:v>
                </c:pt>
                <c:pt idx="51">
                  <c:v>47.979657577824497</c:v>
                </c:pt>
                <c:pt idx="52">
                  <c:v>73.373801869106018</c:v>
                </c:pt>
                <c:pt idx="53">
                  <c:v>50.189870263994578</c:v>
                </c:pt>
                <c:pt idx="54">
                  <c:v>70.188847935084652</c:v>
                </c:pt>
                <c:pt idx="55">
                  <c:v>77.007073762187801</c:v>
                </c:pt>
                <c:pt idx="56">
                  <c:v>69.095361153755391</c:v>
                </c:pt>
                <c:pt idx="57">
                  <c:v>59.92327187787437</c:v>
                </c:pt>
                <c:pt idx="58">
                  <c:v>89.370566144807356</c:v>
                </c:pt>
                <c:pt idx="59">
                  <c:v>67.145465350040041</c:v>
                </c:pt>
                <c:pt idx="60">
                  <c:v>61.966200946178567</c:v>
                </c:pt>
                <c:pt idx="61">
                  <c:v>47.870005899548367</c:v>
                </c:pt>
                <c:pt idx="62">
                  <c:v>72.445991926160644</c:v>
                </c:pt>
                <c:pt idx="63">
                  <c:v>76.620477261299527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F1D-4A19-9A7D-B9B330A98A30}"/>
            </c:ext>
          </c:extLst>
        </c:ser>
        <c:ser>
          <c:idx val="8"/>
          <c:order val="8"/>
          <c:tx>
            <c:strRef>
              <c:f>st62q01_04_combined2!$L$2</c:f>
              <c:strCache>
                <c:ptCount val="1"/>
                <c:pt idx="0">
                  <c:v>% group_1</c:v>
                </c:pt>
              </c:strCache>
            </c:strRef>
          </c:tx>
          <c:spPr>
            <a:solidFill>
              <a:srgbClr val="2C7BB6"/>
            </a:solidFill>
            <a:ln w="25400">
              <a:noFill/>
            </a:ln>
          </c:spPr>
          <c:invertIfNegative val="0"/>
          <c:cat>
            <c:strRef>
              <c:f>st62q01_04_combined2!$C$3:$C$66</c:f>
              <c:strCache>
                <c:ptCount val="64"/>
                <c:pt idx="0">
                  <c:v>Iceland</c:v>
                </c:pt>
                <c:pt idx="1">
                  <c:v>Spain</c:v>
                </c:pt>
                <c:pt idx="2">
                  <c:v>Korea</c:v>
                </c:pt>
                <c:pt idx="3">
                  <c:v>Chinese Taipei</c:v>
                </c:pt>
                <c:pt idx="4">
                  <c:v>Hong Kong-China</c:v>
                </c:pt>
                <c:pt idx="5">
                  <c:v>Sweden</c:v>
                </c:pt>
                <c:pt idx="6">
                  <c:v>Viet Nam</c:v>
                </c:pt>
                <c:pt idx="7">
                  <c:v>Japan</c:v>
                </c:pt>
                <c:pt idx="8">
                  <c:v>Liechtenstein</c:v>
                </c:pt>
                <c:pt idx="9">
                  <c:v>Austria</c:v>
                </c:pt>
                <c:pt idx="10">
                  <c:v>Israel</c:v>
                </c:pt>
                <c:pt idx="11">
                  <c:v>Germany</c:v>
                </c:pt>
                <c:pt idx="12">
                  <c:v>Shanghai-China</c:v>
                </c:pt>
                <c:pt idx="13">
                  <c:v>Belgium</c:v>
                </c:pt>
                <c:pt idx="14">
                  <c:v>Latvia</c:v>
                </c:pt>
                <c:pt idx="15">
                  <c:v>Switzerland</c:v>
                </c:pt>
                <c:pt idx="16">
                  <c:v>Finland</c:v>
                </c:pt>
                <c:pt idx="17">
                  <c:v>Tunisia</c:v>
                </c:pt>
                <c:pt idx="18">
                  <c:v>Hungary</c:v>
                </c:pt>
                <c:pt idx="19">
                  <c:v>Greece</c:v>
                </c:pt>
                <c:pt idx="20">
                  <c:v>France</c:v>
                </c:pt>
                <c:pt idx="21">
                  <c:v>Slovak Republic</c:v>
                </c:pt>
                <c:pt idx="22">
                  <c:v>Czech Republic</c:v>
                </c:pt>
                <c:pt idx="23">
                  <c:v>Macao-China</c:v>
                </c:pt>
                <c:pt idx="24">
                  <c:v>Uruguay</c:v>
                </c:pt>
                <c:pt idx="25">
                  <c:v>Turkey</c:v>
                </c:pt>
                <c:pt idx="26">
                  <c:v>Netherlands</c:v>
                </c:pt>
                <c:pt idx="27">
                  <c:v>Costa Rica</c:v>
                </c:pt>
                <c:pt idx="28">
                  <c:v>Lithuania</c:v>
                </c:pt>
                <c:pt idx="29">
                  <c:v>Estonia</c:v>
                </c:pt>
                <c:pt idx="30">
                  <c:v>Luxembourg</c:v>
                </c:pt>
                <c:pt idx="31">
                  <c:v>United Kingdom</c:v>
                </c:pt>
                <c:pt idx="32">
                  <c:v>Ireland</c:v>
                </c:pt>
                <c:pt idx="33">
                  <c:v>Indonesia</c:v>
                </c:pt>
                <c:pt idx="34">
                  <c:v>Portugal</c:v>
                </c:pt>
                <c:pt idx="35">
                  <c:v>Perm(Russian Federation)</c:v>
                </c:pt>
                <c:pt idx="36">
                  <c:v>Bulgaria</c:v>
                </c:pt>
                <c:pt idx="37">
                  <c:v>Denmark</c:v>
                </c:pt>
                <c:pt idx="38">
                  <c:v>Montenegro</c:v>
                </c:pt>
                <c:pt idx="39">
                  <c:v>Russian Federation</c:v>
                </c:pt>
                <c:pt idx="40">
                  <c:v>Argentina</c:v>
                </c:pt>
                <c:pt idx="41">
                  <c:v>United States of America</c:v>
                </c:pt>
                <c:pt idx="42">
                  <c:v>Kazakhstan</c:v>
                </c:pt>
                <c:pt idx="43">
                  <c:v>Canada</c:v>
                </c:pt>
                <c:pt idx="44">
                  <c:v>Australia</c:v>
                </c:pt>
                <c:pt idx="45">
                  <c:v>New Zealand</c:v>
                </c:pt>
                <c:pt idx="46">
                  <c:v>Brazil</c:v>
                </c:pt>
                <c:pt idx="47">
                  <c:v>Singapore</c:v>
                </c:pt>
                <c:pt idx="48">
                  <c:v>United Arab Emirates</c:v>
                </c:pt>
                <c:pt idx="49">
                  <c:v>Qatar</c:v>
                </c:pt>
                <c:pt idx="50">
                  <c:v>Chile</c:v>
                </c:pt>
                <c:pt idx="51">
                  <c:v>Serbia</c:v>
                </c:pt>
                <c:pt idx="52">
                  <c:v>Slovenia</c:v>
                </c:pt>
                <c:pt idx="53">
                  <c:v>Malaysia</c:v>
                </c:pt>
                <c:pt idx="54">
                  <c:v>Mexico</c:v>
                </c:pt>
                <c:pt idx="55">
                  <c:v>Jordan</c:v>
                </c:pt>
                <c:pt idx="56">
                  <c:v>Colombia</c:v>
                </c:pt>
                <c:pt idx="57">
                  <c:v>Croatia</c:v>
                </c:pt>
                <c:pt idx="58">
                  <c:v>Poland</c:v>
                </c:pt>
                <c:pt idx="59">
                  <c:v>Italy</c:v>
                </c:pt>
                <c:pt idx="60">
                  <c:v>Romania</c:v>
                </c:pt>
                <c:pt idx="61">
                  <c:v>Thailand</c:v>
                </c:pt>
                <c:pt idx="62">
                  <c:v>Peru</c:v>
                </c:pt>
                <c:pt idx="63">
                  <c:v>Albania</c:v>
                </c:pt>
              </c:strCache>
            </c:strRef>
          </c:cat>
          <c:val>
            <c:numRef>
              <c:f>st62q01_04_combined2!$L$3:$L$66</c:f>
              <c:numCache>
                <c:formatCode>0</c:formatCode>
                <c:ptCount val="64"/>
                <c:pt idx="0">
                  <c:v>38.412514306814728</c:v>
                </c:pt>
                <c:pt idx="1">
                  <c:v>26.457343455218918</c:v>
                </c:pt>
                <c:pt idx="2">
                  <c:v>26.22046614364351</c:v>
                </c:pt>
                <c:pt idx="3">
                  <c:v>8.1942888408471291</c:v>
                </c:pt>
                <c:pt idx="4">
                  <c:v>10.7177310541244</c:v>
                </c:pt>
                <c:pt idx="5">
                  <c:v>71.238330063758568</c:v>
                </c:pt>
                <c:pt idx="6">
                  <c:v>13.159675243657169</c:v>
                </c:pt>
                <c:pt idx="7">
                  <c:v>27.93606175495972</c:v>
                </c:pt>
                <c:pt idx="8">
                  <c:v>49.774725885360127</c:v>
                </c:pt>
                <c:pt idx="9">
                  <c:v>54.764620385673567</c:v>
                </c:pt>
                <c:pt idx="10">
                  <c:v>54.906202399748963</c:v>
                </c:pt>
                <c:pt idx="11">
                  <c:v>44.464435046959522</c:v>
                </c:pt>
                <c:pt idx="12">
                  <c:v>9.3845001274556932</c:v>
                </c:pt>
                <c:pt idx="13">
                  <c:v>60.14251409075878</c:v>
                </c:pt>
                <c:pt idx="14">
                  <c:v>64.922934005512644</c:v>
                </c:pt>
                <c:pt idx="15">
                  <c:v>55.09313026199807</c:v>
                </c:pt>
                <c:pt idx="16">
                  <c:v>35.026153177392892</c:v>
                </c:pt>
                <c:pt idx="17">
                  <c:v>80.418717566348036</c:v>
                </c:pt>
                <c:pt idx="18">
                  <c:v>56.389293594815868</c:v>
                </c:pt>
                <c:pt idx="19">
                  <c:v>52.199990673985909</c:v>
                </c:pt>
                <c:pt idx="20">
                  <c:v>58.759360637153442</c:v>
                </c:pt>
                <c:pt idx="21">
                  <c:v>56.197864420706267</c:v>
                </c:pt>
                <c:pt idx="22">
                  <c:v>59.000324352983107</c:v>
                </c:pt>
                <c:pt idx="23">
                  <c:v>12.0701405959336</c:v>
                </c:pt>
                <c:pt idx="24">
                  <c:v>44.325467151840883</c:v>
                </c:pt>
                <c:pt idx="25">
                  <c:v>56.160693911544413</c:v>
                </c:pt>
                <c:pt idx="26">
                  <c:v>40.512046643936273</c:v>
                </c:pt>
                <c:pt idx="27">
                  <c:v>39.050882117684189</c:v>
                </c:pt>
                <c:pt idx="28">
                  <c:v>48.091079563422149</c:v>
                </c:pt>
                <c:pt idx="29">
                  <c:v>65.951200778683983</c:v>
                </c:pt>
                <c:pt idx="30">
                  <c:v>64.566185477863243</c:v>
                </c:pt>
                <c:pt idx="31">
                  <c:v>61.812841072796417</c:v>
                </c:pt>
                <c:pt idx="32">
                  <c:v>64.069537104306136</c:v>
                </c:pt>
                <c:pt idx="33">
                  <c:v>43.591552238996513</c:v>
                </c:pt>
                <c:pt idx="34">
                  <c:v>47.438411245952132</c:v>
                </c:pt>
                <c:pt idx="35">
                  <c:v>68.409603185576387</c:v>
                </c:pt>
                <c:pt idx="36">
                  <c:v>24.120910523610611</c:v>
                </c:pt>
                <c:pt idx="37">
                  <c:v>50.621774663317353</c:v>
                </c:pt>
                <c:pt idx="38">
                  <c:v>43.279423673853202</c:v>
                </c:pt>
                <c:pt idx="39">
                  <c:v>65.652491896998839</c:v>
                </c:pt>
                <c:pt idx="40">
                  <c:v>56.91267514903484</c:v>
                </c:pt>
                <c:pt idx="41">
                  <c:v>14.465082566831651</c:v>
                </c:pt>
                <c:pt idx="42">
                  <c:v>45.190989951229042</c:v>
                </c:pt>
                <c:pt idx="43">
                  <c:v>16.317791457802439</c:v>
                </c:pt>
                <c:pt idx="44">
                  <c:v>48.750688741902067</c:v>
                </c:pt>
                <c:pt idx="45">
                  <c:v>42.161333792533782</c:v>
                </c:pt>
                <c:pt idx="46">
                  <c:v>37.389251040839127</c:v>
                </c:pt>
                <c:pt idx="47">
                  <c:v>32.642411648568363</c:v>
                </c:pt>
                <c:pt idx="48">
                  <c:v>27.044853172493109</c:v>
                </c:pt>
                <c:pt idx="49">
                  <c:v>34.58692159216794</c:v>
                </c:pt>
                <c:pt idx="50">
                  <c:v>28.23472229916036</c:v>
                </c:pt>
                <c:pt idx="51">
                  <c:v>52.020342422175503</c:v>
                </c:pt>
                <c:pt idx="52">
                  <c:v>26.626198130893989</c:v>
                </c:pt>
                <c:pt idx="53">
                  <c:v>49.810129736005422</c:v>
                </c:pt>
                <c:pt idx="54">
                  <c:v>29.811152064915351</c:v>
                </c:pt>
                <c:pt idx="55">
                  <c:v>22.992926237812199</c:v>
                </c:pt>
                <c:pt idx="56">
                  <c:v>30.904638846244609</c:v>
                </c:pt>
                <c:pt idx="57">
                  <c:v>40.07672812212563</c:v>
                </c:pt>
                <c:pt idx="58">
                  <c:v>10.629433855192641</c:v>
                </c:pt>
                <c:pt idx="59">
                  <c:v>32.854534649959952</c:v>
                </c:pt>
                <c:pt idx="60">
                  <c:v>38.033799053821433</c:v>
                </c:pt>
                <c:pt idx="61">
                  <c:v>52.129994100451633</c:v>
                </c:pt>
                <c:pt idx="62">
                  <c:v>27.554008073839348</c:v>
                </c:pt>
                <c:pt idx="63">
                  <c:v>23.37952273870048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F1D-4A19-9A7D-B9B330A98A30}"/>
            </c:ext>
          </c:extLst>
        </c:ser>
        <c:ser>
          <c:idx val="9"/>
          <c:order val="9"/>
          <c:tx>
            <c:strRef>
              <c:f>st62q01_04_combined2!$M$2</c:f>
              <c:strCache>
                <c:ptCount val="1"/>
                <c:pt idx="0">
                  <c:v>% group_2</c:v>
                </c:pt>
              </c:strCache>
            </c:strRef>
          </c:tx>
          <c:spPr>
            <a:solidFill>
              <a:srgbClr val="ABD9E9"/>
            </a:solidFill>
            <a:ln w="25400">
              <a:noFill/>
            </a:ln>
          </c:spPr>
          <c:invertIfNegative val="0"/>
          <c:cat>
            <c:strRef>
              <c:f>st62q01_04_combined2!$C$3:$C$66</c:f>
              <c:strCache>
                <c:ptCount val="64"/>
                <c:pt idx="0">
                  <c:v>Iceland</c:v>
                </c:pt>
                <c:pt idx="1">
                  <c:v>Spain</c:v>
                </c:pt>
                <c:pt idx="2">
                  <c:v>Korea</c:v>
                </c:pt>
                <c:pt idx="3">
                  <c:v>Chinese Taipei</c:v>
                </c:pt>
                <c:pt idx="4">
                  <c:v>Hong Kong-China</c:v>
                </c:pt>
                <c:pt idx="5">
                  <c:v>Sweden</c:v>
                </c:pt>
                <c:pt idx="6">
                  <c:v>Viet Nam</c:v>
                </c:pt>
                <c:pt idx="7">
                  <c:v>Japan</c:v>
                </c:pt>
                <c:pt idx="8">
                  <c:v>Liechtenstein</c:v>
                </c:pt>
                <c:pt idx="9">
                  <c:v>Austria</c:v>
                </c:pt>
                <c:pt idx="10">
                  <c:v>Israel</c:v>
                </c:pt>
                <c:pt idx="11">
                  <c:v>Germany</c:v>
                </c:pt>
                <c:pt idx="12">
                  <c:v>Shanghai-China</c:v>
                </c:pt>
                <c:pt idx="13">
                  <c:v>Belgium</c:v>
                </c:pt>
                <c:pt idx="14">
                  <c:v>Latvia</c:v>
                </c:pt>
                <c:pt idx="15">
                  <c:v>Switzerland</c:v>
                </c:pt>
                <c:pt idx="16">
                  <c:v>Finland</c:v>
                </c:pt>
                <c:pt idx="17">
                  <c:v>Tunisia</c:v>
                </c:pt>
                <c:pt idx="18">
                  <c:v>Hungary</c:v>
                </c:pt>
                <c:pt idx="19">
                  <c:v>Greece</c:v>
                </c:pt>
                <c:pt idx="20">
                  <c:v>France</c:v>
                </c:pt>
                <c:pt idx="21">
                  <c:v>Slovak Republic</c:v>
                </c:pt>
                <c:pt idx="22">
                  <c:v>Czech Republic</c:v>
                </c:pt>
                <c:pt idx="23">
                  <c:v>Macao-China</c:v>
                </c:pt>
                <c:pt idx="24">
                  <c:v>Uruguay</c:v>
                </c:pt>
                <c:pt idx="25">
                  <c:v>Turkey</c:v>
                </c:pt>
                <c:pt idx="26">
                  <c:v>Netherlands</c:v>
                </c:pt>
                <c:pt idx="27">
                  <c:v>Costa Rica</c:v>
                </c:pt>
                <c:pt idx="28">
                  <c:v>Lithuania</c:v>
                </c:pt>
                <c:pt idx="29">
                  <c:v>Estonia</c:v>
                </c:pt>
                <c:pt idx="30">
                  <c:v>Luxembourg</c:v>
                </c:pt>
                <c:pt idx="31">
                  <c:v>United Kingdom</c:v>
                </c:pt>
                <c:pt idx="32">
                  <c:v>Ireland</c:v>
                </c:pt>
                <c:pt idx="33">
                  <c:v>Indonesia</c:v>
                </c:pt>
                <c:pt idx="34">
                  <c:v>Portugal</c:v>
                </c:pt>
                <c:pt idx="35">
                  <c:v>Perm(Russian Federation)</c:v>
                </c:pt>
                <c:pt idx="36">
                  <c:v>Bulgaria</c:v>
                </c:pt>
                <c:pt idx="37">
                  <c:v>Denmark</c:v>
                </c:pt>
                <c:pt idx="38">
                  <c:v>Montenegro</c:v>
                </c:pt>
                <c:pt idx="39">
                  <c:v>Russian Federation</c:v>
                </c:pt>
                <c:pt idx="40">
                  <c:v>Argentina</c:v>
                </c:pt>
                <c:pt idx="41">
                  <c:v>United States of America</c:v>
                </c:pt>
                <c:pt idx="42">
                  <c:v>Kazakhstan</c:v>
                </c:pt>
                <c:pt idx="43">
                  <c:v>Canada</c:v>
                </c:pt>
                <c:pt idx="44">
                  <c:v>Australia</c:v>
                </c:pt>
                <c:pt idx="45">
                  <c:v>New Zealand</c:v>
                </c:pt>
                <c:pt idx="46">
                  <c:v>Brazil</c:v>
                </c:pt>
                <c:pt idx="47">
                  <c:v>Singapore</c:v>
                </c:pt>
                <c:pt idx="48">
                  <c:v>United Arab Emirates</c:v>
                </c:pt>
                <c:pt idx="49">
                  <c:v>Qatar</c:v>
                </c:pt>
                <c:pt idx="50">
                  <c:v>Chile</c:v>
                </c:pt>
                <c:pt idx="51">
                  <c:v>Serbia</c:v>
                </c:pt>
                <c:pt idx="52">
                  <c:v>Slovenia</c:v>
                </c:pt>
                <c:pt idx="53">
                  <c:v>Malaysia</c:v>
                </c:pt>
                <c:pt idx="54">
                  <c:v>Mexico</c:v>
                </c:pt>
                <c:pt idx="55">
                  <c:v>Jordan</c:v>
                </c:pt>
                <c:pt idx="56">
                  <c:v>Colombia</c:v>
                </c:pt>
                <c:pt idx="57">
                  <c:v>Croatia</c:v>
                </c:pt>
                <c:pt idx="58">
                  <c:v>Poland</c:v>
                </c:pt>
                <c:pt idx="59">
                  <c:v>Italy</c:v>
                </c:pt>
                <c:pt idx="60">
                  <c:v>Romania</c:v>
                </c:pt>
                <c:pt idx="61">
                  <c:v>Thailand</c:v>
                </c:pt>
                <c:pt idx="62">
                  <c:v>Peru</c:v>
                </c:pt>
                <c:pt idx="63">
                  <c:v>Albania</c:v>
                </c:pt>
              </c:strCache>
            </c:strRef>
          </c:cat>
          <c:val>
            <c:numRef>
              <c:f>st62q01_04_combined2!$M$3:$M$66</c:f>
              <c:numCache>
                <c:formatCode>0</c:formatCode>
                <c:ptCount val="64"/>
                <c:pt idx="0">
                  <c:v>17.732276020782621</c:v>
                </c:pt>
                <c:pt idx="1">
                  <c:v>14.98871796349386</c:v>
                </c:pt>
                <c:pt idx="2">
                  <c:v>37.89990586711037</c:v>
                </c:pt>
                <c:pt idx="3">
                  <c:v>11.861076510842921</c:v>
                </c:pt>
                <c:pt idx="4">
                  <c:v>12.70804543303576</c:v>
                </c:pt>
                <c:pt idx="5">
                  <c:v>16.134046113333991</c:v>
                </c:pt>
                <c:pt idx="6">
                  <c:v>14.6931925185377</c:v>
                </c:pt>
                <c:pt idx="7">
                  <c:v>24.957992868281409</c:v>
                </c:pt>
                <c:pt idx="8">
                  <c:v>13.403750706420089</c:v>
                </c:pt>
                <c:pt idx="9">
                  <c:v>16.343620226172298</c:v>
                </c:pt>
                <c:pt idx="10">
                  <c:v>17.18014201680467</c:v>
                </c:pt>
                <c:pt idx="11">
                  <c:v>14.656879713470801</c:v>
                </c:pt>
                <c:pt idx="12">
                  <c:v>6.8123786273581386</c:v>
                </c:pt>
                <c:pt idx="13">
                  <c:v>15.10468856379404</c:v>
                </c:pt>
                <c:pt idx="14">
                  <c:v>14.970633733256861</c:v>
                </c:pt>
                <c:pt idx="15">
                  <c:v>19.448351901031781</c:v>
                </c:pt>
                <c:pt idx="16">
                  <c:v>24.98382034169428</c:v>
                </c:pt>
                <c:pt idx="17">
                  <c:v>8.8658459492445516</c:v>
                </c:pt>
                <c:pt idx="18">
                  <c:v>23.42195273405078</c:v>
                </c:pt>
                <c:pt idx="19">
                  <c:v>19.157416372999599</c:v>
                </c:pt>
                <c:pt idx="20">
                  <c:v>21.049290522602188</c:v>
                </c:pt>
                <c:pt idx="21">
                  <c:v>19.776316308009228</c:v>
                </c:pt>
                <c:pt idx="22">
                  <c:v>23.16899743825282</c:v>
                </c:pt>
                <c:pt idx="23">
                  <c:v>11.568522326923031</c:v>
                </c:pt>
                <c:pt idx="24">
                  <c:v>14.02203518253695</c:v>
                </c:pt>
                <c:pt idx="25">
                  <c:v>14.108964720392541</c:v>
                </c:pt>
                <c:pt idx="26">
                  <c:v>11.20248156397607</c:v>
                </c:pt>
                <c:pt idx="27">
                  <c:v>19.175623096012409</c:v>
                </c:pt>
                <c:pt idx="28">
                  <c:v>26.96944021910442</c:v>
                </c:pt>
                <c:pt idx="29">
                  <c:v>16.370120067384189</c:v>
                </c:pt>
                <c:pt idx="30">
                  <c:v>13.96075714716828</c:v>
                </c:pt>
                <c:pt idx="31">
                  <c:v>18.73618866724393</c:v>
                </c:pt>
                <c:pt idx="32">
                  <c:v>16.600183037046499</c:v>
                </c:pt>
                <c:pt idx="33">
                  <c:v>27.976335003981369</c:v>
                </c:pt>
                <c:pt idx="34">
                  <c:v>17.412723306492389</c:v>
                </c:pt>
                <c:pt idx="35">
                  <c:v>18.848607139894401</c:v>
                </c:pt>
                <c:pt idx="36">
                  <c:v>27.379236564408099</c:v>
                </c:pt>
                <c:pt idx="37">
                  <c:v>22.04164550264468</c:v>
                </c:pt>
                <c:pt idx="38">
                  <c:v>20.547472353937799</c:v>
                </c:pt>
                <c:pt idx="39">
                  <c:v>19.106364632691339</c:v>
                </c:pt>
                <c:pt idx="40">
                  <c:v>16.717861425958969</c:v>
                </c:pt>
                <c:pt idx="41">
                  <c:v>16.44250241143752</c:v>
                </c:pt>
                <c:pt idx="42">
                  <c:v>25.521143582343498</c:v>
                </c:pt>
                <c:pt idx="43">
                  <c:v>14.27799355609914</c:v>
                </c:pt>
                <c:pt idx="44">
                  <c:v>16.90613556547531</c:v>
                </c:pt>
                <c:pt idx="45">
                  <c:v>18.092381644056211</c:v>
                </c:pt>
                <c:pt idx="46">
                  <c:v>14.079227470739131</c:v>
                </c:pt>
                <c:pt idx="47">
                  <c:v>8.5142990742492977</c:v>
                </c:pt>
                <c:pt idx="48">
                  <c:v>10.060751577535219</c:v>
                </c:pt>
                <c:pt idx="49">
                  <c:v>16.281856331183459</c:v>
                </c:pt>
                <c:pt idx="50">
                  <c:v>19.295786643894921</c:v>
                </c:pt>
                <c:pt idx="51">
                  <c:v>23.82527969606739</c:v>
                </c:pt>
                <c:pt idx="52">
                  <c:v>20.424104349853639</c:v>
                </c:pt>
                <c:pt idx="53">
                  <c:v>22.866247438325338</c:v>
                </c:pt>
                <c:pt idx="54">
                  <c:v>23.027560102133219</c:v>
                </c:pt>
                <c:pt idx="55">
                  <c:v>12.62438805792365</c:v>
                </c:pt>
                <c:pt idx="56">
                  <c:v>15.278861923532361</c:v>
                </c:pt>
                <c:pt idx="57">
                  <c:v>19.914012922576571</c:v>
                </c:pt>
                <c:pt idx="58">
                  <c:v>18.723428650878908</c:v>
                </c:pt>
                <c:pt idx="59">
                  <c:v>19.137957585094789</c:v>
                </c:pt>
                <c:pt idx="60">
                  <c:v>22.943151671751838</c:v>
                </c:pt>
                <c:pt idx="61">
                  <c:v>25.685065925163411</c:v>
                </c:pt>
                <c:pt idx="62">
                  <c:v>21.788376146180902</c:v>
                </c:pt>
                <c:pt idx="63">
                  <c:v>14.812873191660641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F1D-4A19-9A7D-B9B330A98A30}"/>
            </c:ext>
          </c:extLst>
        </c:ser>
        <c:ser>
          <c:idx val="10"/>
          <c:order val="10"/>
          <c:tx>
            <c:strRef>
              <c:f>st62q01_04_combined2!$N$2</c:f>
              <c:strCache>
                <c:ptCount val="1"/>
                <c:pt idx="0">
                  <c:v>% group_3</c:v>
                </c:pt>
              </c:strCache>
            </c:strRef>
          </c:tx>
          <c:spPr>
            <a:solidFill>
              <a:srgbClr val="FFFFBF"/>
            </a:solidFill>
            <a:ln w="25400">
              <a:noFill/>
            </a:ln>
          </c:spPr>
          <c:invertIfNegative val="0"/>
          <c:cat>
            <c:strRef>
              <c:f>st62q01_04_combined2!$C$3:$C$66</c:f>
              <c:strCache>
                <c:ptCount val="64"/>
                <c:pt idx="0">
                  <c:v>Iceland</c:v>
                </c:pt>
                <c:pt idx="1">
                  <c:v>Spain</c:v>
                </c:pt>
                <c:pt idx="2">
                  <c:v>Korea</c:v>
                </c:pt>
                <c:pt idx="3">
                  <c:v>Chinese Taipei</c:v>
                </c:pt>
                <c:pt idx="4">
                  <c:v>Hong Kong-China</c:v>
                </c:pt>
                <c:pt idx="5">
                  <c:v>Sweden</c:v>
                </c:pt>
                <c:pt idx="6">
                  <c:v>Viet Nam</c:v>
                </c:pt>
                <c:pt idx="7">
                  <c:v>Japan</c:v>
                </c:pt>
                <c:pt idx="8">
                  <c:v>Liechtenstein</c:v>
                </c:pt>
                <c:pt idx="9">
                  <c:v>Austria</c:v>
                </c:pt>
                <c:pt idx="10">
                  <c:v>Israel</c:v>
                </c:pt>
                <c:pt idx="11">
                  <c:v>Germany</c:v>
                </c:pt>
                <c:pt idx="12">
                  <c:v>Shanghai-China</c:v>
                </c:pt>
                <c:pt idx="13">
                  <c:v>Belgium</c:v>
                </c:pt>
                <c:pt idx="14">
                  <c:v>Latvia</c:v>
                </c:pt>
                <c:pt idx="15">
                  <c:v>Switzerland</c:v>
                </c:pt>
                <c:pt idx="16">
                  <c:v>Finland</c:v>
                </c:pt>
                <c:pt idx="17">
                  <c:v>Tunisia</c:v>
                </c:pt>
                <c:pt idx="18">
                  <c:v>Hungary</c:v>
                </c:pt>
                <c:pt idx="19">
                  <c:v>Greece</c:v>
                </c:pt>
                <c:pt idx="20">
                  <c:v>France</c:v>
                </c:pt>
                <c:pt idx="21">
                  <c:v>Slovak Republic</c:v>
                </c:pt>
                <c:pt idx="22">
                  <c:v>Czech Republic</c:v>
                </c:pt>
                <c:pt idx="23">
                  <c:v>Macao-China</c:v>
                </c:pt>
                <c:pt idx="24">
                  <c:v>Uruguay</c:v>
                </c:pt>
                <c:pt idx="25">
                  <c:v>Turkey</c:v>
                </c:pt>
                <c:pt idx="26">
                  <c:v>Netherlands</c:v>
                </c:pt>
                <c:pt idx="27">
                  <c:v>Costa Rica</c:v>
                </c:pt>
                <c:pt idx="28">
                  <c:v>Lithuania</c:v>
                </c:pt>
                <c:pt idx="29">
                  <c:v>Estonia</c:v>
                </c:pt>
                <c:pt idx="30">
                  <c:v>Luxembourg</c:v>
                </c:pt>
                <c:pt idx="31">
                  <c:v>United Kingdom</c:v>
                </c:pt>
                <c:pt idx="32">
                  <c:v>Ireland</c:v>
                </c:pt>
                <c:pt idx="33">
                  <c:v>Indonesia</c:v>
                </c:pt>
                <c:pt idx="34">
                  <c:v>Portugal</c:v>
                </c:pt>
                <c:pt idx="35">
                  <c:v>Perm(Russian Federation)</c:v>
                </c:pt>
                <c:pt idx="36">
                  <c:v>Bulgaria</c:v>
                </c:pt>
                <c:pt idx="37">
                  <c:v>Denmark</c:v>
                </c:pt>
                <c:pt idx="38">
                  <c:v>Montenegro</c:v>
                </c:pt>
                <c:pt idx="39">
                  <c:v>Russian Federation</c:v>
                </c:pt>
                <c:pt idx="40">
                  <c:v>Argentina</c:v>
                </c:pt>
                <c:pt idx="41">
                  <c:v>United States of America</c:v>
                </c:pt>
                <c:pt idx="42">
                  <c:v>Kazakhstan</c:v>
                </c:pt>
                <c:pt idx="43">
                  <c:v>Canada</c:v>
                </c:pt>
                <c:pt idx="44">
                  <c:v>Australia</c:v>
                </c:pt>
                <c:pt idx="45">
                  <c:v>New Zealand</c:v>
                </c:pt>
                <c:pt idx="46">
                  <c:v>Brazil</c:v>
                </c:pt>
                <c:pt idx="47">
                  <c:v>Singapore</c:v>
                </c:pt>
                <c:pt idx="48">
                  <c:v>United Arab Emirates</c:v>
                </c:pt>
                <c:pt idx="49">
                  <c:v>Qatar</c:v>
                </c:pt>
                <c:pt idx="50">
                  <c:v>Chile</c:v>
                </c:pt>
                <c:pt idx="51">
                  <c:v>Serbia</c:v>
                </c:pt>
                <c:pt idx="52">
                  <c:v>Slovenia</c:v>
                </c:pt>
                <c:pt idx="53">
                  <c:v>Malaysia</c:v>
                </c:pt>
                <c:pt idx="54">
                  <c:v>Mexico</c:v>
                </c:pt>
                <c:pt idx="55">
                  <c:v>Jordan</c:v>
                </c:pt>
                <c:pt idx="56">
                  <c:v>Colombia</c:v>
                </c:pt>
                <c:pt idx="57">
                  <c:v>Croatia</c:v>
                </c:pt>
                <c:pt idx="58">
                  <c:v>Poland</c:v>
                </c:pt>
                <c:pt idx="59">
                  <c:v>Italy</c:v>
                </c:pt>
                <c:pt idx="60">
                  <c:v>Romania</c:v>
                </c:pt>
                <c:pt idx="61">
                  <c:v>Thailand</c:v>
                </c:pt>
                <c:pt idx="62">
                  <c:v>Peru</c:v>
                </c:pt>
                <c:pt idx="63">
                  <c:v>Albania</c:v>
                </c:pt>
              </c:strCache>
            </c:strRef>
          </c:cat>
          <c:val>
            <c:numRef>
              <c:f>st62q01_04_combined2!$N$3:$N$66</c:f>
              <c:numCache>
                <c:formatCode>0</c:formatCode>
                <c:ptCount val="64"/>
                <c:pt idx="0">
                  <c:v>19.4635997861064</c:v>
                </c:pt>
                <c:pt idx="1">
                  <c:v>20.178491395688141</c:v>
                </c:pt>
                <c:pt idx="2">
                  <c:v>19.849275571617461</c:v>
                </c:pt>
                <c:pt idx="3">
                  <c:v>26.49624701845428</c:v>
                </c:pt>
                <c:pt idx="4">
                  <c:v>21.231776254391612</c:v>
                </c:pt>
                <c:pt idx="5">
                  <c:v>6.6241174308443744</c:v>
                </c:pt>
                <c:pt idx="6">
                  <c:v>27.317512955641689</c:v>
                </c:pt>
                <c:pt idx="7">
                  <c:v>27.120291086229091</c:v>
                </c:pt>
                <c:pt idx="8">
                  <c:v>15.327246888795891</c:v>
                </c:pt>
                <c:pt idx="9">
                  <c:v>10.963816607136421</c:v>
                </c:pt>
                <c:pt idx="10">
                  <c:v>11.769562473994601</c:v>
                </c:pt>
                <c:pt idx="11">
                  <c:v>10.475263401149769</c:v>
                </c:pt>
                <c:pt idx="12">
                  <c:v>10.441482998625959</c:v>
                </c:pt>
                <c:pt idx="13">
                  <c:v>11.80624930516379</c:v>
                </c:pt>
                <c:pt idx="14">
                  <c:v>10.00024332215369</c:v>
                </c:pt>
                <c:pt idx="15">
                  <c:v>12.78345688482983</c:v>
                </c:pt>
                <c:pt idx="16">
                  <c:v>23.150955469685091</c:v>
                </c:pt>
                <c:pt idx="17">
                  <c:v>3.7025928211975749</c:v>
                </c:pt>
                <c:pt idx="18">
                  <c:v>13.931720603766539</c:v>
                </c:pt>
                <c:pt idx="19">
                  <c:v>13.011999317953959</c:v>
                </c:pt>
                <c:pt idx="20">
                  <c:v>11.66665307650632</c:v>
                </c:pt>
                <c:pt idx="21">
                  <c:v>13.95294590784013</c:v>
                </c:pt>
                <c:pt idx="22">
                  <c:v>10.57608106993958</c:v>
                </c:pt>
                <c:pt idx="23">
                  <c:v>17.910047030766869</c:v>
                </c:pt>
                <c:pt idx="24">
                  <c:v>16.77596063150396</c:v>
                </c:pt>
                <c:pt idx="25">
                  <c:v>14.554882528656529</c:v>
                </c:pt>
                <c:pt idx="26">
                  <c:v>16.427446100727501</c:v>
                </c:pt>
                <c:pt idx="27">
                  <c:v>19.138743742589281</c:v>
                </c:pt>
                <c:pt idx="28">
                  <c:v>16.548936148713569</c:v>
                </c:pt>
                <c:pt idx="29">
                  <c:v>11.455770378388079</c:v>
                </c:pt>
                <c:pt idx="30">
                  <c:v>9.8573153329286942</c:v>
                </c:pt>
                <c:pt idx="31">
                  <c:v>11.427448341141149</c:v>
                </c:pt>
                <c:pt idx="32">
                  <c:v>10.994150366929819</c:v>
                </c:pt>
                <c:pt idx="33">
                  <c:v>14.19879144296093</c:v>
                </c:pt>
                <c:pt idx="34">
                  <c:v>17.39971925983329</c:v>
                </c:pt>
                <c:pt idx="35">
                  <c:v>8.1948975472167653</c:v>
                </c:pt>
                <c:pt idx="36">
                  <c:v>22.831580291313099</c:v>
                </c:pt>
                <c:pt idx="37">
                  <c:v>16.658294880525322</c:v>
                </c:pt>
                <c:pt idx="38">
                  <c:v>12.599231145955031</c:v>
                </c:pt>
                <c:pt idx="39">
                  <c:v>9.952068868317097</c:v>
                </c:pt>
                <c:pt idx="40">
                  <c:v>11.59716478676819</c:v>
                </c:pt>
                <c:pt idx="41">
                  <c:v>22.928363828970479</c:v>
                </c:pt>
                <c:pt idx="42">
                  <c:v>15.70515835657433</c:v>
                </c:pt>
                <c:pt idx="43">
                  <c:v>21.17947675163261</c:v>
                </c:pt>
                <c:pt idx="44">
                  <c:v>14.284014932963149</c:v>
                </c:pt>
                <c:pt idx="45">
                  <c:v>17.956824065819539</c:v>
                </c:pt>
                <c:pt idx="46">
                  <c:v>17.704610094365989</c:v>
                </c:pt>
                <c:pt idx="47">
                  <c:v>11.37988235701742</c:v>
                </c:pt>
                <c:pt idx="48">
                  <c:v>9.2919193706908167</c:v>
                </c:pt>
                <c:pt idx="49">
                  <c:v>14.63133607883818</c:v>
                </c:pt>
                <c:pt idx="50">
                  <c:v>24.490449362138179</c:v>
                </c:pt>
                <c:pt idx="51">
                  <c:v>12.386615833948589</c:v>
                </c:pt>
                <c:pt idx="52">
                  <c:v>25.75054660228388</c:v>
                </c:pt>
                <c:pt idx="53">
                  <c:v>14.7423560142329</c:v>
                </c:pt>
                <c:pt idx="54">
                  <c:v>21.568001215001321</c:v>
                </c:pt>
                <c:pt idx="55">
                  <c:v>8.4157172693068247</c:v>
                </c:pt>
                <c:pt idx="56">
                  <c:v>21.134326525202429</c:v>
                </c:pt>
                <c:pt idx="57">
                  <c:v>17.100638920555689</c:v>
                </c:pt>
                <c:pt idx="58">
                  <c:v>29.730619970936299</c:v>
                </c:pt>
                <c:pt idx="59">
                  <c:v>22.4748142618093</c:v>
                </c:pt>
                <c:pt idx="60">
                  <c:v>18.539133624079358</c:v>
                </c:pt>
                <c:pt idx="61">
                  <c:v>10.669358358649889</c:v>
                </c:pt>
                <c:pt idx="62">
                  <c:v>20.42164557804465</c:v>
                </c:pt>
                <c:pt idx="63">
                  <c:v>16.252114874899821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F1D-4A19-9A7D-B9B330A98A30}"/>
            </c:ext>
          </c:extLst>
        </c:ser>
        <c:ser>
          <c:idx val="11"/>
          <c:order val="11"/>
          <c:tx>
            <c:strRef>
              <c:f>st62q01_04_combined2!$O$2</c:f>
              <c:strCache>
                <c:ptCount val="1"/>
                <c:pt idx="0">
                  <c:v>% group_4</c:v>
                </c:pt>
              </c:strCache>
            </c:strRef>
          </c:tx>
          <c:spPr>
            <a:solidFill>
              <a:srgbClr val="FDAE61"/>
            </a:solidFill>
            <a:ln w="25400">
              <a:noFill/>
            </a:ln>
          </c:spPr>
          <c:invertIfNegative val="0"/>
          <c:cat>
            <c:strRef>
              <c:f>st62q01_04_combined2!$C$3:$C$66</c:f>
              <c:strCache>
                <c:ptCount val="64"/>
                <c:pt idx="0">
                  <c:v>Iceland</c:v>
                </c:pt>
                <c:pt idx="1">
                  <c:v>Spain</c:v>
                </c:pt>
                <c:pt idx="2">
                  <c:v>Korea</c:v>
                </c:pt>
                <c:pt idx="3">
                  <c:v>Chinese Taipei</c:v>
                </c:pt>
                <c:pt idx="4">
                  <c:v>Hong Kong-China</c:v>
                </c:pt>
                <c:pt idx="5">
                  <c:v>Sweden</c:v>
                </c:pt>
                <c:pt idx="6">
                  <c:v>Viet Nam</c:v>
                </c:pt>
                <c:pt idx="7">
                  <c:v>Japan</c:v>
                </c:pt>
                <c:pt idx="8">
                  <c:v>Liechtenstein</c:v>
                </c:pt>
                <c:pt idx="9">
                  <c:v>Austria</c:v>
                </c:pt>
                <c:pt idx="10">
                  <c:v>Israel</c:v>
                </c:pt>
                <c:pt idx="11">
                  <c:v>Germany</c:v>
                </c:pt>
                <c:pt idx="12">
                  <c:v>Shanghai-China</c:v>
                </c:pt>
                <c:pt idx="13">
                  <c:v>Belgium</c:v>
                </c:pt>
                <c:pt idx="14">
                  <c:v>Latvia</c:v>
                </c:pt>
                <c:pt idx="15">
                  <c:v>Switzerland</c:v>
                </c:pt>
                <c:pt idx="16">
                  <c:v>Finland</c:v>
                </c:pt>
                <c:pt idx="17">
                  <c:v>Tunisia</c:v>
                </c:pt>
                <c:pt idx="18">
                  <c:v>Hungary</c:v>
                </c:pt>
                <c:pt idx="19">
                  <c:v>Greece</c:v>
                </c:pt>
                <c:pt idx="20">
                  <c:v>France</c:v>
                </c:pt>
                <c:pt idx="21">
                  <c:v>Slovak Republic</c:v>
                </c:pt>
                <c:pt idx="22">
                  <c:v>Czech Republic</c:v>
                </c:pt>
                <c:pt idx="23">
                  <c:v>Macao-China</c:v>
                </c:pt>
                <c:pt idx="24">
                  <c:v>Uruguay</c:v>
                </c:pt>
                <c:pt idx="25">
                  <c:v>Turkey</c:v>
                </c:pt>
                <c:pt idx="26">
                  <c:v>Netherlands</c:v>
                </c:pt>
                <c:pt idx="27">
                  <c:v>Costa Rica</c:v>
                </c:pt>
                <c:pt idx="28">
                  <c:v>Lithuania</c:v>
                </c:pt>
                <c:pt idx="29">
                  <c:v>Estonia</c:v>
                </c:pt>
                <c:pt idx="30">
                  <c:v>Luxembourg</c:v>
                </c:pt>
                <c:pt idx="31">
                  <c:v>United Kingdom</c:v>
                </c:pt>
                <c:pt idx="32">
                  <c:v>Ireland</c:v>
                </c:pt>
                <c:pt idx="33">
                  <c:v>Indonesia</c:v>
                </c:pt>
                <c:pt idx="34">
                  <c:v>Portugal</c:v>
                </c:pt>
                <c:pt idx="35">
                  <c:v>Perm(Russian Federation)</c:v>
                </c:pt>
                <c:pt idx="36">
                  <c:v>Bulgaria</c:v>
                </c:pt>
                <c:pt idx="37">
                  <c:v>Denmark</c:v>
                </c:pt>
                <c:pt idx="38">
                  <c:v>Montenegro</c:v>
                </c:pt>
                <c:pt idx="39">
                  <c:v>Russian Federation</c:v>
                </c:pt>
                <c:pt idx="40">
                  <c:v>Argentina</c:v>
                </c:pt>
                <c:pt idx="41">
                  <c:v>United States of America</c:v>
                </c:pt>
                <c:pt idx="42">
                  <c:v>Kazakhstan</c:v>
                </c:pt>
                <c:pt idx="43">
                  <c:v>Canada</c:v>
                </c:pt>
                <c:pt idx="44">
                  <c:v>Australia</c:v>
                </c:pt>
                <c:pt idx="45">
                  <c:v>New Zealand</c:v>
                </c:pt>
                <c:pt idx="46">
                  <c:v>Brazil</c:v>
                </c:pt>
                <c:pt idx="47">
                  <c:v>Singapore</c:v>
                </c:pt>
                <c:pt idx="48">
                  <c:v>United Arab Emirates</c:v>
                </c:pt>
                <c:pt idx="49">
                  <c:v>Qatar</c:v>
                </c:pt>
                <c:pt idx="50">
                  <c:v>Chile</c:v>
                </c:pt>
                <c:pt idx="51">
                  <c:v>Serbia</c:v>
                </c:pt>
                <c:pt idx="52">
                  <c:v>Slovenia</c:v>
                </c:pt>
                <c:pt idx="53">
                  <c:v>Malaysia</c:v>
                </c:pt>
                <c:pt idx="54">
                  <c:v>Mexico</c:v>
                </c:pt>
                <c:pt idx="55">
                  <c:v>Jordan</c:v>
                </c:pt>
                <c:pt idx="56">
                  <c:v>Colombia</c:v>
                </c:pt>
                <c:pt idx="57">
                  <c:v>Croatia</c:v>
                </c:pt>
                <c:pt idx="58">
                  <c:v>Poland</c:v>
                </c:pt>
                <c:pt idx="59">
                  <c:v>Italy</c:v>
                </c:pt>
                <c:pt idx="60">
                  <c:v>Romania</c:v>
                </c:pt>
                <c:pt idx="61">
                  <c:v>Thailand</c:v>
                </c:pt>
                <c:pt idx="62">
                  <c:v>Peru</c:v>
                </c:pt>
                <c:pt idx="63">
                  <c:v>Albania</c:v>
                </c:pt>
              </c:strCache>
            </c:strRef>
          </c:cat>
          <c:val>
            <c:numRef>
              <c:f>st62q01_04_combined2!$O$3:$O$66</c:f>
              <c:numCache>
                <c:formatCode>0</c:formatCode>
                <c:ptCount val="64"/>
                <c:pt idx="0">
                  <c:v>12.06247960273404</c:v>
                </c:pt>
                <c:pt idx="1">
                  <c:v>17.378914478132561</c:v>
                </c:pt>
                <c:pt idx="2">
                  <c:v>9.9941598986630638</c:v>
                </c:pt>
                <c:pt idx="3">
                  <c:v>33.761762030034753</c:v>
                </c:pt>
                <c:pt idx="4">
                  <c:v>26.611620028797191</c:v>
                </c:pt>
                <c:pt idx="5">
                  <c:v>2.9020225246657052</c:v>
                </c:pt>
                <c:pt idx="6">
                  <c:v>27.38105610694257</c:v>
                </c:pt>
                <c:pt idx="7">
                  <c:v>13.715212267129649</c:v>
                </c:pt>
                <c:pt idx="8">
                  <c:v>6.2155036450094254</c:v>
                </c:pt>
                <c:pt idx="9">
                  <c:v>7.725384972406439</c:v>
                </c:pt>
                <c:pt idx="10">
                  <c:v>7.9742880336431607</c:v>
                </c:pt>
                <c:pt idx="11">
                  <c:v>10.71391096463296</c:v>
                </c:pt>
                <c:pt idx="12">
                  <c:v>18.61000512375038</c:v>
                </c:pt>
                <c:pt idx="13">
                  <c:v>6.6598016423236608</c:v>
                </c:pt>
                <c:pt idx="14">
                  <c:v>5.937233205962027</c:v>
                </c:pt>
                <c:pt idx="15">
                  <c:v>5.3361917542416526</c:v>
                </c:pt>
                <c:pt idx="16">
                  <c:v>10.444036295494451</c:v>
                </c:pt>
                <c:pt idx="17">
                  <c:v>2.917741813204259</c:v>
                </c:pt>
                <c:pt idx="18">
                  <c:v>3.989146477761687</c:v>
                </c:pt>
                <c:pt idx="19">
                  <c:v>8.7175840692642126</c:v>
                </c:pt>
                <c:pt idx="20">
                  <c:v>4.9630592335159323</c:v>
                </c:pt>
                <c:pt idx="21">
                  <c:v>6.1647516901346338</c:v>
                </c:pt>
                <c:pt idx="22">
                  <c:v>4.5181568743208542</c:v>
                </c:pt>
                <c:pt idx="23">
                  <c:v>26.096694534661658</c:v>
                </c:pt>
                <c:pt idx="24">
                  <c:v>12.62585291390071</c:v>
                </c:pt>
                <c:pt idx="25">
                  <c:v>11.57805404663384</c:v>
                </c:pt>
                <c:pt idx="26">
                  <c:v>16.499640914445848</c:v>
                </c:pt>
                <c:pt idx="27">
                  <c:v>13.8913090980038</c:v>
                </c:pt>
                <c:pt idx="28">
                  <c:v>5.1975026877282016</c:v>
                </c:pt>
                <c:pt idx="29">
                  <c:v>4.0629772941150808</c:v>
                </c:pt>
                <c:pt idx="30">
                  <c:v>4.7255898839786443</c:v>
                </c:pt>
                <c:pt idx="31">
                  <c:v>5.2952986325692324</c:v>
                </c:pt>
                <c:pt idx="32">
                  <c:v>5.0543429250593919</c:v>
                </c:pt>
                <c:pt idx="33">
                  <c:v>11.097131083774091</c:v>
                </c:pt>
                <c:pt idx="34">
                  <c:v>10.506368227687229</c:v>
                </c:pt>
                <c:pt idx="35">
                  <c:v>2.8079694715593289</c:v>
                </c:pt>
                <c:pt idx="36">
                  <c:v>16.43472866532947</c:v>
                </c:pt>
                <c:pt idx="37">
                  <c:v>5.7456946197878684</c:v>
                </c:pt>
                <c:pt idx="38">
                  <c:v>10.141644777146659</c:v>
                </c:pt>
                <c:pt idx="39">
                  <c:v>3.2466919194989661</c:v>
                </c:pt>
                <c:pt idx="40">
                  <c:v>7.5960511061676002</c:v>
                </c:pt>
                <c:pt idx="41">
                  <c:v>22.39600048133229</c:v>
                </c:pt>
                <c:pt idx="42">
                  <c:v>8.8112132314404708</c:v>
                </c:pt>
                <c:pt idx="43">
                  <c:v>22.881457675357559</c:v>
                </c:pt>
                <c:pt idx="44">
                  <c:v>9.7845848576216063</c:v>
                </c:pt>
                <c:pt idx="45">
                  <c:v>12.32001634950487</c:v>
                </c:pt>
                <c:pt idx="46">
                  <c:v>19.901567926305852</c:v>
                </c:pt>
                <c:pt idx="47">
                  <c:v>19.915266609749331</c:v>
                </c:pt>
                <c:pt idx="48">
                  <c:v>17.430561152255809</c:v>
                </c:pt>
                <c:pt idx="49">
                  <c:v>12.330029249704671</c:v>
                </c:pt>
                <c:pt idx="50">
                  <c:v>20.474615145448809</c:v>
                </c:pt>
                <c:pt idx="51">
                  <c:v>7.6855220492537333</c:v>
                </c:pt>
                <c:pt idx="52">
                  <c:v>17.627805101999911</c:v>
                </c:pt>
                <c:pt idx="53">
                  <c:v>7.9067766011928846</c:v>
                </c:pt>
                <c:pt idx="54">
                  <c:v>17.022203127859019</c:v>
                </c:pt>
                <c:pt idx="55">
                  <c:v>20.902179382502769</c:v>
                </c:pt>
                <c:pt idx="56">
                  <c:v>20.73102764546563</c:v>
                </c:pt>
                <c:pt idx="57">
                  <c:v>9.8264939691744999</c:v>
                </c:pt>
                <c:pt idx="58">
                  <c:v>26.53763951903122</c:v>
                </c:pt>
                <c:pt idx="59">
                  <c:v>15.174209788547451</c:v>
                </c:pt>
                <c:pt idx="60">
                  <c:v>13.499908438692749</c:v>
                </c:pt>
                <c:pt idx="61">
                  <c:v>9.2128569458713123</c:v>
                </c:pt>
                <c:pt idx="62">
                  <c:v>18.44508071624491</c:v>
                </c:pt>
                <c:pt idx="63">
                  <c:v>18.447171695088411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F1D-4A19-9A7D-B9B330A98A30}"/>
            </c:ext>
          </c:extLst>
        </c:ser>
        <c:ser>
          <c:idx val="12"/>
          <c:order val="12"/>
          <c:tx>
            <c:strRef>
              <c:f>st62q01_04_combined2!$P$2</c:f>
              <c:strCache>
                <c:ptCount val="1"/>
                <c:pt idx="0">
                  <c:v>% group_5</c:v>
                </c:pt>
              </c:strCache>
            </c:strRef>
          </c:tx>
          <c:spPr>
            <a:solidFill>
              <a:srgbClr val="D7191C"/>
            </a:solidFill>
            <a:ln w="25400">
              <a:noFill/>
            </a:ln>
          </c:spPr>
          <c:invertIfNegative val="0"/>
          <c:cat>
            <c:strRef>
              <c:f>st62q01_04_combined2!$C$3:$C$66</c:f>
              <c:strCache>
                <c:ptCount val="64"/>
                <c:pt idx="0">
                  <c:v>Iceland</c:v>
                </c:pt>
                <c:pt idx="1">
                  <c:v>Spain</c:v>
                </c:pt>
                <c:pt idx="2">
                  <c:v>Korea</c:v>
                </c:pt>
                <c:pt idx="3">
                  <c:v>Chinese Taipei</c:v>
                </c:pt>
                <c:pt idx="4">
                  <c:v>Hong Kong-China</c:v>
                </c:pt>
                <c:pt idx="5">
                  <c:v>Sweden</c:v>
                </c:pt>
                <c:pt idx="6">
                  <c:v>Viet Nam</c:v>
                </c:pt>
                <c:pt idx="7">
                  <c:v>Japan</c:v>
                </c:pt>
                <c:pt idx="8">
                  <c:v>Liechtenstein</c:v>
                </c:pt>
                <c:pt idx="9">
                  <c:v>Austria</c:v>
                </c:pt>
                <c:pt idx="10">
                  <c:v>Israel</c:v>
                </c:pt>
                <c:pt idx="11">
                  <c:v>Germany</c:v>
                </c:pt>
                <c:pt idx="12">
                  <c:v>Shanghai-China</c:v>
                </c:pt>
                <c:pt idx="13">
                  <c:v>Belgium</c:v>
                </c:pt>
                <c:pt idx="14">
                  <c:v>Latvia</c:v>
                </c:pt>
                <c:pt idx="15">
                  <c:v>Switzerland</c:v>
                </c:pt>
                <c:pt idx="16">
                  <c:v>Finland</c:v>
                </c:pt>
                <c:pt idx="17">
                  <c:v>Tunisia</c:v>
                </c:pt>
                <c:pt idx="18">
                  <c:v>Hungary</c:v>
                </c:pt>
                <c:pt idx="19">
                  <c:v>Greece</c:v>
                </c:pt>
                <c:pt idx="20">
                  <c:v>France</c:v>
                </c:pt>
                <c:pt idx="21">
                  <c:v>Slovak Republic</c:v>
                </c:pt>
                <c:pt idx="22">
                  <c:v>Czech Republic</c:v>
                </c:pt>
                <c:pt idx="23">
                  <c:v>Macao-China</c:v>
                </c:pt>
                <c:pt idx="24">
                  <c:v>Uruguay</c:v>
                </c:pt>
                <c:pt idx="25">
                  <c:v>Turkey</c:v>
                </c:pt>
                <c:pt idx="26">
                  <c:v>Netherlands</c:v>
                </c:pt>
                <c:pt idx="27">
                  <c:v>Costa Rica</c:v>
                </c:pt>
                <c:pt idx="28">
                  <c:v>Lithuania</c:v>
                </c:pt>
                <c:pt idx="29">
                  <c:v>Estonia</c:v>
                </c:pt>
                <c:pt idx="30">
                  <c:v>Luxembourg</c:v>
                </c:pt>
                <c:pt idx="31">
                  <c:v>United Kingdom</c:v>
                </c:pt>
                <c:pt idx="32">
                  <c:v>Ireland</c:v>
                </c:pt>
                <c:pt idx="33">
                  <c:v>Indonesia</c:v>
                </c:pt>
                <c:pt idx="34">
                  <c:v>Portugal</c:v>
                </c:pt>
                <c:pt idx="35">
                  <c:v>Perm(Russian Federation)</c:v>
                </c:pt>
                <c:pt idx="36">
                  <c:v>Bulgaria</c:v>
                </c:pt>
                <c:pt idx="37">
                  <c:v>Denmark</c:v>
                </c:pt>
                <c:pt idx="38">
                  <c:v>Montenegro</c:v>
                </c:pt>
                <c:pt idx="39">
                  <c:v>Russian Federation</c:v>
                </c:pt>
                <c:pt idx="40">
                  <c:v>Argentina</c:v>
                </c:pt>
                <c:pt idx="41">
                  <c:v>United States of America</c:v>
                </c:pt>
                <c:pt idx="42">
                  <c:v>Kazakhstan</c:v>
                </c:pt>
                <c:pt idx="43">
                  <c:v>Canada</c:v>
                </c:pt>
                <c:pt idx="44">
                  <c:v>Australia</c:v>
                </c:pt>
                <c:pt idx="45">
                  <c:v>New Zealand</c:v>
                </c:pt>
                <c:pt idx="46">
                  <c:v>Brazil</c:v>
                </c:pt>
                <c:pt idx="47">
                  <c:v>Singapore</c:v>
                </c:pt>
                <c:pt idx="48">
                  <c:v>United Arab Emirates</c:v>
                </c:pt>
                <c:pt idx="49">
                  <c:v>Qatar</c:v>
                </c:pt>
                <c:pt idx="50">
                  <c:v>Chile</c:v>
                </c:pt>
                <c:pt idx="51">
                  <c:v>Serbia</c:v>
                </c:pt>
                <c:pt idx="52">
                  <c:v>Slovenia</c:v>
                </c:pt>
                <c:pt idx="53">
                  <c:v>Malaysia</c:v>
                </c:pt>
                <c:pt idx="54">
                  <c:v>Mexico</c:v>
                </c:pt>
                <c:pt idx="55">
                  <c:v>Jordan</c:v>
                </c:pt>
                <c:pt idx="56">
                  <c:v>Colombia</c:v>
                </c:pt>
                <c:pt idx="57">
                  <c:v>Croatia</c:v>
                </c:pt>
                <c:pt idx="58">
                  <c:v>Poland</c:v>
                </c:pt>
                <c:pt idx="59">
                  <c:v>Italy</c:v>
                </c:pt>
                <c:pt idx="60">
                  <c:v>Romania</c:v>
                </c:pt>
                <c:pt idx="61">
                  <c:v>Thailand</c:v>
                </c:pt>
                <c:pt idx="62">
                  <c:v>Peru</c:v>
                </c:pt>
                <c:pt idx="63">
                  <c:v>Albania</c:v>
                </c:pt>
              </c:strCache>
            </c:strRef>
          </c:cat>
          <c:val>
            <c:numRef>
              <c:f>st62q01_04_combined2!$P$3:$P$66</c:f>
              <c:numCache>
                <c:formatCode>0</c:formatCode>
                <c:ptCount val="64"/>
                <c:pt idx="0">
                  <c:v>12.329130283562209</c:v>
                </c:pt>
                <c:pt idx="1">
                  <c:v>20.996532707466539</c:v>
                </c:pt>
                <c:pt idx="2">
                  <c:v>6.0361925189656054</c:v>
                </c:pt>
                <c:pt idx="3">
                  <c:v>19.686625599820928</c:v>
                </c:pt>
                <c:pt idx="4">
                  <c:v>28.73082722965103</c:v>
                </c:pt>
                <c:pt idx="5">
                  <c:v>3.1014838673973579</c:v>
                </c:pt>
                <c:pt idx="6">
                  <c:v>17.44856317522088</c:v>
                </c:pt>
                <c:pt idx="7">
                  <c:v>6.2704420234001343</c:v>
                </c:pt>
                <c:pt idx="8">
                  <c:v>15.27877287441447</c:v>
                </c:pt>
                <c:pt idx="9">
                  <c:v>10.202557808611269</c:v>
                </c:pt>
                <c:pt idx="10">
                  <c:v>8.1698050758085969</c:v>
                </c:pt>
                <c:pt idx="11">
                  <c:v>19.689510873786961</c:v>
                </c:pt>
                <c:pt idx="12">
                  <c:v>54.751633122809842</c:v>
                </c:pt>
                <c:pt idx="13">
                  <c:v>6.2867463979597051</c:v>
                </c:pt>
                <c:pt idx="14">
                  <c:v>4.1689557331147791</c:v>
                </c:pt>
                <c:pt idx="15">
                  <c:v>7.3388691978986564</c:v>
                </c:pt>
                <c:pt idx="16">
                  <c:v>6.3950347157332903</c:v>
                </c:pt>
                <c:pt idx="17">
                  <c:v>4.0951018500055918</c:v>
                </c:pt>
                <c:pt idx="18">
                  <c:v>2.2678865896051219</c:v>
                </c:pt>
                <c:pt idx="19">
                  <c:v>6.9130095657963224</c:v>
                </c:pt>
                <c:pt idx="20">
                  <c:v>3.5616365302221231</c:v>
                </c:pt>
                <c:pt idx="21">
                  <c:v>3.908121673309735</c:v>
                </c:pt>
                <c:pt idx="22">
                  <c:v>2.7364402645036461</c:v>
                </c:pt>
                <c:pt idx="23">
                  <c:v>32.354595511714848</c:v>
                </c:pt>
                <c:pt idx="24">
                  <c:v>12.250684120217519</c:v>
                </c:pt>
                <c:pt idx="25">
                  <c:v>3.597404792772664</c:v>
                </c:pt>
                <c:pt idx="26">
                  <c:v>15.358384776914329</c:v>
                </c:pt>
                <c:pt idx="27">
                  <c:v>8.743441945710325</c:v>
                </c:pt>
                <c:pt idx="28">
                  <c:v>3.1930413810316729</c:v>
                </c:pt>
                <c:pt idx="29">
                  <c:v>2.1599314814286732</c:v>
                </c:pt>
                <c:pt idx="30">
                  <c:v>6.8901521580611202</c:v>
                </c:pt>
                <c:pt idx="31">
                  <c:v>2.7282232862492619</c:v>
                </c:pt>
                <c:pt idx="32">
                  <c:v>3.2817865666581549</c:v>
                </c:pt>
                <c:pt idx="33">
                  <c:v>3.136190230287105</c:v>
                </c:pt>
                <c:pt idx="34">
                  <c:v>7.2427779600349833</c:v>
                </c:pt>
                <c:pt idx="35">
                  <c:v>1.7389226557531181</c:v>
                </c:pt>
                <c:pt idx="36">
                  <c:v>9.23354395533873</c:v>
                </c:pt>
                <c:pt idx="37">
                  <c:v>4.9325903337247743</c:v>
                </c:pt>
                <c:pt idx="38">
                  <c:v>13.43222804910731</c:v>
                </c:pt>
                <c:pt idx="39">
                  <c:v>2.0423826824937641</c:v>
                </c:pt>
                <c:pt idx="40">
                  <c:v>7.1762475320703993</c:v>
                </c:pt>
                <c:pt idx="41">
                  <c:v>23.768050711428049</c:v>
                </c:pt>
                <c:pt idx="42">
                  <c:v>4.7714948784126809</c:v>
                </c:pt>
                <c:pt idx="43">
                  <c:v>25.343280559108241</c:v>
                </c:pt>
                <c:pt idx="44">
                  <c:v>10.274575902037849</c:v>
                </c:pt>
                <c:pt idx="45">
                  <c:v>9.4694441480855804</c:v>
                </c:pt>
                <c:pt idx="46">
                  <c:v>10.92534346774991</c:v>
                </c:pt>
                <c:pt idx="47">
                  <c:v>27.54814031041559</c:v>
                </c:pt>
                <c:pt idx="48">
                  <c:v>36.171914727025062</c:v>
                </c:pt>
                <c:pt idx="49">
                  <c:v>22.169856748105751</c:v>
                </c:pt>
                <c:pt idx="50">
                  <c:v>7.5044265493577313</c:v>
                </c:pt>
                <c:pt idx="51">
                  <c:v>4.0822399985547797</c:v>
                </c:pt>
                <c:pt idx="52">
                  <c:v>9.571345814968593</c:v>
                </c:pt>
                <c:pt idx="53">
                  <c:v>4.6744902102434551</c:v>
                </c:pt>
                <c:pt idx="54">
                  <c:v>8.5710834900910875</c:v>
                </c:pt>
                <c:pt idx="55">
                  <c:v>35.06478905245455</c:v>
                </c:pt>
                <c:pt idx="56">
                  <c:v>11.95114505955498</c:v>
                </c:pt>
                <c:pt idx="57">
                  <c:v>13.082126065567619</c:v>
                </c:pt>
                <c:pt idx="58">
                  <c:v>14.37887800396093</c:v>
                </c:pt>
                <c:pt idx="59">
                  <c:v>10.358483714588511</c:v>
                </c:pt>
                <c:pt idx="60">
                  <c:v>6.9840072116546299</c:v>
                </c:pt>
                <c:pt idx="61">
                  <c:v>2.302724669863756</c:v>
                </c:pt>
                <c:pt idx="62">
                  <c:v>11.79088948569019</c:v>
                </c:pt>
                <c:pt idx="63">
                  <c:v>27.108317499650649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F1D-4A19-9A7D-B9B330A98A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40945304"/>
        <c:axId val="1"/>
      </c:barChart>
      <c:catAx>
        <c:axId val="5409453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94530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st62q02!$D$2</c:f>
              <c:strCache>
                <c:ptCount val="1"/>
                <c:pt idx="0">
                  <c:v>%starting category</c:v>
                </c:pt>
              </c:strCache>
            </c:strRef>
          </c:tx>
          <c:spPr>
            <a:noFill/>
            <a:ln w="25400">
              <a:noFill/>
            </a:ln>
          </c:spPr>
          <c:invertIfNegative val="0"/>
          <c:cat>
            <c:strRef>
              <c:f>st62q02!$C$3:$C$66</c:f>
              <c:strCache>
                <c:ptCount val="64"/>
                <c:pt idx="0">
                  <c:v>Sweden</c:v>
                </c:pt>
                <c:pt idx="1">
                  <c:v>United Kingdom</c:v>
                </c:pt>
                <c:pt idx="2">
                  <c:v>New Zealand</c:v>
                </c:pt>
                <c:pt idx="3">
                  <c:v>Australia</c:v>
                </c:pt>
                <c:pt idx="4">
                  <c:v>Singapore</c:v>
                </c:pt>
                <c:pt idx="5">
                  <c:v>Israel</c:v>
                </c:pt>
                <c:pt idx="6">
                  <c:v>Denmark</c:v>
                </c:pt>
                <c:pt idx="7">
                  <c:v>Netherlands</c:v>
                </c:pt>
                <c:pt idx="8">
                  <c:v>United Arab Emirates</c:v>
                </c:pt>
                <c:pt idx="9">
                  <c:v>Qatar</c:v>
                </c:pt>
                <c:pt idx="10">
                  <c:v>Viet Nam</c:v>
                </c:pt>
                <c:pt idx="11">
                  <c:v>Ireland</c:v>
                </c:pt>
                <c:pt idx="12">
                  <c:v>Germany</c:v>
                </c:pt>
                <c:pt idx="13">
                  <c:v>Canada</c:v>
                </c:pt>
                <c:pt idx="14">
                  <c:v>Jordan</c:v>
                </c:pt>
                <c:pt idx="15">
                  <c:v>Iceland</c:v>
                </c:pt>
                <c:pt idx="16">
                  <c:v>United States of America</c:v>
                </c:pt>
                <c:pt idx="17">
                  <c:v>Malaysia</c:v>
                </c:pt>
                <c:pt idx="18">
                  <c:v>Tunisia</c:v>
                </c:pt>
                <c:pt idx="19">
                  <c:v>Brazil</c:v>
                </c:pt>
                <c:pt idx="20">
                  <c:v>Switzerland</c:v>
                </c:pt>
                <c:pt idx="21">
                  <c:v>Luxembourg</c:v>
                </c:pt>
                <c:pt idx="22">
                  <c:v>Romania</c:v>
                </c:pt>
                <c:pt idx="23">
                  <c:v>Finland</c:v>
                </c:pt>
                <c:pt idx="24">
                  <c:v>Montenegro</c:v>
                </c:pt>
                <c:pt idx="25">
                  <c:v>Bulgaria</c:v>
                </c:pt>
                <c:pt idx="26">
                  <c:v>Austria</c:v>
                </c:pt>
                <c:pt idx="27">
                  <c:v>Argentina</c:v>
                </c:pt>
                <c:pt idx="28">
                  <c:v>Costa Rica</c:v>
                </c:pt>
                <c:pt idx="29">
                  <c:v>Mexico</c:v>
                </c:pt>
                <c:pt idx="30">
                  <c:v>Liechtenstein</c:v>
                </c:pt>
                <c:pt idx="31">
                  <c:v>Shanghai-China</c:v>
                </c:pt>
                <c:pt idx="32">
                  <c:v>Kazakhstan</c:v>
                </c:pt>
                <c:pt idx="33">
                  <c:v>Uruguay</c:v>
                </c:pt>
                <c:pt idx="34">
                  <c:v>Albania</c:v>
                </c:pt>
                <c:pt idx="35">
                  <c:v>France</c:v>
                </c:pt>
                <c:pt idx="36">
                  <c:v>Lithuania</c:v>
                </c:pt>
                <c:pt idx="37">
                  <c:v>Greece</c:v>
                </c:pt>
                <c:pt idx="38">
                  <c:v>Poland</c:v>
                </c:pt>
                <c:pt idx="39">
                  <c:v>Serbia</c:v>
                </c:pt>
                <c:pt idx="40">
                  <c:v>Turkey</c:v>
                </c:pt>
                <c:pt idx="41">
                  <c:v>Peru</c:v>
                </c:pt>
                <c:pt idx="42">
                  <c:v>Belgium</c:v>
                </c:pt>
                <c:pt idx="43">
                  <c:v>Colombia</c:v>
                </c:pt>
                <c:pt idx="44">
                  <c:v>Russian Federation</c:v>
                </c:pt>
                <c:pt idx="45">
                  <c:v>Perm(Russian Federation)</c:v>
                </c:pt>
                <c:pt idx="46">
                  <c:v>Thailand</c:v>
                </c:pt>
                <c:pt idx="47">
                  <c:v>Slovak Republic</c:v>
                </c:pt>
                <c:pt idx="48">
                  <c:v>Indonesia</c:v>
                </c:pt>
                <c:pt idx="49">
                  <c:v>Croatia</c:v>
                </c:pt>
                <c:pt idx="50">
                  <c:v>Chinese Taipei</c:v>
                </c:pt>
                <c:pt idx="51">
                  <c:v>Macao-China</c:v>
                </c:pt>
                <c:pt idx="52">
                  <c:v>Chile</c:v>
                </c:pt>
                <c:pt idx="53">
                  <c:v>Portugal</c:v>
                </c:pt>
                <c:pt idx="54">
                  <c:v>Slovenia</c:v>
                </c:pt>
                <c:pt idx="55">
                  <c:v>Italy</c:v>
                </c:pt>
                <c:pt idx="56">
                  <c:v>Japan</c:v>
                </c:pt>
                <c:pt idx="57">
                  <c:v>Latvia</c:v>
                </c:pt>
                <c:pt idx="58">
                  <c:v>Spain</c:v>
                </c:pt>
                <c:pt idx="59">
                  <c:v>Czech Republic</c:v>
                </c:pt>
                <c:pt idx="60">
                  <c:v>Hungary</c:v>
                </c:pt>
                <c:pt idx="61">
                  <c:v>Hong Kong-China</c:v>
                </c:pt>
                <c:pt idx="62">
                  <c:v>Estonia</c:v>
                </c:pt>
                <c:pt idx="63">
                  <c:v>Korea</c:v>
                </c:pt>
              </c:strCache>
            </c:strRef>
          </c:cat>
          <c:val>
            <c:numRef>
              <c:f>st62q02!$D$3:$D$66</c:f>
              <c:numCache>
                <c:formatCode>0</c:formatCode>
                <c:ptCount val="64"/>
                <c:pt idx="0">
                  <c:v>46.27102262623238</c:v>
                </c:pt>
                <c:pt idx="1">
                  <c:v>54.196803885871823</c:v>
                </c:pt>
                <c:pt idx="2">
                  <c:v>62.567019074928403</c:v>
                </c:pt>
                <c:pt idx="3">
                  <c:v>66.868319163684433</c:v>
                </c:pt>
                <c:pt idx="4">
                  <c:v>69.791456627665013</c:v>
                </c:pt>
                <c:pt idx="5">
                  <c:v>72.533130293904577</c:v>
                </c:pt>
                <c:pt idx="6">
                  <c:v>74.372552770794087</c:v>
                </c:pt>
                <c:pt idx="7">
                  <c:v>75.386954371227617</c:v>
                </c:pt>
                <c:pt idx="8">
                  <c:v>81.789588978232445</c:v>
                </c:pt>
                <c:pt idx="9">
                  <c:v>84.16755394402648</c:v>
                </c:pt>
                <c:pt idx="10">
                  <c:v>84.425332181517078</c:v>
                </c:pt>
                <c:pt idx="11">
                  <c:v>84.520532711839621</c:v>
                </c:pt>
                <c:pt idx="12">
                  <c:v>85.498156624789672</c:v>
                </c:pt>
                <c:pt idx="13">
                  <c:v>86.729514060630137</c:v>
                </c:pt>
                <c:pt idx="14">
                  <c:v>86.822309679742034</c:v>
                </c:pt>
                <c:pt idx="15">
                  <c:v>87.41334581155435</c:v>
                </c:pt>
                <c:pt idx="16">
                  <c:v>88.229961927085654</c:v>
                </c:pt>
                <c:pt idx="17">
                  <c:v>88.350595205067123</c:v>
                </c:pt>
                <c:pt idx="18">
                  <c:v>89.022063837816276</c:v>
                </c:pt>
                <c:pt idx="19">
                  <c:v>92.820157692903464</c:v>
                </c:pt>
                <c:pt idx="20">
                  <c:v>92.949559050171942</c:v>
                </c:pt>
                <c:pt idx="21">
                  <c:v>92.999862981655497</c:v>
                </c:pt>
                <c:pt idx="22">
                  <c:v>93.203076998692609</c:v>
                </c:pt>
                <c:pt idx="23">
                  <c:v>93.2682073204804</c:v>
                </c:pt>
                <c:pt idx="24">
                  <c:v>93.276507176135169</c:v>
                </c:pt>
                <c:pt idx="25">
                  <c:v>93.40120166923667</c:v>
                </c:pt>
                <c:pt idx="26">
                  <c:v>93.745727592210756</c:v>
                </c:pt>
                <c:pt idx="27">
                  <c:v>93.862126419674055</c:v>
                </c:pt>
                <c:pt idx="28">
                  <c:v>94.390961910509048</c:v>
                </c:pt>
                <c:pt idx="29">
                  <c:v>94.809495518808333</c:v>
                </c:pt>
                <c:pt idx="30">
                  <c:v>95.190053605166142</c:v>
                </c:pt>
                <c:pt idx="31">
                  <c:v>95.25840447046609</c:v>
                </c:pt>
                <c:pt idx="32">
                  <c:v>95.690249346873841</c:v>
                </c:pt>
                <c:pt idx="33">
                  <c:v>96.226750738450434</c:v>
                </c:pt>
                <c:pt idx="34">
                  <c:v>96.378363232438275</c:v>
                </c:pt>
                <c:pt idx="35">
                  <c:v>96.388386603084228</c:v>
                </c:pt>
                <c:pt idx="36">
                  <c:v>96.518004199389708</c:v>
                </c:pt>
                <c:pt idx="37">
                  <c:v>96.549458276927524</c:v>
                </c:pt>
                <c:pt idx="38">
                  <c:v>96.609663105048668</c:v>
                </c:pt>
                <c:pt idx="39">
                  <c:v>96.679668376482908</c:v>
                </c:pt>
                <c:pt idx="40">
                  <c:v>96.698091726709293</c:v>
                </c:pt>
                <c:pt idx="41">
                  <c:v>96.708831397461822</c:v>
                </c:pt>
                <c:pt idx="42">
                  <c:v>96.760158773720931</c:v>
                </c:pt>
                <c:pt idx="43">
                  <c:v>96.954544984314893</c:v>
                </c:pt>
                <c:pt idx="44">
                  <c:v>97.226377727019496</c:v>
                </c:pt>
                <c:pt idx="45">
                  <c:v>97.240275590284114</c:v>
                </c:pt>
                <c:pt idx="46">
                  <c:v>97.300903319406771</c:v>
                </c:pt>
                <c:pt idx="47">
                  <c:v>97.346884103867851</c:v>
                </c:pt>
                <c:pt idx="48">
                  <c:v>97.357211971147279</c:v>
                </c:pt>
                <c:pt idx="49">
                  <c:v>97.400762570461509</c:v>
                </c:pt>
                <c:pt idx="50">
                  <c:v>97.436560527268455</c:v>
                </c:pt>
                <c:pt idx="51">
                  <c:v>97.462589138964717</c:v>
                </c:pt>
                <c:pt idx="52">
                  <c:v>97.653636067908678</c:v>
                </c:pt>
                <c:pt idx="53">
                  <c:v>97.740266928428611</c:v>
                </c:pt>
                <c:pt idx="54">
                  <c:v>97.741945900750409</c:v>
                </c:pt>
                <c:pt idx="55">
                  <c:v>97.771113585542963</c:v>
                </c:pt>
                <c:pt idx="56">
                  <c:v>97.901408905480366</c:v>
                </c:pt>
                <c:pt idx="57">
                  <c:v>97.905376245164859</c:v>
                </c:pt>
                <c:pt idx="58">
                  <c:v>97.940800724812803</c:v>
                </c:pt>
                <c:pt idx="59">
                  <c:v>98.518687695746351</c:v>
                </c:pt>
                <c:pt idx="60">
                  <c:v>98.735969329821287</c:v>
                </c:pt>
                <c:pt idx="61">
                  <c:v>99.095619192003454</c:v>
                </c:pt>
                <c:pt idx="62">
                  <c:v>99.181616003319419</c:v>
                </c:pt>
                <c:pt idx="63">
                  <c:v>99.317843389013049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DB-4C3D-8DD0-AFEB70EAEB74}"/>
            </c:ext>
          </c:extLst>
        </c:ser>
        <c:ser>
          <c:idx val="1"/>
          <c:order val="1"/>
          <c:tx>
            <c:strRef>
              <c:f>st62q02!$E$2</c:f>
              <c:strCache>
                <c:ptCount val="1"/>
                <c:pt idx="0">
                  <c:v>% group_1</c:v>
                </c:pt>
              </c:strCache>
            </c:strRef>
          </c:tx>
          <c:spPr>
            <a:solidFill>
              <a:srgbClr val="ED7D31"/>
            </a:solidFill>
            <a:ln w="25400">
              <a:noFill/>
            </a:ln>
          </c:spPr>
          <c:invertIfNegative val="0"/>
          <c:cat>
            <c:strRef>
              <c:f>st62q02!$C$3:$C$66</c:f>
              <c:strCache>
                <c:ptCount val="64"/>
                <c:pt idx="0">
                  <c:v>Sweden</c:v>
                </c:pt>
                <c:pt idx="1">
                  <c:v>United Kingdom</c:v>
                </c:pt>
                <c:pt idx="2">
                  <c:v>New Zealand</c:v>
                </c:pt>
                <c:pt idx="3">
                  <c:v>Australia</c:v>
                </c:pt>
                <c:pt idx="4">
                  <c:v>Singapore</c:v>
                </c:pt>
                <c:pt idx="5">
                  <c:v>Israel</c:v>
                </c:pt>
                <c:pt idx="6">
                  <c:v>Denmark</c:v>
                </c:pt>
                <c:pt idx="7">
                  <c:v>Netherlands</c:v>
                </c:pt>
                <c:pt idx="8">
                  <c:v>United Arab Emirates</c:v>
                </c:pt>
                <c:pt idx="9">
                  <c:v>Qatar</c:v>
                </c:pt>
                <c:pt idx="10">
                  <c:v>Viet Nam</c:v>
                </c:pt>
                <c:pt idx="11">
                  <c:v>Ireland</c:v>
                </c:pt>
                <c:pt idx="12">
                  <c:v>Germany</c:v>
                </c:pt>
                <c:pt idx="13">
                  <c:v>Canada</c:v>
                </c:pt>
                <c:pt idx="14">
                  <c:v>Jordan</c:v>
                </c:pt>
                <c:pt idx="15">
                  <c:v>Iceland</c:v>
                </c:pt>
                <c:pt idx="16">
                  <c:v>United States of America</c:v>
                </c:pt>
                <c:pt idx="17">
                  <c:v>Malaysia</c:v>
                </c:pt>
                <c:pt idx="18">
                  <c:v>Tunisia</c:v>
                </c:pt>
                <c:pt idx="19">
                  <c:v>Brazil</c:v>
                </c:pt>
                <c:pt idx="20">
                  <c:v>Switzerland</c:v>
                </c:pt>
                <c:pt idx="21">
                  <c:v>Luxembourg</c:v>
                </c:pt>
                <c:pt idx="22">
                  <c:v>Romania</c:v>
                </c:pt>
                <c:pt idx="23">
                  <c:v>Finland</c:v>
                </c:pt>
                <c:pt idx="24">
                  <c:v>Montenegro</c:v>
                </c:pt>
                <c:pt idx="25">
                  <c:v>Bulgaria</c:v>
                </c:pt>
                <c:pt idx="26">
                  <c:v>Austria</c:v>
                </c:pt>
                <c:pt idx="27">
                  <c:v>Argentina</c:v>
                </c:pt>
                <c:pt idx="28">
                  <c:v>Costa Rica</c:v>
                </c:pt>
                <c:pt idx="29">
                  <c:v>Mexico</c:v>
                </c:pt>
                <c:pt idx="30">
                  <c:v>Liechtenstein</c:v>
                </c:pt>
                <c:pt idx="31">
                  <c:v>Shanghai-China</c:v>
                </c:pt>
                <c:pt idx="32">
                  <c:v>Kazakhstan</c:v>
                </c:pt>
                <c:pt idx="33">
                  <c:v>Uruguay</c:v>
                </c:pt>
                <c:pt idx="34">
                  <c:v>Albania</c:v>
                </c:pt>
                <c:pt idx="35">
                  <c:v>France</c:v>
                </c:pt>
                <c:pt idx="36">
                  <c:v>Lithuania</c:v>
                </c:pt>
                <c:pt idx="37">
                  <c:v>Greece</c:v>
                </c:pt>
                <c:pt idx="38">
                  <c:v>Poland</c:v>
                </c:pt>
                <c:pt idx="39">
                  <c:v>Serbia</c:v>
                </c:pt>
                <c:pt idx="40">
                  <c:v>Turkey</c:v>
                </c:pt>
                <c:pt idx="41">
                  <c:v>Peru</c:v>
                </c:pt>
                <c:pt idx="42">
                  <c:v>Belgium</c:v>
                </c:pt>
                <c:pt idx="43">
                  <c:v>Colombia</c:v>
                </c:pt>
                <c:pt idx="44">
                  <c:v>Russian Federation</c:v>
                </c:pt>
                <c:pt idx="45">
                  <c:v>Perm(Russian Federation)</c:v>
                </c:pt>
                <c:pt idx="46">
                  <c:v>Thailand</c:v>
                </c:pt>
                <c:pt idx="47">
                  <c:v>Slovak Republic</c:v>
                </c:pt>
                <c:pt idx="48">
                  <c:v>Indonesia</c:v>
                </c:pt>
                <c:pt idx="49">
                  <c:v>Croatia</c:v>
                </c:pt>
                <c:pt idx="50">
                  <c:v>Chinese Taipei</c:v>
                </c:pt>
                <c:pt idx="51">
                  <c:v>Macao-China</c:v>
                </c:pt>
                <c:pt idx="52">
                  <c:v>Chile</c:v>
                </c:pt>
                <c:pt idx="53">
                  <c:v>Portugal</c:v>
                </c:pt>
                <c:pt idx="54">
                  <c:v>Slovenia</c:v>
                </c:pt>
                <c:pt idx="55">
                  <c:v>Italy</c:v>
                </c:pt>
                <c:pt idx="56">
                  <c:v>Japan</c:v>
                </c:pt>
                <c:pt idx="57">
                  <c:v>Latvia</c:v>
                </c:pt>
                <c:pt idx="58">
                  <c:v>Spain</c:v>
                </c:pt>
                <c:pt idx="59">
                  <c:v>Czech Republic</c:v>
                </c:pt>
                <c:pt idx="60">
                  <c:v>Hungary</c:v>
                </c:pt>
                <c:pt idx="61">
                  <c:v>Hong Kong-China</c:v>
                </c:pt>
                <c:pt idx="62">
                  <c:v>Estonia</c:v>
                </c:pt>
                <c:pt idx="63">
                  <c:v>Korea</c:v>
                </c:pt>
              </c:strCache>
            </c:strRef>
          </c:cat>
          <c:val>
            <c:numRef>
              <c:f>st62q02!$E$3:$E$66</c:f>
              <c:numCache>
                <c:formatCode>0</c:formatCode>
                <c:ptCount val="64"/>
                <c:pt idx="0">
                  <c:v>53.72897737376762</c:v>
                </c:pt>
                <c:pt idx="1">
                  <c:v>45.803196114128177</c:v>
                </c:pt>
                <c:pt idx="2">
                  <c:v>37.432980925071597</c:v>
                </c:pt>
                <c:pt idx="3">
                  <c:v>33.131680836315567</c:v>
                </c:pt>
                <c:pt idx="4">
                  <c:v>30.208543372334979</c:v>
                </c:pt>
                <c:pt idx="5">
                  <c:v>27.46686970609543</c:v>
                </c:pt>
                <c:pt idx="6">
                  <c:v>25.627447229205909</c:v>
                </c:pt>
                <c:pt idx="7">
                  <c:v>24.61304562877238</c:v>
                </c:pt>
                <c:pt idx="8">
                  <c:v>18.210411021767559</c:v>
                </c:pt>
                <c:pt idx="9">
                  <c:v>15.83244605597352</c:v>
                </c:pt>
                <c:pt idx="10">
                  <c:v>15.57466781848292</c:v>
                </c:pt>
                <c:pt idx="11">
                  <c:v>15.479467288160381</c:v>
                </c:pt>
                <c:pt idx="12">
                  <c:v>14.50184337521033</c:v>
                </c:pt>
                <c:pt idx="13">
                  <c:v>13.270485939369861</c:v>
                </c:pt>
                <c:pt idx="14">
                  <c:v>13.17769032025797</c:v>
                </c:pt>
                <c:pt idx="15">
                  <c:v>12.58665418844565</c:v>
                </c:pt>
                <c:pt idx="16">
                  <c:v>11.770038072914341</c:v>
                </c:pt>
                <c:pt idx="17">
                  <c:v>11.64940479493287</c:v>
                </c:pt>
                <c:pt idx="18">
                  <c:v>10.97793616218372</c:v>
                </c:pt>
                <c:pt idx="19">
                  <c:v>7.17984230709654</c:v>
                </c:pt>
                <c:pt idx="20">
                  <c:v>7.0504409498280589</c:v>
                </c:pt>
                <c:pt idx="21">
                  <c:v>7.0001370183444962</c:v>
                </c:pt>
                <c:pt idx="22">
                  <c:v>6.796923001307392</c:v>
                </c:pt>
                <c:pt idx="23">
                  <c:v>6.7317926795195939</c:v>
                </c:pt>
                <c:pt idx="24">
                  <c:v>6.7234928238648264</c:v>
                </c:pt>
                <c:pt idx="25">
                  <c:v>6.5987983307633282</c:v>
                </c:pt>
                <c:pt idx="26">
                  <c:v>6.254272407789248</c:v>
                </c:pt>
                <c:pt idx="27">
                  <c:v>6.1378735803259428</c:v>
                </c:pt>
                <c:pt idx="28">
                  <c:v>5.609038089490948</c:v>
                </c:pt>
                <c:pt idx="29">
                  <c:v>5.1905044811916667</c:v>
                </c:pt>
                <c:pt idx="30">
                  <c:v>4.8099463948338537</c:v>
                </c:pt>
                <c:pt idx="31">
                  <c:v>4.741595529533905</c:v>
                </c:pt>
                <c:pt idx="32">
                  <c:v>4.3097506531261622</c:v>
                </c:pt>
                <c:pt idx="33">
                  <c:v>3.7732492615495712</c:v>
                </c:pt>
                <c:pt idx="34">
                  <c:v>3.62163676756172</c:v>
                </c:pt>
                <c:pt idx="35">
                  <c:v>3.6116133969157662</c:v>
                </c:pt>
                <c:pt idx="36">
                  <c:v>3.4819958006102878</c:v>
                </c:pt>
                <c:pt idx="37">
                  <c:v>3.450541723072476</c:v>
                </c:pt>
                <c:pt idx="38">
                  <c:v>3.3903368949513322</c:v>
                </c:pt>
                <c:pt idx="39">
                  <c:v>3.3203316235170961</c:v>
                </c:pt>
                <c:pt idx="40">
                  <c:v>3.3019082732907061</c:v>
                </c:pt>
                <c:pt idx="41">
                  <c:v>3.291168602538173</c:v>
                </c:pt>
                <c:pt idx="42">
                  <c:v>3.239841226279065</c:v>
                </c:pt>
                <c:pt idx="43">
                  <c:v>3.0454550156851119</c:v>
                </c:pt>
                <c:pt idx="44">
                  <c:v>2.7736222729804978</c:v>
                </c:pt>
                <c:pt idx="45">
                  <c:v>2.7597244097158891</c:v>
                </c:pt>
                <c:pt idx="46">
                  <c:v>2.6990966805932328</c:v>
                </c:pt>
                <c:pt idx="47">
                  <c:v>2.6531158961321482</c:v>
                </c:pt>
                <c:pt idx="48">
                  <c:v>2.6427880288527268</c:v>
                </c:pt>
                <c:pt idx="49">
                  <c:v>2.599237429538491</c:v>
                </c:pt>
                <c:pt idx="50">
                  <c:v>2.5634394727315488</c:v>
                </c:pt>
                <c:pt idx="51">
                  <c:v>2.537410861035283</c:v>
                </c:pt>
                <c:pt idx="52">
                  <c:v>2.346363932091319</c:v>
                </c:pt>
                <c:pt idx="53">
                  <c:v>2.2597330715713939</c:v>
                </c:pt>
                <c:pt idx="54">
                  <c:v>2.2580540992495979</c:v>
                </c:pt>
                <c:pt idx="55">
                  <c:v>2.2288864144570328</c:v>
                </c:pt>
                <c:pt idx="56">
                  <c:v>2.0985910945196289</c:v>
                </c:pt>
                <c:pt idx="57">
                  <c:v>2.0946237548351379</c:v>
                </c:pt>
                <c:pt idx="58">
                  <c:v>2.0591992751872001</c:v>
                </c:pt>
                <c:pt idx="59">
                  <c:v>1.4813123042536529</c:v>
                </c:pt>
                <c:pt idx="60">
                  <c:v>1.2640306701787161</c:v>
                </c:pt>
                <c:pt idx="61">
                  <c:v>0.90438080799653919</c:v>
                </c:pt>
                <c:pt idx="62">
                  <c:v>0.81838399668058559</c:v>
                </c:pt>
                <c:pt idx="63">
                  <c:v>0.68215661098695635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DB-4C3D-8DD0-AFEB70EAEB74}"/>
            </c:ext>
          </c:extLst>
        </c:ser>
        <c:ser>
          <c:idx val="2"/>
          <c:order val="2"/>
          <c:tx>
            <c:strRef>
              <c:f>st62q02!$F$2</c:f>
              <c:strCache>
                <c:ptCount val="1"/>
                <c:pt idx="0">
                  <c:v>% group_2</c:v>
                </c:pt>
              </c:strCache>
            </c:strRef>
          </c:tx>
          <c:spPr>
            <a:solidFill>
              <a:srgbClr val="A5A5A5"/>
            </a:solidFill>
            <a:ln w="25400">
              <a:noFill/>
            </a:ln>
          </c:spPr>
          <c:invertIfNegative val="0"/>
          <c:cat>
            <c:strRef>
              <c:f>st62q02!$C$3:$C$66</c:f>
              <c:strCache>
                <c:ptCount val="64"/>
                <c:pt idx="0">
                  <c:v>Sweden</c:v>
                </c:pt>
                <c:pt idx="1">
                  <c:v>United Kingdom</c:v>
                </c:pt>
                <c:pt idx="2">
                  <c:v>New Zealand</c:v>
                </c:pt>
                <c:pt idx="3">
                  <c:v>Australia</c:v>
                </c:pt>
                <c:pt idx="4">
                  <c:v>Singapore</c:v>
                </c:pt>
                <c:pt idx="5">
                  <c:v>Israel</c:v>
                </c:pt>
                <c:pt idx="6">
                  <c:v>Denmark</c:v>
                </c:pt>
                <c:pt idx="7">
                  <c:v>Netherlands</c:v>
                </c:pt>
                <c:pt idx="8">
                  <c:v>United Arab Emirates</c:v>
                </c:pt>
                <c:pt idx="9">
                  <c:v>Qatar</c:v>
                </c:pt>
                <c:pt idx="10">
                  <c:v>Viet Nam</c:v>
                </c:pt>
                <c:pt idx="11">
                  <c:v>Ireland</c:v>
                </c:pt>
                <c:pt idx="12">
                  <c:v>Germany</c:v>
                </c:pt>
                <c:pt idx="13">
                  <c:v>Canada</c:v>
                </c:pt>
                <c:pt idx="14">
                  <c:v>Jordan</c:v>
                </c:pt>
                <c:pt idx="15">
                  <c:v>Iceland</c:v>
                </c:pt>
                <c:pt idx="16">
                  <c:v>United States of America</c:v>
                </c:pt>
                <c:pt idx="17">
                  <c:v>Malaysia</c:v>
                </c:pt>
                <c:pt idx="18">
                  <c:v>Tunisia</c:v>
                </c:pt>
                <c:pt idx="19">
                  <c:v>Brazil</c:v>
                </c:pt>
                <c:pt idx="20">
                  <c:v>Switzerland</c:v>
                </c:pt>
                <c:pt idx="21">
                  <c:v>Luxembourg</c:v>
                </c:pt>
                <c:pt idx="22">
                  <c:v>Romania</c:v>
                </c:pt>
                <c:pt idx="23">
                  <c:v>Finland</c:v>
                </c:pt>
                <c:pt idx="24">
                  <c:v>Montenegro</c:v>
                </c:pt>
                <c:pt idx="25">
                  <c:v>Bulgaria</c:v>
                </c:pt>
                <c:pt idx="26">
                  <c:v>Austria</c:v>
                </c:pt>
                <c:pt idx="27">
                  <c:v>Argentina</c:v>
                </c:pt>
                <c:pt idx="28">
                  <c:v>Costa Rica</c:v>
                </c:pt>
                <c:pt idx="29">
                  <c:v>Mexico</c:v>
                </c:pt>
                <c:pt idx="30">
                  <c:v>Liechtenstein</c:v>
                </c:pt>
                <c:pt idx="31">
                  <c:v>Shanghai-China</c:v>
                </c:pt>
                <c:pt idx="32">
                  <c:v>Kazakhstan</c:v>
                </c:pt>
                <c:pt idx="33">
                  <c:v>Uruguay</c:v>
                </c:pt>
                <c:pt idx="34">
                  <c:v>Albania</c:v>
                </c:pt>
                <c:pt idx="35">
                  <c:v>France</c:v>
                </c:pt>
                <c:pt idx="36">
                  <c:v>Lithuania</c:v>
                </c:pt>
                <c:pt idx="37">
                  <c:v>Greece</c:v>
                </c:pt>
                <c:pt idx="38">
                  <c:v>Poland</c:v>
                </c:pt>
                <c:pt idx="39">
                  <c:v>Serbia</c:v>
                </c:pt>
                <c:pt idx="40">
                  <c:v>Turkey</c:v>
                </c:pt>
                <c:pt idx="41">
                  <c:v>Peru</c:v>
                </c:pt>
                <c:pt idx="42">
                  <c:v>Belgium</c:v>
                </c:pt>
                <c:pt idx="43">
                  <c:v>Colombia</c:v>
                </c:pt>
                <c:pt idx="44">
                  <c:v>Russian Federation</c:v>
                </c:pt>
                <c:pt idx="45">
                  <c:v>Perm(Russian Federation)</c:v>
                </c:pt>
                <c:pt idx="46">
                  <c:v>Thailand</c:v>
                </c:pt>
                <c:pt idx="47">
                  <c:v>Slovak Republic</c:v>
                </c:pt>
                <c:pt idx="48">
                  <c:v>Indonesia</c:v>
                </c:pt>
                <c:pt idx="49">
                  <c:v>Croatia</c:v>
                </c:pt>
                <c:pt idx="50">
                  <c:v>Chinese Taipei</c:v>
                </c:pt>
                <c:pt idx="51">
                  <c:v>Macao-China</c:v>
                </c:pt>
                <c:pt idx="52">
                  <c:v>Chile</c:v>
                </c:pt>
                <c:pt idx="53">
                  <c:v>Portugal</c:v>
                </c:pt>
                <c:pt idx="54">
                  <c:v>Slovenia</c:v>
                </c:pt>
                <c:pt idx="55">
                  <c:v>Italy</c:v>
                </c:pt>
                <c:pt idx="56">
                  <c:v>Japan</c:v>
                </c:pt>
                <c:pt idx="57">
                  <c:v>Latvia</c:v>
                </c:pt>
                <c:pt idx="58">
                  <c:v>Spain</c:v>
                </c:pt>
                <c:pt idx="59">
                  <c:v>Czech Republic</c:v>
                </c:pt>
                <c:pt idx="60">
                  <c:v>Hungary</c:v>
                </c:pt>
                <c:pt idx="61">
                  <c:v>Hong Kong-China</c:v>
                </c:pt>
                <c:pt idx="62">
                  <c:v>Estonia</c:v>
                </c:pt>
                <c:pt idx="63">
                  <c:v>Korea</c:v>
                </c:pt>
              </c:strCache>
            </c:strRef>
          </c:cat>
          <c:val>
            <c:numRef>
              <c:f>st62q02!$F$3:$F$66</c:f>
              <c:numCache>
                <c:formatCode>0</c:formatCode>
                <c:ptCount val="64"/>
                <c:pt idx="0">
                  <c:v>23.384684104429599</c:v>
                </c:pt>
                <c:pt idx="1">
                  <c:v>24.564387973355629</c:v>
                </c:pt>
                <c:pt idx="2">
                  <c:v>23.281941687461028</c:v>
                </c:pt>
                <c:pt idx="3">
                  <c:v>22.50154438376558</c:v>
                </c:pt>
                <c:pt idx="4">
                  <c:v>11.95831690613635</c:v>
                </c:pt>
                <c:pt idx="5">
                  <c:v>14.51264093603535</c:v>
                </c:pt>
                <c:pt idx="6">
                  <c:v>18.575459459391841</c:v>
                </c:pt>
                <c:pt idx="7">
                  <c:v>12.90455883191969</c:v>
                </c:pt>
                <c:pt idx="8">
                  <c:v>12.07356525019034</c:v>
                </c:pt>
                <c:pt idx="9">
                  <c:v>17.744221834423229</c:v>
                </c:pt>
                <c:pt idx="10">
                  <c:v>14.552016658650199</c:v>
                </c:pt>
                <c:pt idx="11">
                  <c:v>16.689484356929981</c:v>
                </c:pt>
                <c:pt idx="12">
                  <c:v>12.04462425437279</c:v>
                </c:pt>
                <c:pt idx="13">
                  <c:v>13.225894495630939</c:v>
                </c:pt>
                <c:pt idx="14">
                  <c:v>13.199060431814861</c:v>
                </c:pt>
                <c:pt idx="15">
                  <c:v>7.1446069097816798</c:v>
                </c:pt>
                <c:pt idx="16">
                  <c:v>14.67624007757734</c:v>
                </c:pt>
                <c:pt idx="17">
                  <c:v>15.41004291296691</c:v>
                </c:pt>
                <c:pt idx="18">
                  <c:v>10.803652115984731</c:v>
                </c:pt>
                <c:pt idx="19">
                  <c:v>14.39035321012671</c:v>
                </c:pt>
                <c:pt idx="20">
                  <c:v>7.5739043228170999</c:v>
                </c:pt>
                <c:pt idx="21">
                  <c:v>6.4481520237531438</c:v>
                </c:pt>
                <c:pt idx="22">
                  <c:v>13.31652103409408</c:v>
                </c:pt>
                <c:pt idx="23">
                  <c:v>8.6419499655804035</c:v>
                </c:pt>
                <c:pt idx="24">
                  <c:v>6.821647720602467</c:v>
                </c:pt>
                <c:pt idx="25">
                  <c:v>10.19203530212565</c:v>
                </c:pt>
                <c:pt idx="26">
                  <c:v>7.3968422788096468</c:v>
                </c:pt>
                <c:pt idx="27">
                  <c:v>13.913160631669029</c:v>
                </c:pt>
                <c:pt idx="28">
                  <c:v>9.6272614508691454</c:v>
                </c:pt>
                <c:pt idx="29">
                  <c:v>12.61257702786355</c:v>
                </c:pt>
                <c:pt idx="30">
                  <c:v>5.9287739384782014</c:v>
                </c:pt>
                <c:pt idx="31">
                  <c:v>3.725013452597107</c:v>
                </c:pt>
                <c:pt idx="32">
                  <c:v>7.4816295332870206</c:v>
                </c:pt>
                <c:pt idx="33">
                  <c:v>9.7380298206810973</c:v>
                </c:pt>
                <c:pt idx="34">
                  <c:v>6.2644318974581834</c:v>
                </c:pt>
                <c:pt idx="35">
                  <c:v>5.7298913201447368</c:v>
                </c:pt>
                <c:pt idx="36">
                  <c:v>8.228260965425827</c:v>
                </c:pt>
                <c:pt idx="37">
                  <c:v>6.0624440083870512</c:v>
                </c:pt>
                <c:pt idx="38">
                  <c:v>7.720268853086985</c:v>
                </c:pt>
                <c:pt idx="39">
                  <c:v>2.7687455307249502</c:v>
                </c:pt>
                <c:pt idx="40">
                  <c:v>6.0676569715300364</c:v>
                </c:pt>
                <c:pt idx="41">
                  <c:v>11.71156213269264</c:v>
                </c:pt>
                <c:pt idx="42">
                  <c:v>3.785944410395913</c:v>
                </c:pt>
                <c:pt idx="43">
                  <c:v>10.170118428608671</c:v>
                </c:pt>
                <c:pt idx="44">
                  <c:v>3.999501955254432</c:v>
                </c:pt>
                <c:pt idx="45">
                  <c:v>4.6591858056123661</c:v>
                </c:pt>
                <c:pt idx="46">
                  <c:v>11.796064531407209</c:v>
                </c:pt>
                <c:pt idx="47">
                  <c:v>2.7919669657884971</c:v>
                </c:pt>
                <c:pt idx="48">
                  <c:v>11.84233092826482</c:v>
                </c:pt>
                <c:pt idx="49">
                  <c:v>2.9050674063438282</c:v>
                </c:pt>
                <c:pt idx="50">
                  <c:v>4.9098019340137187</c:v>
                </c:pt>
                <c:pt idx="51">
                  <c:v>2.4135787442284391</c:v>
                </c:pt>
                <c:pt idx="52">
                  <c:v>5.6499598932599646</c:v>
                </c:pt>
                <c:pt idx="53">
                  <c:v>4.8062623381459808</c:v>
                </c:pt>
                <c:pt idx="54">
                  <c:v>2.0330778075688971</c:v>
                </c:pt>
                <c:pt idx="55">
                  <c:v>3.5799573018840438</c:v>
                </c:pt>
                <c:pt idx="56">
                  <c:v>2.634348333951849</c:v>
                </c:pt>
                <c:pt idx="57">
                  <c:v>5.7686747582821507</c:v>
                </c:pt>
                <c:pt idx="58">
                  <c:v>4.6233855568931332</c:v>
                </c:pt>
                <c:pt idx="59">
                  <c:v>2.5351331825271868</c:v>
                </c:pt>
                <c:pt idx="60">
                  <c:v>3.7625433552157599</c:v>
                </c:pt>
                <c:pt idx="61">
                  <c:v>1.44510587392192</c:v>
                </c:pt>
                <c:pt idx="62">
                  <c:v>2.5599403364233342</c:v>
                </c:pt>
                <c:pt idx="63">
                  <c:v>2.6816773965802021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DB-4C3D-8DD0-AFEB70EAEB74}"/>
            </c:ext>
          </c:extLst>
        </c:ser>
        <c:ser>
          <c:idx val="3"/>
          <c:order val="3"/>
          <c:tx>
            <c:strRef>
              <c:f>st62q02!$G$2</c:f>
              <c:strCache>
                <c:ptCount val="1"/>
                <c:pt idx="0">
                  <c:v>% group_3</c:v>
                </c:pt>
              </c:strCache>
            </c:strRef>
          </c:tx>
          <c:spPr>
            <a:solidFill>
              <a:srgbClr val="FFC000"/>
            </a:solidFill>
            <a:ln w="25400">
              <a:noFill/>
            </a:ln>
          </c:spPr>
          <c:invertIfNegative val="0"/>
          <c:cat>
            <c:strRef>
              <c:f>st62q02!$C$3:$C$66</c:f>
              <c:strCache>
                <c:ptCount val="64"/>
                <c:pt idx="0">
                  <c:v>Sweden</c:v>
                </c:pt>
                <c:pt idx="1">
                  <c:v>United Kingdom</c:v>
                </c:pt>
                <c:pt idx="2">
                  <c:v>New Zealand</c:v>
                </c:pt>
                <c:pt idx="3">
                  <c:v>Australia</c:v>
                </c:pt>
                <c:pt idx="4">
                  <c:v>Singapore</c:v>
                </c:pt>
                <c:pt idx="5">
                  <c:v>Israel</c:v>
                </c:pt>
                <c:pt idx="6">
                  <c:v>Denmark</c:v>
                </c:pt>
                <c:pt idx="7">
                  <c:v>Netherlands</c:v>
                </c:pt>
                <c:pt idx="8">
                  <c:v>United Arab Emirates</c:v>
                </c:pt>
                <c:pt idx="9">
                  <c:v>Qatar</c:v>
                </c:pt>
                <c:pt idx="10">
                  <c:v>Viet Nam</c:v>
                </c:pt>
                <c:pt idx="11">
                  <c:v>Ireland</c:v>
                </c:pt>
                <c:pt idx="12">
                  <c:v>Germany</c:v>
                </c:pt>
                <c:pt idx="13">
                  <c:v>Canada</c:v>
                </c:pt>
                <c:pt idx="14">
                  <c:v>Jordan</c:v>
                </c:pt>
                <c:pt idx="15">
                  <c:v>Iceland</c:v>
                </c:pt>
                <c:pt idx="16">
                  <c:v>United States of America</c:v>
                </c:pt>
                <c:pt idx="17">
                  <c:v>Malaysia</c:v>
                </c:pt>
                <c:pt idx="18">
                  <c:v>Tunisia</c:v>
                </c:pt>
                <c:pt idx="19">
                  <c:v>Brazil</c:v>
                </c:pt>
                <c:pt idx="20">
                  <c:v>Switzerland</c:v>
                </c:pt>
                <c:pt idx="21">
                  <c:v>Luxembourg</c:v>
                </c:pt>
                <c:pt idx="22">
                  <c:v>Romania</c:v>
                </c:pt>
                <c:pt idx="23">
                  <c:v>Finland</c:v>
                </c:pt>
                <c:pt idx="24">
                  <c:v>Montenegro</c:v>
                </c:pt>
                <c:pt idx="25">
                  <c:v>Bulgaria</c:v>
                </c:pt>
                <c:pt idx="26">
                  <c:v>Austria</c:v>
                </c:pt>
                <c:pt idx="27">
                  <c:v>Argentina</c:v>
                </c:pt>
                <c:pt idx="28">
                  <c:v>Costa Rica</c:v>
                </c:pt>
                <c:pt idx="29">
                  <c:v>Mexico</c:v>
                </c:pt>
                <c:pt idx="30">
                  <c:v>Liechtenstein</c:v>
                </c:pt>
                <c:pt idx="31">
                  <c:v>Shanghai-China</c:v>
                </c:pt>
                <c:pt idx="32">
                  <c:v>Kazakhstan</c:v>
                </c:pt>
                <c:pt idx="33">
                  <c:v>Uruguay</c:v>
                </c:pt>
                <c:pt idx="34">
                  <c:v>Albania</c:v>
                </c:pt>
                <c:pt idx="35">
                  <c:v>France</c:v>
                </c:pt>
                <c:pt idx="36">
                  <c:v>Lithuania</c:v>
                </c:pt>
                <c:pt idx="37">
                  <c:v>Greece</c:v>
                </c:pt>
                <c:pt idx="38">
                  <c:v>Poland</c:v>
                </c:pt>
                <c:pt idx="39">
                  <c:v>Serbia</c:v>
                </c:pt>
                <c:pt idx="40">
                  <c:v>Turkey</c:v>
                </c:pt>
                <c:pt idx="41">
                  <c:v>Peru</c:v>
                </c:pt>
                <c:pt idx="42">
                  <c:v>Belgium</c:v>
                </c:pt>
                <c:pt idx="43">
                  <c:v>Colombia</c:v>
                </c:pt>
                <c:pt idx="44">
                  <c:v>Russian Federation</c:v>
                </c:pt>
                <c:pt idx="45">
                  <c:v>Perm(Russian Federation)</c:v>
                </c:pt>
                <c:pt idx="46">
                  <c:v>Thailand</c:v>
                </c:pt>
                <c:pt idx="47">
                  <c:v>Slovak Republic</c:v>
                </c:pt>
                <c:pt idx="48">
                  <c:v>Indonesia</c:v>
                </c:pt>
                <c:pt idx="49">
                  <c:v>Croatia</c:v>
                </c:pt>
                <c:pt idx="50">
                  <c:v>Chinese Taipei</c:v>
                </c:pt>
                <c:pt idx="51">
                  <c:v>Macao-China</c:v>
                </c:pt>
                <c:pt idx="52">
                  <c:v>Chile</c:v>
                </c:pt>
                <c:pt idx="53">
                  <c:v>Portugal</c:v>
                </c:pt>
                <c:pt idx="54">
                  <c:v>Slovenia</c:v>
                </c:pt>
                <c:pt idx="55">
                  <c:v>Italy</c:v>
                </c:pt>
                <c:pt idx="56">
                  <c:v>Japan</c:v>
                </c:pt>
                <c:pt idx="57">
                  <c:v>Latvia</c:v>
                </c:pt>
                <c:pt idx="58">
                  <c:v>Spain</c:v>
                </c:pt>
                <c:pt idx="59">
                  <c:v>Czech Republic</c:v>
                </c:pt>
                <c:pt idx="60">
                  <c:v>Hungary</c:v>
                </c:pt>
                <c:pt idx="61">
                  <c:v>Hong Kong-China</c:v>
                </c:pt>
                <c:pt idx="62">
                  <c:v>Estonia</c:v>
                </c:pt>
                <c:pt idx="63">
                  <c:v>Korea</c:v>
                </c:pt>
              </c:strCache>
            </c:strRef>
          </c:cat>
          <c:val>
            <c:numRef>
              <c:f>st62q02!$G$3:$G$66</c:f>
              <c:numCache>
                <c:formatCode>0</c:formatCode>
                <c:ptCount val="64"/>
                <c:pt idx="0">
                  <c:v>8.6011903757356727</c:v>
                </c:pt>
                <c:pt idx="1">
                  <c:v>15.43984581749004</c:v>
                </c:pt>
                <c:pt idx="2">
                  <c:v>18.683105417812929</c:v>
                </c:pt>
                <c:pt idx="3">
                  <c:v>20.327960016214611</c:v>
                </c:pt>
                <c:pt idx="4">
                  <c:v>12.87028294774279</c:v>
                </c:pt>
                <c:pt idx="5">
                  <c:v>12.853863652322699</c:v>
                </c:pt>
                <c:pt idx="6">
                  <c:v>21.045209137462209</c:v>
                </c:pt>
                <c:pt idx="7">
                  <c:v>16.26434160136294</c:v>
                </c:pt>
                <c:pt idx="8">
                  <c:v>10.8931980550823</c:v>
                </c:pt>
                <c:pt idx="9">
                  <c:v>16.684590568797109</c:v>
                </c:pt>
                <c:pt idx="10">
                  <c:v>32.073186170034852</c:v>
                </c:pt>
                <c:pt idx="11">
                  <c:v>20.235167242091041</c:v>
                </c:pt>
                <c:pt idx="12">
                  <c:v>15.99329891171517</c:v>
                </c:pt>
                <c:pt idx="13">
                  <c:v>17.962597696763861</c:v>
                </c:pt>
                <c:pt idx="14">
                  <c:v>8.9996268078598458</c:v>
                </c:pt>
                <c:pt idx="15">
                  <c:v>11.618264561615939</c:v>
                </c:pt>
                <c:pt idx="16">
                  <c:v>20.024994440803699</c:v>
                </c:pt>
                <c:pt idx="17">
                  <c:v>18.189388396584871</c:v>
                </c:pt>
                <c:pt idx="18">
                  <c:v>10.36617037855547</c:v>
                </c:pt>
                <c:pt idx="19">
                  <c:v>16.235827516278849</c:v>
                </c:pt>
                <c:pt idx="20">
                  <c:v>10.90795268565229</c:v>
                </c:pt>
                <c:pt idx="21">
                  <c:v>11.176835584804049</c:v>
                </c:pt>
                <c:pt idx="22">
                  <c:v>13.115104688465211</c:v>
                </c:pt>
                <c:pt idx="23">
                  <c:v>13.351843244784281</c:v>
                </c:pt>
                <c:pt idx="24">
                  <c:v>6.29722855912597</c:v>
                </c:pt>
                <c:pt idx="25">
                  <c:v>8.7613668634148976</c:v>
                </c:pt>
                <c:pt idx="26">
                  <c:v>13.027970830812601</c:v>
                </c:pt>
                <c:pt idx="27">
                  <c:v>14.148790730867891</c:v>
                </c:pt>
                <c:pt idx="28">
                  <c:v>15.908470106035161</c:v>
                </c:pt>
                <c:pt idx="29">
                  <c:v>16.196230972194058</c:v>
                </c:pt>
                <c:pt idx="30">
                  <c:v>8.3312406746636984</c:v>
                </c:pt>
                <c:pt idx="31">
                  <c:v>9.1858629036656136</c:v>
                </c:pt>
                <c:pt idx="32">
                  <c:v>9.9045095613801095</c:v>
                </c:pt>
                <c:pt idx="33">
                  <c:v>16.12345479714266</c:v>
                </c:pt>
                <c:pt idx="34">
                  <c:v>9.9925597681094498</c:v>
                </c:pt>
                <c:pt idx="35">
                  <c:v>10.21541195898126</c:v>
                </c:pt>
                <c:pt idx="36">
                  <c:v>13.398198226436641</c:v>
                </c:pt>
                <c:pt idx="37">
                  <c:v>7.2336976415039516</c:v>
                </c:pt>
                <c:pt idx="38">
                  <c:v>12.57306710694362</c:v>
                </c:pt>
                <c:pt idx="39">
                  <c:v>7.4104825523324358</c:v>
                </c:pt>
                <c:pt idx="40">
                  <c:v>10.907077953088169</c:v>
                </c:pt>
                <c:pt idx="41">
                  <c:v>12.04286865850719</c:v>
                </c:pt>
                <c:pt idx="42">
                  <c:v>6.142772807114647</c:v>
                </c:pt>
                <c:pt idx="43">
                  <c:v>13.332064393880261</c:v>
                </c:pt>
                <c:pt idx="44">
                  <c:v>5.6478859046515817</c:v>
                </c:pt>
                <c:pt idx="45">
                  <c:v>4.5665702549149962</c:v>
                </c:pt>
                <c:pt idx="46">
                  <c:v>8.3425718326001661</c:v>
                </c:pt>
                <c:pt idx="47">
                  <c:v>8.4478441461741163</c:v>
                </c:pt>
                <c:pt idx="48">
                  <c:v>20.442964066994922</c:v>
                </c:pt>
                <c:pt idx="49">
                  <c:v>5.9509336671438584</c:v>
                </c:pt>
                <c:pt idx="50">
                  <c:v>10.392104916539219</c:v>
                </c:pt>
                <c:pt idx="51">
                  <c:v>5.0807454761099846</c:v>
                </c:pt>
                <c:pt idx="52">
                  <c:v>9.124882400057226</c:v>
                </c:pt>
                <c:pt idx="53">
                  <c:v>11.14756252277531</c:v>
                </c:pt>
                <c:pt idx="54">
                  <c:v>4.3224748035084808</c:v>
                </c:pt>
                <c:pt idx="55">
                  <c:v>5.8922414950671662</c:v>
                </c:pt>
                <c:pt idx="56">
                  <c:v>5.6819489971542492</c:v>
                </c:pt>
                <c:pt idx="57">
                  <c:v>6.2622120621021304</c:v>
                </c:pt>
                <c:pt idx="58">
                  <c:v>11.553225425126501</c:v>
                </c:pt>
                <c:pt idx="59">
                  <c:v>8.375252193104739</c:v>
                </c:pt>
                <c:pt idx="60">
                  <c:v>5.4062276846928112</c:v>
                </c:pt>
                <c:pt idx="61">
                  <c:v>4.4225782616470974</c:v>
                </c:pt>
                <c:pt idx="62">
                  <c:v>6.8708314596266984</c:v>
                </c:pt>
                <c:pt idx="63">
                  <c:v>8.0771553274395238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FDB-4C3D-8DD0-AFEB70EAEB74}"/>
            </c:ext>
          </c:extLst>
        </c:ser>
        <c:ser>
          <c:idx val="4"/>
          <c:order val="4"/>
          <c:tx>
            <c:strRef>
              <c:f>st62q02!$H$2</c:f>
              <c:strCache>
                <c:ptCount val="1"/>
                <c:pt idx="0">
                  <c:v>% group_4</c:v>
                </c:pt>
              </c:strCache>
            </c:strRef>
          </c:tx>
          <c:spPr>
            <a:solidFill>
              <a:srgbClr val="5B9BD5"/>
            </a:solidFill>
            <a:ln w="25400">
              <a:noFill/>
            </a:ln>
          </c:spPr>
          <c:invertIfNegative val="0"/>
          <c:cat>
            <c:strRef>
              <c:f>st62q02!$C$3:$C$66</c:f>
              <c:strCache>
                <c:ptCount val="64"/>
                <c:pt idx="0">
                  <c:v>Sweden</c:v>
                </c:pt>
                <c:pt idx="1">
                  <c:v>United Kingdom</c:v>
                </c:pt>
                <c:pt idx="2">
                  <c:v>New Zealand</c:v>
                </c:pt>
                <c:pt idx="3">
                  <c:v>Australia</c:v>
                </c:pt>
                <c:pt idx="4">
                  <c:v>Singapore</c:v>
                </c:pt>
                <c:pt idx="5">
                  <c:v>Israel</c:v>
                </c:pt>
                <c:pt idx="6">
                  <c:v>Denmark</c:v>
                </c:pt>
                <c:pt idx="7">
                  <c:v>Netherlands</c:v>
                </c:pt>
                <c:pt idx="8">
                  <c:v>United Arab Emirates</c:v>
                </c:pt>
                <c:pt idx="9">
                  <c:v>Qatar</c:v>
                </c:pt>
                <c:pt idx="10">
                  <c:v>Viet Nam</c:v>
                </c:pt>
                <c:pt idx="11">
                  <c:v>Ireland</c:v>
                </c:pt>
                <c:pt idx="12">
                  <c:v>Germany</c:v>
                </c:pt>
                <c:pt idx="13">
                  <c:v>Canada</c:v>
                </c:pt>
                <c:pt idx="14">
                  <c:v>Jordan</c:v>
                </c:pt>
                <c:pt idx="15">
                  <c:v>Iceland</c:v>
                </c:pt>
                <c:pt idx="16">
                  <c:v>United States of America</c:v>
                </c:pt>
                <c:pt idx="17">
                  <c:v>Malaysia</c:v>
                </c:pt>
                <c:pt idx="18">
                  <c:v>Tunisia</c:v>
                </c:pt>
                <c:pt idx="19">
                  <c:v>Brazil</c:v>
                </c:pt>
                <c:pt idx="20">
                  <c:v>Switzerland</c:v>
                </c:pt>
                <c:pt idx="21">
                  <c:v>Luxembourg</c:v>
                </c:pt>
                <c:pt idx="22">
                  <c:v>Romania</c:v>
                </c:pt>
                <c:pt idx="23">
                  <c:v>Finland</c:v>
                </c:pt>
                <c:pt idx="24">
                  <c:v>Montenegro</c:v>
                </c:pt>
                <c:pt idx="25">
                  <c:v>Bulgaria</c:v>
                </c:pt>
                <c:pt idx="26">
                  <c:v>Austria</c:v>
                </c:pt>
                <c:pt idx="27">
                  <c:v>Argentina</c:v>
                </c:pt>
                <c:pt idx="28">
                  <c:v>Costa Rica</c:v>
                </c:pt>
                <c:pt idx="29">
                  <c:v>Mexico</c:v>
                </c:pt>
                <c:pt idx="30">
                  <c:v>Liechtenstein</c:v>
                </c:pt>
                <c:pt idx="31">
                  <c:v>Shanghai-China</c:v>
                </c:pt>
                <c:pt idx="32">
                  <c:v>Kazakhstan</c:v>
                </c:pt>
                <c:pt idx="33">
                  <c:v>Uruguay</c:v>
                </c:pt>
                <c:pt idx="34">
                  <c:v>Albania</c:v>
                </c:pt>
                <c:pt idx="35">
                  <c:v>France</c:v>
                </c:pt>
                <c:pt idx="36">
                  <c:v>Lithuania</c:v>
                </c:pt>
                <c:pt idx="37">
                  <c:v>Greece</c:v>
                </c:pt>
                <c:pt idx="38">
                  <c:v>Poland</c:v>
                </c:pt>
                <c:pt idx="39">
                  <c:v>Serbia</c:v>
                </c:pt>
                <c:pt idx="40">
                  <c:v>Turkey</c:v>
                </c:pt>
                <c:pt idx="41">
                  <c:v>Peru</c:v>
                </c:pt>
                <c:pt idx="42">
                  <c:v>Belgium</c:v>
                </c:pt>
                <c:pt idx="43">
                  <c:v>Colombia</c:v>
                </c:pt>
                <c:pt idx="44">
                  <c:v>Russian Federation</c:v>
                </c:pt>
                <c:pt idx="45">
                  <c:v>Perm(Russian Federation)</c:v>
                </c:pt>
                <c:pt idx="46">
                  <c:v>Thailand</c:v>
                </c:pt>
                <c:pt idx="47">
                  <c:v>Slovak Republic</c:v>
                </c:pt>
                <c:pt idx="48">
                  <c:v>Indonesia</c:v>
                </c:pt>
                <c:pt idx="49">
                  <c:v>Croatia</c:v>
                </c:pt>
                <c:pt idx="50">
                  <c:v>Chinese Taipei</c:v>
                </c:pt>
                <c:pt idx="51">
                  <c:v>Macao-China</c:v>
                </c:pt>
                <c:pt idx="52">
                  <c:v>Chile</c:v>
                </c:pt>
                <c:pt idx="53">
                  <c:v>Portugal</c:v>
                </c:pt>
                <c:pt idx="54">
                  <c:v>Slovenia</c:v>
                </c:pt>
                <c:pt idx="55">
                  <c:v>Italy</c:v>
                </c:pt>
                <c:pt idx="56">
                  <c:v>Japan</c:v>
                </c:pt>
                <c:pt idx="57">
                  <c:v>Latvia</c:v>
                </c:pt>
                <c:pt idx="58">
                  <c:v>Spain</c:v>
                </c:pt>
                <c:pt idx="59">
                  <c:v>Czech Republic</c:v>
                </c:pt>
                <c:pt idx="60">
                  <c:v>Hungary</c:v>
                </c:pt>
                <c:pt idx="61">
                  <c:v>Hong Kong-China</c:v>
                </c:pt>
                <c:pt idx="62">
                  <c:v>Estonia</c:v>
                </c:pt>
                <c:pt idx="63">
                  <c:v>Korea</c:v>
                </c:pt>
              </c:strCache>
            </c:strRef>
          </c:cat>
          <c:val>
            <c:numRef>
              <c:f>st62q02!$H$3:$H$66</c:f>
              <c:numCache>
                <c:formatCode>0</c:formatCode>
                <c:ptCount val="64"/>
                <c:pt idx="0">
                  <c:v>5.7715307715476536</c:v>
                </c:pt>
                <c:pt idx="1">
                  <c:v>8.7468732356022123</c:v>
                </c:pt>
                <c:pt idx="2">
                  <c:v>11.99567324609068</c:v>
                </c:pt>
                <c:pt idx="3">
                  <c:v>12.479427554398759</c:v>
                </c:pt>
                <c:pt idx="4">
                  <c:v>17.103138484459318</c:v>
                </c:pt>
                <c:pt idx="5">
                  <c:v>15.388705575623581</c:v>
                </c:pt>
                <c:pt idx="6">
                  <c:v>13.359483101448991</c:v>
                </c:pt>
                <c:pt idx="7">
                  <c:v>21.189491908158079</c:v>
                </c:pt>
                <c:pt idx="8">
                  <c:v>18.330193215638559</c:v>
                </c:pt>
                <c:pt idx="9">
                  <c:v>13.333994784132971</c:v>
                </c:pt>
                <c:pt idx="10">
                  <c:v>20.556863371950708</c:v>
                </c:pt>
                <c:pt idx="11">
                  <c:v>21.822774356292221</c:v>
                </c:pt>
                <c:pt idx="12">
                  <c:v>16.967681376637181</c:v>
                </c:pt>
                <c:pt idx="13">
                  <c:v>20.652846650313329</c:v>
                </c:pt>
                <c:pt idx="14">
                  <c:v>18.225271766246721</c:v>
                </c:pt>
                <c:pt idx="15">
                  <c:v>19.898008328277289</c:v>
                </c:pt>
                <c:pt idx="16">
                  <c:v>23.243337178859839</c:v>
                </c:pt>
                <c:pt idx="17">
                  <c:v>31.40874976421302</c:v>
                </c:pt>
                <c:pt idx="18">
                  <c:v>17.440037702299112</c:v>
                </c:pt>
                <c:pt idx="19">
                  <c:v>29.60318924242933</c:v>
                </c:pt>
                <c:pt idx="20">
                  <c:v>16.40809163719554</c:v>
                </c:pt>
                <c:pt idx="21">
                  <c:v>15.61419869917513</c:v>
                </c:pt>
                <c:pt idx="22">
                  <c:v>25.7390726503276</c:v>
                </c:pt>
                <c:pt idx="23">
                  <c:v>27.243823135781511</c:v>
                </c:pt>
                <c:pt idx="24">
                  <c:v>14.901301448844171</c:v>
                </c:pt>
                <c:pt idx="25">
                  <c:v>16.533232569903522</c:v>
                </c:pt>
                <c:pt idx="26">
                  <c:v>21.70500931613736</c:v>
                </c:pt>
                <c:pt idx="27">
                  <c:v>19.030578136944438</c:v>
                </c:pt>
                <c:pt idx="28">
                  <c:v>22.247798112741378</c:v>
                </c:pt>
                <c:pt idx="29">
                  <c:v>26.478231883696729</c:v>
                </c:pt>
                <c:pt idx="30">
                  <c:v>15.00935193789652</c:v>
                </c:pt>
                <c:pt idx="31">
                  <c:v>15.479862909115649</c:v>
                </c:pt>
                <c:pt idx="32">
                  <c:v>26.229957549405501</c:v>
                </c:pt>
                <c:pt idx="33">
                  <c:v>25.589058202122779</c:v>
                </c:pt>
                <c:pt idx="34">
                  <c:v>21.138531893053511</c:v>
                </c:pt>
                <c:pt idx="35">
                  <c:v>21.51421639805357</c:v>
                </c:pt>
                <c:pt idx="36">
                  <c:v>21.597243639597021</c:v>
                </c:pt>
                <c:pt idx="37">
                  <c:v>19.60329663882732</c:v>
                </c:pt>
                <c:pt idx="38">
                  <c:v>21.563370922038899</c:v>
                </c:pt>
                <c:pt idx="39">
                  <c:v>12.840130760109041</c:v>
                </c:pt>
                <c:pt idx="40">
                  <c:v>35.371387073715951</c:v>
                </c:pt>
                <c:pt idx="41">
                  <c:v>27.827918066548779</c:v>
                </c:pt>
                <c:pt idx="42">
                  <c:v>15.41752325876517</c:v>
                </c:pt>
                <c:pt idx="43">
                  <c:v>31.254667905121568</c:v>
                </c:pt>
                <c:pt idx="44">
                  <c:v>15.02729212774892</c:v>
                </c:pt>
                <c:pt idx="45">
                  <c:v>15.165697328712071</c:v>
                </c:pt>
                <c:pt idx="46">
                  <c:v>36.777897786743253</c:v>
                </c:pt>
                <c:pt idx="47">
                  <c:v>24.31818628360783</c:v>
                </c:pt>
                <c:pt idx="48">
                  <c:v>47.28022684674427</c:v>
                </c:pt>
                <c:pt idx="49">
                  <c:v>10.75774289046238</c:v>
                </c:pt>
                <c:pt idx="50">
                  <c:v>26.174246425741011</c:v>
                </c:pt>
                <c:pt idx="51">
                  <c:v>11.842444270049469</c:v>
                </c:pt>
                <c:pt idx="52">
                  <c:v>29.592379490193171</c:v>
                </c:pt>
                <c:pt idx="53">
                  <c:v>25.63447502613889</c:v>
                </c:pt>
                <c:pt idx="54">
                  <c:v>12.58579391663644</c:v>
                </c:pt>
                <c:pt idx="55">
                  <c:v>20.585656387220549</c:v>
                </c:pt>
                <c:pt idx="56">
                  <c:v>23.6726077135331</c:v>
                </c:pt>
                <c:pt idx="57">
                  <c:v>17.954193516830848</c:v>
                </c:pt>
                <c:pt idx="58">
                  <c:v>16.849245621851072</c:v>
                </c:pt>
                <c:pt idx="59">
                  <c:v>17.08161701337476</c:v>
                </c:pt>
                <c:pt idx="60">
                  <c:v>22.610915064064869</c:v>
                </c:pt>
                <c:pt idx="61">
                  <c:v>12.38842680889992</c:v>
                </c:pt>
                <c:pt idx="62">
                  <c:v>26.85379444989163</c:v>
                </c:pt>
                <c:pt idx="63">
                  <c:v>17.760051660766319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FDB-4C3D-8DD0-AFEB70EAEB74}"/>
            </c:ext>
          </c:extLst>
        </c:ser>
        <c:ser>
          <c:idx val="5"/>
          <c:order val="5"/>
          <c:tx>
            <c:strRef>
              <c:f>st62q02!$I$2</c:f>
              <c:strCache>
                <c:ptCount val="1"/>
                <c:pt idx="0">
                  <c:v>% group_5</c:v>
                </c:pt>
              </c:strCache>
            </c:strRef>
          </c:tx>
          <c:spPr>
            <a:solidFill>
              <a:srgbClr val="70AD47"/>
            </a:solidFill>
            <a:ln w="25400">
              <a:noFill/>
            </a:ln>
          </c:spPr>
          <c:invertIfNegative val="0"/>
          <c:cat>
            <c:strRef>
              <c:f>st62q02!$C$3:$C$66</c:f>
              <c:strCache>
                <c:ptCount val="64"/>
                <c:pt idx="0">
                  <c:v>Sweden</c:v>
                </c:pt>
                <c:pt idx="1">
                  <c:v>United Kingdom</c:v>
                </c:pt>
                <c:pt idx="2">
                  <c:v>New Zealand</c:v>
                </c:pt>
                <c:pt idx="3">
                  <c:v>Australia</c:v>
                </c:pt>
                <c:pt idx="4">
                  <c:v>Singapore</c:v>
                </c:pt>
                <c:pt idx="5">
                  <c:v>Israel</c:v>
                </c:pt>
                <c:pt idx="6">
                  <c:v>Denmark</c:v>
                </c:pt>
                <c:pt idx="7">
                  <c:v>Netherlands</c:v>
                </c:pt>
                <c:pt idx="8">
                  <c:v>United Arab Emirates</c:v>
                </c:pt>
                <c:pt idx="9">
                  <c:v>Qatar</c:v>
                </c:pt>
                <c:pt idx="10">
                  <c:v>Viet Nam</c:v>
                </c:pt>
                <c:pt idx="11">
                  <c:v>Ireland</c:v>
                </c:pt>
                <c:pt idx="12">
                  <c:v>Germany</c:v>
                </c:pt>
                <c:pt idx="13">
                  <c:v>Canada</c:v>
                </c:pt>
                <c:pt idx="14">
                  <c:v>Jordan</c:v>
                </c:pt>
                <c:pt idx="15">
                  <c:v>Iceland</c:v>
                </c:pt>
                <c:pt idx="16">
                  <c:v>United States of America</c:v>
                </c:pt>
                <c:pt idx="17">
                  <c:v>Malaysia</c:v>
                </c:pt>
                <c:pt idx="18">
                  <c:v>Tunisia</c:v>
                </c:pt>
                <c:pt idx="19">
                  <c:v>Brazil</c:v>
                </c:pt>
                <c:pt idx="20">
                  <c:v>Switzerland</c:v>
                </c:pt>
                <c:pt idx="21">
                  <c:v>Luxembourg</c:v>
                </c:pt>
                <c:pt idx="22">
                  <c:v>Romania</c:v>
                </c:pt>
                <c:pt idx="23">
                  <c:v>Finland</c:v>
                </c:pt>
                <c:pt idx="24">
                  <c:v>Montenegro</c:v>
                </c:pt>
                <c:pt idx="25">
                  <c:v>Bulgaria</c:v>
                </c:pt>
                <c:pt idx="26">
                  <c:v>Austria</c:v>
                </c:pt>
                <c:pt idx="27">
                  <c:v>Argentina</c:v>
                </c:pt>
                <c:pt idx="28">
                  <c:v>Costa Rica</c:v>
                </c:pt>
                <c:pt idx="29">
                  <c:v>Mexico</c:v>
                </c:pt>
                <c:pt idx="30">
                  <c:v>Liechtenstein</c:v>
                </c:pt>
                <c:pt idx="31">
                  <c:v>Shanghai-China</c:v>
                </c:pt>
                <c:pt idx="32">
                  <c:v>Kazakhstan</c:v>
                </c:pt>
                <c:pt idx="33">
                  <c:v>Uruguay</c:v>
                </c:pt>
                <c:pt idx="34">
                  <c:v>Albania</c:v>
                </c:pt>
                <c:pt idx="35">
                  <c:v>France</c:v>
                </c:pt>
                <c:pt idx="36">
                  <c:v>Lithuania</c:v>
                </c:pt>
                <c:pt idx="37">
                  <c:v>Greece</c:v>
                </c:pt>
                <c:pt idx="38">
                  <c:v>Poland</c:v>
                </c:pt>
                <c:pt idx="39">
                  <c:v>Serbia</c:v>
                </c:pt>
                <c:pt idx="40">
                  <c:v>Turkey</c:v>
                </c:pt>
                <c:pt idx="41">
                  <c:v>Peru</c:v>
                </c:pt>
                <c:pt idx="42">
                  <c:v>Belgium</c:v>
                </c:pt>
                <c:pt idx="43">
                  <c:v>Colombia</c:v>
                </c:pt>
                <c:pt idx="44">
                  <c:v>Russian Federation</c:v>
                </c:pt>
                <c:pt idx="45">
                  <c:v>Perm(Russian Federation)</c:v>
                </c:pt>
                <c:pt idx="46">
                  <c:v>Thailand</c:v>
                </c:pt>
                <c:pt idx="47">
                  <c:v>Slovak Republic</c:v>
                </c:pt>
                <c:pt idx="48">
                  <c:v>Indonesia</c:v>
                </c:pt>
                <c:pt idx="49">
                  <c:v>Croatia</c:v>
                </c:pt>
                <c:pt idx="50">
                  <c:v>Chinese Taipei</c:v>
                </c:pt>
                <c:pt idx="51">
                  <c:v>Macao-China</c:v>
                </c:pt>
                <c:pt idx="52">
                  <c:v>Chile</c:v>
                </c:pt>
                <c:pt idx="53">
                  <c:v>Portugal</c:v>
                </c:pt>
                <c:pt idx="54">
                  <c:v>Slovenia</c:v>
                </c:pt>
                <c:pt idx="55">
                  <c:v>Italy</c:v>
                </c:pt>
                <c:pt idx="56">
                  <c:v>Japan</c:v>
                </c:pt>
                <c:pt idx="57">
                  <c:v>Latvia</c:v>
                </c:pt>
                <c:pt idx="58">
                  <c:v>Spain</c:v>
                </c:pt>
                <c:pt idx="59">
                  <c:v>Czech Republic</c:v>
                </c:pt>
                <c:pt idx="60">
                  <c:v>Hungary</c:v>
                </c:pt>
                <c:pt idx="61">
                  <c:v>Hong Kong-China</c:v>
                </c:pt>
                <c:pt idx="62">
                  <c:v>Estonia</c:v>
                </c:pt>
                <c:pt idx="63">
                  <c:v>Korea</c:v>
                </c:pt>
              </c:strCache>
            </c:strRef>
          </c:cat>
          <c:val>
            <c:numRef>
              <c:f>st62q02!$I$3:$I$66</c:f>
              <c:numCache>
                <c:formatCode>0</c:formatCode>
                <c:ptCount val="64"/>
                <c:pt idx="0">
                  <c:v>8.513617374519443</c:v>
                </c:pt>
                <c:pt idx="1">
                  <c:v>5.4456968594239266</c:v>
                </c:pt>
                <c:pt idx="2">
                  <c:v>8.6062987235637785</c:v>
                </c:pt>
                <c:pt idx="3">
                  <c:v>11.55938720930547</c:v>
                </c:pt>
                <c:pt idx="4">
                  <c:v>27.859718289326551</c:v>
                </c:pt>
                <c:pt idx="5">
                  <c:v>29.777920129922961</c:v>
                </c:pt>
                <c:pt idx="6">
                  <c:v>21.392401072491062</c:v>
                </c:pt>
                <c:pt idx="7">
                  <c:v>25.02856202978694</c:v>
                </c:pt>
                <c:pt idx="8">
                  <c:v>40.492632457321257</c:v>
                </c:pt>
                <c:pt idx="9">
                  <c:v>36.404746756673177</c:v>
                </c:pt>
                <c:pt idx="10">
                  <c:v>17.243265980881318</c:v>
                </c:pt>
                <c:pt idx="11">
                  <c:v>25.773106756526371</c:v>
                </c:pt>
                <c:pt idx="12">
                  <c:v>40.492552082064542</c:v>
                </c:pt>
                <c:pt idx="13">
                  <c:v>34.888175217922011</c:v>
                </c:pt>
                <c:pt idx="14">
                  <c:v>46.398350673820602</c:v>
                </c:pt>
                <c:pt idx="15">
                  <c:v>48.752466011879427</c:v>
                </c:pt>
                <c:pt idx="16">
                  <c:v>30.285390229844779</c:v>
                </c:pt>
                <c:pt idx="17">
                  <c:v>23.342414131302348</c:v>
                </c:pt>
                <c:pt idx="18">
                  <c:v>50.412203640976962</c:v>
                </c:pt>
                <c:pt idx="19">
                  <c:v>32.590787724068591</c:v>
                </c:pt>
                <c:pt idx="20">
                  <c:v>58.059610404507033</c:v>
                </c:pt>
                <c:pt idx="21">
                  <c:v>59.7606766739232</c:v>
                </c:pt>
                <c:pt idx="22">
                  <c:v>41.032378625805713</c:v>
                </c:pt>
                <c:pt idx="23">
                  <c:v>44.03059097433421</c:v>
                </c:pt>
                <c:pt idx="24">
                  <c:v>65.256329447562578</c:v>
                </c:pt>
                <c:pt idx="25">
                  <c:v>57.914566933792599</c:v>
                </c:pt>
                <c:pt idx="26">
                  <c:v>51.615905166451149</c:v>
                </c:pt>
                <c:pt idx="27">
                  <c:v>46.76959692019269</c:v>
                </c:pt>
                <c:pt idx="28">
                  <c:v>46.607432240863382</c:v>
                </c:pt>
                <c:pt idx="29">
                  <c:v>39.522455635053987</c:v>
                </c:pt>
                <c:pt idx="30">
                  <c:v>65.920687054127725</c:v>
                </c:pt>
                <c:pt idx="31">
                  <c:v>66.867665205087746</c:v>
                </c:pt>
                <c:pt idx="32">
                  <c:v>52.0741527028012</c:v>
                </c:pt>
                <c:pt idx="33">
                  <c:v>44.776207918503893</c:v>
                </c:pt>
                <c:pt idx="34">
                  <c:v>58.982839673817153</c:v>
                </c:pt>
                <c:pt idx="35">
                  <c:v>58.928866925904693</c:v>
                </c:pt>
                <c:pt idx="36">
                  <c:v>53.294301367930231</c:v>
                </c:pt>
                <c:pt idx="37">
                  <c:v>63.650019988209202</c:v>
                </c:pt>
                <c:pt idx="38">
                  <c:v>54.752956222979151</c:v>
                </c:pt>
                <c:pt idx="39">
                  <c:v>73.660309533316493</c:v>
                </c:pt>
                <c:pt idx="40">
                  <c:v>44.351969728375138</c:v>
                </c:pt>
                <c:pt idx="41">
                  <c:v>45.126482539713201</c:v>
                </c:pt>
                <c:pt idx="42">
                  <c:v>71.413918297445207</c:v>
                </c:pt>
                <c:pt idx="43">
                  <c:v>42.197694256704402</c:v>
                </c:pt>
                <c:pt idx="44">
                  <c:v>72.551697739364556</c:v>
                </c:pt>
                <c:pt idx="45">
                  <c:v>72.848822201044683</c:v>
                </c:pt>
                <c:pt idx="46">
                  <c:v>40.384369168656157</c:v>
                </c:pt>
                <c:pt idx="47">
                  <c:v>61.788886708297397</c:v>
                </c:pt>
                <c:pt idx="48">
                  <c:v>17.791690129143259</c:v>
                </c:pt>
                <c:pt idx="49">
                  <c:v>77.787018606511452</c:v>
                </c:pt>
                <c:pt idx="50">
                  <c:v>55.960407250974512</c:v>
                </c:pt>
                <c:pt idx="51">
                  <c:v>78.12582064857682</c:v>
                </c:pt>
                <c:pt idx="52">
                  <c:v>53.28641428439834</c:v>
                </c:pt>
                <c:pt idx="53">
                  <c:v>56.151967041368422</c:v>
                </c:pt>
                <c:pt idx="54">
                  <c:v>78.80059937303659</c:v>
                </c:pt>
                <c:pt idx="55">
                  <c:v>67.713258401371206</c:v>
                </c:pt>
                <c:pt idx="56">
                  <c:v>65.91250386084117</c:v>
                </c:pt>
                <c:pt idx="57">
                  <c:v>67.920295907949736</c:v>
                </c:pt>
                <c:pt idx="58">
                  <c:v>64.914944120942081</c:v>
                </c:pt>
                <c:pt idx="59">
                  <c:v>70.52668530673968</c:v>
                </c:pt>
                <c:pt idx="60">
                  <c:v>66.956283225847841</c:v>
                </c:pt>
                <c:pt idx="61">
                  <c:v>80.839508247534525</c:v>
                </c:pt>
                <c:pt idx="62">
                  <c:v>62.897049757377772</c:v>
                </c:pt>
                <c:pt idx="63">
                  <c:v>70.798959004227015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FDB-4C3D-8DD0-AFEB70EAEB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40946944"/>
        <c:axId val="1"/>
      </c:barChart>
      <c:catAx>
        <c:axId val="5409469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94694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st62q04!$E$2</c:f>
              <c:strCache>
                <c:ptCount val="1"/>
                <c:pt idx="0">
                  <c:v>% group_1</c:v>
                </c:pt>
              </c:strCache>
            </c:strRef>
          </c:tx>
          <c:spPr>
            <a:solidFill>
              <a:srgbClr val="4472C4"/>
            </a:solidFill>
            <a:ln w="25400">
              <a:noFill/>
            </a:ln>
          </c:spPr>
          <c:invertIfNegative val="0"/>
          <c:cat>
            <c:strRef>
              <c:f>st62q04!$C$3:$C$66</c:f>
              <c:strCache>
                <c:ptCount val="64"/>
                <c:pt idx="0">
                  <c:v>Iceland</c:v>
                </c:pt>
                <c:pt idx="1">
                  <c:v>Spain</c:v>
                </c:pt>
                <c:pt idx="2">
                  <c:v>Korea</c:v>
                </c:pt>
                <c:pt idx="3">
                  <c:v>Chinese Taipei</c:v>
                </c:pt>
                <c:pt idx="4">
                  <c:v>Hong Kong-China</c:v>
                </c:pt>
                <c:pt idx="5">
                  <c:v>Sweden</c:v>
                </c:pt>
                <c:pt idx="6">
                  <c:v>Viet Nam</c:v>
                </c:pt>
                <c:pt idx="7">
                  <c:v>Japan</c:v>
                </c:pt>
                <c:pt idx="8">
                  <c:v>Liechtenstein</c:v>
                </c:pt>
                <c:pt idx="9">
                  <c:v>Austria</c:v>
                </c:pt>
                <c:pt idx="10">
                  <c:v>Israel</c:v>
                </c:pt>
                <c:pt idx="11">
                  <c:v>Germany</c:v>
                </c:pt>
                <c:pt idx="12">
                  <c:v>Shanghai-China</c:v>
                </c:pt>
                <c:pt idx="13">
                  <c:v>Belgium</c:v>
                </c:pt>
                <c:pt idx="14">
                  <c:v>Latvia</c:v>
                </c:pt>
                <c:pt idx="15">
                  <c:v>Switzerland</c:v>
                </c:pt>
                <c:pt idx="16">
                  <c:v>Finland</c:v>
                </c:pt>
                <c:pt idx="17">
                  <c:v>Tunisia</c:v>
                </c:pt>
                <c:pt idx="18">
                  <c:v>Hungary</c:v>
                </c:pt>
                <c:pt idx="19">
                  <c:v>Greece</c:v>
                </c:pt>
                <c:pt idx="20">
                  <c:v>France</c:v>
                </c:pt>
                <c:pt idx="21">
                  <c:v>Slovak Republic</c:v>
                </c:pt>
                <c:pt idx="22">
                  <c:v>Czech Republic</c:v>
                </c:pt>
                <c:pt idx="23">
                  <c:v>Macao-China</c:v>
                </c:pt>
                <c:pt idx="24">
                  <c:v>Uruguay</c:v>
                </c:pt>
                <c:pt idx="25">
                  <c:v>Turkey</c:v>
                </c:pt>
                <c:pt idx="26">
                  <c:v>Netherlands</c:v>
                </c:pt>
                <c:pt idx="27">
                  <c:v>Costa Rica</c:v>
                </c:pt>
                <c:pt idx="28">
                  <c:v>Lithuania</c:v>
                </c:pt>
                <c:pt idx="29">
                  <c:v>Estonia</c:v>
                </c:pt>
                <c:pt idx="30">
                  <c:v>Luxembourg</c:v>
                </c:pt>
                <c:pt idx="31">
                  <c:v>United Kingdom</c:v>
                </c:pt>
                <c:pt idx="32">
                  <c:v>Ireland</c:v>
                </c:pt>
                <c:pt idx="33">
                  <c:v>Indonesia</c:v>
                </c:pt>
                <c:pt idx="34">
                  <c:v>Portugal</c:v>
                </c:pt>
                <c:pt idx="35">
                  <c:v>Perm(Russian Federation)</c:v>
                </c:pt>
                <c:pt idx="36">
                  <c:v>Bulgaria</c:v>
                </c:pt>
                <c:pt idx="37">
                  <c:v>Denmark</c:v>
                </c:pt>
                <c:pt idx="38">
                  <c:v>Montenegro</c:v>
                </c:pt>
                <c:pt idx="39">
                  <c:v>Russian Federation</c:v>
                </c:pt>
                <c:pt idx="40">
                  <c:v>Argentina</c:v>
                </c:pt>
                <c:pt idx="41">
                  <c:v>United States of America</c:v>
                </c:pt>
                <c:pt idx="42">
                  <c:v>Kazakhstan</c:v>
                </c:pt>
                <c:pt idx="43">
                  <c:v>Canada</c:v>
                </c:pt>
                <c:pt idx="44">
                  <c:v>Australia</c:v>
                </c:pt>
                <c:pt idx="45">
                  <c:v>New Zealand</c:v>
                </c:pt>
                <c:pt idx="46">
                  <c:v>Brazil</c:v>
                </c:pt>
                <c:pt idx="47">
                  <c:v>Singapore</c:v>
                </c:pt>
                <c:pt idx="48">
                  <c:v>United Arab Emirates</c:v>
                </c:pt>
                <c:pt idx="49">
                  <c:v>Qatar</c:v>
                </c:pt>
                <c:pt idx="50">
                  <c:v>Chile</c:v>
                </c:pt>
                <c:pt idx="51">
                  <c:v>Serbia</c:v>
                </c:pt>
                <c:pt idx="52">
                  <c:v>Slovenia</c:v>
                </c:pt>
                <c:pt idx="53">
                  <c:v>Malaysia</c:v>
                </c:pt>
                <c:pt idx="54">
                  <c:v>Mexico</c:v>
                </c:pt>
                <c:pt idx="55">
                  <c:v>Jordan</c:v>
                </c:pt>
                <c:pt idx="56">
                  <c:v>Colombia</c:v>
                </c:pt>
                <c:pt idx="57">
                  <c:v>Croatia</c:v>
                </c:pt>
                <c:pt idx="58">
                  <c:v>Poland</c:v>
                </c:pt>
                <c:pt idx="59">
                  <c:v>Italy</c:v>
                </c:pt>
                <c:pt idx="60">
                  <c:v>Romania</c:v>
                </c:pt>
                <c:pt idx="61">
                  <c:v>Thailand</c:v>
                </c:pt>
                <c:pt idx="62">
                  <c:v>Peru</c:v>
                </c:pt>
                <c:pt idx="63">
                  <c:v>Albania</c:v>
                </c:pt>
              </c:strCache>
            </c:strRef>
          </c:cat>
          <c:val>
            <c:numRef>
              <c:f>st62q04!$E$3:$E$66</c:f>
              <c:numCache>
                <c:formatCode>0</c:formatCode>
                <c:ptCount val="64"/>
                <c:pt idx="0">
                  <c:v>72.665874586810745</c:v>
                </c:pt>
                <c:pt idx="1">
                  <c:v>64.92542965687062</c:v>
                </c:pt>
                <c:pt idx="2">
                  <c:v>62.810419618231052</c:v>
                </c:pt>
                <c:pt idx="3">
                  <c:v>61.332293440337253</c:v>
                </c:pt>
                <c:pt idx="4">
                  <c:v>55.098164483200932</c:v>
                </c:pt>
                <c:pt idx="5">
                  <c:v>47.826440923474081</c:v>
                </c:pt>
                <c:pt idx="6">
                  <c:v>44.073353882017337</c:v>
                </c:pt>
                <c:pt idx="7">
                  <c:v>43.48053858868581</c:v>
                </c:pt>
                <c:pt idx="8">
                  <c:v>41.308549077043452</c:v>
                </c:pt>
                <c:pt idx="9">
                  <c:v>41.075221457440712</c:v>
                </c:pt>
                <c:pt idx="10">
                  <c:v>40.639840086696843</c:v>
                </c:pt>
                <c:pt idx="11">
                  <c:v>36.368529238758782</c:v>
                </c:pt>
                <c:pt idx="12">
                  <c:v>36.063319500166727</c:v>
                </c:pt>
                <c:pt idx="13">
                  <c:v>34.542817452367032</c:v>
                </c:pt>
                <c:pt idx="14">
                  <c:v>34.41000687407108</c:v>
                </c:pt>
                <c:pt idx="15">
                  <c:v>33.626719204336709</c:v>
                </c:pt>
                <c:pt idx="16">
                  <c:v>33.259141975894508</c:v>
                </c:pt>
                <c:pt idx="17">
                  <c:v>31.580789628774092</c:v>
                </c:pt>
                <c:pt idx="18">
                  <c:v>27.247377271757738</c:v>
                </c:pt>
                <c:pt idx="19">
                  <c:v>26.674730485527672</c:v>
                </c:pt>
                <c:pt idx="20">
                  <c:v>25.226029996432221</c:v>
                </c:pt>
                <c:pt idx="21">
                  <c:v>25.170851338623809</c:v>
                </c:pt>
                <c:pt idx="22">
                  <c:v>24.837515792678118</c:v>
                </c:pt>
                <c:pt idx="23">
                  <c:v>24.494694022056638</c:v>
                </c:pt>
                <c:pt idx="24">
                  <c:v>24.425678777510349</c:v>
                </c:pt>
                <c:pt idx="25">
                  <c:v>24.31715491733679</c:v>
                </c:pt>
                <c:pt idx="26">
                  <c:v>20.21083266245569</c:v>
                </c:pt>
                <c:pt idx="27">
                  <c:v>18.984983443554089</c:v>
                </c:pt>
                <c:pt idx="28">
                  <c:v>18.509314622726858</c:v>
                </c:pt>
                <c:pt idx="29">
                  <c:v>18.429989780720689</c:v>
                </c:pt>
                <c:pt idx="30">
                  <c:v>18.180946346154911</c:v>
                </c:pt>
                <c:pt idx="31">
                  <c:v>17.907478125387279</c:v>
                </c:pt>
                <c:pt idx="32">
                  <c:v>17.55112258576013</c:v>
                </c:pt>
                <c:pt idx="33">
                  <c:v>17.448972951651811</c:v>
                </c:pt>
                <c:pt idx="34">
                  <c:v>17.001182190091068</c:v>
                </c:pt>
                <c:pt idx="35">
                  <c:v>16.40067008641314</c:v>
                </c:pt>
                <c:pt idx="36">
                  <c:v>16.301171481046591</c:v>
                </c:pt>
                <c:pt idx="37">
                  <c:v>15.884347799502819</c:v>
                </c:pt>
                <c:pt idx="38">
                  <c:v>15.83321120777363</c:v>
                </c:pt>
                <c:pt idx="39">
                  <c:v>15.53683874653219</c:v>
                </c:pt>
                <c:pt idx="40">
                  <c:v>14.994520436923359</c:v>
                </c:pt>
                <c:pt idx="41">
                  <c:v>14.96626039807888</c:v>
                </c:pt>
                <c:pt idx="42">
                  <c:v>14.15494570879728</c:v>
                </c:pt>
                <c:pt idx="43">
                  <c:v>13.98466624534738</c:v>
                </c:pt>
                <c:pt idx="44">
                  <c:v>13.38503733331761</c:v>
                </c:pt>
                <c:pt idx="45">
                  <c:v>13.15814894617461</c:v>
                </c:pt>
                <c:pt idx="46">
                  <c:v>12.73297811929903</c:v>
                </c:pt>
                <c:pt idx="47">
                  <c:v>12.702693087844739</c:v>
                </c:pt>
                <c:pt idx="48">
                  <c:v>12.234692184453721</c:v>
                </c:pt>
                <c:pt idx="49">
                  <c:v>11.779825714998131</c:v>
                </c:pt>
                <c:pt idx="50">
                  <c:v>11.597382223654879</c:v>
                </c:pt>
                <c:pt idx="51">
                  <c:v>11.34219653568487</c:v>
                </c:pt>
                <c:pt idx="52">
                  <c:v>11.2181712578878</c:v>
                </c:pt>
                <c:pt idx="53">
                  <c:v>11.14086842649264</c:v>
                </c:pt>
                <c:pt idx="54">
                  <c:v>11.04957719282682</c:v>
                </c:pt>
                <c:pt idx="55">
                  <c:v>9.8492878143355203</c:v>
                </c:pt>
                <c:pt idx="56">
                  <c:v>9.828258667826379</c:v>
                </c:pt>
                <c:pt idx="57">
                  <c:v>9.5758866930961357</c:v>
                </c:pt>
                <c:pt idx="58">
                  <c:v>9.5479744671045914</c:v>
                </c:pt>
                <c:pt idx="59">
                  <c:v>9.478380355655796</c:v>
                </c:pt>
                <c:pt idx="60">
                  <c:v>7.8397374172756997</c:v>
                </c:pt>
                <c:pt idx="61">
                  <c:v>6.3483925198624629</c:v>
                </c:pt>
                <c:pt idx="62">
                  <c:v>4.8491518038346317</c:v>
                </c:pt>
                <c:pt idx="63">
                  <c:v>3.092956770188914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E5-4EEF-8C01-8968F1F790FF}"/>
            </c:ext>
          </c:extLst>
        </c:ser>
        <c:ser>
          <c:idx val="1"/>
          <c:order val="1"/>
          <c:tx>
            <c:strRef>
              <c:f>st62q04!$F$2</c:f>
              <c:strCache>
                <c:ptCount val="1"/>
                <c:pt idx="0">
                  <c:v>% group_2</c:v>
                </c:pt>
              </c:strCache>
            </c:strRef>
          </c:tx>
          <c:spPr>
            <a:solidFill>
              <a:srgbClr val="ED7D31"/>
            </a:solidFill>
            <a:ln w="25400">
              <a:noFill/>
            </a:ln>
          </c:spPr>
          <c:invertIfNegative val="0"/>
          <c:cat>
            <c:strRef>
              <c:f>st62q04!$C$3:$C$66</c:f>
              <c:strCache>
                <c:ptCount val="64"/>
                <c:pt idx="0">
                  <c:v>Iceland</c:v>
                </c:pt>
                <c:pt idx="1">
                  <c:v>Spain</c:v>
                </c:pt>
                <c:pt idx="2">
                  <c:v>Korea</c:v>
                </c:pt>
                <c:pt idx="3">
                  <c:v>Chinese Taipei</c:v>
                </c:pt>
                <c:pt idx="4">
                  <c:v>Hong Kong-China</c:v>
                </c:pt>
                <c:pt idx="5">
                  <c:v>Sweden</c:v>
                </c:pt>
                <c:pt idx="6">
                  <c:v>Viet Nam</c:v>
                </c:pt>
                <c:pt idx="7">
                  <c:v>Japan</c:v>
                </c:pt>
                <c:pt idx="8">
                  <c:v>Liechtenstein</c:v>
                </c:pt>
                <c:pt idx="9">
                  <c:v>Austria</c:v>
                </c:pt>
                <c:pt idx="10">
                  <c:v>Israel</c:v>
                </c:pt>
                <c:pt idx="11">
                  <c:v>Germany</c:v>
                </c:pt>
                <c:pt idx="12">
                  <c:v>Shanghai-China</c:v>
                </c:pt>
                <c:pt idx="13">
                  <c:v>Belgium</c:v>
                </c:pt>
                <c:pt idx="14">
                  <c:v>Latvia</c:v>
                </c:pt>
                <c:pt idx="15">
                  <c:v>Switzerland</c:v>
                </c:pt>
                <c:pt idx="16">
                  <c:v>Finland</c:v>
                </c:pt>
                <c:pt idx="17">
                  <c:v>Tunisia</c:v>
                </c:pt>
                <c:pt idx="18">
                  <c:v>Hungary</c:v>
                </c:pt>
                <c:pt idx="19">
                  <c:v>Greece</c:v>
                </c:pt>
                <c:pt idx="20">
                  <c:v>France</c:v>
                </c:pt>
                <c:pt idx="21">
                  <c:v>Slovak Republic</c:v>
                </c:pt>
                <c:pt idx="22">
                  <c:v>Czech Republic</c:v>
                </c:pt>
                <c:pt idx="23">
                  <c:v>Macao-China</c:v>
                </c:pt>
                <c:pt idx="24">
                  <c:v>Uruguay</c:v>
                </c:pt>
                <c:pt idx="25">
                  <c:v>Turkey</c:v>
                </c:pt>
                <c:pt idx="26">
                  <c:v>Netherlands</c:v>
                </c:pt>
                <c:pt idx="27">
                  <c:v>Costa Rica</c:v>
                </c:pt>
                <c:pt idx="28">
                  <c:v>Lithuania</c:v>
                </c:pt>
                <c:pt idx="29">
                  <c:v>Estonia</c:v>
                </c:pt>
                <c:pt idx="30">
                  <c:v>Luxembourg</c:v>
                </c:pt>
                <c:pt idx="31">
                  <c:v>United Kingdom</c:v>
                </c:pt>
                <c:pt idx="32">
                  <c:v>Ireland</c:v>
                </c:pt>
                <c:pt idx="33">
                  <c:v>Indonesia</c:v>
                </c:pt>
                <c:pt idx="34">
                  <c:v>Portugal</c:v>
                </c:pt>
                <c:pt idx="35">
                  <c:v>Perm(Russian Federation)</c:v>
                </c:pt>
                <c:pt idx="36">
                  <c:v>Bulgaria</c:v>
                </c:pt>
                <c:pt idx="37">
                  <c:v>Denmark</c:v>
                </c:pt>
                <c:pt idx="38">
                  <c:v>Montenegro</c:v>
                </c:pt>
                <c:pt idx="39">
                  <c:v>Russian Federation</c:v>
                </c:pt>
                <c:pt idx="40">
                  <c:v>Argentina</c:v>
                </c:pt>
                <c:pt idx="41">
                  <c:v>United States of America</c:v>
                </c:pt>
                <c:pt idx="42">
                  <c:v>Kazakhstan</c:v>
                </c:pt>
                <c:pt idx="43">
                  <c:v>Canada</c:v>
                </c:pt>
                <c:pt idx="44">
                  <c:v>Australia</c:v>
                </c:pt>
                <c:pt idx="45">
                  <c:v>New Zealand</c:v>
                </c:pt>
                <c:pt idx="46">
                  <c:v>Brazil</c:v>
                </c:pt>
                <c:pt idx="47">
                  <c:v>Singapore</c:v>
                </c:pt>
                <c:pt idx="48">
                  <c:v>United Arab Emirates</c:v>
                </c:pt>
                <c:pt idx="49">
                  <c:v>Qatar</c:v>
                </c:pt>
                <c:pt idx="50">
                  <c:v>Chile</c:v>
                </c:pt>
                <c:pt idx="51">
                  <c:v>Serbia</c:v>
                </c:pt>
                <c:pt idx="52">
                  <c:v>Slovenia</c:v>
                </c:pt>
                <c:pt idx="53">
                  <c:v>Malaysia</c:v>
                </c:pt>
                <c:pt idx="54">
                  <c:v>Mexico</c:v>
                </c:pt>
                <c:pt idx="55">
                  <c:v>Jordan</c:v>
                </c:pt>
                <c:pt idx="56">
                  <c:v>Colombia</c:v>
                </c:pt>
                <c:pt idx="57">
                  <c:v>Croatia</c:v>
                </c:pt>
                <c:pt idx="58">
                  <c:v>Poland</c:v>
                </c:pt>
                <c:pt idx="59">
                  <c:v>Italy</c:v>
                </c:pt>
                <c:pt idx="60">
                  <c:v>Romania</c:v>
                </c:pt>
                <c:pt idx="61">
                  <c:v>Thailand</c:v>
                </c:pt>
                <c:pt idx="62">
                  <c:v>Peru</c:v>
                </c:pt>
                <c:pt idx="63">
                  <c:v>Albania</c:v>
                </c:pt>
              </c:strCache>
            </c:strRef>
          </c:cat>
          <c:val>
            <c:numRef>
              <c:f>st62q04!$F$3:$F$66</c:f>
              <c:numCache>
                <c:formatCode>0</c:formatCode>
                <c:ptCount val="64"/>
                <c:pt idx="0">
                  <c:v>11.662195415122349</c:v>
                </c:pt>
                <c:pt idx="1">
                  <c:v>16.697531269867209</c:v>
                </c:pt>
                <c:pt idx="2">
                  <c:v>23.31215949318463</c:v>
                </c:pt>
                <c:pt idx="3">
                  <c:v>17.616323349630651</c:v>
                </c:pt>
                <c:pt idx="4">
                  <c:v>17.128725928754331</c:v>
                </c:pt>
                <c:pt idx="5">
                  <c:v>24.868640748848001</c:v>
                </c:pt>
                <c:pt idx="6">
                  <c:v>18.944361978194479</c:v>
                </c:pt>
                <c:pt idx="7">
                  <c:v>22.47020256326352</c:v>
                </c:pt>
                <c:pt idx="8">
                  <c:v>25.053548544067549</c:v>
                </c:pt>
                <c:pt idx="9">
                  <c:v>23.13492093697084</c:v>
                </c:pt>
                <c:pt idx="10">
                  <c:v>16.286291904903852</c:v>
                </c:pt>
                <c:pt idx="11">
                  <c:v>23.45579958754962</c:v>
                </c:pt>
                <c:pt idx="12">
                  <c:v>15.1136859880581</c:v>
                </c:pt>
                <c:pt idx="13">
                  <c:v>15.1633115293952</c:v>
                </c:pt>
                <c:pt idx="14">
                  <c:v>19.178238762980179</c:v>
                </c:pt>
                <c:pt idx="15">
                  <c:v>21.665083881865939</c:v>
                </c:pt>
                <c:pt idx="16">
                  <c:v>21.492728191838761</c:v>
                </c:pt>
                <c:pt idx="17">
                  <c:v>19.9941208807751</c:v>
                </c:pt>
                <c:pt idx="18">
                  <c:v>21.366496797523379</c:v>
                </c:pt>
                <c:pt idx="19">
                  <c:v>18.02519123217392</c:v>
                </c:pt>
                <c:pt idx="20">
                  <c:v>15.98822822249595</c:v>
                </c:pt>
                <c:pt idx="21">
                  <c:v>15.92367258282326</c:v>
                </c:pt>
                <c:pt idx="22">
                  <c:v>22.87505816622437</c:v>
                </c:pt>
                <c:pt idx="23">
                  <c:v>13.33707953479313</c:v>
                </c:pt>
                <c:pt idx="24">
                  <c:v>20.335522599303189</c:v>
                </c:pt>
                <c:pt idx="25">
                  <c:v>15.89321820223484</c:v>
                </c:pt>
                <c:pt idx="26">
                  <c:v>12.86217563793735</c:v>
                </c:pt>
                <c:pt idx="27">
                  <c:v>14.69394938545843</c:v>
                </c:pt>
                <c:pt idx="28">
                  <c:v>18.627306102472819</c:v>
                </c:pt>
                <c:pt idx="29">
                  <c:v>18.910878115587529</c:v>
                </c:pt>
                <c:pt idx="30">
                  <c:v>14.05433707613488</c:v>
                </c:pt>
                <c:pt idx="31">
                  <c:v>19.523799756129598</c:v>
                </c:pt>
                <c:pt idx="32">
                  <c:v>17.93409833621218</c:v>
                </c:pt>
                <c:pt idx="33">
                  <c:v>20.326995411873408</c:v>
                </c:pt>
                <c:pt idx="34">
                  <c:v>14.80683744456873</c:v>
                </c:pt>
                <c:pt idx="35">
                  <c:v>15.49601886745017</c:v>
                </c:pt>
                <c:pt idx="36">
                  <c:v>16.303043554138529</c:v>
                </c:pt>
                <c:pt idx="37">
                  <c:v>14.399879986531079</c:v>
                </c:pt>
                <c:pt idx="38">
                  <c:v>12.78648046403281</c:v>
                </c:pt>
                <c:pt idx="39">
                  <c:v>16.55579881044644</c:v>
                </c:pt>
                <c:pt idx="40">
                  <c:v>16.867265356979949</c:v>
                </c:pt>
                <c:pt idx="41">
                  <c:v>16.608170510052251</c:v>
                </c:pt>
                <c:pt idx="42">
                  <c:v>15.023348399704039</c:v>
                </c:pt>
                <c:pt idx="43">
                  <c:v>12.983913855520759</c:v>
                </c:pt>
                <c:pt idx="44">
                  <c:v>14.166275965628341</c:v>
                </c:pt>
                <c:pt idx="45">
                  <c:v>15.790023395993961</c:v>
                </c:pt>
                <c:pt idx="46">
                  <c:v>18.132318635685358</c:v>
                </c:pt>
                <c:pt idx="47">
                  <c:v>10.345412240771839</c:v>
                </c:pt>
                <c:pt idx="48">
                  <c:v>11.410239680410401</c:v>
                </c:pt>
                <c:pt idx="49">
                  <c:v>14.11176950465471</c:v>
                </c:pt>
                <c:pt idx="50">
                  <c:v>13.856640951475869</c:v>
                </c:pt>
                <c:pt idx="51">
                  <c:v>12.635554330366199</c:v>
                </c:pt>
                <c:pt idx="52">
                  <c:v>11.165005710746501</c:v>
                </c:pt>
                <c:pt idx="53">
                  <c:v>14.217376299936101</c:v>
                </c:pt>
                <c:pt idx="54">
                  <c:v>18.341762852710222</c:v>
                </c:pt>
                <c:pt idx="55">
                  <c:v>9.9696961118414098</c:v>
                </c:pt>
                <c:pt idx="56">
                  <c:v>16.364487391051021</c:v>
                </c:pt>
                <c:pt idx="57">
                  <c:v>8.6988222379739515</c:v>
                </c:pt>
                <c:pt idx="58">
                  <c:v>16.037474208310329</c:v>
                </c:pt>
                <c:pt idx="59">
                  <c:v>10.65461090208847</c:v>
                </c:pt>
                <c:pt idx="60">
                  <c:v>14.418973713941011</c:v>
                </c:pt>
                <c:pt idx="61">
                  <c:v>13.938609666771841</c:v>
                </c:pt>
                <c:pt idx="62">
                  <c:v>14.9085269916042</c:v>
                </c:pt>
                <c:pt idx="63">
                  <c:v>5.4231357563560341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E5-4EEF-8C01-8968F1F790FF}"/>
            </c:ext>
          </c:extLst>
        </c:ser>
        <c:ser>
          <c:idx val="2"/>
          <c:order val="2"/>
          <c:tx>
            <c:strRef>
              <c:f>st62q04!$G$2</c:f>
              <c:strCache>
                <c:ptCount val="1"/>
                <c:pt idx="0">
                  <c:v>% group_3</c:v>
                </c:pt>
              </c:strCache>
            </c:strRef>
          </c:tx>
          <c:spPr>
            <a:solidFill>
              <a:srgbClr val="A5A5A5"/>
            </a:solidFill>
            <a:ln w="25400">
              <a:noFill/>
            </a:ln>
          </c:spPr>
          <c:invertIfNegative val="0"/>
          <c:cat>
            <c:strRef>
              <c:f>st62q04!$C$3:$C$66</c:f>
              <c:strCache>
                <c:ptCount val="64"/>
                <c:pt idx="0">
                  <c:v>Iceland</c:v>
                </c:pt>
                <c:pt idx="1">
                  <c:v>Spain</c:v>
                </c:pt>
                <c:pt idx="2">
                  <c:v>Korea</c:v>
                </c:pt>
                <c:pt idx="3">
                  <c:v>Chinese Taipei</c:v>
                </c:pt>
                <c:pt idx="4">
                  <c:v>Hong Kong-China</c:v>
                </c:pt>
                <c:pt idx="5">
                  <c:v>Sweden</c:v>
                </c:pt>
                <c:pt idx="6">
                  <c:v>Viet Nam</c:v>
                </c:pt>
                <c:pt idx="7">
                  <c:v>Japan</c:v>
                </c:pt>
                <c:pt idx="8">
                  <c:v>Liechtenstein</c:v>
                </c:pt>
                <c:pt idx="9">
                  <c:v>Austria</c:v>
                </c:pt>
                <c:pt idx="10">
                  <c:v>Israel</c:v>
                </c:pt>
                <c:pt idx="11">
                  <c:v>Germany</c:v>
                </c:pt>
                <c:pt idx="12">
                  <c:v>Shanghai-China</c:v>
                </c:pt>
                <c:pt idx="13">
                  <c:v>Belgium</c:v>
                </c:pt>
                <c:pt idx="14">
                  <c:v>Latvia</c:v>
                </c:pt>
                <c:pt idx="15">
                  <c:v>Switzerland</c:v>
                </c:pt>
                <c:pt idx="16">
                  <c:v>Finland</c:v>
                </c:pt>
                <c:pt idx="17">
                  <c:v>Tunisia</c:v>
                </c:pt>
                <c:pt idx="18">
                  <c:v>Hungary</c:v>
                </c:pt>
                <c:pt idx="19">
                  <c:v>Greece</c:v>
                </c:pt>
                <c:pt idx="20">
                  <c:v>France</c:v>
                </c:pt>
                <c:pt idx="21">
                  <c:v>Slovak Republic</c:v>
                </c:pt>
                <c:pt idx="22">
                  <c:v>Czech Republic</c:v>
                </c:pt>
                <c:pt idx="23">
                  <c:v>Macao-China</c:v>
                </c:pt>
                <c:pt idx="24">
                  <c:v>Uruguay</c:v>
                </c:pt>
                <c:pt idx="25">
                  <c:v>Turkey</c:v>
                </c:pt>
                <c:pt idx="26">
                  <c:v>Netherlands</c:v>
                </c:pt>
                <c:pt idx="27">
                  <c:v>Costa Rica</c:v>
                </c:pt>
                <c:pt idx="28">
                  <c:v>Lithuania</c:v>
                </c:pt>
                <c:pt idx="29">
                  <c:v>Estonia</c:v>
                </c:pt>
                <c:pt idx="30">
                  <c:v>Luxembourg</c:v>
                </c:pt>
                <c:pt idx="31">
                  <c:v>United Kingdom</c:v>
                </c:pt>
                <c:pt idx="32">
                  <c:v>Ireland</c:v>
                </c:pt>
                <c:pt idx="33">
                  <c:v>Indonesia</c:v>
                </c:pt>
                <c:pt idx="34">
                  <c:v>Portugal</c:v>
                </c:pt>
                <c:pt idx="35">
                  <c:v>Perm(Russian Federation)</c:v>
                </c:pt>
                <c:pt idx="36">
                  <c:v>Bulgaria</c:v>
                </c:pt>
                <c:pt idx="37">
                  <c:v>Denmark</c:v>
                </c:pt>
                <c:pt idx="38">
                  <c:v>Montenegro</c:v>
                </c:pt>
                <c:pt idx="39">
                  <c:v>Russian Federation</c:v>
                </c:pt>
                <c:pt idx="40">
                  <c:v>Argentina</c:v>
                </c:pt>
                <c:pt idx="41">
                  <c:v>United States of America</c:v>
                </c:pt>
                <c:pt idx="42">
                  <c:v>Kazakhstan</c:v>
                </c:pt>
                <c:pt idx="43">
                  <c:v>Canada</c:v>
                </c:pt>
                <c:pt idx="44">
                  <c:v>Australia</c:v>
                </c:pt>
                <c:pt idx="45">
                  <c:v>New Zealand</c:v>
                </c:pt>
                <c:pt idx="46">
                  <c:v>Brazil</c:v>
                </c:pt>
                <c:pt idx="47">
                  <c:v>Singapore</c:v>
                </c:pt>
                <c:pt idx="48">
                  <c:v>United Arab Emirates</c:v>
                </c:pt>
                <c:pt idx="49">
                  <c:v>Qatar</c:v>
                </c:pt>
                <c:pt idx="50">
                  <c:v>Chile</c:v>
                </c:pt>
                <c:pt idx="51">
                  <c:v>Serbia</c:v>
                </c:pt>
                <c:pt idx="52">
                  <c:v>Slovenia</c:v>
                </c:pt>
                <c:pt idx="53">
                  <c:v>Malaysia</c:v>
                </c:pt>
                <c:pt idx="54">
                  <c:v>Mexico</c:v>
                </c:pt>
                <c:pt idx="55">
                  <c:v>Jordan</c:v>
                </c:pt>
                <c:pt idx="56">
                  <c:v>Colombia</c:v>
                </c:pt>
                <c:pt idx="57">
                  <c:v>Croatia</c:v>
                </c:pt>
                <c:pt idx="58">
                  <c:v>Poland</c:v>
                </c:pt>
                <c:pt idx="59">
                  <c:v>Italy</c:v>
                </c:pt>
                <c:pt idx="60">
                  <c:v>Romania</c:v>
                </c:pt>
                <c:pt idx="61">
                  <c:v>Thailand</c:v>
                </c:pt>
                <c:pt idx="62">
                  <c:v>Peru</c:v>
                </c:pt>
                <c:pt idx="63">
                  <c:v>Albania</c:v>
                </c:pt>
              </c:strCache>
            </c:strRef>
          </c:cat>
          <c:val>
            <c:numRef>
              <c:f>st62q04!$G$3:$G$66</c:f>
              <c:numCache>
                <c:formatCode>0</c:formatCode>
                <c:ptCount val="64"/>
                <c:pt idx="0">
                  <c:v>7.8711603105792696</c:v>
                </c:pt>
                <c:pt idx="1">
                  <c:v>8.9619642726911568</c:v>
                </c:pt>
                <c:pt idx="2">
                  <c:v>8.4869136384896127</c:v>
                </c:pt>
                <c:pt idx="3">
                  <c:v>14.38496204523037</c:v>
                </c:pt>
                <c:pt idx="4">
                  <c:v>14.88597090806352</c:v>
                </c:pt>
                <c:pt idx="5">
                  <c:v>15.167620820415101</c:v>
                </c:pt>
                <c:pt idx="6">
                  <c:v>22.059521777830629</c:v>
                </c:pt>
                <c:pt idx="7">
                  <c:v>20.709638760325848</c:v>
                </c:pt>
                <c:pt idx="8">
                  <c:v>15.387086304335471</c:v>
                </c:pt>
                <c:pt idx="9">
                  <c:v>17.341982472346331</c:v>
                </c:pt>
                <c:pt idx="10">
                  <c:v>14.271483502873959</c:v>
                </c:pt>
                <c:pt idx="11">
                  <c:v>18.27736901256873</c:v>
                </c:pt>
                <c:pt idx="12">
                  <c:v>18.115265430852659</c:v>
                </c:pt>
                <c:pt idx="13">
                  <c:v>17.295890514121371</c:v>
                </c:pt>
                <c:pt idx="14">
                  <c:v>19.10914843348322</c:v>
                </c:pt>
                <c:pt idx="15">
                  <c:v>17.273539193480548</c:v>
                </c:pt>
                <c:pt idx="16">
                  <c:v>21.839397067961141</c:v>
                </c:pt>
                <c:pt idx="17">
                  <c:v>17.285606102484341</c:v>
                </c:pt>
                <c:pt idx="18">
                  <c:v>21.716004194110361</c:v>
                </c:pt>
                <c:pt idx="19">
                  <c:v>17.0534834934526</c:v>
                </c:pt>
                <c:pt idx="20">
                  <c:v>16.3604908347682</c:v>
                </c:pt>
                <c:pt idx="21">
                  <c:v>19.892396438975481</c:v>
                </c:pt>
                <c:pt idx="22">
                  <c:v>20.553044707461691</c:v>
                </c:pt>
                <c:pt idx="23">
                  <c:v>21.719058965144889</c:v>
                </c:pt>
                <c:pt idx="24">
                  <c:v>23.694536781974801</c:v>
                </c:pt>
                <c:pt idx="25">
                  <c:v>22.843602008332962</c:v>
                </c:pt>
                <c:pt idx="26">
                  <c:v>19.196461862678682</c:v>
                </c:pt>
                <c:pt idx="27">
                  <c:v>20.36419845384129</c:v>
                </c:pt>
                <c:pt idx="28">
                  <c:v>22.186804447019089</c:v>
                </c:pt>
                <c:pt idx="29">
                  <c:v>24.980946956081421</c:v>
                </c:pt>
                <c:pt idx="30">
                  <c:v>18.319900380896041</c:v>
                </c:pt>
                <c:pt idx="31">
                  <c:v>21.952248044371899</c:v>
                </c:pt>
                <c:pt idx="32">
                  <c:v>21.35431264699665</c:v>
                </c:pt>
                <c:pt idx="33">
                  <c:v>20.72582155012158</c:v>
                </c:pt>
                <c:pt idx="34">
                  <c:v>19.200173173176879</c:v>
                </c:pt>
                <c:pt idx="35">
                  <c:v>21.661587507776499</c:v>
                </c:pt>
                <c:pt idx="36">
                  <c:v>18.758416372676852</c:v>
                </c:pt>
                <c:pt idx="37">
                  <c:v>20.22168084958782</c:v>
                </c:pt>
                <c:pt idx="38">
                  <c:v>16.282898599333588</c:v>
                </c:pt>
                <c:pt idx="39">
                  <c:v>22.353482542696408</c:v>
                </c:pt>
                <c:pt idx="40">
                  <c:v>16.44573243860026</c:v>
                </c:pt>
                <c:pt idx="41">
                  <c:v>22.95307091826902</c:v>
                </c:pt>
                <c:pt idx="42">
                  <c:v>17.802000580864579</c:v>
                </c:pt>
                <c:pt idx="43">
                  <c:v>20.836684596890009</c:v>
                </c:pt>
                <c:pt idx="44">
                  <c:v>21.64988440194227</c:v>
                </c:pt>
                <c:pt idx="45">
                  <c:v>24.975727768650771</c:v>
                </c:pt>
                <c:pt idx="46">
                  <c:v>25.163556249011389</c:v>
                </c:pt>
                <c:pt idx="47">
                  <c:v>17.48436736417985</c:v>
                </c:pt>
                <c:pt idx="48">
                  <c:v>12.865817745754811</c:v>
                </c:pt>
                <c:pt idx="49">
                  <c:v>16.272549151406491</c:v>
                </c:pt>
                <c:pt idx="50">
                  <c:v>21.98609211391868</c:v>
                </c:pt>
                <c:pt idx="51">
                  <c:v>17.618587579956738</c:v>
                </c:pt>
                <c:pt idx="52">
                  <c:v>19.922340358746141</c:v>
                </c:pt>
                <c:pt idx="53">
                  <c:v>18.526194653195379</c:v>
                </c:pt>
                <c:pt idx="54">
                  <c:v>22.16114125188367</c:v>
                </c:pt>
                <c:pt idx="55">
                  <c:v>9.8325724868262157</c:v>
                </c:pt>
                <c:pt idx="56">
                  <c:v>22.329580518376449</c:v>
                </c:pt>
                <c:pt idx="57">
                  <c:v>14.901984272065491</c:v>
                </c:pt>
                <c:pt idx="58">
                  <c:v>24.02572286827829</c:v>
                </c:pt>
                <c:pt idx="59">
                  <c:v>16.670011824381771</c:v>
                </c:pt>
                <c:pt idx="60">
                  <c:v>15.423057442738161</c:v>
                </c:pt>
                <c:pt idx="61">
                  <c:v>15.25601426355343</c:v>
                </c:pt>
                <c:pt idx="62">
                  <c:v>15.90886767898221</c:v>
                </c:pt>
                <c:pt idx="63">
                  <c:v>9.5148182783138893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E5-4EEF-8C01-8968F1F790FF}"/>
            </c:ext>
          </c:extLst>
        </c:ser>
        <c:ser>
          <c:idx val="3"/>
          <c:order val="3"/>
          <c:tx>
            <c:strRef>
              <c:f>st62q04!$H$2</c:f>
              <c:strCache>
                <c:ptCount val="1"/>
                <c:pt idx="0">
                  <c:v>% group_4</c:v>
                </c:pt>
              </c:strCache>
            </c:strRef>
          </c:tx>
          <c:spPr>
            <a:solidFill>
              <a:srgbClr val="FFC000"/>
            </a:solidFill>
            <a:ln w="25400">
              <a:noFill/>
            </a:ln>
          </c:spPr>
          <c:invertIfNegative val="0"/>
          <c:cat>
            <c:strRef>
              <c:f>st62q04!$C$3:$C$66</c:f>
              <c:strCache>
                <c:ptCount val="64"/>
                <c:pt idx="0">
                  <c:v>Iceland</c:v>
                </c:pt>
                <c:pt idx="1">
                  <c:v>Spain</c:v>
                </c:pt>
                <c:pt idx="2">
                  <c:v>Korea</c:v>
                </c:pt>
                <c:pt idx="3">
                  <c:v>Chinese Taipei</c:v>
                </c:pt>
                <c:pt idx="4">
                  <c:v>Hong Kong-China</c:v>
                </c:pt>
                <c:pt idx="5">
                  <c:v>Sweden</c:v>
                </c:pt>
                <c:pt idx="6">
                  <c:v>Viet Nam</c:v>
                </c:pt>
                <c:pt idx="7">
                  <c:v>Japan</c:v>
                </c:pt>
                <c:pt idx="8">
                  <c:v>Liechtenstein</c:v>
                </c:pt>
                <c:pt idx="9">
                  <c:v>Austria</c:v>
                </c:pt>
                <c:pt idx="10">
                  <c:v>Israel</c:v>
                </c:pt>
                <c:pt idx="11">
                  <c:v>Germany</c:v>
                </c:pt>
                <c:pt idx="12">
                  <c:v>Shanghai-China</c:v>
                </c:pt>
                <c:pt idx="13">
                  <c:v>Belgium</c:v>
                </c:pt>
                <c:pt idx="14">
                  <c:v>Latvia</c:v>
                </c:pt>
                <c:pt idx="15">
                  <c:v>Switzerland</c:v>
                </c:pt>
                <c:pt idx="16">
                  <c:v>Finland</c:v>
                </c:pt>
                <c:pt idx="17">
                  <c:v>Tunisia</c:v>
                </c:pt>
                <c:pt idx="18">
                  <c:v>Hungary</c:v>
                </c:pt>
                <c:pt idx="19">
                  <c:v>Greece</c:v>
                </c:pt>
                <c:pt idx="20">
                  <c:v>France</c:v>
                </c:pt>
                <c:pt idx="21">
                  <c:v>Slovak Republic</c:v>
                </c:pt>
                <c:pt idx="22">
                  <c:v>Czech Republic</c:v>
                </c:pt>
                <c:pt idx="23">
                  <c:v>Macao-China</c:v>
                </c:pt>
                <c:pt idx="24">
                  <c:v>Uruguay</c:v>
                </c:pt>
                <c:pt idx="25">
                  <c:v>Turkey</c:v>
                </c:pt>
                <c:pt idx="26">
                  <c:v>Netherlands</c:v>
                </c:pt>
                <c:pt idx="27">
                  <c:v>Costa Rica</c:v>
                </c:pt>
                <c:pt idx="28">
                  <c:v>Lithuania</c:v>
                </c:pt>
                <c:pt idx="29">
                  <c:v>Estonia</c:v>
                </c:pt>
                <c:pt idx="30">
                  <c:v>Luxembourg</c:v>
                </c:pt>
                <c:pt idx="31">
                  <c:v>United Kingdom</c:v>
                </c:pt>
                <c:pt idx="32">
                  <c:v>Ireland</c:v>
                </c:pt>
                <c:pt idx="33">
                  <c:v>Indonesia</c:v>
                </c:pt>
                <c:pt idx="34">
                  <c:v>Portugal</c:v>
                </c:pt>
                <c:pt idx="35">
                  <c:v>Perm(Russian Federation)</c:v>
                </c:pt>
                <c:pt idx="36">
                  <c:v>Bulgaria</c:v>
                </c:pt>
                <c:pt idx="37">
                  <c:v>Denmark</c:v>
                </c:pt>
                <c:pt idx="38">
                  <c:v>Montenegro</c:v>
                </c:pt>
                <c:pt idx="39">
                  <c:v>Russian Federation</c:v>
                </c:pt>
                <c:pt idx="40">
                  <c:v>Argentina</c:v>
                </c:pt>
                <c:pt idx="41">
                  <c:v>United States of America</c:v>
                </c:pt>
                <c:pt idx="42">
                  <c:v>Kazakhstan</c:v>
                </c:pt>
                <c:pt idx="43">
                  <c:v>Canada</c:v>
                </c:pt>
                <c:pt idx="44">
                  <c:v>Australia</c:v>
                </c:pt>
                <c:pt idx="45">
                  <c:v>New Zealand</c:v>
                </c:pt>
                <c:pt idx="46">
                  <c:v>Brazil</c:v>
                </c:pt>
                <c:pt idx="47">
                  <c:v>Singapore</c:v>
                </c:pt>
                <c:pt idx="48">
                  <c:v>United Arab Emirates</c:v>
                </c:pt>
                <c:pt idx="49">
                  <c:v>Qatar</c:v>
                </c:pt>
                <c:pt idx="50">
                  <c:v>Chile</c:v>
                </c:pt>
                <c:pt idx="51">
                  <c:v>Serbia</c:v>
                </c:pt>
                <c:pt idx="52">
                  <c:v>Slovenia</c:v>
                </c:pt>
                <c:pt idx="53">
                  <c:v>Malaysia</c:v>
                </c:pt>
                <c:pt idx="54">
                  <c:v>Mexico</c:v>
                </c:pt>
                <c:pt idx="55">
                  <c:v>Jordan</c:v>
                </c:pt>
                <c:pt idx="56">
                  <c:v>Colombia</c:v>
                </c:pt>
                <c:pt idx="57">
                  <c:v>Croatia</c:v>
                </c:pt>
                <c:pt idx="58">
                  <c:v>Poland</c:v>
                </c:pt>
                <c:pt idx="59">
                  <c:v>Italy</c:v>
                </c:pt>
                <c:pt idx="60">
                  <c:v>Romania</c:v>
                </c:pt>
                <c:pt idx="61">
                  <c:v>Thailand</c:v>
                </c:pt>
                <c:pt idx="62">
                  <c:v>Peru</c:v>
                </c:pt>
                <c:pt idx="63">
                  <c:v>Albania</c:v>
                </c:pt>
              </c:strCache>
            </c:strRef>
          </c:cat>
          <c:val>
            <c:numRef>
              <c:f>st62q04!$H$3:$H$66</c:f>
              <c:numCache>
                <c:formatCode>0</c:formatCode>
                <c:ptCount val="64"/>
                <c:pt idx="0">
                  <c:v>4.274776983554732</c:v>
                </c:pt>
                <c:pt idx="1">
                  <c:v>5.2208730641347216</c:v>
                </c:pt>
                <c:pt idx="2">
                  <c:v>3.915123905606968</c:v>
                </c:pt>
                <c:pt idx="3">
                  <c:v>5.0649252582632718</c:v>
                </c:pt>
                <c:pt idx="4">
                  <c:v>7.5526328095019881</c:v>
                </c:pt>
                <c:pt idx="5">
                  <c:v>7.2900615027828826</c:v>
                </c:pt>
                <c:pt idx="6">
                  <c:v>9.8694627686749179</c:v>
                </c:pt>
                <c:pt idx="7">
                  <c:v>10.152667547388271</c:v>
                </c:pt>
                <c:pt idx="8">
                  <c:v>7.742060690421301</c:v>
                </c:pt>
                <c:pt idx="9">
                  <c:v>10.76005605124181</c:v>
                </c:pt>
                <c:pt idx="10">
                  <c:v>10.27739096075728</c:v>
                </c:pt>
                <c:pt idx="11">
                  <c:v>11.55041509954359</c:v>
                </c:pt>
                <c:pt idx="12">
                  <c:v>11.32084971235918</c:v>
                </c:pt>
                <c:pt idx="13">
                  <c:v>13.37133279583556</c:v>
                </c:pt>
                <c:pt idx="14">
                  <c:v>15.70528131777758</c:v>
                </c:pt>
                <c:pt idx="15">
                  <c:v>11.486814717276721</c:v>
                </c:pt>
                <c:pt idx="16">
                  <c:v>15.31939424921749</c:v>
                </c:pt>
                <c:pt idx="17">
                  <c:v>15.34654697264383</c:v>
                </c:pt>
                <c:pt idx="18">
                  <c:v>16.82445353478154</c:v>
                </c:pt>
                <c:pt idx="19">
                  <c:v>16.625212022388329</c:v>
                </c:pt>
                <c:pt idx="20">
                  <c:v>16.272568970870651</c:v>
                </c:pt>
                <c:pt idx="21">
                  <c:v>16.523724868501279</c:v>
                </c:pt>
                <c:pt idx="22">
                  <c:v>14.93133963833175</c:v>
                </c:pt>
                <c:pt idx="23">
                  <c:v>17.858581366943412</c:v>
                </c:pt>
                <c:pt idx="24">
                  <c:v>17.063226076497969</c:v>
                </c:pt>
                <c:pt idx="25">
                  <c:v>23.337528688293389</c:v>
                </c:pt>
                <c:pt idx="26">
                  <c:v>22.74504402310782</c:v>
                </c:pt>
                <c:pt idx="27">
                  <c:v>19.747952543006171</c:v>
                </c:pt>
                <c:pt idx="28">
                  <c:v>19.034822177941852</c:v>
                </c:pt>
                <c:pt idx="29">
                  <c:v>20.694927805153821</c:v>
                </c:pt>
                <c:pt idx="30">
                  <c:v>18.51296609421161</c:v>
                </c:pt>
                <c:pt idx="31">
                  <c:v>21.796159486244399</c:v>
                </c:pt>
                <c:pt idx="32">
                  <c:v>20.875135547228918</c:v>
                </c:pt>
                <c:pt idx="33">
                  <c:v>31.400584888802399</c:v>
                </c:pt>
                <c:pt idx="34">
                  <c:v>20.79545942619562</c:v>
                </c:pt>
                <c:pt idx="35">
                  <c:v>23.734868886274128</c:v>
                </c:pt>
                <c:pt idx="36">
                  <c:v>21.561387754905731</c:v>
                </c:pt>
                <c:pt idx="37">
                  <c:v>19.459774436145651</c:v>
                </c:pt>
                <c:pt idx="38">
                  <c:v>20.847561317015629</c:v>
                </c:pt>
                <c:pt idx="39">
                  <c:v>22.96822876394663</c:v>
                </c:pt>
                <c:pt idx="40">
                  <c:v>19.479657656751041</c:v>
                </c:pt>
                <c:pt idx="41">
                  <c:v>22.02601358491037</c:v>
                </c:pt>
                <c:pt idx="42">
                  <c:v>25.958587279631189</c:v>
                </c:pt>
                <c:pt idx="43">
                  <c:v>24.386662830832179</c:v>
                </c:pt>
                <c:pt idx="44">
                  <c:v>24.656717689567522</c:v>
                </c:pt>
                <c:pt idx="45">
                  <c:v>25.707752873998569</c:v>
                </c:pt>
                <c:pt idx="46">
                  <c:v>24.6211930299032</c:v>
                </c:pt>
                <c:pt idx="47">
                  <c:v>21.41640270277864</c:v>
                </c:pt>
                <c:pt idx="48">
                  <c:v>21.161841436398159</c:v>
                </c:pt>
                <c:pt idx="49">
                  <c:v>15.746486853535931</c:v>
                </c:pt>
                <c:pt idx="50">
                  <c:v>27.58942449248525</c:v>
                </c:pt>
                <c:pt idx="51">
                  <c:v>24.409200646065958</c:v>
                </c:pt>
                <c:pt idx="52">
                  <c:v>24.431627552431681</c:v>
                </c:pt>
                <c:pt idx="53">
                  <c:v>30.4511487487338</c:v>
                </c:pt>
                <c:pt idx="54">
                  <c:v>25.283355899071118</c:v>
                </c:pt>
                <c:pt idx="55">
                  <c:v>20.551857079290599</c:v>
                </c:pt>
                <c:pt idx="56">
                  <c:v>29.025728505104919</c:v>
                </c:pt>
                <c:pt idx="57">
                  <c:v>18.22700344859766</c:v>
                </c:pt>
                <c:pt idx="58">
                  <c:v>27.49090129875113</c:v>
                </c:pt>
                <c:pt idx="59">
                  <c:v>25.11901776720071</c:v>
                </c:pt>
                <c:pt idx="60">
                  <c:v>25.923022308473911</c:v>
                </c:pt>
                <c:pt idx="61">
                  <c:v>39.764021068498081</c:v>
                </c:pt>
                <c:pt idx="62">
                  <c:v>28.388580502601759</c:v>
                </c:pt>
                <c:pt idx="63">
                  <c:v>22.584015214145811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BE5-4EEF-8C01-8968F1F790FF}"/>
            </c:ext>
          </c:extLst>
        </c:ser>
        <c:ser>
          <c:idx val="4"/>
          <c:order val="4"/>
          <c:tx>
            <c:strRef>
              <c:f>st62q04!$I$2</c:f>
              <c:strCache>
                <c:ptCount val="1"/>
                <c:pt idx="0">
                  <c:v>% group_5</c:v>
                </c:pt>
              </c:strCache>
            </c:strRef>
          </c:tx>
          <c:spPr>
            <a:solidFill>
              <a:srgbClr val="5B9BD5"/>
            </a:solidFill>
            <a:ln w="25400">
              <a:noFill/>
            </a:ln>
          </c:spPr>
          <c:invertIfNegative val="0"/>
          <c:cat>
            <c:strRef>
              <c:f>st62q04!$C$3:$C$66</c:f>
              <c:strCache>
                <c:ptCount val="64"/>
                <c:pt idx="0">
                  <c:v>Iceland</c:v>
                </c:pt>
                <c:pt idx="1">
                  <c:v>Spain</c:v>
                </c:pt>
                <c:pt idx="2">
                  <c:v>Korea</c:v>
                </c:pt>
                <c:pt idx="3">
                  <c:v>Chinese Taipei</c:v>
                </c:pt>
                <c:pt idx="4">
                  <c:v>Hong Kong-China</c:v>
                </c:pt>
                <c:pt idx="5">
                  <c:v>Sweden</c:v>
                </c:pt>
                <c:pt idx="6">
                  <c:v>Viet Nam</c:v>
                </c:pt>
                <c:pt idx="7">
                  <c:v>Japan</c:v>
                </c:pt>
                <c:pt idx="8">
                  <c:v>Liechtenstein</c:v>
                </c:pt>
                <c:pt idx="9">
                  <c:v>Austria</c:v>
                </c:pt>
                <c:pt idx="10">
                  <c:v>Israel</c:v>
                </c:pt>
                <c:pt idx="11">
                  <c:v>Germany</c:v>
                </c:pt>
                <c:pt idx="12">
                  <c:v>Shanghai-China</c:v>
                </c:pt>
                <c:pt idx="13">
                  <c:v>Belgium</c:v>
                </c:pt>
                <c:pt idx="14">
                  <c:v>Latvia</c:v>
                </c:pt>
                <c:pt idx="15">
                  <c:v>Switzerland</c:v>
                </c:pt>
                <c:pt idx="16">
                  <c:v>Finland</c:v>
                </c:pt>
                <c:pt idx="17">
                  <c:v>Tunisia</c:v>
                </c:pt>
                <c:pt idx="18">
                  <c:v>Hungary</c:v>
                </c:pt>
                <c:pt idx="19">
                  <c:v>Greece</c:v>
                </c:pt>
                <c:pt idx="20">
                  <c:v>France</c:v>
                </c:pt>
                <c:pt idx="21">
                  <c:v>Slovak Republic</c:v>
                </c:pt>
                <c:pt idx="22">
                  <c:v>Czech Republic</c:v>
                </c:pt>
                <c:pt idx="23">
                  <c:v>Macao-China</c:v>
                </c:pt>
                <c:pt idx="24">
                  <c:v>Uruguay</c:v>
                </c:pt>
                <c:pt idx="25">
                  <c:v>Turkey</c:v>
                </c:pt>
                <c:pt idx="26">
                  <c:v>Netherlands</c:v>
                </c:pt>
                <c:pt idx="27">
                  <c:v>Costa Rica</c:v>
                </c:pt>
                <c:pt idx="28">
                  <c:v>Lithuania</c:v>
                </c:pt>
                <c:pt idx="29">
                  <c:v>Estonia</c:v>
                </c:pt>
                <c:pt idx="30">
                  <c:v>Luxembourg</c:v>
                </c:pt>
                <c:pt idx="31">
                  <c:v>United Kingdom</c:v>
                </c:pt>
                <c:pt idx="32">
                  <c:v>Ireland</c:v>
                </c:pt>
                <c:pt idx="33">
                  <c:v>Indonesia</c:v>
                </c:pt>
                <c:pt idx="34">
                  <c:v>Portugal</c:v>
                </c:pt>
                <c:pt idx="35">
                  <c:v>Perm(Russian Federation)</c:v>
                </c:pt>
                <c:pt idx="36">
                  <c:v>Bulgaria</c:v>
                </c:pt>
                <c:pt idx="37">
                  <c:v>Denmark</c:v>
                </c:pt>
                <c:pt idx="38">
                  <c:v>Montenegro</c:v>
                </c:pt>
                <c:pt idx="39">
                  <c:v>Russian Federation</c:v>
                </c:pt>
                <c:pt idx="40">
                  <c:v>Argentina</c:v>
                </c:pt>
                <c:pt idx="41">
                  <c:v>United States of America</c:v>
                </c:pt>
                <c:pt idx="42">
                  <c:v>Kazakhstan</c:v>
                </c:pt>
                <c:pt idx="43">
                  <c:v>Canada</c:v>
                </c:pt>
                <c:pt idx="44">
                  <c:v>Australia</c:v>
                </c:pt>
                <c:pt idx="45">
                  <c:v>New Zealand</c:v>
                </c:pt>
                <c:pt idx="46">
                  <c:v>Brazil</c:v>
                </c:pt>
                <c:pt idx="47">
                  <c:v>Singapore</c:v>
                </c:pt>
                <c:pt idx="48">
                  <c:v>United Arab Emirates</c:v>
                </c:pt>
                <c:pt idx="49">
                  <c:v>Qatar</c:v>
                </c:pt>
                <c:pt idx="50">
                  <c:v>Chile</c:v>
                </c:pt>
                <c:pt idx="51">
                  <c:v>Serbia</c:v>
                </c:pt>
                <c:pt idx="52">
                  <c:v>Slovenia</c:v>
                </c:pt>
                <c:pt idx="53">
                  <c:v>Malaysia</c:v>
                </c:pt>
                <c:pt idx="54">
                  <c:v>Mexico</c:v>
                </c:pt>
                <c:pt idx="55">
                  <c:v>Jordan</c:v>
                </c:pt>
                <c:pt idx="56">
                  <c:v>Colombia</c:v>
                </c:pt>
                <c:pt idx="57">
                  <c:v>Croatia</c:v>
                </c:pt>
                <c:pt idx="58">
                  <c:v>Poland</c:v>
                </c:pt>
                <c:pt idx="59">
                  <c:v>Italy</c:v>
                </c:pt>
                <c:pt idx="60">
                  <c:v>Romania</c:v>
                </c:pt>
                <c:pt idx="61">
                  <c:v>Thailand</c:v>
                </c:pt>
                <c:pt idx="62">
                  <c:v>Peru</c:v>
                </c:pt>
                <c:pt idx="63">
                  <c:v>Albania</c:v>
                </c:pt>
              </c:strCache>
            </c:strRef>
          </c:cat>
          <c:val>
            <c:numRef>
              <c:f>st62q04!$I$3:$I$66</c:f>
              <c:numCache>
                <c:formatCode>0</c:formatCode>
                <c:ptCount val="64"/>
                <c:pt idx="0">
                  <c:v>3.525992703932928</c:v>
                </c:pt>
                <c:pt idx="1">
                  <c:v>4.1942017364362822</c:v>
                </c:pt>
                <c:pt idx="2">
                  <c:v>1.4753833444877129</c:v>
                </c:pt>
                <c:pt idx="3">
                  <c:v>1.6014959065384411</c:v>
                </c:pt>
                <c:pt idx="4">
                  <c:v>5.3345058704792372</c:v>
                </c:pt>
                <c:pt idx="5">
                  <c:v>4.8472360044799263</c:v>
                </c:pt>
                <c:pt idx="6">
                  <c:v>5.0532995932826328</c:v>
                </c:pt>
                <c:pt idx="7">
                  <c:v>3.1869525403365548</c:v>
                </c:pt>
                <c:pt idx="8">
                  <c:v>10.508755384132231</c:v>
                </c:pt>
                <c:pt idx="9">
                  <c:v>7.6878190820003107</c:v>
                </c:pt>
                <c:pt idx="10">
                  <c:v>18.524993544768069</c:v>
                </c:pt>
                <c:pt idx="11">
                  <c:v>10.34788706157927</c:v>
                </c:pt>
                <c:pt idx="12">
                  <c:v>19.386879368563349</c:v>
                </c:pt>
                <c:pt idx="13">
                  <c:v>19.626647708280839</c:v>
                </c:pt>
                <c:pt idx="14">
                  <c:v>11.59732461168794</c:v>
                </c:pt>
                <c:pt idx="15">
                  <c:v>15.947843003040081</c:v>
                </c:pt>
                <c:pt idx="16">
                  <c:v>8.0893385150880981</c:v>
                </c:pt>
                <c:pt idx="17">
                  <c:v>15.792936415322631</c:v>
                </c:pt>
                <c:pt idx="18">
                  <c:v>12.845668201826999</c:v>
                </c:pt>
                <c:pt idx="19">
                  <c:v>21.621382766457501</c:v>
                </c:pt>
                <c:pt idx="20">
                  <c:v>26.152681975432969</c:v>
                </c:pt>
                <c:pt idx="21">
                  <c:v>22.489354771076179</c:v>
                </c:pt>
                <c:pt idx="22">
                  <c:v>16.803041695304071</c:v>
                </c:pt>
                <c:pt idx="23">
                  <c:v>22.590586111061938</c:v>
                </c:pt>
                <c:pt idx="24">
                  <c:v>14.481035764713679</c:v>
                </c:pt>
                <c:pt idx="25">
                  <c:v>13.608496183802041</c:v>
                </c:pt>
                <c:pt idx="26">
                  <c:v>24.985485813820471</c:v>
                </c:pt>
                <c:pt idx="27">
                  <c:v>26.208916174140018</c:v>
                </c:pt>
                <c:pt idx="28">
                  <c:v>21.64175264983939</c:v>
                </c:pt>
                <c:pt idx="29">
                  <c:v>16.983257342456529</c:v>
                </c:pt>
                <c:pt idx="30">
                  <c:v>30.93185010260256</c:v>
                </c:pt>
                <c:pt idx="31">
                  <c:v>18.820314587866829</c:v>
                </c:pt>
                <c:pt idx="32">
                  <c:v>22.285330883802111</c:v>
                </c:pt>
                <c:pt idx="33">
                  <c:v>10.097625197550821</c:v>
                </c:pt>
                <c:pt idx="34">
                  <c:v>28.196347765967712</c:v>
                </c:pt>
                <c:pt idx="35">
                  <c:v>22.706854652086061</c:v>
                </c:pt>
                <c:pt idx="36">
                  <c:v>27.075980837232301</c:v>
                </c:pt>
                <c:pt idx="37">
                  <c:v>30.034316928232631</c:v>
                </c:pt>
                <c:pt idx="38">
                  <c:v>34.249848411844333</c:v>
                </c:pt>
                <c:pt idx="39">
                  <c:v>22.585651136378299</c:v>
                </c:pt>
                <c:pt idx="40">
                  <c:v>32.21282411074538</c:v>
                </c:pt>
                <c:pt idx="41">
                  <c:v>23.446484588689479</c:v>
                </c:pt>
                <c:pt idx="42">
                  <c:v>27.061118031002909</c:v>
                </c:pt>
                <c:pt idx="43">
                  <c:v>27.80807247140968</c:v>
                </c:pt>
                <c:pt idx="44">
                  <c:v>26.142084609544259</c:v>
                </c:pt>
                <c:pt idx="45">
                  <c:v>20.36834701518211</c:v>
                </c:pt>
                <c:pt idx="46">
                  <c:v>19.34995396610103</c:v>
                </c:pt>
                <c:pt idx="47">
                  <c:v>38.051124604424942</c:v>
                </c:pt>
                <c:pt idx="48">
                  <c:v>42.327408952982907</c:v>
                </c:pt>
                <c:pt idx="49">
                  <c:v>42.089368775404743</c:v>
                </c:pt>
                <c:pt idx="50">
                  <c:v>24.97046021846532</c:v>
                </c:pt>
                <c:pt idx="51">
                  <c:v>33.994460907926253</c:v>
                </c:pt>
                <c:pt idx="52">
                  <c:v>33.262855120187901</c:v>
                </c:pt>
                <c:pt idx="53">
                  <c:v>25.664411871642081</c:v>
                </c:pt>
                <c:pt idx="54">
                  <c:v>23.16416280350818</c:v>
                </c:pt>
                <c:pt idx="55">
                  <c:v>49.796586507706259</c:v>
                </c:pt>
                <c:pt idx="56">
                  <c:v>22.451944917641239</c:v>
                </c:pt>
                <c:pt idx="57">
                  <c:v>48.596303348266758</c:v>
                </c:pt>
                <c:pt idx="58">
                  <c:v>22.89792715755566</c:v>
                </c:pt>
                <c:pt idx="59">
                  <c:v>38.077979150673258</c:v>
                </c:pt>
                <c:pt idx="60">
                  <c:v>36.395209117571248</c:v>
                </c:pt>
                <c:pt idx="61">
                  <c:v>24.692962481314169</c:v>
                </c:pt>
                <c:pt idx="62">
                  <c:v>35.944873022977212</c:v>
                </c:pt>
                <c:pt idx="63">
                  <c:v>59.385073980995351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BE5-4EEF-8C01-8968F1F790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40948584"/>
        <c:axId val="1"/>
      </c:barChart>
      <c:catAx>
        <c:axId val="5409485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94858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>
                <a:solidFill>
                  <a:sysClr val="windowText" lastClr="000000"/>
                </a:solidFill>
              </a:rPr>
              <a:t>Figure 2. Percentage distribution of students based on response</a:t>
            </a:r>
            <a:r>
              <a:rPr lang="en-US" sz="1400" b="1" baseline="0">
                <a:solidFill>
                  <a:sysClr val="windowText" lastClr="000000"/>
                </a:solidFill>
              </a:rPr>
              <a:t> style</a:t>
            </a:r>
            <a:endParaRPr lang="en-US" sz="1400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bar"/>
        <c:grouping val="stacked"/>
        <c:varyColors val="0"/>
        <c:ser>
          <c:idx val="3"/>
          <c:order val="0"/>
          <c:tx>
            <c:strRef>
              <c:f>'Figure 2'!$D$2</c:f>
              <c:strCache>
                <c:ptCount val="1"/>
                <c:pt idx="0">
                  <c:v>Over claimers</c:v>
                </c:pt>
              </c:strCache>
            </c:strRef>
          </c:tx>
          <c:spPr>
            <a:solidFill>
              <a:srgbClr val="A6611A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1"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'Figure 2'!$C$3:$C$66</c:f>
              <c:strCache>
                <c:ptCount val="64"/>
                <c:pt idx="0">
                  <c:v>Sweden</c:v>
                </c:pt>
                <c:pt idx="1">
                  <c:v>Indonesia</c:v>
                </c:pt>
                <c:pt idx="2">
                  <c:v>Malaysia</c:v>
                </c:pt>
                <c:pt idx="3">
                  <c:v>Iceland</c:v>
                </c:pt>
                <c:pt idx="4">
                  <c:v>Kazakhstan</c:v>
                </c:pt>
                <c:pt idx="5">
                  <c:v>Mexico</c:v>
                </c:pt>
                <c:pt idx="6">
                  <c:v>New Zealand</c:v>
                </c:pt>
                <c:pt idx="7">
                  <c:v>Jordan</c:v>
                </c:pt>
                <c:pt idx="8">
                  <c:v>Denmark</c:v>
                </c:pt>
                <c:pt idx="9">
                  <c:v>United Kingdom</c:v>
                </c:pt>
                <c:pt idx="10">
                  <c:v>Australia</c:v>
                </c:pt>
                <c:pt idx="11">
                  <c:v>Montenegro</c:v>
                </c:pt>
                <c:pt idx="12">
                  <c:v>Ireland</c:v>
                </c:pt>
                <c:pt idx="13">
                  <c:v>Tunisia</c:v>
                </c:pt>
                <c:pt idx="14">
                  <c:v>Russian Federation</c:v>
                </c:pt>
                <c:pt idx="15">
                  <c:v>Costa Rica</c:v>
                </c:pt>
                <c:pt idx="16">
                  <c:v>Qatar</c:v>
                </c:pt>
                <c:pt idx="17">
                  <c:v>Peru</c:v>
                </c:pt>
                <c:pt idx="18">
                  <c:v>Colombia</c:v>
                </c:pt>
                <c:pt idx="19">
                  <c:v>Finland</c:v>
                </c:pt>
                <c:pt idx="20">
                  <c:v>Brazil</c:v>
                </c:pt>
                <c:pt idx="21">
                  <c:v>Argentina</c:v>
                </c:pt>
                <c:pt idx="22">
                  <c:v>Thailand</c:v>
                </c:pt>
                <c:pt idx="23">
                  <c:v>Perm(Russian Federation)</c:v>
                </c:pt>
                <c:pt idx="24">
                  <c:v>United Arab Emirates</c:v>
                </c:pt>
                <c:pt idx="25">
                  <c:v>Poland</c:v>
                </c:pt>
                <c:pt idx="26">
                  <c:v>Albania</c:v>
                </c:pt>
                <c:pt idx="27">
                  <c:v>Luxembourg</c:v>
                </c:pt>
                <c:pt idx="28">
                  <c:v>Serbia</c:v>
                </c:pt>
                <c:pt idx="29">
                  <c:v>Estonia</c:v>
                </c:pt>
                <c:pt idx="30">
                  <c:v>Hong Kong-China</c:v>
                </c:pt>
                <c:pt idx="31">
                  <c:v>Uruguay</c:v>
                </c:pt>
                <c:pt idx="32">
                  <c:v>Canada</c:v>
                </c:pt>
                <c:pt idx="33">
                  <c:v>Israel</c:v>
                </c:pt>
                <c:pt idx="34">
                  <c:v>Netherlands</c:v>
                </c:pt>
                <c:pt idx="35">
                  <c:v>United States of America</c:v>
                </c:pt>
                <c:pt idx="36">
                  <c:v>Greece</c:v>
                </c:pt>
                <c:pt idx="37">
                  <c:v>Czech Republic</c:v>
                </c:pt>
                <c:pt idx="38">
                  <c:v>Chile</c:v>
                </c:pt>
                <c:pt idx="39">
                  <c:v>Singapore</c:v>
                </c:pt>
                <c:pt idx="40">
                  <c:v>Shanghai-China</c:v>
                </c:pt>
                <c:pt idx="41">
                  <c:v>Portugal</c:v>
                </c:pt>
                <c:pt idx="42">
                  <c:v>Slovenia</c:v>
                </c:pt>
                <c:pt idx="43">
                  <c:v>Bulgaria</c:v>
                </c:pt>
                <c:pt idx="44">
                  <c:v>Macao-China</c:v>
                </c:pt>
                <c:pt idx="45">
                  <c:v>Japan</c:v>
                </c:pt>
                <c:pt idx="46">
                  <c:v>Slovak Republic</c:v>
                </c:pt>
                <c:pt idx="47">
                  <c:v>Croatia</c:v>
                </c:pt>
                <c:pt idx="48">
                  <c:v>Viet Nam</c:v>
                </c:pt>
                <c:pt idx="49">
                  <c:v>Germany</c:v>
                </c:pt>
                <c:pt idx="50">
                  <c:v>France</c:v>
                </c:pt>
                <c:pt idx="51">
                  <c:v>Liechtenstein</c:v>
                </c:pt>
                <c:pt idx="52">
                  <c:v>Lithuania</c:v>
                </c:pt>
                <c:pt idx="53">
                  <c:v>Switzerland</c:v>
                </c:pt>
                <c:pt idx="54">
                  <c:v>Latvia</c:v>
                </c:pt>
                <c:pt idx="55">
                  <c:v>Italy</c:v>
                </c:pt>
                <c:pt idx="56">
                  <c:v>Romania</c:v>
                </c:pt>
                <c:pt idx="57">
                  <c:v>Turkey</c:v>
                </c:pt>
                <c:pt idx="58">
                  <c:v>Austria</c:v>
                </c:pt>
                <c:pt idx="59">
                  <c:v>Belgium</c:v>
                </c:pt>
                <c:pt idx="60">
                  <c:v>Hungary</c:v>
                </c:pt>
                <c:pt idx="61">
                  <c:v>Chinese Taipei</c:v>
                </c:pt>
                <c:pt idx="62">
                  <c:v>Spain</c:v>
                </c:pt>
                <c:pt idx="63">
                  <c:v>Korea</c:v>
                </c:pt>
              </c:strCache>
            </c:strRef>
          </c:cat>
          <c:val>
            <c:numRef>
              <c:f>'Figure 2'!$D$3:$D$66</c:f>
              <c:numCache>
                <c:formatCode>0</c:formatCode>
                <c:ptCount val="64"/>
                <c:pt idx="0">
                  <c:v>18.339289817967259</c:v>
                </c:pt>
                <c:pt idx="1">
                  <c:v>16.01846176974162</c:v>
                </c:pt>
                <c:pt idx="2">
                  <c:v>15.810466913627151</c:v>
                </c:pt>
                <c:pt idx="3">
                  <c:v>15.679188250818781</c:v>
                </c:pt>
                <c:pt idx="4">
                  <c:v>15.629456340286071</c:v>
                </c:pt>
                <c:pt idx="5">
                  <c:v>15.25523932495914</c:v>
                </c:pt>
                <c:pt idx="6">
                  <c:v>15.16713819926327</c:v>
                </c:pt>
                <c:pt idx="7">
                  <c:v>14.81486876024435</c:v>
                </c:pt>
                <c:pt idx="8">
                  <c:v>14.5467884897049</c:v>
                </c:pt>
                <c:pt idx="9">
                  <c:v>14.51860693071769</c:v>
                </c:pt>
                <c:pt idx="10">
                  <c:v>13.85374917474244</c:v>
                </c:pt>
                <c:pt idx="11">
                  <c:v>13.84868362670543</c:v>
                </c:pt>
                <c:pt idx="12">
                  <c:v>13.79375861957072</c:v>
                </c:pt>
                <c:pt idx="13">
                  <c:v>13.76557426293591</c:v>
                </c:pt>
                <c:pt idx="14">
                  <c:v>13.72927024180499</c:v>
                </c:pt>
                <c:pt idx="15">
                  <c:v>13.648442009517961</c:v>
                </c:pt>
                <c:pt idx="16">
                  <c:v>13.63993812593827</c:v>
                </c:pt>
                <c:pt idx="17">
                  <c:v>13.54887523051576</c:v>
                </c:pt>
                <c:pt idx="18">
                  <c:v>13.539715720318981</c:v>
                </c:pt>
                <c:pt idx="19">
                  <c:v>13.30308490058691</c:v>
                </c:pt>
                <c:pt idx="20">
                  <c:v>13.225750728014811</c:v>
                </c:pt>
                <c:pt idx="21">
                  <c:v>13.201005823975789</c:v>
                </c:pt>
                <c:pt idx="22">
                  <c:v>13.17625085111726</c:v>
                </c:pt>
                <c:pt idx="23">
                  <c:v>13.16273700587459</c:v>
                </c:pt>
                <c:pt idx="24">
                  <c:v>13.092367833813521</c:v>
                </c:pt>
                <c:pt idx="25">
                  <c:v>13.0878272419999</c:v>
                </c:pt>
                <c:pt idx="26">
                  <c:v>12.94976090685749</c:v>
                </c:pt>
                <c:pt idx="27">
                  <c:v>12.91398806558281</c:v>
                </c:pt>
                <c:pt idx="28">
                  <c:v>12.8202792421285</c:v>
                </c:pt>
                <c:pt idx="29">
                  <c:v>12.66856051566981</c:v>
                </c:pt>
                <c:pt idx="30">
                  <c:v>12.654199719276461</c:v>
                </c:pt>
                <c:pt idx="31">
                  <c:v>12.587372407569591</c:v>
                </c:pt>
                <c:pt idx="32">
                  <c:v>12.52923700845078</c:v>
                </c:pt>
                <c:pt idx="33">
                  <c:v>12.474265173579701</c:v>
                </c:pt>
                <c:pt idx="34">
                  <c:v>12.157097203093331</c:v>
                </c:pt>
                <c:pt idx="35">
                  <c:v>11.96300435937928</c:v>
                </c:pt>
                <c:pt idx="36">
                  <c:v>11.95336179864724</c:v>
                </c:pt>
                <c:pt idx="37">
                  <c:v>11.91460580687936</c:v>
                </c:pt>
                <c:pt idx="38">
                  <c:v>11.9042476414179</c:v>
                </c:pt>
                <c:pt idx="39">
                  <c:v>11.82483425728671</c:v>
                </c:pt>
                <c:pt idx="40">
                  <c:v>11.796774089468</c:v>
                </c:pt>
                <c:pt idx="41">
                  <c:v>11.75013387600011</c:v>
                </c:pt>
                <c:pt idx="42">
                  <c:v>11.70977483102747</c:v>
                </c:pt>
                <c:pt idx="43">
                  <c:v>11.47282780626194</c:v>
                </c:pt>
                <c:pt idx="44">
                  <c:v>11.33860233954395</c:v>
                </c:pt>
                <c:pt idx="45">
                  <c:v>11.334404605792029</c:v>
                </c:pt>
                <c:pt idx="46">
                  <c:v>11.21974633639001</c:v>
                </c:pt>
                <c:pt idx="47">
                  <c:v>11.137355242205791</c:v>
                </c:pt>
                <c:pt idx="48">
                  <c:v>10.904379512691809</c:v>
                </c:pt>
                <c:pt idx="49">
                  <c:v>10.85280762207711</c:v>
                </c:pt>
                <c:pt idx="50">
                  <c:v>10.711754815928559</c:v>
                </c:pt>
                <c:pt idx="51">
                  <c:v>10.67260650686794</c:v>
                </c:pt>
                <c:pt idx="52">
                  <c:v>10.57389094779019</c:v>
                </c:pt>
                <c:pt idx="53">
                  <c:v>10.488392695042799</c:v>
                </c:pt>
                <c:pt idx="54">
                  <c:v>10.467574945645829</c:v>
                </c:pt>
                <c:pt idx="55">
                  <c:v>10.45660941764141</c:v>
                </c:pt>
                <c:pt idx="56">
                  <c:v>10.417294812732109</c:v>
                </c:pt>
                <c:pt idx="57">
                  <c:v>10.19880160042074</c:v>
                </c:pt>
                <c:pt idx="58">
                  <c:v>9.8393942862038912</c:v>
                </c:pt>
                <c:pt idx="59">
                  <c:v>9.7389767162600887</c:v>
                </c:pt>
                <c:pt idx="60">
                  <c:v>8.9806241188517788</c:v>
                </c:pt>
                <c:pt idx="61">
                  <c:v>8.9058457092038665</c:v>
                </c:pt>
                <c:pt idx="62">
                  <c:v>8.4527795304678115</c:v>
                </c:pt>
                <c:pt idx="63">
                  <c:v>8.2552113615507761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CB-48A1-813C-3753DC268A41}"/>
            </c:ext>
          </c:extLst>
        </c:ser>
        <c:ser>
          <c:idx val="0"/>
          <c:order val="1"/>
          <c:tx>
            <c:strRef>
              <c:f>'Figure 2'!$E$2</c:f>
              <c:strCache>
                <c:ptCount val="1"/>
                <c:pt idx="0">
                  <c:v>Low claimers</c:v>
                </c:pt>
              </c:strCache>
            </c:strRef>
          </c:tx>
          <c:spPr>
            <a:solidFill>
              <a:srgbClr val="DFC27D"/>
            </a:solidFill>
            <a:ln w="25400">
              <a:noFill/>
            </a:ln>
          </c:spPr>
          <c:invertIfNegative val="0"/>
          <c:cat>
            <c:strRef>
              <c:f>'Figure 2'!$C$3:$C$66</c:f>
              <c:strCache>
                <c:ptCount val="64"/>
                <c:pt idx="0">
                  <c:v>Sweden</c:v>
                </c:pt>
                <c:pt idx="1">
                  <c:v>Indonesia</c:v>
                </c:pt>
                <c:pt idx="2">
                  <c:v>Malaysia</c:v>
                </c:pt>
                <c:pt idx="3">
                  <c:v>Iceland</c:v>
                </c:pt>
                <c:pt idx="4">
                  <c:v>Kazakhstan</c:v>
                </c:pt>
                <c:pt idx="5">
                  <c:v>Mexico</c:v>
                </c:pt>
                <c:pt idx="6">
                  <c:v>New Zealand</c:v>
                </c:pt>
                <c:pt idx="7">
                  <c:v>Jordan</c:v>
                </c:pt>
                <c:pt idx="8">
                  <c:v>Denmark</c:v>
                </c:pt>
                <c:pt idx="9">
                  <c:v>United Kingdom</c:v>
                </c:pt>
                <c:pt idx="10">
                  <c:v>Australia</c:v>
                </c:pt>
                <c:pt idx="11">
                  <c:v>Montenegro</c:v>
                </c:pt>
                <c:pt idx="12">
                  <c:v>Ireland</c:v>
                </c:pt>
                <c:pt idx="13">
                  <c:v>Tunisia</c:v>
                </c:pt>
                <c:pt idx="14">
                  <c:v>Russian Federation</c:v>
                </c:pt>
                <c:pt idx="15">
                  <c:v>Costa Rica</c:v>
                </c:pt>
                <c:pt idx="16">
                  <c:v>Qatar</c:v>
                </c:pt>
                <c:pt idx="17">
                  <c:v>Peru</c:v>
                </c:pt>
                <c:pt idx="18">
                  <c:v>Colombia</c:v>
                </c:pt>
                <c:pt idx="19">
                  <c:v>Finland</c:v>
                </c:pt>
                <c:pt idx="20">
                  <c:v>Brazil</c:v>
                </c:pt>
                <c:pt idx="21">
                  <c:v>Argentina</c:v>
                </c:pt>
                <c:pt idx="22">
                  <c:v>Thailand</c:v>
                </c:pt>
                <c:pt idx="23">
                  <c:v>Perm(Russian Federation)</c:v>
                </c:pt>
                <c:pt idx="24">
                  <c:v>United Arab Emirates</c:v>
                </c:pt>
                <c:pt idx="25">
                  <c:v>Poland</c:v>
                </c:pt>
                <c:pt idx="26">
                  <c:v>Albania</c:v>
                </c:pt>
                <c:pt idx="27">
                  <c:v>Luxembourg</c:v>
                </c:pt>
                <c:pt idx="28">
                  <c:v>Serbia</c:v>
                </c:pt>
                <c:pt idx="29">
                  <c:v>Estonia</c:v>
                </c:pt>
                <c:pt idx="30">
                  <c:v>Hong Kong-China</c:v>
                </c:pt>
                <c:pt idx="31">
                  <c:v>Uruguay</c:v>
                </c:pt>
                <c:pt idx="32">
                  <c:v>Canada</c:v>
                </c:pt>
                <c:pt idx="33">
                  <c:v>Israel</c:v>
                </c:pt>
                <c:pt idx="34">
                  <c:v>Netherlands</c:v>
                </c:pt>
                <c:pt idx="35">
                  <c:v>United States of America</c:v>
                </c:pt>
                <c:pt idx="36">
                  <c:v>Greece</c:v>
                </c:pt>
                <c:pt idx="37">
                  <c:v>Czech Republic</c:v>
                </c:pt>
                <c:pt idx="38">
                  <c:v>Chile</c:v>
                </c:pt>
                <c:pt idx="39">
                  <c:v>Singapore</c:v>
                </c:pt>
                <c:pt idx="40">
                  <c:v>Shanghai-China</c:v>
                </c:pt>
                <c:pt idx="41">
                  <c:v>Portugal</c:v>
                </c:pt>
                <c:pt idx="42">
                  <c:v>Slovenia</c:v>
                </c:pt>
                <c:pt idx="43">
                  <c:v>Bulgaria</c:v>
                </c:pt>
                <c:pt idx="44">
                  <c:v>Macao-China</c:v>
                </c:pt>
                <c:pt idx="45">
                  <c:v>Japan</c:v>
                </c:pt>
                <c:pt idx="46">
                  <c:v>Slovak Republic</c:v>
                </c:pt>
                <c:pt idx="47">
                  <c:v>Croatia</c:v>
                </c:pt>
                <c:pt idx="48">
                  <c:v>Viet Nam</c:v>
                </c:pt>
                <c:pt idx="49">
                  <c:v>Germany</c:v>
                </c:pt>
                <c:pt idx="50">
                  <c:v>France</c:v>
                </c:pt>
                <c:pt idx="51">
                  <c:v>Liechtenstein</c:v>
                </c:pt>
                <c:pt idx="52">
                  <c:v>Lithuania</c:v>
                </c:pt>
                <c:pt idx="53">
                  <c:v>Switzerland</c:v>
                </c:pt>
                <c:pt idx="54">
                  <c:v>Latvia</c:v>
                </c:pt>
                <c:pt idx="55">
                  <c:v>Italy</c:v>
                </c:pt>
                <c:pt idx="56">
                  <c:v>Romania</c:v>
                </c:pt>
                <c:pt idx="57">
                  <c:v>Turkey</c:v>
                </c:pt>
                <c:pt idx="58">
                  <c:v>Austria</c:v>
                </c:pt>
                <c:pt idx="59">
                  <c:v>Belgium</c:v>
                </c:pt>
                <c:pt idx="60">
                  <c:v>Hungary</c:v>
                </c:pt>
                <c:pt idx="61">
                  <c:v>Chinese Taipei</c:v>
                </c:pt>
                <c:pt idx="62">
                  <c:v>Spain</c:v>
                </c:pt>
                <c:pt idx="63">
                  <c:v>Korea</c:v>
                </c:pt>
              </c:strCache>
            </c:strRef>
          </c:cat>
          <c:val>
            <c:numRef>
              <c:f>'Figure 2'!$E$3:$E$66</c:f>
              <c:numCache>
                <c:formatCode>0</c:formatCode>
                <c:ptCount val="64"/>
                <c:pt idx="0">
                  <c:v>11.34940265592129</c:v>
                </c:pt>
                <c:pt idx="1">
                  <c:v>15.30727616900343</c:v>
                </c:pt>
                <c:pt idx="2">
                  <c:v>14.79767793049915</c:v>
                </c:pt>
                <c:pt idx="3">
                  <c:v>10.784961613949889</c:v>
                </c:pt>
                <c:pt idx="4">
                  <c:v>12.495698305784741</c:v>
                </c:pt>
                <c:pt idx="5">
                  <c:v>14.27886404865006</c:v>
                </c:pt>
                <c:pt idx="6">
                  <c:v>14.921105178739721</c:v>
                </c:pt>
                <c:pt idx="7">
                  <c:v>13.467282969571549</c:v>
                </c:pt>
                <c:pt idx="8">
                  <c:v>13.158306628495181</c:v>
                </c:pt>
                <c:pt idx="9">
                  <c:v>13.02797678588696</c:v>
                </c:pt>
                <c:pt idx="10">
                  <c:v>13.60513275123591</c:v>
                </c:pt>
                <c:pt idx="11">
                  <c:v>12.708479570095371</c:v>
                </c:pt>
                <c:pt idx="12">
                  <c:v>12.737170053527061</c:v>
                </c:pt>
                <c:pt idx="13">
                  <c:v>10.94503896999519</c:v>
                </c:pt>
                <c:pt idx="14">
                  <c:v>9.4278667598594517</c:v>
                </c:pt>
                <c:pt idx="15">
                  <c:v>12.591244463005109</c:v>
                </c:pt>
                <c:pt idx="16">
                  <c:v>15.741590804478911</c:v>
                </c:pt>
                <c:pt idx="17">
                  <c:v>14.721660004325649</c:v>
                </c:pt>
                <c:pt idx="18">
                  <c:v>11.932232392915729</c:v>
                </c:pt>
                <c:pt idx="19">
                  <c:v>10.748180245327321</c:v>
                </c:pt>
                <c:pt idx="20">
                  <c:v>13.15302968477592</c:v>
                </c:pt>
                <c:pt idx="21">
                  <c:v>13.301985554592971</c:v>
                </c:pt>
                <c:pt idx="22">
                  <c:v>13.55238199892155</c:v>
                </c:pt>
                <c:pt idx="23">
                  <c:v>7.9945359263036568</c:v>
                </c:pt>
                <c:pt idx="24">
                  <c:v>12.498939914604261</c:v>
                </c:pt>
                <c:pt idx="25">
                  <c:v>10.839124895222371</c:v>
                </c:pt>
                <c:pt idx="26">
                  <c:v>11.408466915889489</c:v>
                </c:pt>
                <c:pt idx="27">
                  <c:v>12.417326174040509</c:v>
                </c:pt>
                <c:pt idx="28">
                  <c:v>11.75482378679456</c:v>
                </c:pt>
                <c:pt idx="29">
                  <c:v>11.40726109807456</c:v>
                </c:pt>
                <c:pt idx="30">
                  <c:v>10.205176933007129</c:v>
                </c:pt>
                <c:pt idx="31">
                  <c:v>9.7532916447395444</c:v>
                </c:pt>
                <c:pt idx="32">
                  <c:v>10.95671674167621</c:v>
                </c:pt>
                <c:pt idx="33">
                  <c:v>11.012630719061731</c:v>
                </c:pt>
                <c:pt idx="34">
                  <c:v>11.28607869578631</c:v>
                </c:pt>
                <c:pt idx="35">
                  <c:v>10.753529033968089</c:v>
                </c:pt>
                <c:pt idx="36">
                  <c:v>9.0832139411150674</c:v>
                </c:pt>
                <c:pt idx="37">
                  <c:v>10.783521645353231</c:v>
                </c:pt>
                <c:pt idx="38">
                  <c:v>11.32197713269063</c:v>
                </c:pt>
                <c:pt idx="39">
                  <c:v>12.52531099925959</c:v>
                </c:pt>
                <c:pt idx="40">
                  <c:v>7.5686668125327889</c:v>
                </c:pt>
                <c:pt idx="41">
                  <c:v>9.4357381056298131</c:v>
                </c:pt>
                <c:pt idx="42">
                  <c:v>10.675273228662761</c:v>
                </c:pt>
                <c:pt idx="43">
                  <c:v>8.7411117528726354</c:v>
                </c:pt>
                <c:pt idx="44">
                  <c:v>11.132483053718611</c:v>
                </c:pt>
                <c:pt idx="45">
                  <c:v>8.0563658344837439</c:v>
                </c:pt>
                <c:pt idx="46">
                  <c:v>9.4548322586018134</c:v>
                </c:pt>
                <c:pt idx="47">
                  <c:v>10.01870986487714</c:v>
                </c:pt>
                <c:pt idx="48">
                  <c:v>10.161710926097051</c:v>
                </c:pt>
                <c:pt idx="49">
                  <c:v>7.7448366100331176</c:v>
                </c:pt>
                <c:pt idx="50">
                  <c:v>8.3352559789845451</c:v>
                </c:pt>
                <c:pt idx="51">
                  <c:v>5.6303158850527426</c:v>
                </c:pt>
                <c:pt idx="52">
                  <c:v>10.287316655326361</c:v>
                </c:pt>
                <c:pt idx="53">
                  <c:v>9.456619678437578</c:v>
                </c:pt>
                <c:pt idx="54">
                  <c:v>7.2850193755752466</c:v>
                </c:pt>
                <c:pt idx="55">
                  <c:v>10.23258498584126</c:v>
                </c:pt>
                <c:pt idx="56">
                  <c:v>11.56052710925978</c:v>
                </c:pt>
                <c:pt idx="57">
                  <c:v>8.5561113531682729</c:v>
                </c:pt>
                <c:pt idx="58">
                  <c:v>8.2008547347930989</c:v>
                </c:pt>
                <c:pt idx="59">
                  <c:v>7.5227687818785371</c:v>
                </c:pt>
                <c:pt idx="60">
                  <c:v>7.9597092084682046</c:v>
                </c:pt>
                <c:pt idx="61">
                  <c:v>7.3832297975068881</c:v>
                </c:pt>
                <c:pt idx="62">
                  <c:v>7.1088097044509553</c:v>
                </c:pt>
                <c:pt idx="63">
                  <c:v>5.6082237911697694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CB-48A1-813C-3753DC268A41}"/>
            </c:ext>
          </c:extLst>
        </c:ser>
        <c:ser>
          <c:idx val="1"/>
          <c:order val="2"/>
          <c:tx>
            <c:strRef>
              <c:f>'Figure 2'!$F$2</c:f>
              <c:strCache>
                <c:ptCount val="1"/>
                <c:pt idx="0">
                  <c:v>Irrational respondents</c:v>
                </c:pt>
              </c:strCache>
            </c:strRef>
          </c:tx>
          <c:spPr>
            <a:solidFill>
              <a:srgbClr val="80CDC1"/>
            </a:solidFill>
            <a:ln w="25400">
              <a:noFill/>
            </a:ln>
          </c:spPr>
          <c:invertIfNegative val="0"/>
          <c:cat>
            <c:strRef>
              <c:f>'Figure 2'!$C$3:$C$66</c:f>
              <c:strCache>
                <c:ptCount val="64"/>
                <c:pt idx="0">
                  <c:v>Sweden</c:v>
                </c:pt>
                <c:pt idx="1">
                  <c:v>Indonesia</c:v>
                </c:pt>
                <c:pt idx="2">
                  <c:v>Malaysia</c:v>
                </c:pt>
                <c:pt idx="3">
                  <c:v>Iceland</c:v>
                </c:pt>
                <c:pt idx="4">
                  <c:v>Kazakhstan</c:v>
                </c:pt>
                <c:pt idx="5">
                  <c:v>Mexico</c:v>
                </c:pt>
                <c:pt idx="6">
                  <c:v>New Zealand</c:v>
                </c:pt>
                <c:pt idx="7">
                  <c:v>Jordan</c:v>
                </c:pt>
                <c:pt idx="8">
                  <c:v>Denmark</c:v>
                </c:pt>
                <c:pt idx="9">
                  <c:v>United Kingdom</c:v>
                </c:pt>
                <c:pt idx="10">
                  <c:v>Australia</c:v>
                </c:pt>
                <c:pt idx="11">
                  <c:v>Montenegro</c:v>
                </c:pt>
                <c:pt idx="12">
                  <c:v>Ireland</c:v>
                </c:pt>
                <c:pt idx="13">
                  <c:v>Tunisia</c:v>
                </c:pt>
                <c:pt idx="14">
                  <c:v>Russian Federation</c:v>
                </c:pt>
                <c:pt idx="15">
                  <c:v>Costa Rica</c:v>
                </c:pt>
                <c:pt idx="16">
                  <c:v>Qatar</c:v>
                </c:pt>
                <c:pt idx="17">
                  <c:v>Peru</c:v>
                </c:pt>
                <c:pt idx="18">
                  <c:v>Colombia</c:v>
                </c:pt>
                <c:pt idx="19">
                  <c:v>Finland</c:v>
                </c:pt>
                <c:pt idx="20">
                  <c:v>Brazil</c:v>
                </c:pt>
                <c:pt idx="21">
                  <c:v>Argentina</c:v>
                </c:pt>
                <c:pt idx="22">
                  <c:v>Thailand</c:v>
                </c:pt>
                <c:pt idx="23">
                  <c:v>Perm(Russian Federation)</c:v>
                </c:pt>
                <c:pt idx="24">
                  <c:v>United Arab Emirates</c:v>
                </c:pt>
                <c:pt idx="25">
                  <c:v>Poland</c:v>
                </c:pt>
                <c:pt idx="26">
                  <c:v>Albania</c:v>
                </c:pt>
                <c:pt idx="27">
                  <c:v>Luxembourg</c:v>
                </c:pt>
                <c:pt idx="28">
                  <c:v>Serbia</c:v>
                </c:pt>
                <c:pt idx="29">
                  <c:v>Estonia</c:v>
                </c:pt>
                <c:pt idx="30">
                  <c:v>Hong Kong-China</c:v>
                </c:pt>
                <c:pt idx="31">
                  <c:v>Uruguay</c:v>
                </c:pt>
                <c:pt idx="32">
                  <c:v>Canada</c:v>
                </c:pt>
                <c:pt idx="33">
                  <c:v>Israel</c:v>
                </c:pt>
                <c:pt idx="34">
                  <c:v>Netherlands</c:v>
                </c:pt>
                <c:pt idx="35">
                  <c:v>United States of America</c:v>
                </c:pt>
                <c:pt idx="36">
                  <c:v>Greece</c:v>
                </c:pt>
                <c:pt idx="37">
                  <c:v>Czech Republic</c:v>
                </c:pt>
                <c:pt idx="38">
                  <c:v>Chile</c:v>
                </c:pt>
                <c:pt idx="39">
                  <c:v>Singapore</c:v>
                </c:pt>
                <c:pt idx="40">
                  <c:v>Shanghai-China</c:v>
                </c:pt>
                <c:pt idx="41">
                  <c:v>Portugal</c:v>
                </c:pt>
                <c:pt idx="42">
                  <c:v>Slovenia</c:v>
                </c:pt>
                <c:pt idx="43">
                  <c:v>Bulgaria</c:v>
                </c:pt>
                <c:pt idx="44">
                  <c:v>Macao-China</c:v>
                </c:pt>
                <c:pt idx="45">
                  <c:v>Japan</c:v>
                </c:pt>
                <c:pt idx="46">
                  <c:v>Slovak Republic</c:v>
                </c:pt>
                <c:pt idx="47">
                  <c:v>Croatia</c:v>
                </c:pt>
                <c:pt idx="48">
                  <c:v>Viet Nam</c:v>
                </c:pt>
                <c:pt idx="49">
                  <c:v>Germany</c:v>
                </c:pt>
                <c:pt idx="50">
                  <c:v>France</c:v>
                </c:pt>
                <c:pt idx="51">
                  <c:v>Liechtenstein</c:v>
                </c:pt>
                <c:pt idx="52">
                  <c:v>Lithuania</c:v>
                </c:pt>
                <c:pt idx="53">
                  <c:v>Switzerland</c:v>
                </c:pt>
                <c:pt idx="54">
                  <c:v>Latvia</c:v>
                </c:pt>
                <c:pt idx="55">
                  <c:v>Italy</c:v>
                </c:pt>
                <c:pt idx="56">
                  <c:v>Romania</c:v>
                </c:pt>
                <c:pt idx="57">
                  <c:v>Turkey</c:v>
                </c:pt>
                <c:pt idx="58">
                  <c:v>Austria</c:v>
                </c:pt>
                <c:pt idx="59">
                  <c:v>Belgium</c:v>
                </c:pt>
                <c:pt idx="60">
                  <c:v>Hungary</c:v>
                </c:pt>
                <c:pt idx="61">
                  <c:v>Chinese Taipei</c:v>
                </c:pt>
                <c:pt idx="62">
                  <c:v>Spain</c:v>
                </c:pt>
                <c:pt idx="63">
                  <c:v>Korea</c:v>
                </c:pt>
              </c:strCache>
            </c:strRef>
          </c:cat>
          <c:val>
            <c:numRef>
              <c:f>'Figure 2'!$F$3:$F$66</c:f>
              <c:numCache>
                <c:formatCode>0</c:formatCode>
                <c:ptCount val="64"/>
                <c:pt idx="0">
                  <c:v>0.52445056672586543</c:v>
                </c:pt>
                <c:pt idx="1">
                  <c:v>0.58007241254466746</c:v>
                </c:pt>
                <c:pt idx="2">
                  <c:v>0.4138297798643033</c:v>
                </c:pt>
                <c:pt idx="3">
                  <c:v>0.31577071234369908</c:v>
                </c:pt>
                <c:pt idx="4">
                  <c:v>0.38091353134291073</c:v>
                </c:pt>
                <c:pt idx="5">
                  <c:v>0.59739500166447013</c:v>
                </c:pt>
                <c:pt idx="6">
                  <c:v>0.5487150336584744</c:v>
                </c:pt>
                <c:pt idx="7">
                  <c:v>0.56143577112822973</c:v>
                </c:pt>
                <c:pt idx="8">
                  <c:v>0.87346477860727434</c:v>
                </c:pt>
                <c:pt idx="9">
                  <c:v>0.37994306229017138</c:v>
                </c:pt>
                <c:pt idx="10">
                  <c:v>0.49059644214416398</c:v>
                </c:pt>
                <c:pt idx="11">
                  <c:v>1.0685730746103741</c:v>
                </c:pt>
                <c:pt idx="12">
                  <c:v>1.0127023686858241</c:v>
                </c:pt>
                <c:pt idx="13">
                  <c:v>1.299613707718221</c:v>
                </c:pt>
                <c:pt idx="14">
                  <c:v>2.012016254490665</c:v>
                </c:pt>
                <c:pt idx="15">
                  <c:v>0.99874639933772091</c:v>
                </c:pt>
                <c:pt idx="16">
                  <c:v>0.45521254283540458</c:v>
                </c:pt>
                <c:pt idx="17">
                  <c:v>0.91042437581736135</c:v>
                </c:pt>
                <c:pt idx="18">
                  <c:v>1.294075196693899</c:v>
                </c:pt>
                <c:pt idx="19">
                  <c:v>1.1678545460176259</c:v>
                </c:pt>
                <c:pt idx="20">
                  <c:v>0.65706748801708659</c:v>
                </c:pt>
                <c:pt idx="21">
                  <c:v>0.82525488391285495</c:v>
                </c:pt>
                <c:pt idx="22">
                  <c:v>0.58496753041687011</c:v>
                </c:pt>
                <c:pt idx="23">
                  <c:v>2.082046068920878</c:v>
                </c:pt>
                <c:pt idx="24">
                  <c:v>1.3513401152738951</c:v>
                </c:pt>
                <c:pt idx="25">
                  <c:v>1.6826704220059829</c:v>
                </c:pt>
                <c:pt idx="26">
                  <c:v>1.154070804877193</c:v>
                </c:pt>
                <c:pt idx="27">
                  <c:v>1.084481201904864</c:v>
                </c:pt>
                <c:pt idx="28">
                  <c:v>1.1574251850058139</c:v>
                </c:pt>
                <c:pt idx="29">
                  <c:v>2.7060803528230948</c:v>
                </c:pt>
                <c:pt idx="30">
                  <c:v>1.9040193089502879</c:v>
                </c:pt>
                <c:pt idx="31">
                  <c:v>1.16552211277805</c:v>
                </c:pt>
                <c:pt idx="32">
                  <c:v>1.6293209329752101</c:v>
                </c:pt>
                <c:pt idx="33">
                  <c:v>2.5334892625076031</c:v>
                </c:pt>
                <c:pt idx="34">
                  <c:v>1.362139686188212</c:v>
                </c:pt>
                <c:pt idx="35">
                  <c:v>1.2631415495235969</c:v>
                </c:pt>
                <c:pt idx="36">
                  <c:v>3.955039701659385</c:v>
                </c:pt>
                <c:pt idx="37">
                  <c:v>2.276624232903651</c:v>
                </c:pt>
                <c:pt idx="38">
                  <c:v>1.4983912786851119</c:v>
                </c:pt>
                <c:pt idx="39">
                  <c:v>1.496060742206863</c:v>
                </c:pt>
                <c:pt idx="40">
                  <c:v>4.7764217453914686</c:v>
                </c:pt>
                <c:pt idx="41">
                  <c:v>1.28672662482364</c:v>
                </c:pt>
                <c:pt idx="42">
                  <c:v>2.4858878052924349</c:v>
                </c:pt>
                <c:pt idx="43">
                  <c:v>1.9036531218215149</c:v>
                </c:pt>
                <c:pt idx="44">
                  <c:v>3.2496061668917942</c:v>
                </c:pt>
                <c:pt idx="45">
                  <c:v>3.3993599927680349</c:v>
                </c:pt>
                <c:pt idx="46">
                  <c:v>1.9339873073949441</c:v>
                </c:pt>
                <c:pt idx="47">
                  <c:v>2.088901712867044</c:v>
                </c:pt>
                <c:pt idx="48">
                  <c:v>2.0864365396758382</c:v>
                </c:pt>
                <c:pt idx="49">
                  <c:v>2.7553253818326571</c:v>
                </c:pt>
                <c:pt idx="50">
                  <c:v>3.963579824785155</c:v>
                </c:pt>
                <c:pt idx="51">
                  <c:v>2.400906109381022</c:v>
                </c:pt>
                <c:pt idx="52">
                  <c:v>2.7609862002408341</c:v>
                </c:pt>
                <c:pt idx="53">
                  <c:v>1.8026510794558019</c:v>
                </c:pt>
                <c:pt idx="54">
                  <c:v>4.8860532178879934</c:v>
                </c:pt>
                <c:pt idx="55">
                  <c:v>2.9907138722703581</c:v>
                </c:pt>
                <c:pt idx="56">
                  <c:v>1.1189542374370649</c:v>
                </c:pt>
                <c:pt idx="57">
                  <c:v>2.3550560059072319</c:v>
                </c:pt>
                <c:pt idx="58">
                  <c:v>2.6820959187909419</c:v>
                </c:pt>
                <c:pt idx="59">
                  <c:v>4.0627564966128018</c:v>
                </c:pt>
                <c:pt idx="60">
                  <c:v>3.4360333245652521</c:v>
                </c:pt>
                <c:pt idx="61">
                  <c:v>4.1767237267543393</c:v>
                </c:pt>
                <c:pt idx="62">
                  <c:v>4.2581654573150702</c:v>
                </c:pt>
                <c:pt idx="63">
                  <c:v>6.7717300022104396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CB-48A1-813C-3753DC268A41}"/>
            </c:ext>
          </c:extLst>
        </c:ser>
        <c:ser>
          <c:idx val="2"/>
          <c:order val="3"/>
          <c:tx>
            <c:strRef>
              <c:f>'Figure 2'!$G$2</c:f>
              <c:strCache>
                <c:ptCount val="1"/>
                <c:pt idx="0">
                  <c:v>Ideal respondents</c:v>
                </c:pt>
              </c:strCache>
            </c:strRef>
          </c:tx>
          <c:spPr>
            <a:solidFill>
              <a:srgbClr val="018571"/>
            </a:solidFill>
            <a:ln w="25400">
              <a:noFill/>
            </a:ln>
          </c:spPr>
          <c:invertIfNegative val="0"/>
          <c:cat>
            <c:strRef>
              <c:f>'Figure 2'!$C$3:$C$66</c:f>
              <c:strCache>
                <c:ptCount val="64"/>
                <c:pt idx="0">
                  <c:v>Sweden</c:v>
                </c:pt>
                <c:pt idx="1">
                  <c:v>Indonesia</c:v>
                </c:pt>
                <c:pt idx="2">
                  <c:v>Malaysia</c:v>
                </c:pt>
                <c:pt idx="3">
                  <c:v>Iceland</c:v>
                </c:pt>
                <c:pt idx="4">
                  <c:v>Kazakhstan</c:v>
                </c:pt>
                <c:pt idx="5">
                  <c:v>Mexico</c:v>
                </c:pt>
                <c:pt idx="6">
                  <c:v>New Zealand</c:v>
                </c:pt>
                <c:pt idx="7">
                  <c:v>Jordan</c:v>
                </c:pt>
                <c:pt idx="8">
                  <c:v>Denmark</c:v>
                </c:pt>
                <c:pt idx="9">
                  <c:v>United Kingdom</c:v>
                </c:pt>
                <c:pt idx="10">
                  <c:v>Australia</c:v>
                </c:pt>
                <c:pt idx="11">
                  <c:v>Montenegro</c:v>
                </c:pt>
                <c:pt idx="12">
                  <c:v>Ireland</c:v>
                </c:pt>
                <c:pt idx="13">
                  <c:v>Tunisia</c:v>
                </c:pt>
                <c:pt idx="14">
                  <c:v>Russian Federation</c:v>
                </c:pt>
                <c:pt idx="15">
                  <c:v>Costa Rica</c:v>
                </c:pt>
                <c:pt idx="16">
                  <c:v>Qatar</c:v>
                </c:pt>
                <c:pt idx="17">
                  <c:v>Peru</c:v>
                </c:pt>
                <c:pt idx="18">
                  <c:v>Colombia</c:v>
                </c:pt>
                <c:pt idx="19">
                  <c:v>Finland</c:v>
                </c:pt>
                <c:pt idx="20">
                  <c:v>Brazil</c:v>
                </c:pt>
                <c:pt idx="21">
                  <c:v>Argentina</c:v>
                </c:pt>
                <c:pt idx="22">
                  <c:v>Thailand</c:v>
                </c:pt>
                <c:pt idx="23">
                  <c:v>Perm(Russian Federation)</c:v>
                </c:pt>
                <c:pt idx="24">
                  <c:v>United Arab Emirates</c:v>
                </c:pt>
                <c:pt idx="25">
                  <c:v>Poland</c:v>
                </c:pt>
                <c:pt idx="26">
                  <c:v>Albania</c:v>
                </c:pt>
                <c:pt idx="27">
                  <c:v>Luxembourg</c:v>
                </c:pt>
                <c:pt idx="28">
                  <c:v>Serbia</c:v>
                </c:pt>
                <c:pt idx="29">
                  <c:v>Estonia</c:v>
                </c:pt>
                <c:pt idx="30">
                  <c:v>Hong Kong-China</c:v>
                </c:pt>
                <c:pt idx="31">
                  <c:v>Uruguay</c:v>
                </c:pt>
                <c:pt idx="32">
                  <c:v>Canada</c:v>
                </c:pt>
                <c:pt idx="33">
                  <c:v>Israel</c:v>
                </c:pt>
                <c:pt idx="34">
                  <c:v>Netherlands</c:v>
                </c:pt>
                <c:pt idx="35">
                  <c:v>United States of America</c:v>
                </c:pt>
                <c:pt idx="36">
                  <c:v>Greece</c:v>
                </c:pt>
                <c:pt idx="37">
                  <c:v>Czech Republic</c:v>
                </c:pt>
                <c:pt idx="38">
                  <c:v>Chile</c:v>
                </c:pt>
                <c:pt idx="39">
                  <c:v>Singapore</c:v>
                </c:pt>
                <c:pt idx="40">
                  <c:v>Shanghai-China</c:v>
                </c:pt>
                <c:pt idx="41">
                  <c:v>Portugal</c:v>
                </c:pt>
                <c:pt idx="42">
                  <c:v>Slovenia</c:v>
                </c:pt>
                <c:pt idx="43">
                  <c:v>Bulgaria</c:v>
                </c:pt>
                <c:pt idx="44">
                  <c:v>Macao-China</c:v>
                </c:pt>
                <c:pt idx="45">
                  <c:v>Japan</c:v>
                </c:pt>
                <c:pt idx="46">
                  <c:v>Slovak Republic</c:v>
                </c:pt>
                <c:pt idx="47">
                  <c:v>Croatia</c:v>
                </c:pt>
                <c:pt idx="48">
                  <c:v>Viet Nam</c:v>
                </c:pt>
                <c:pt idx="49">
                  <c:v>Germany</c:v>
                </c:pt>
                <c:pt idx="50">
                  <c:v>France</c:v>
                </c:pt>
                <c:pt idx="51">
                  <c:v>Liechtenstein</c:v>
                </c:pt>
                <c:pt idx="52">
                  <c:v>Lithuania</c:v>
                </c:pt>
                <c:pt idx="53">
                  <c:v>Switzerland</c:v>
                </c:pt>
                <c:pt idx="54">
                  <c:v>Latvia</c:v>
                </c:pt>
                <c:pt idx="55">
                  <c:v>Italy</c:v>
                </c:pt>
                <c:pt idx="56">
                  <c:v>Romania</c:v>
                </c:pt>
                <c:pt idx="57">
                  <c:v>Turkey</c:v>
                </c:pt>
                <c:pt idx="58">
                  <c:v>Austria</c:v>
                </c:pt>
                <c:pt idx="59">
                  <c:v>Belgium</c:v>
                </c:pt>
                <c:pt idx="60">
                  <c:v>Hungary</c:v>
                </c:pt>
                <c:pt idx="61">
                  <c:v>Chinese Taipei</c:v>
                </c:pt>
                <c:pt idx="62">
                  <c:v>Spain</c:v>
                </c:pt>
                <c:pt idx="63">
                  <c:v>Korea</c:v>
                </c:pt>
              </c:strCache>
            </c:strRef>
          </c:cat>
          <c:val>
            <c:numRef>
              <c:f>'Figure 2'!$G$3:$G$66</c:f>
              <c:numCache>
                <c:formatCode>0</c:formatCode>
                <c:ptCount val="64"/>
                <c:pt idx="0">
                  <c:v>1.127154791750369</c:v>
                </c:pt>
                <c:pt idx="1">
                  <c:v>0.963495588706059</c:v>
                </c:pt>
                <c:pt idx="2">
                  <c:v>0.82321298254829367</c:v>
                </c:pt>
                <c:pt idx="3">
                  <c:v>1.915958018883821</c:v>
                </c:pt>
                <c:pt idx="4">
                  <c:v>0.68017718564953344</c:v>
                </c:pt>
                <c:pt idx="5">
                  <c:v>0.93026402333568869</c:v>
                </c:pt>
                <c:pt idx="6">
                  <c:v>1.1050390747426211</c:v>
                </c:pt>
                <c:pt idx="7">
                  <c:v>1.089873221269354</c:v>
                </c:pt>
                <c:pt idx="8">
                  <c:v>1.1309289620561831</c:v>
                </c:pt>
                <c:pt idx="9">
                  <c:v>1.2813060781342771</c:v>
                </c:pt>
                <c:pt idx="10">
                  <c:v>1.8288444943538711</c:v>
                </c:pt>
                <c:pt idx="11">
                  <c:v>1.7077404296025129</c:v>
                </c:pt>
                <c:pt idx="12">
                  <c:v>1.3739094695672081</c:v>
                </c:pt>
                <c:pt idx="13">
                  <c:v>2.1872842034323909</c:v>
                </c:pt>
                <c:pt idx="14">
                  <c:v>1.5115489447091019</c:v>
                </c:pt>
                <c:pt idx="15">
                  <c:v>1.5896054889283791</c:v>
                </c:pt>
                <c:pt idx="16">
                  <c:v>1.7377800865687469</c:v>
                </c:pt>
                <c:pt idx="17">
                  <c:v>1.465025836887436</c:v>
                </c:pt>
                <c:pt idx="18">
                  <c:v>2.4275714696064932</c:v>
                </c:pt>
                <c:pt idx="19">
                  <c:v>2.4084570270348031</c:v>
                </c:pt>
                <c:pt idx="20">
                  <c:v>2.1919829256079399</c:v>
                </c:pt>
                <c:pt idx="21">
                  <c:v>1.444933496486497</c:v>
                </c:pt>
                <c:pt idx="22">
                  <c:v>2.395855029321595</c:v>
                </c:pt>
                <c:pt idx="23">
                  <c:v>1.48132864868266</c:v>
                </c:pt>
                <c:pt idx="24">
                  <c:v>1.7524836307044249</c:v>
                </c:pt>
                <c:pt idx="25">
                  <c:v>1.4301631379800781</c:v>
                </c:pt>
                <c:pt idx="26">
                  <c:v>2.8386416325191619</c:v>
                </c:pt>
                <c:pt idx="27">
                  <c:v>2.4047032220990281</c:v>
                </c:pt>
                <c:pt idx="28">
                  <c:v>2.1938679799466518</c:v>
                </c:pt>
                <c:pt idx="29">
                  <c:v>1.7163930761488579</c:v>
                </c:pt>
                <c:pt idx="30">
                  <c:v>3.5153260583222248</c:v>
                </c:pt>
                <c:pt idx="31">
                  <c:v>2.7436115774184211</c:v>
                </c:pt>
                <c:pt idx="32">
                  <c:v>2.778024284752604</c:v>
                </c:pt>
                <c:pt idx="33">
                  <c:v>1.89441075760864</c:v>
                </c:pt>
                <c:pt idx="34">
                  <c:v>3.4997221287662019</c:v>
                </c:pt>
                <c:pt idx="35">
                  <c:v>3.1994012920191541</c:v>
                </c:pt>
                <c:pt idx="36">
                  <c:v>2.0978506536978498</c:v>
                </c:pt>
                <c:pt idx="37">
                  <c:v>3.130579434785449</c:v>
                </c:pt>
                <c:pt idx="38">
                  <c:v>2.8794711577696961</c:v>
                </c:pt>
                <c:pt idx="39">
                  <c:v>1.7494323993258221</c:v>
                </c:pt>
                <c:pt idx="40">
                  <c:v>3.4691859394422742</c:v>
                </c:pt>
                <c:pt idx="41">
                  <c:v>3.526718225761178</c:v>
                </c:pt>
                <c:pt idx="42">
                  <c:v>2.6315733108680841</c:v>
                </c:pt>
                <c:pt idx="43">
                  <c:v>2.4476474280537932</c:v>
                </c:pt>
                <c:pt idx="44">
                  <c:v>1.832778641978978</c:v>
                </c:pt>
                <c:pt idx="45">
                  <c:v>4.2620604680152443</c:v>
                </c:pt>
                <c:pt idx="46">
                  <c:v>3.9151407463421148</c:v>
                </c:pt>
                <c:pt idx="47">
                  <c:v>3.05569130815821</c:v>
                </c:pt>
                <c:pt idx="48">
                  <c:v>3.298274158700556</c:v>
                </c:pt>
                <c:pt idx="49">
                  <c:v>3.9513589565057181</c:v>
                </c:pt>
                <c:pt idx="50">
                  <c:v>2.920506802421476</c:v>
                </c:pt>
                <c:pt idx="51">
                  <c:v>6.7299429898299161</c:v>
                </c:pt>
                <c:pt idx="52">
                  <c:v>2.4083287929821902</c:v>
                </c:pt>
                <c:pt idx="53">
                  <c:v>4.1585136218223839</c:v>
                </c:pt>
                <c:pt idx="54">
                  <c:v>3.042432778875698</c:v>
                </c:pt>
                <c:pt idx="55">
                  <c:v>3.2671823743594679</c:v>
                </c:pt>
                <c:pt idx="56">
                  <c:v>2.3522912078181681</c:v>
                </c:pt>
                <c:pt idx="57">
                  <c:v>3.9510186322011398</c:v>
                </c:pt>
                <c:pt idx="58">
                  <c:v>4.5385400207637172</c:v>
                </c:pt>
                <c:pt idx="59">
                  <c:v>3.9268980341942452</c:v>
                </c:pt>
                <c:pt idx="60">
                  <c:v>5.0158446533905954</c:v>
                </c:pt>
                <c:pt idx="61">
                  <c:v>5.1921215220390113</c:v>
                </c:pt>
                <c:pt idx="62">
                  <c:v>5.5767221453752969</c:v>
                </c:pt>
                <c:pt idx="63">
                  <c:v>5.2698159701588319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2CB-48A1-813C-3753DC268A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overlap val="100"/>
        <c:axId val="540248000"/>
        <c:axId val="1"/>
      </c:barChart>
      <c:catAx>
        <c:axId val="5402480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24800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st62q04!$D$2</c:f>
              <c:strCache>
                <c:ptCount val="1"/>
                <c:pt idx="0">
                  <c:v>%starting category</c:v>
                </c:pt>
              </c:strCache>
            </c:strRef>
          </c:tx>
          <c:spPr>
            <a:solidFill>
              <a:srgbClr val="4472C4"/>
            </a:solidFill>
            <a:ln w="25400">
              <a:noFill/>
            </a:ln>
          </c:spPr>
          <c:invertIfNegative val="0"/>
          <c:cat>
            <c:strRef>
              <c:f>st62q04!$C$3:$C$66</c:f>
              <c:strCache>
                <c:ptCount val="64"/>
                <c:pt idx="0">
                  <c:v>Iceland</c:v>
                </c:pt>
                <c:pt idx="1">
                  <c:v>Spain</c:v>
                </c:pt>
                <c:pt idx="2">
                  <c:v>Korea</c:v>
                </c:pt>
                <c:pt idx="3">
                  <c:v>Chinese Taipei</c:v>
                </c:pt>
                <c:pt idx="4">
                  <c:v>Hong Kong-China</c:v>
                </c:pt>
                <c:pt idx="5">
                  <c:v>Sweden</c:v>
                </c:pt>
                <c:pt idx="6">
                  <c:v>Viet Nam</c:v>
                </c:pt>
                <c:pt idx="7">
                  <c:v>Japan</c:v>
                </c:pt>
                <c:pt idx="8">
                  <c:v>Liechtenstein</c:v>
                </c:pt>
                <c:pt idx="9">
                  <c:v>Austria</c:v>
                </c:pt>
                <c:pt idx="10">
                  <c:v>Israel</c:v>
                </c:pt>
                <c:pt idx="11">
                  <c:v>Germany</c:v>
                </c:pt>
                <c:pt idx="12">
                  <c:v>Shanghai-China</c:v>
                </c:pt>
                <c:pt idx="13">
                  <c:v>Belgium</c:v>
                </c:pt>
                <c:pt idx="14">
                  <c:v>Latvia</c:v>
                </c:pt>
                <c:pt idx="15">
                  <c:v>Switzerland</c:v>
                </c:pt>
                <c:pt idx="16">
                  <c:v>Finland</c:v>
                </c:pt>
                <c:pt idx="17">
                  <c:v>Tunisia</c:v>
                </c:pt>
                <c:pt idx="18">
                  <c:v>Hungary</c:v>
                </c:pt>
                <c:pt idx="19">
                  <c:v>Greece</c:v>
                </c:pt>
                <c:pt idx="20">
                  <c:v>France</c:v>
                </c:pt>
                <c:pt idx="21">
                  <c:v>Slovak Republic</c:v>
                </c:pt>
                <c:pt idx="22">
                  <c:v>Czech Republic</c:v>
                </c:pt>
                <c:pt idx="23">
                  <c:v>Macao-China</c:v>
                </c:pt>
                <c:pt idx="24">
                  <c:v>Uruguay</c:v>
                </c:pt>
                <c:pt idx="25">
                  <c:v>Turkey</c:v>
                </c:pt>
                <c:pt idx="26">
                  <c:v>Netherlands</c:v>
                </c:pt>
                <c:pt idx="27">
                  <c:v>Costa Rica</c:v>
                </c:pt>
                <c:pt idx="28">
                  <c:v>Lithuania</c:v>
                </c:pt>
                <c:pt idx="29">
                  <c:v>Estonia</c:v>
                </c:pt>
                <c:pt idx="30">
                  <c:v>Luxembourg</c:v>
                </c:pt>
                <c:pt idx="31">
                  <c:v>United Kingdom</c:v>
                </c:pt>
                <c:pt idx="32">
                  <c:v>Ireland</c:v>
                </c:pt>
                <c:pt idx="33">
                  <c:v>Indonesia</c:v>
                </c:pt>
                <c:pt idx="34">
                  <c:v>Portugal</c:v>
                </c:pt>
                <c:pt idx="35">
                  <c:v>Perm(Russian Federation)</c:v>
                </c:pt>
                <c:pt idx="36">
                  <c:v>Bulgaria</c:v>
                </c:pt>
                <c:pt idx="37">
                  <c:v>Denmark</c:v>
                </c:pt>
                <c:pt idx="38">
                  <c:v>Montenegro</c:v>
                </c:pt>
                <c:pt idx="39">
                  <c:v>Russian Federation</c:v>
                </c:pt>
                <c:pt idx="40">
                  <c:v>Argentina</c:v>
                </c:pt>
                <c:pt idx="41">
                  <c:v>United States of America</c:v>
                </c:pt>
                <c:pt idx="42">
                  <c:v>Kazakhstan</c:v>
                </c:pt>
                <c:pt idx="43">
                  <c:v>Canada</c:v>
                </c:pt>
                <c:pt idx="44">
                  <c:v>Australia</c:v>
                </c:pt>
                <c:pt idx="45">
                  <c:v>New Zealand</c:v>
                </c:pt>
                <c:pt idx="46">
                  <c:v>Brazil</c:v>
                </c:pt>
                <c:pt idx="47">
                  <c:v>Singapore</c:v>
                </c:pt>
                <c:pt idx="48">
                  <c:v>United Arab Emirates</c:v>
                </c:pt>
                <c:pt idx="49">
                  <c:v>Qatar</c:v>
                </c:pt>
                <c:pt idx="50">
                  <c:v>Chile</c:v>
                </c:pt>
                <c:pt idx="51">
                  <c:v>Serbia</c:v>
                </c:pt>
                <c:pt idx="52">
                  <c:v>Slovenia</c:v>
                </c:pt>
                <c:pt idx="53">
                  <c:v>Malaysia</c:v>
                </c:pt>
                <c:pt idx="54">
                  <c:v>Mexico</c:v>
                </c:pt>
                <c:pt idx="55">
                  <c:v>Jordan</c:v>
                </c:pt>
                <c:pt idx="56">
                  <c:v>Colombia</c:v>
                </c:pt>
                <c:pt idx="57">
                  <c:v>Croatia</c:v>
                </c:pt>
                <c:pt idx="58">
                  <c:v>Poland</c:v>
                </c:pt>
                <c:pt idx="59">
                  <c:v>Italy</c:v>
                </c:pt>
                <c:pt idx="60">
                  <c:v>Romania</c:v>
                </c:pt>
                <c:pt idx="61">
                  <c:v>Thailand</c:v>
                </c:pt>
                <c:pt idx="62">
                  <c:v>Peru</c:v>
                </c:pt>
                <c:pt idx="63">
                  <c:v>Albania</c:v>
                </c:pt>
              </c:strCache>
            </c:strRef>
          </c:cat>
          <c:val>
            <c:numRef>
              <c:f>st62q04!$D$3:$D$66</c:f>
              <c:numCache>
                <c:formatCode>0</c:formatCode>
                <c:ptCount val="64"/>
                <c:pt idx="0">
                  <c:v>27.334125413189255</c:v>
                </c:pt>
                <c:pt idx="1">
                  <c:v>35.07457034312938</c:v>
                </c:pt>
                <c:pt idx="2">
                  <c:v>37.189580381768948</c:v>
                </c:pt>
                <c:pt idx="3">
                  <c:v>38.667706559662747</c:v>
                </c:pt>
                <c:pt idx="4">
                  <c:v>44.901835516799068</c:v>
                </c:pt>
                <c:pt idx="5">
                  <c:v>52.173559076525919</c:v>
                </c:pt>
                <c:pt idx="6">
                  <c:v>55.926646117982663</c:v>
                </c:pt>
                <c:pt idx="7">
                  <c:v>56.51946141131419</c:v>
                </c:pt>
                <c:pt idx="8">
                  <c:v>58.691450922956548</c:v>
                </c:pt>
                <c:pt idx="9">
                  <c:v>58.924778542559288</c:v>
                </c:pt>
                <c:pt idx="10">
                  <c:v>59.360159913303157</c:v>
                </c:pt>
                <c:pt idx="11">
                  <c:v>63.631470761241218</c:v>
                </c:pt>
                <c:pt idx="12">
                  <c:v>63.936680499833273</c:v>
                </c:pt>
                <c:pt idx="13">
                  <c:v>65.457182547632968</c:v>
                </c:pt>
                <c:pt idx="14">
                  <c:v>65.589993125928913</c:v>
                </c:pt>
                <c:pt idx="15">
                  <c:v>66.373280795663291</c:v>
                </c:pt>
                <c:pt idx="16">
                  <c:v>66.740858024105492</c:v>
                </c:pt>
                <c:pt idx="17">
                  <c:v>68.419210371225915</c:v>
                </c:pt>
                <c:pt idx="18">
                  <c:v>72.752622728242258</c:v>
                </c:pt>
                <c:pt idx="19">
                  <c:v>73.325269514472325</c:v>
                </c:pt>
                <c:pt idx="20">
                  <c:v>74.773970003567783</c:v>
                </c:pt>
                <c:pt idx="21">
                  <c:v>74.829148661376195</c:v>
                </c:pt>
                <c:pt idx="22">
                  <c:v>75.162484207321882</c:v>
                </c:pt>
                <c:pt idx="23">
                  <c:v>75.505305977943365</c:v>
                </c:pt>
                <c:pt idx="24">
                  <c:v>75.574321222489658</c:v>
                </c:pt>
                <c:pt idx="25">
                  <c:v>75.682845082663206</c:v>
                </c:pt>
                <c:pt idx="26">
                  <c:v>79.789167337544313</c:v>
                </c:pt>
                <c:pt idx="27">
                  <c:v>81.015016556445914</c:v>
                </c:pt>
                <c:pt idx="28">
                  <c:v>81.490685377273138</c:v>
                </c:pt>
                <c:pt idx="29">
                  <c:v>81.570010219279311</c:v>
                </c:pt>
                <c:pt idx="30">
                  <c:v>81.819053653845089</c:v>
                </c:pt>
                <c:pt idx="31">
                  <c:v>82.092521874612714</c:v>
                </c:pt>
                <c:pt idx="32">
                  <c:v>82.448877414239874</c:v>
                </c:pt>
                <c:pt idx="33">
                  <c:v>82.551027048348189</c:v>
                </c:pt>
                <c:pt idx="34">
                  <c:v>82.998817809908928</c:v>
                </c:pt>
                <c:pt idx="35">
                  <c:v>83.599329913586857</c:v>
                </c:pt>
                <c:pt idx="36">
                  <c:v>83.698828518953405</c:v>
                </c:pt>
                <c:pt idx="37">
                  <c:v>84.115652200497181</c:v>
                </c:pt>
                <c:pt idx="38">
                  <c:v>84.16678879222637</c:v>
                </c:pt>
                <c:pt idx="39">
                  <c:v>84.463161253467803</c:v>
                </c:pt>
                <c:pt idx="40">
                  <c:v>85.005479563076648</c:v>
                </c:pt>
                <c:pt idx="41">
                  <c:v>85.033739601921127</c:v>
                </c:pt>
                <c:pt idx="42">
                  <c:v>85.845054291202715</c:v>
                </c:pt>
                <c:pt idx="43">
                  <c:v>86.015333754652616</c:v>
                </c:pt>
                <c:pt idx="44">
                  <c:v>86.614962666682388</c:v>
                </c:pt>
                <c:pt idx="45">
                  <c:v>86.841851053825394</c:v>
                </c:pt>
                <c:pt idx="46">
                  <c:v>87.267021880700966</c:v>
                </c:pt>
                <c:pt idx="47">
                  <c:v>87.297306912155264</c:v>
                </c:pt>
                <c:pt idx="48">
                  <c:v>87.765307815546279</c:v>
                </c:pt>
                <c:pt idx="49">
                  <c:v>88.220174285001875</c:v>
                </c:pt>
                <c:pt idx="50">
                  <c:v>88.402617776345124</c:v>
                </c:pt>
                <c:pt idx="51">
                  <c:v>88.657803464315123</c:v>
                </c:pt>
                <c:pt idx="52">
                  <c:v>88.781828742112197</c:v>
                </c:pt>
                <c:pt idx="53">
                  <c:v>88.859131573507355</c:v>
                </c:pt>
                <c:pt idx="54">
                  <c:v>88.950422807173183</c:v>
                </c:pt>
                <c:pt idx="55">
                  <c:v>90.150712185664474</c:v>
                </c:pt>
                <c:pt idx="56">
                  <c:v>90.171741332173625</c:v>
                </c:pt>
                <c:pt idx="57">
                  <c:v>90.424113306903863</c:v>
                </c:pt>
                <c:pt idx="58">
                  <c:v>90.452025532895405</c:v>
                </c:pt>
                <c:pt idx="59">
                  <c:v>90.521619644344199</c:v>
                </c:pt>
                <c:pt idx="60">
                  <c:v>92.1602625827243</c:v>
                </c:pt>
                <c:pt idx="61">
                  <c:v>93.651607480137542</c:v>
                </c:pt>
                <c:pt idx="62">
                  <c:v>95.15084819616537</c:v>
                </c:pt>
                <c:pt idx="63">
                  <c:v>96.90704322981108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AD-4421-8950-312CE1A9A7C3}"/>
            </c:ext>
          </c:extLst>
        </c:ser>
        <c:ser>
          <c:idx val="1"/>
          <c:order val="1"/>
          <c:tx>
            <c:strRef>
              <c:f>st62q04!$E$2</c:f>
              <c:strCache>
                <c:ptCount val="1"/>
                <c:pt idx="0">
                  <c:v>% group_1</c:v>
                </c:pt>
              </c:strCache>
            </c:strRef>
          </c:tx>
          <c:spPr>
            <a:solidFill>
              <a:srgbClr val="ED7D31"/>
            </a:solidFill>
            <a:ln w="25400">
              <a:noFill/>
            </a:ln>
          </c:spPr>
          <c:invertIfNegative val="0"/>
          <c:cat>
            <c:strRef>
              <c:f>st62q04!$C$3:$C$66</c:f>
              <c:strCache>
                <c:ptCount val="64"/>
                <c:pt idx="0">
                  <c:v>Iceland</c:v>
                </c:pt>
                <c:pt idx="1">
                  <c:v>Spain</c:v>
                </c:pt>
                <c:pt idx="2">
                  <c:v>Korea</c:v>
                </c:pt>
                <c:pt idx="3">
                  <c:v>Chinese Taipei</c:v>
                </c:pt>
                <c:pt idx="4">
                  <c:v>Hong Kong-China</c:v>
                </c:pt>
                <c:pt idx="5">
                  <c:v>Sweden</c:v>
                </c:pt>
                <c:pt idx="6">
                  <c:v>Viet Nam</c:v>
                </c:pt>
                <c:pt idx="7">
                  <c:v>Japan</c:v>
                </c:pt>
                <c:pt idx="8">
                  <c:v>Liechtenstein</c:v>
                </c:pt>
                <c:pt idx="9">
                  <c:v>Austria</c:v>
                </c:pt>
                <c:pt idx="10">
                  <c:v>Israel</c:v>
                </c:pt>
                <c:pt idx="11">
                  <c:v>Germany</c:v>
                </c:pt>
                <c:pt idx="12">
                  <c:v>Shanghai-China</c:v>
                </c:pt>
                <c:pt idx="13">
                  <c:v>Belgium</c:v>
                </c:pt>
                <c:pt idx="14">
                  <c:v>Latvia</c:v>
                </c:pt>
                <c:pt idx="15">
                  <c:v>Switzerland</c:v>
                </c:pt>
                <c:pt idx="16">
                  <c:v>Finland</c:v>
                </c:pt>
                <c:pt idx="17">
                  <c:v>Tunisia</c:v>
                </c:pt>
                <c:pt idx="18">
                  <c:v>Hungary</c:v>
                </c:pt>
                <c:pt idx="19">
                  <c:v>Greece</c:v>
                </c:pt>
                <c:pt idx="20">
                  <c:v>France</c:v>
                </c:pt>
                <c:pt idx="21">
                  <c:v>Slovak Republic</c:v>
                </c:pt>
                <c:pt idx="22">
                  <c:v>Czech Republic</c:v>
                </c:pt>
                <c:pt idx="23">
                  <c:v>Macao-China</c:v>
                </c:pt>
                <c:pt idx="24">
                  <c:v>Uruguay</c:v>
                </c:pt>
                <c:pt idx="25">
                  <c:v>Turkey</c:v>
                </c:pt>
                <c:pt idx="26">
                  <c:v>Netherlands</c:v>
                </c:pt>
                <c:pt idx="27">
                  <c:v>Costa Rica</c:v>
                </c:pt>
                <c:pt idx="28">
                  <c:v>Lithuania</c:v>
                </c:pt>
                <c:pt idx="29">
                  <c:v>Estonia</c:v>
                </c:pt>
                <c:pt idx="30">
                  <c:v>Luxembourg</c:v>
                </c:pt>
                <c:pt idx="31">
                  <c:v>United Kingdom</c:v>
                </c:pt>
                <c:pt idx="32">
                  <c:v>Ireland</c:v>
                </c:pt>
                <c:pt idx="33">
                  <c:v>Indonesia</c:v>
                </c:pt>
                <c:pt idx="34">
                  <c:v>Portugal</c:v>
                </c:pt>
                <c:pt idx="35">
                  <c:v>Perm(Russian Federation)</c:v>
                </c:pt>
                <c:pt idx="36">
                  <c:v>Bulgaria</c:v>
                </c:pt>
                <c:pt idx="37">
                  <c:v>Denmark</c:v>
                </c:pt>
                <c:pt idx="38">
                  <c:v>Montenegro</c:v>
                </c:pt>
                <c:pt idx="39">
                  <c:v>Russian Federation</c:v>
                </c:pt>
                <c:pt idx="40">
                  <c:v>Argentina</c:v>
                </c:pt>
                <c:pt idx="41">
                  <c:v>United States of America</c:v>
                </c:pt>
                <c:pt idx="42">
                  <c:v>Kazakhstan</c:v>
                </c:pt>
                <c:pt idx="43">
                  <c:v>Canada</c:v>
                </c:pt>
                <c:pt idx="44">
                  <c:v>Australia</c:v>
                </c:pt>
                <c:pt idx="45">
                  <c:v>New Zealand</c:v>
                </c:pt>
                <c:pt idx="46">
                  <c:v>Brazil</c:v>
                </c:pt>
                <c:pt idx="47">
                  <c:v>Singapore</c:v>
                </c:pt>
                <c:pt idx="48">
                  <c:v>United Arab Emirates</c:v>
                </c:pt>
                <c:pt idx="49">
                  <c:v>Qatar</c:v>
                </c:pt>
                <c:pt idx="50">
                  <c:v>Chile</c:v>
                </c:pt>
                <c:pt idx="51">
                  <c:v>Serbia</c:v>
                </c:pt>
                <c:pt idx="52">
                  <c:v>Slovenia</c:v>
                </c:pt>
                <c:pt idx="53">
                  <c:v>Malaysia</c:v>
                </c:pt>
                <c:pt idx="54">
                  <c:v>Mexico</c:v>
                </c:pt>
                <c:pt idx="55">
                  <c:v>Jordan</c:v>
                </c:pt>
                <c:pt idx="56">
                  <c:v>Colombia</c:v>
                </c:pt>
                <c:pt idx="57">
                  <c:v>Croatia</c:v>
                </c:pt>
                <c:pt idx="58">
                  <c:v>Poland</c:v>
                </c:pt>
                <c:pt idx="59">
                  <c:v>Italy</c:v>
                </c:pt>
                <c:pt idx="60">
                  <c:v>Romania</c:v>
                </c:pt>
                <c:pt idx="61">
                  <c:v>Thailand</c:v>
                </c:pt>
                <c:pt idx="62">
                  <c:v>Peru</c:v>
                </c:pt>
                <c:pt idx="63">
                  <c:v>Albania</c:v>
                </c:pt>
              </c:strCache>
            </c:strRef>
          </c:cat>
          <c:val>
            <c:numRef>
              <c:f>st62q04!$E$3:$E$66</c:f>
              <c:numCache>
                <c:formatCode>0</c:formatCode>
                <c:ptCount val="64"/>
                <c:pt idx="0">
                  <c:v>72.665874586810745</c:v>
                </c:pt>
                <c:pt idx="1">
                  <c:v>64.92542965687062</c:v>
                </c:pt>
                <c:pt idx="2">
                  <c:v>62.810419618231052</c:v>
                </c:pt>
                <c:pt idx="3">
                  <c:v>61.332293440337253</c:v>
                </c:pt>
                <c:pt idx="4">
                  <c:v>55.098164483200932</c:v>
                </c:pt>
                <c:pt idx="5">
                  <c:v>47.826440923474081</c:v>
                </c:pt>
                <c:pt idx="6">
                  <c:v>44.073353882017337</c:v>
                </c:pt>
                <c:pt idx="7">
                  <c:v>43.48053858868581</c:v>
                </c:pt>
                <c:pt idx="8">
                  <c:v>41.308549077043452</c:v>
                </c:pt>
                <c:pt idx="9">
                  <c:v>41.075221457440712</c:v>
                </c:pt>
                <c:pt idx="10">
                  <c:v>40.639840086696843</c:v>
                </c:pt>
                <c:pt idx="11">
                  <c:v>36.368529238758782</c:v>
                </c:pt>
                <c:pt idx="12">
                  <c:v>36.063319500166727</c:v>
                </c:pt>
                <c:pt idx="13">
                  <c:v>34.542817452367032</c:v>
                </c:pt>
                <c:pt idx="14">
                  <c:v>34.41000687407108</c:v>
                </c:pt>
                <c:pt idx="15">
                  <c:v>33.626719204336709</c:v>
                </c:pt>
                <c:pt idx="16">
                  <c:v>33.259141975894508</c:v>
                </c:pt>
                <c:pt idx="17">
                  <c:v>31.580789628774092</c:v>
                </c:pt>
                <c:pt idx="18">
                  <c:v>27.247377271757738</c:v>
                </c:pt>
                <c:pt idx="19">
                  <c:v>26.674730485527672</c:v>
                </c:pt>
                <c:pt idx="20">
                  <c:v>25.226029996432221</c:v>
                </c:pt>
                <c:pt idx="21">
                  <c:v>25.170851338623809</c:v>
                </c:pt>
                <c:pt idx="22">
                  <c:v>24.837515792678118</c:v>
                </c:pt>
                <c:pt idx="23">
                  <c:v>24.494694022056638</c:v>
                </c:pt>
                <c:pt idx="24">
                  <c:v>24.425678777510349</c:v>
                </c:pt>
                <c:pt idx="25">
                  <c:v>24.31715491733679</c:v>
                </c:pt>
                <c:pt idx="26">
                  <c:v>20.21083266245569</c:v>
                </c:pt>
                <c:pt idx="27">
                  <c:v>18.984983443554089</c:v>
                </c:pt>
                <c:pt idx="28">
                  <c:v>18.509314622726858</c:v>
                </c:pt>
                <c:pt idx="29">
                  <c:v>18.429989780720689</c:v>
                </c:pt>
                <c:pt idx="30">
                  <c:v>18.180946346154911</c:v>
                </c:pt>
                <c:pt idx="31">
                  <c:v>17.907478125387279</c:v>
                </c:pt>
                <c:pt idx="32">
                  <c:v>17.55112258576013</c:v>
                </c:pt>
                <c:pt idx="33">
                  <c:v>17.448972951651811</c:v>
                </c:pt>
                <c:pt idx="34">
                  <c:v>17.001182190091068</c:v>
                </c:pt>
                <c:pt idx="35">
                  <c:v>16.40067008641314</c:v>
                </c:pt>
                <c:pt idx="36">
                  <c:v>16.301171481046591</c:v>
                </c:pt>
                <c:pt idx="37">
                  <c:v>15.884347799502819</c:v>
                </c:pt>
                <c:pt idx="38">
                  <c:v>15.83321120777363</c:v>
                </c:pt>
                <c:pt idx="39">
                  <c:v>15.53683874653219</c:v>
                </c:pt>
                <c:pt idx="40">
                  <c:v>14.994520436923359</c:v>
                </c:pt>
                <c:pt idx="41">
                  <c:v>14.96626039807888</c:v>
                </c:pt>
                <c:pt idx="42">
                  <c:v>14.15494570879728</c:v>
                </c:pt>
                <c:pt idx="43">
                  <c:v>13.98466624534738</c:v>
                </c:pt>
                <c:pt idx="44">
                  <c:v>13.38503733331761</c:v>
                </c:pt>
                <c:pt idx="45">
                  <c:v>13.15814894617461</c:v>
                </c:pt>
                <c:pt idx="46">
                  <c:v>12.73297811929903</c:v>
                </c:pt>
                <c:pt idx="47">
                  <c:v>12.702693087844739</c:v>
                </c:pt>
                <c:pt idx="48">
                  <c:v>12.234692184453721</c:v>
                </c:pt>
                <c:pt idx="49">
                  <c:v>11.779825714998131</c:v>
                </c:pt>
                <c:pt idx="50">
                  <c:v>11.597382223654879</c:v>
                </c:pt>
                <c:pt idx="51">
                  <c:v>11.34219653568487</c:v>
                </c:pt>
                <c:pt idx="52">
                  <c:v>11.2181712578878</c:v>
                </c:pt>
                <c:pt idx="53">
                  <c:v>11.14086842649264</c:v>
                </c:pt>
                <c:pt idx="54">
                  <c:v>11.04957719282682</c:v>
                </c:pt>
                <c:pt idx="55">
                  <c:v>9.8492878143355203</c:v>
                </c:pt>
                <c:pt idx="56">
                  <c:v>9.828258667826379</c:v>
                </c:pt>
                <c:pt idx="57">
                  <c:v>9.5758866930961357</c:v>
                </c:pt>
                <c:pt idx="58">
                  <c:v>9.5479744671045914</c:v>
                </c:pt>
                <c:pt idx="59">
                  <c:v>9.478380355655796</c:v>
                </c:pt>
                <c:pt idx="60">
                  <c:v>7.8397374172756997</c:v>
                </c:pt>
                <c:pt idx="61">
                  <c:v>6.3483925198624629</c:v>
                </c:pt>
                <c:pt idx="62">
                  <c:v>4.8491518038346317</c:v>
                </c:pt>
                <c:pt idx="63">
                  <c:v>3.092956770188914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AD-4421-8950-312CE1A9A7C3}"/>
            </c:ext>
          </c:extLst>
        </c:ser>
        <c:ser>
          <c:idx val="2"/>
          <c:order val="2"/>
          <c:tx>
            <c:strRef>
              <c:f>st62q04!$F$2</c:f>
              <c:strCache>
                <c:ptCount val="1"/>
                <c:pt idx="0">
                  <c:v>% group_2</c:v>
                </c:pt>
              </c:strCache>
            </c:strRef>
          </c:tx>
          <c:spPr>
            <a:solidFill>
              <a:srgbClr val="A5A5A5"/>
            </a:solidFill>
            <a:ln w="25400">
              <a:noFill/>
            </a:ln>
          </c:spPr>
          <c:invertIfNegative val="0"/>
          <c:cat>
            <c:strRef>
              <c:f>st62q04!$C$3:$C$66</c:f>
              <c:strCache>
                <c:ptCount val="64"/>
                <c:pt idx="0">
                  <c:v>Iceland</c:v>
                </c:pt>
                <c:pt idx="1">
                  <c:v>Spain</c:v>
                </c:pt>
                <c:pt idx="2">
                  <c:v>Korea</c:v>
                </c:pt>
                <c:pt idx="3">
                  <c:v>Chinese Taipei</c:v>
                </c:pt>
                <c:pt idx="4">
                  <c:v>Hong Kong-China</c:v>
                </c:pt>
                <c:pt idx="5">
                  <c:v>Sweden</c:v>
                </c:pt>
                <c:pt idx="6">
                  <c:v>Viet Nam</c:v>
                </c:pt>
                <c:pt idx="7">
                  <c:v>Japan</c:v>
                </c:pt>
                <c:pt idx="8">
                  <c:v>Liechtenstein</c:v>
                </c:pt>
                <c:pt idx="9">
                  <c:v>Austria</c:v>
                </c:pt>
                <c:pt idx="10">
                  <c:v>Israel</c:v>
                </c:pt>
                <c:pt idx="11">
                  <c:v>Germany</c:v>
                </c:pt>
                <c:pt idx="12">
                  <c:v>Shanghai-China</c:v>
                </c:pt>
                <c:pt idx="13">
                  <c:v>Belgium</c:v>
                </c:pt>
                <c:pt idx="14">
                  <c:v>Latvia</c:v>
                </c:pt>
                <c:pt idx="15">
                  <c:v>Switzerland</c:v>
                </c:pt>
                <c:pt idx="16">
                  <c:v>Finland</c:v>
                </c:pt>
                <c:pt idx="17">
                  <c:v>Tunisia</c:v>
                </c:pt>
                <c:pt idx="18">
                  <c:v>Hungary</c:v>
                </c:pt>
                <c:pt idx="19">
                  <c:v>Greece</c:v>
                </c:pt>
                <c:pt idx="20">
                  <c:v>France</c:v>
                </c:pt>
                <c:pt idx="21">
                  <c:v>Slovak Republic</c:v>
                </c:pt>
                <c:pt idx="22">
                  <c:v>Czech Republic</c:v>
                </c:pt>
                <c:pt idx="23">
                  <c:v>Macao-China</c:v>
                </c:pt>
                <c:pt idx="24">
                  <c:v>Uruguay</c:v>
                </c:pt>
                <c:pt idx="25">
                  <c:v>Turkey</c:v>
                </c:pt>
                <c:pt idx="26">
                  <c:v>Netherlands</c:v>
                </c:pt>
                <c:pt idx="27">
                  <c:v>Costa Rica</c:v>
                </c:pt>
                <c:pt idx="28">
                  <c:v>Lithuania</c:v>
                </c:pt>
                <c:pt idx="29">
                  <c:v>Estonia</c:v>
                </c:pt>
                <c:pt idx="30">
                  <c:v>Luxembourg</c:v>
                </c:pt>
                <c:pt idx="31">
                  <c:v>United Kingdom</c:v>
                </c:pt>
                <c:pt idx="32">
                  <c:v>Ireland</c:v>
                </c:pt>
                <c:pt idx="33">
                  <c:v>Indonesia</c:v>
                </c:pt>
                <c:pt idx="34">
                  <c:v>Portugal</c:v>
                </c:pt>
                <c:pt idx="35">
                  <c:v>Perm(Russian Federation)</c:v>
                </c:pt>
                <c:pt idx="36">
                  <c:v>Bulgaria</c:v>
                </c:pt>
                <c:pt idx="37">
                  <c:v>Denmark</c:v>
                </c:pt>
                <c:pt idx="38">
                  <c:v>Montenegro</c:v>
                </c:pt>
                <c:pt idx="39">
                  <c:v>Russian Federation</c:v>
                </c:pt>
                <c:pt idx="40">
                  <c:v>Argentina</c:v>
                </c:pt>
                <c:pt idx="41">
                  <c:v>United States of America</c:v>
                </c:pt>
                <c:pt idx="42">
                  <c:v>Kazakhstan</c:v>
                </c:pt>
                <c:pt idx="43">
                  <c:v>Canada</c:v>
                </c:pt>
                <c:pt idx="44">
                  <c:v>Australia</c:v>
                </c:pt>
                <c:pt idx="45">
                  <c:v>New Zealand</c:v>
                </c:pt>
                <c:pt idx="46">
                  <c:v>Brazil</c:v>
                </c:pt>
                <c:pt idx="47">
                  <c:v>Singapore</c:v>
                </c:pt>
                <c:pt idx="48">
                  <c:v>United Arab Emirates</c:v>
                </c:pt>
                <c:pt idx="49">
                  <c:v>Qatar</c:v>
                </c:pt>
                <c:pt idx="50">
                  <c:v>Chile</c:v>
                </c:pt>
                <c:pt idx="51">
                  <c:v>Serbia</c:v>
                </c:pt>
                <c:pt idx="52">
                  <c:v>Slovenia</c:v>
                </c:pt>
                <c:pt idx="53">
                  <c:v>Malaysia</c:v>
                </c:pt>
                <c:pt idx="54">
                  <c:v>Mexico</c:v>
                </c:pt>
                <c:pt idx="55">
                  <c:v>Jordan</c:v>
                </c:pt>
                <c:pt idx="56">
                  <c:v>Colombia</c:v>
                </c:pt>
                <c:pt idx="57">
                  <c:v>Croatia</c:v>
                </c:pt>
                <c:pt idx="58">
                  <c:v>Poland</c:v>
                </c:pt>
                <c:pt idx="59">
                  <c:v>Italy</c:v>
                </c:pt>
                <c:pt idx="60">
                  <c:v>Romania</c:v>
                </c:pt>
                <c:pt idx="61">
                  <c:v>Thailand</c:v>
                </c:pt>
                <c:pt idx="62">
                  <c:v>Peru</c:v>
                </c:pt>
                <c:pt idx="63">
                  <c:v>Albania</c:v>
                </c:pt>
              </c:strCache>
            </c:strRef>
          </c:cat>
          <c:val>
            <c:numRef>
              <c:f>st62q04!$F$3:$F$66</c:f>
              <c:numCache>
                <c:formatCode>0</c:formatCode>
                <c:ptCount val="64"/>
                <c:pt idx="0">
                  <c:v>11.662195415122349</c:v>
                </c:pt>
                <c:pt idx="1">
                  <c:v>16.697531269867209</c:v>
                </c:pt>
                <c:pt idx="2">
                  <c:v>23.31215949318463</c:v>
                </c:pt>
                <c:pt idx="3">
                  <c:v>17.616323349630651</c:v>
                </c:pt>
                <c:pt idx="4">
                  <c:v>17.128725928754331</c:v>
                </c:pt>
                <c:pt idx="5">
                  <c:v>24.868640748848001</c:v>
                </c:pt>
                <c:pt idx="6">
                  <c:v>18.944361978194479</c:v>
                </c:pt>
                <c:pt idx="7">
                  <c:v>22.47020256326352</c:v>
                </c:pt>
                <c:pt idx="8">
                  <c:v>25.053548544067549</c:v>
                </c:pt>
                <c:pt idx="9">
                  <c:v>23.13492093697084</c:v>
                </c:pt>
                <c:pt idx="10">
                  <c:v>16.286291904903852</c:v>
                </c:pt>
                <c:pt idx="11">
                  <c:v>23.45579958754962</c:v>
                </c:pt>
                <c:pt idx="12">
                  <c:v>15.1136859880581</c:v>
                </c:pt>
                <c:pt idx="13">
                  <c:v>15.1633115293952</c:v>
                </c:pt>
                <c:pt idx="14">
                  <c:v>19.178238762980179</c:v>
                </c:pt>
                <c:pt idx="15">
                  <c:v>21.665083881865939</c:v>
                </c:pt>
                <c:pt idx="16">
                  <c:v>21.492728191838761</c:v>
                </c:pt>
                <c:pt idx="17">
                  <c:v>19.9941208807751</c:v>
                </c:pt>
                <c:pt idx="18">
                  <c:v>21.366496797523379</c:v>
                </c:pt>
                <c:pt idx="19">
                  <c:v>18.02519123217392</c:v>
                </c:pt>
                <c:pt idx="20">
                  <c:v>15.98822822249595</c:v>
                </c:pt>
                <c:pt idx="21">
                  <c:v>15.92367258282326</c:v>
                </c:pt>
                <c:pt idx="22">
                  <c:v>22.87505816622437</c:v>
                </c:pt>
                <c:pt idx="23">
                  <c:v>13.33707953479313</c:v>
                </c:pt>
                <c:pt idx="24">
                  <c:v>20.335522599303189</c:v>
                </c:pt>
                <c:pt idx="25">
                  <c:v>15.89321820223484</c:v>
                </c:pt>
                <c:pt idx="26">
                  <c:v>12.86217563793735</c:v>
                </c:pt>
                <c:pt idx="27">
                  <c:v>14.69394938545843</c:v>
                </c:pt>
                <c:pt idx="28">
                  <c:v>18.627306102472819</c:v>
                </c:pt>
                <c:pt idx="29">
                  <c:v>18.910878115587529</c:v>
                </c:pt>
                <c:pt idx="30">
                  <c:v>14.05433707613488</c:v>
                </c:pt>
                <c:pt idx="31">
                  <c:v>19.523799756129598</c:v>
                </c:pt>
                <c:pt idx="32">
                  <c:v>17.93409833621218</c:v>
                </c:pt>
                <c:pt idx="33">
                  <c:v>20.326995411873408</c:v>
                </c:pt>
                <c:pt idx="34">
                  <c:v>14.80683744456873</c:v>
                </c:pt>
                <c:pt idx="35">
                  <c:v>15.49601886745017</c:v>
                </c:pt>
                <c:pt idx="36">
                  <c:v>16.303043554138529</c:v>
                </c:pt>
                <c:pt idx="37">
                  <c:v>14.399879986531079</c:v>
                </c:pt>
                <c:pt idx="38">
                  <c:v>12.78648046403281</c:v>
                </c:pt>
                <c:pt idx="39">
                  <c:v>16.55579881044644</c:v>
                </c:pt>
                <c:pt idx="40">
                  <c:v>16.867265356979949</c:v>
                </c:pt>
                <c:pt idx="41">
                  <c:v>16.608170510052251</c:v>
                </c:pt>
                <c:pt idx="42">
                  <c:v>15.023348399704039</c:v>
                </c:pt>
                <c:pt idx="43">
                  <c:v>12.983913855520759</c:v>
                </c:pt>
                <c:pt idx="44">
                  <c:v>14.166275965628341</c:v>
                </c:pt>
                <c:pt idx="45">
                  <c:v>15.790023395993961</c:v>
                </c:pt>
                <c:pt idx="46">
                  <c:v>18.132318635685358</c:v>
                </c:pt>
                <c:pt idx="47">
                  <c:v>10.345412240771839</c:v>
                </c:pt>
                <c:pt idx="48">
                  <c:v>11.410239680410401</c:v>
                </c:pt>
                <c:pt idx="49">
                  <c:v>14.11176950465471</c:v>
                </c:pt>
                <c:pt idx="50">
                  <c:v>13.856640951475869</c:v>
                </c:pt>
                <c:pt idx="51">
                  <c:v>12.635554330366199</c:v>
                </c:pt>
                <c:pt idx="52">
                  <c:v>11.165005710746501</c:v>
                </c:pt>
                <c:pt idx="53">
                  <c:v>14.217376299936101</c:v>
                </c:pt>
                <c:pt idx="54">
                  <c:v>18.341762852710222</c:v>
                </c:pt>
                <c:pt idx="55">
                  <c:v>9.9696961118414098</c:v>
                </c:pt>
                <c:pt idx="56">
                  <c:v>16.364487391051021</c:v>
                </c:pt>
                <c:pt idx="57">
                  <c:v>8.6988222379739515</c:v>
                </c:pt>
                <c:pt idx="58">
                  <c:v>16.037474208310329</c:v>
                </c:pt>
                <c:pt idx="59">
                  <c:v>10.65461090208847</c:v>
                </c:pt>
                <c:pt idx="60">
                  <c:v>14.418973713941011</c:v>
                </c:pt>
                <c:pt idx="61">
                  <c:v>13.938609666771841</c:v>
                </c:pt>
                <c:pt idx="62">
                  <c:v>14.9085269916042</c:v>
                </c:pt>
                <c:pt idx="63">
                  <c:v>5.4231357563560341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1AD-4421-8950-312CE1A9A7C3}"/>
            </c:ext>
          </c:extLst>
        </c:ser>
        <c:ser>
          <c:idx val="3"/>
          <c:order val="3"/>
          <c:tx>
            <c:strRef>
              <c:f>st62q04!$G$2</c:f>
              <c:strCache>
                <c:ptCount val="1"/>
                <c:pt idx="0">
                  <c:v>% group_3</c:v>
                </c:pt>
              </c:strCache>
            </c:strRef>
          </c:tx>
          <c:spPr>
            <a:solidFill>
              <a:srgbClr val="FFC000"/>
            </a:solidFill>
            <a:ln w="25400">
              <a:noFill/>
            </a:ln>
          </c:spPr>
          <c:invertIfNegative val="0"/>
          <c:cat>
            <c:strRef>
              <c:f>st62q04!$C$3:$C$66</c:f>
              <c:strCache>
                <c:ptCount val="64"/>
                <c:pt idx="0">
                  <c:v>Iceland</c:v>
                </c:pt>
                <c:pt idx="1">
                  <c:v>Spain</c:v>
                </c:pt>
                <c:pt idx="2">
                  <c:v>Korea</c:v>
                </c:pt>
                <c:pt idx="3">
                  <c:v>Chinese Taipei</c:v>
                </c:pt>
                <c:pt idx="4">
                  <c:v>Hong Kong-China</c:v>
                </c:pt>
                <c:pt idx="5">
                  <c:v>Sweden</c:v>
                </c:pt>
                <c:pt idx="6">
                  <c:v>Viet Nam</c:v>
                </c:pt>
                <c:pt idx="7">
                  <c:v>Japan</c:v>
                </c:pt>
                <c:pt idx="8">
                  <c:v>Liechtenstein</c:v>
                </c:pt>
                <c:pt idx="9">
                  <c:v>Austria</c:v>
                </c:pt>
                <c:pt idx="10">
                  <c:v>Israel</c:v>
                </c:pt>
                <c:pt idx="11">
                  <c:v>Germany</c:v>
                </c:pt>
                <c:pt idx="12">
                  <c:v>Shanghai-China</c:v>
                </c:pt>
                <c:pt idx="13">
                  <c:v>Belgium</c:v>
                </c:pt>
                <c:pt idx="14">
                  <c:v>Latvia</c:v>
                </c:pt>
                <c:pt idx="15">
                  <c:v>Switzerland</c:v>
                </c:pt>
                <c:pt idx="16">
                  <c:v>Finland</c:v>
                </c:pt>
                <c:pt idx="17">
                  <c:v>Tunisia</c:v>
                </c:pt>
                <c:pt idx="18">
                  <c:v>Hungary</c:v>
                </c:pt>
                <c:pt idx="19">
                  <c:v>Greece</c:v>
                </c:pt>
                <c:pt idx="20">
                  <c:v>France</c:v>
                </c:pt>
                <c:pt idx="21">
                  <c:v>Slovak Republic</c:v>
                </c:pt>
                <c:pt idx="22">
                  <c:v>Czech Republic</c:v>
                </c:pt>
                <c:pt idx="23">
                  <c:v>Macao-China</c:v>
                </c:pt>
                <c:pt idx="24">
                  <c:v>Uruguay</c:v>
                </c:pt>
                <c:pt idx="25">
                  <c:v>Turkey</c:v>
                </c:pt>
                <c:pt idx="26">
                  <c:v>Netherlands</c:v>
                </c:pt>
                <c:pt idx="27">
                  <c:v>Costa Rica</c:v>
                </c:pt>
                <c:pt idx="28">
                  <c:v>Lithuania</c:v>
                </c:pt>
                <c:pt idx="29">
                  <c:v>Estonia</c:v>
                </c:pt>
                <c:pt idx="30">
                  <c:v>Luxembourg</c:v>
                </c:pt>
                <c:pt idx="31">
                  <c:v>United Kingdom</c:v>
                </c:pt>
                <c:pt idx="32">
                  <c:v>Ireland</c:v>
                </c:pt>
                <c:pt idx="33">
                  <c:v>Indonesia</c:v>
                </c:pt>
                <c:pt idx="34">
                  <c:v>Portugal</c:v>
                </c:pt>
                <c:pt idx="35">
                  <c:v>Perm(Russian Federation)</c:v>
                </c:pt>
                <c:pt idx="36">
                  <c:v>Bulgaria</c:v>
                </c:pt>
                <c:pt idx="37">
                  <c:v>Denmark</c:v>
                </c:pt>
                <c:pt idx="38">
                  <c:v>Montenegro</c:v>
                </c:pt>
                <c:pt idx="39">
                  <c:v>Russian Federation</c:v>
                </c:pt>
                <c:pt idx="40">
                  <c:v>Argentina</c:v>
                </c:pt>
                <c:pt idx="41">
                  <c:v>United States of America</c:v>
                </c:pt>
                <c:pt idx="42">
                  <c:v>Kazakhstan</c:v>
                </c:pt>
                <c:pt idx="43">
                  <c:v>Canada</c:v>
                </c:pt>
                <c:pt idx="44">
                  <c:v>Australia</c:v>
                </c:pt>
                <c:pt idx="45">
                  <c:v>New Zealand</c:v>
                </c:pt>
                <c:pt idx="46">
                  <c:v>Brazil</c:v>
                </c:pt>
                <c:pt idx="47">
                  <c:v>Singapore</c:v>
                </c:pt>
                <c:pt idx="48">
                  <c:v>United Arab Emirates</c:v>
                </c:pt>
                <c:pt idx="49">
                  <c:v>Qatar</c:v>
                </c:pt>
                <c:pt idx="50">
                  <c:v>Chile</c:v>
                </c:pt>
                <c:pt idx="51">
                  <c:v>Serbia</c:v>
                </c:pt>
                <c:pt idx="52">
                  <c:v>Slovenia</c:v>
                </c:pt>
                <c:pt idx="53">
                  <c:v>Malaysia</c:v>
                </c:pt>
                <c:pt idx="54">
                  <c:v>Mexico</c:v>
                </c:pt>
                <c:pt idx="55">
                  <c:v>Jordan</c:v>
                </c:pt>
                <c:pt idx="56">
                  <c:v>Colombia</c:v>
                </c:pt>
                <c:pt idx="57">
                  <c:v>Croatia</c:v>
                </c:pt>
                <c:pt idx="58">
                  <c:v>Poland</c:v>
                </c:pt>
                <c:pt idx="59">
                  <c:v>Italy</c:v>
                </c:pt>
                <c:pt idx="60">
                  <c:v>Romania</c:v>
                </c:pt>
                <c:pt idx="61">
                  <c:v>Thailand</c:v>
                </c:pt>
                <c:pt idx="62">
                  <c:v>Peru</c:v>
                </c:pt>
                <c:pt idx="63">
                  <c:v>Albania</c:v>
                </c:pt>
              </c:strCache>
            </c:strRef>
          </c:cat>
          <c:val>
            <c:numRef>
              <c:f>st62q04!$G$3:$G$66</c:f>
              <c:numCache>
                <c:formatCode>0</c:formatCode>
                <c:ptCount val="64"/>
                <c:pt idx="0">
                  <c:v>7.8711603105792696</c:v>
                </c:pt>
                <c:pt idx="1">
                  <c:v>8.9619642726911568</c:v>
                </c:pt>
                <c:pt idx="2">
                  <c:v>8.4869136384896127</c:v>
                </c:pt>
                <c:pt idx="3">
                  <c:v>14.38496204523037</c:v>
                </c:pt>
                <c:pt idx="4">
                  <c:v>14.88597090806352</c:v>
                </c:pt>
                <c:pt idx="5">
                  <c:v>15.167620820415101</c:v>
                </c:pt>
                <c:pt idx="6">
                  <c:v>22.059521777830629</c:v>
                </c:pt>
                <c:pt idx="7">
                  <c:v>20.709638760325848</c:v>
                </c:pt>
                <c:pt idx="8">
                  <c:v>15.387086304335471</c:v>
                </c:pt>
                <c:pt idx="9">
                  <c:v>17.341982472346331</c:v>
                </c:pt>
                <c:pt idx="10">
                  <c:v>14.271483502873959</c:v>
                </c:pt>
                <c:pt idx="11">
                  <c:v>18.27736901256873</c:v>
                </c:pt>
                <c:pt idx="12">
                  <c:v>18.115265430852659</c:v>
                </c:pt>
                <c:pt idx="13">
                  <c:v>17.295890514121371</c:v>
                </c:pt>
                <c:pt idx="14">
                  <c:v>19.10914843348322</c:v>
                </c:pt>
                <c:pt idx="15">
                  <c:v>17.273539193480548</c:v>
                </c:pt>
                <c:pt idx="16">
                  <c:v>21.839397067961141</c:v>
                </c:pt>
                <c:pt idx="17">
                  <c:v>17.285606102484341</c:v>
                </c:pt>
                <c:pt idx="18">
                  <c:v>21.716004194110361</c:v>
                </c:pt>
                <c:pt idx="19">
                  <c:v>17.0534834934526</c:v>
                </c:pt>
                <c:pt idx="20">
                  <c:v>16.3604908347682</c:v>
                </c:pt>
                <c:pt idx="21">
                  <c:v>19.892396438975481</c:v>
                </c:pt>
                <c:pt idx="22">
                  <c:v>20.553044707461691</c:v>
                </c:pt>
                <c:pt idx="23">
                  <c:v>21.719058965144889</c:v>
                </c:pt>
                <c:pt idx="24">
                  <c:v>23.694536781974801</c:v>
                </c:pt>
                <c:pt idx="25">
                  <c:v>22.843602008332962</c:v>
                </c:pt>
                <c:pt idx="26">
                  <c:v>19.196461862678682</c:v>
                </c:pt>
                <c:pt idx="27">
                  <c:v>20.36419845384129</c:v>
                </c:pt>
                <c:pt idx="28">
                  <c:v>22.186804447019089</c:v>
                </c:pt>
                <c:pt idx="29">
                  <c:v>24.980946956081421</c:v>
                </c:pt>
                <c:pt idx="30">
                  <c:v>18.319900380896041</c:v>
                </c:pt>
                <c:pt idx="31">
                  <c:v>21.952248044371899</c:v>
                </c:pt>
                <c:pt idx="32">
                  <c:v>21.35431264699665</c:v>
                </c:pt>
                <c:pt idx="33">
                  <c:v>20.72582155012158</c:v>
                </c:pt>
                <c:pt idx="34">
                  <c:v>19.200173173176879</c:v>
                </c:pt>
                <c:pt idx="35">
                  <c:v>21.661587507776499</c:v>
                </c:pt>
                <c:pt idx="36">
                  <c:v>18.758416372676852</c:v>
                </c:pt>
                <c:pt idx="37">
                  <c:v>20.22168084958782</c:v>
                </c:pt>
                <c:pt idx="38">
                  <c:v>16.282898599333588</c:v>
                </c:pt>
                <c:pt idx="39">
                  <c:v>22.353482542696408</c:v>
                </c:pt>
                <c:pt idx="40">
                  <c:v>16.44573243860026</c:v>
                </c:pt>
                <c:pt idx="41">
                  <c:v>22.95307091826902</c:v>
                </c:pt>
                <c:pt idx="42">
                  <c:v>17.802000580864579</c:v>
                </c:pt>
                <c:pt idx="43">
                  <c:v>20.836684596890009</c:v>
                </c:pt>
                <c:pt idx="44">
                  <c:v>21.64988440194227</c:v>
                </c:pt>
                <c:pt idx="45">
                  <c:v>24.975727768650771</c:v>
                </c:pt>
                <c:pt idx="46">
                  <c:v>25.163556249011389</c:v>
                </c:pt>
                <c:pt idx="47">
                  <c:v>17.48436736417985</c:v>
                </c:pt>
                <c:pt idx="48">
                  <c:v>12.865817745754811</c:v>
                </c:pt>
                <c:pt idx="49">
                  <c:v>16.272549151406491</c:v>
                </c:pt>
                <c:pt idx="50">
                  <c:v>21.98609211391868</c:v>
                </c:pt>
                <c:pt idx="51">
                  <c:v>17.618587579956738</c:v>
                </c:pt>
                <c:pt idx="52">
                  <c:v>19.922340358746141</c:v>
                </c:pt>
                <c:pt idx="53">
                  <c:v>18.526194653195379</c:v>
                </c:pt>
                <c:pt idx="54">
                  <c:v>22.16114125188367</c:v>
                </c:pt>
                <c:pt idx="55">
                  <c:v>9.8325724868262157</c:v>
                </c:pt>
                <c:pt idx="56">
                  <c:v>22.329580518376449</c:v>
                </c:pt>
                <c:pt idx="57">
                  <c:v>14.901984272065491</c:v>
                </c:pt>
                <c:pt idx="58">
                  <c:v>24.02572286827829</c:v>
                </c:pt>
                <c:pt idx="59">
                  <c:v>16.670011824381771</c:v>
                </c:pt>
                <c:pt idx="60">
                  <c:v>15.423057442738161</c:v>
                </c:pt>
                <c:pt idx="61">
                  <c:v>15.25601426355343</c:v>
                </c:pt>
                <c:pt idx="62">
                  <c:v>15.90886767898221</c:v>
                </c:pt>
                <c:pt idx="63">
                  <c:v>9.5148182783138893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1AD-4421-8950-312CE1A9A7C3}"/>
            </c:ext>
          </c:extLst>
        </c:ser>
        <c:ser>
          <c:idx val="4"/>
          <c:order val="4"/>
          <c:tx>
            <c:strRef>
              <c:f>st62q04!$H$2</c:f>
              <c:strCache>
                <c:ptCount val="1"/>
                <c:pt idx="0">
                  <c:v>% group_4</c:v>
                </c:pt>
              </c:strCache>
            </c:strRef>
          </c:tx>
          <c:spPr>
            <a:solidFill>
              <a:srgbClr val="5B9BD5"/>
            </a:solidFill>
            <a:ln w="25400">
              <a:noFill/>
            </a:ln>
          </c:spPr>
          <c:invertIfNegative val="0"/>
          <c:cat>
            <c:strRef>
              <c:f>st62q04!$C$3:$C$66</c:f>
              <c:strCache>
                <c:ptCount val="64"/>
                <c:pt idx="0">
                  <c:v>Iceland</c:v>
                </c:pt>
                <c:pt idx="1">
                  <c:v>Spain</c:v>
                </c:pt>
                <c:pt idx="2">
                  <c:v>Korea</c:v>
                </c:pt>
                <c:pt idx="3">
                  <c:v>Chinese Taipei</c:v>
                </c:pt>
                <c:pt idx="4">
                  <c:v>Hong Kong-China</c:v>
                </c:pt>
                <c:pt idx="5">
                  <c:v>Sweden</c:v>
                </c:pt>
                <c:pt idx="6">
                  <c:v>Viet Nam</c:v>
                </c:pt>
                <c:pt idx="7">
                  <c:v>Japan</c:v>
                </c:pt>
                <c:pt idx="8">
                  <c:v>Liechtenstein</c:v>
                </c:pt>
                <c:pt idx="9">
                  <c:v>Austria</c:v>
                </c:pt>
                <c:pt idx="10">
                  <c:v>Israel</c:v>
                </c:pt>
                <c:pt idx="11">
                  <c:v>Germany</c:v>
                </c:pt>
                <c:pt idx="12">
                  <c:v>Shanghai-China</c:v>
                </c:pt>
                <c:pt idx="13">
                  <c:v>Belgium</c:v>
                </c:pt>
                <c:pt idx="14">
                  <c:v>Latvia</c:v>
                </c:pt>
                <c:pt idx="15">
                  <c:v>Switzerland</c:v>
                </c:pt>
                <c:pt idx="16">
                  <c:v>Finland</c:v>
                </c:pt>
                <c:pt idx="17">
                  <c:v>Tunisia</c:v>
                </c:pt>
                <c:pt idx="18">
                  <c:v>Hungary</c:v>
                </c:pt>
                <c:pt idx="19">
                  <c:v>Greece</c:v>
                </c:pt>
                <c:pt idx="20">
                  <c:v>France</c:v>
                </c:pt>
                <c:pt idx="21">
                  <c:v>Slovak Republic</c:v>
                </c:pt>
                <c:pt idx="22">
                  <c:v>Czech Republic</c:v>
                </c:pt>
                <c:pt idx="23">
                  <c:v>Macao-China</c:v>
                </c:pt>
                <c:pt idx="24">
                  <c:v>Uruguay</c:v>
                </c:pt>
                <c:pt idx="25">
                  <c:v>Turkey</c:v>
                </c:pt>
                <c:pt idx="26">
                  <c:v>Netherlands</c:v>
                </c:pt>
                <c:pt idx="27">
                  <c:v>Costa Rica</c:v>
                </c:pt>
                <c:pt idx="28">
                  <c:v>Lithuania</c:v>
                </c:pt>
                <c:pt idx="29">
                  <c:v>Estonia</c:v>
                </c:pt>
                <c:pt idx="30">
                  <c:v>Luxembourg</c:v>
                </c:pt>
                <c:pt idx="31">
                  <c:v>United Kingdom</c:v>
                </c:pt>
                <c:pt idx="32">
                  <c:v>Ireland</c:v>
                </c:pt>
                <c:pt idx="33">
                  <c:v>Indonesia</c:v>
                </c:pt>
                <c:pt idx="34">
                  <c:v>Portugal</c:v>
                </c:pt>
                <c:pt idx="35">
                  <c:v>Perm(Russian Federation)</c:v>
                </c:pt>
                <c:pt idx="36">
                  <c:v>Bulgaria</c:v>
                </c:pt>
                <c:pt idx="37">
                  <c:v>Denmark</c:v>
                </c:pt>
                <c:pt idx="38">
                  <c:v>Montenegro</c:v>
                </c:pt>
                <c:pt idx="39">
                  <c:v>Russian Federation</c:v>
                </c:pt>
                <c:pt idx="40">
                  <c:v>Argentina</c:v>
                </c:pt>
                <c:pt idx="41">
                  <c:v>United States of America</c:v>
                </c:pt>
                <c:pt idx="42">
                  <c:v>Kazakhstan</c:v>
                </c:pt>
                <c:pt idx="43">
                  <c:v>Canada</c:v>
                </c:pt>
                <c:pt idx="44">
                  <c:v>Australia</c:v>
                </c:pt>
                <c:pt idx="45">
                  <c:v>New Zealand</c:v>
                </c:pt>
                <c:pt idx="46">
                  <c:v>Brazil</c:v>
                </c:pt>
                <c:pt idx="47">
                  <c:v>Singapore</c:v>
                </c:pt>
                <c:pt idx="48">
                  <c:v>United Arab Emirates</c:v>
                </c:pt>
                <c:pt idx="49">
                  <c:v>Qatar</c:v>
                </c:pt>
                <c:pt idx="50">
                  <c:v>Chile</c:v>
                </c:pt>
                <c:pt idx="51">
                  <c:v>Serbia</c:v>
                </c:pt>
                <c:pt idx="52">
                  <c:v>Slovenia</c:v>
                </c:pt>
                <c:pt idx="53">
                  <c:v>Malaysia</c:v>
                </c:pt>
                <c:pt idx="54">
                  <c:v>Mexico</c:v>
                </c:pt>
                <c:pt idx="55">
                  <c:v>Jordan</c:v>
                </c:pt>
                <c:pt idx="56">
                  <c:v>Colombia</c:v>
                </c:pt>
                <c:pt idx="57">
                  <c:v>Croatia</c:v>
                </c:pt>
                <c:pt idx="58">
                  <c:v>Poland</c:v>
                </c:pt>
                <c:pt idx="59">
                  <c:v>Italy</c:v>
                </c:pt>
                <c:pt idx="60">
                  <c:v>Romania</c:v>
                </c:pt>
                <c:pt idx="61">
                  <c:v>Thailand</c:v>
                </c:pt>
                <c:pt idx="62">
                  <c:v>Peru</c:v>
                </c:pt>
                <c:pt idx="63">
                  <c:v>Albania</c:v>
                </c:pt>
              </c:strCache>
            </c:strRef>
          </c:cat>
          <c:val>
            <c:numRef>
              <c:f>st62q04!$H$3:$H$66</c:f>
              <c:numCache>
                <c:formatCode>0</c:formatCode>
                <c:ptCount val="64"/>
                <c:pt idx="0">
                  <c:v>4.274776983554732</c:v>
                </c:pt>
                <c:pt idx="1">
                  <c:v>5.2208730641347216</c:v>
                </c:pt>
                <c:pt idx="2">
                  <c:v>3.915123905606968</c:v>
                </c:pt>
                <c:pt idx="3">
                  <c:v>5.0649252582632718</c:v>
                </c:pt>
                <c:pt idx="4">
                  <c:v>7.5526328095019881</c:v>
                </c:pt>
                <c:pt idx="5">
                  <c:v>7.2900615027828826</c:v>
                </c:pt>
                <c:pt idx="6">
                  <c:v>9.8694627686749179</c:v>
                </c:pt>
                <c:pt idx="7">
                  <c:v>10.152667547388271</c:v>
                </c:pt>
                <c:pt idx="8">
                  <c:v>7.742060690421301</c:v>
                </c:pt>
                <c:pt idx="9">
                  <c:v>10.76005605124181</c:v>
                </c:pt>
                <c:pt idx="10">
                  <c:v>10.27739096075728</c:v>
                </c:pt>
                <c:pt idx="11">
                  <c:v>11.55041509954359</c:v>
                </c:pt>
                <c:pt idx="12">
                  <c:v>11.32084971235918</c:v>
                </c:pt>
                <c:pt idx="13">
                  <c:v>13.37133279583556</c:v>
                </c:pt>
                <c:pt idx="14">
                  <c:v>15.70528131777758</c:v>
                </c:pt>
                <c:pt idx="15">
                  <c:v>11.486814717276721</c:v>
                </c:pt>
                <c:pt idx="16">
                  <c:v>15.31939424921749</c:v>
                </c:pt>
                <c:pt idx="17">
                  <c:v>15.34654697264383</c:v>
                </c:pt>
                <c:pt idx="18">
                  <c:v>16.82445353478154</c:v>
                </c:pt>
                <c:pt idx="19">
                  <c:v>16.625212022388329</c:v>
                </c:pt>
                <c:pt idx="20">
                  <c:v>16.272568970870651</c:v>
                </c:pt>
                <c:pt idx="21">
                  <c:v>16.523724868501279</c:v>
                </c:pt>
                <c:pt idx="22">
                  <c:v>14.93133963833175</c:v>
                </c:pt>
                <c:pt idx="23">
                  <c:v>17.858581366943412</c:v>
                </c:pt>
                <c:pt idx="24">
                  <c:v>17.063226076497969</c:v>
                </c:pt>
                <c:pt idx="25">
                  <c:v>23.337528688293389</c:v>
                </c:pt>
                <c:pt idx="26">
                  <c:v>22.74504402310782</c:v>
                </c:pt>
                <c:pt idx="27">
                  <c:v>19.747952543006171</c:v>
                </c:pt>
                <c:pt idx="28">
                  <c:v>19.034822177941852</c:v>
                </c:pt>
                <c:pt idx="29">
                  <c:v>20.694927805153821</c:v>
                </c:pt>
                <c:pt idx="30">
                  <c:v>18.51296609421161</c:v>
                </c:pt>
                <c:pt idx="31">
                  <c:v>21.796159486244399</c:v>
                </c:pt>
                <c:pt idx="32">
                  <c:v>20.875135547228918</c:v>
                </c:pt>
                <c:pt idx="33">
                  <c:v>31.400584888802399</c:v>
                </c:pt>
                <c:pt idx="34">
                  <c:v>20.79545942619562</c:v>
                </c:pt>
                <c:pt idx="35">
                  <c:v>23.734868886274128</c:v>
                </c:pt>
                <c:pt idx="36">
                  <c:v>21.561387754905731</c:v>
                </c:pt>
                <c:pt idx="37">
                  <c:v>19.459774436145651</c:v>
                </c:pt>
                <c:pt idx="38">
                  <c:v>20.847561317015629</c:v>
                </c:pt>
                <c:pt idx="39">
                  <c:v>22.96822876394663</c:v>
                </c:pt>
                <c:pt idx="40">
                  <c:v>19.479657656751041</c:v>
                </c:pt>
                <c:pt idx="41">
                  <c:v>22.02601358491037</c:v>
                </c:pt>
                <c:pt idx="42">
                  <c:v>25.958587279631189</c:v>
                </c:pt>
                <c:pt idx="43">
                  <c:v>24.386662830832179</c:v>
                </c:pt>
                <c:pt idx="44">
                  <c:v>24.656717689567522</c:v>
                </c:pt>
                <c:pt idx="45">
                  <c:v>25.707752873998569</c:v>
                </c:pt>
                <c:pt idx="46">
                  <c:v>24.6211930299032</c:v>
                </c:pt>
                <c:pt idx="47">
                  <c:v>21.41640270277864</c:v>
                </c:pt>
                <c:pt idx="48">
                  <c:v>21.161841436398159</c:v>
                </c:pt>
                <c:pt idx="49">
                  <c:v>15.746486853535931</c:v>
                </c:pt>
                <c:pt idx="50">
                  <c:v>27.58942449248525</c:v>
                </c:pt>
                <c:pt idx="51">
                  <c:v>24.409200646065958</c:v>
                </c:pt>
                <c:pt idx="52">
                  <c:v>24.431627552431681</c:v>
                </c:pt>
                <c:pt idx="53">
                  <c:v>30.4511487487338</c:v>
                </c:pt>
                <c:pt idx="54">
                  <c:v>25.283355899071118</c:v>
                </c:pt>
                <c:pt idx="55">
                  <c:v>20.551857079290599</c:v>
                </c:pt>
                <c:pt idx="56">
                  <c:v>29.025728505104919</c:v>
                </c:pt>
                <c:pt idx="57">
                  <c:v>18.22700344859766</c:v>
                </c:pt>
                <c:pt idx="58">
                  <c:v>27.49090129875113</c:v>
                </c:pt>
                <c:pt idx="59">
                  <c:v>25.11901776720071</c:v>
                </c:pt>
                <c:pt idx="60">
                  <c:v>25.923022308473911</c:v>
                </c:pt>
                <c:pt idx="61">
                  <c:v>39.764021068498081</c:v>
                </c:pt>
                <c:pt idx="62">
                  <c:v>28.388580502601759</c:v>
                </c:pt>
                <c:pt idx="63">
                  <c:v>22.584015214145811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1AD-4421-8950-312CE1A9A7C3}"/>
            </c:ext>
          </c:extLst>
        </c:ser>
        <c:ser>
          <c:idx val="5"/>
          <c:order val="5"/>
          <c:tx>
            <c:strRef>
              <c:f>st62q04!$I$2</c:f>
              <c:strCache>
                <c:ptCount val="1"/>
                <c:pt idx="0">
                  <c:v>% group_5</c:v>
                </c:pt>
              </c:strCache>
            </c:strRef>
          </c:tx>
          <c:spPr>
            <a:solidFill>
              <a:srgbClr val="70AD47"/>
            </a:solidFill>
            <a:ln w="25400">
              <a:noFill/>
            </a:ln>
          </c:spPr>
          <c:invertIfNegative val="0"/>
          <c:cat>
            <c:strRef>
              <c:f>st62q04!$C$3:$C$66</c:f>
              <c:strCache>
                <c:ptCount val="64"/>
                <c:pt idx="0">
                  <c:v>Iceland</c:v>
                </c:pt>
                <c:pt idx="1">
                  <c:v>Spain</c:v>
                </c:pt>
                <c:pt idx="2">
                  <c:v>Korea</c:v>
                </c:pt>
                <c:pt idx="3">
                  <c:v>Chinese Taipei</c:v>
                </c:pt>
                <c:pt idx="4">
                  <c:v>Hong Kong-China</c:v>
                </c:pt>
                <c:pt idx="5">
                  <c:v>Sweden</c:v>
                </c:pt>
                <c:pt idx="6">
                  <c:v>Viet Nam</c:v>
                </c:pt>
                <c:pt idx="7">
                  <c:v>Japan</c:v>
                </c:pt>
                <c:pt idx="8">
                  <c:v>Liechtenstein</c:v>
                </c:pt>
                <c:pt idx="9">
                  <c:v>Austria</c:v>
                </c:pt>
                <c:pt idx="10">
                  <c:v>Israel</c:v>
                </c:pt>
                <c:pt idx="11">
                  <c:v>Germany</c:v>
                </c:pt>
                <c:pt idx="12">
                  <c:v>Shanghai-China</c:v>
                </c:pt>
                <c:pt idx="13">
                  <c:v>Belgium</c:v>
                </c:pt>
                <c:pt idx="14">
                  <c:v>Latvia</c:v>
                </c:pt>
                <c:pt idx="15">
                  <c:v>Switzerland</c:v>
                </c:pt>
                <c:pt idx="16">
                  <c:v>Finland</c:v>
                </c:pt>
                <c:pt idx="17">
                  <c:v>Tunisia</c:v>
                </c:pt>
                <c:pt idx="18">
                  <c:v>Hungary</c:v>
                </c:pt>
                <c:pt idx="19">
                  <c:v>Greece</c:v>
                </c:pt>
                <c:pt idx="20">
                  <c:v>France</c:v>
                </c:pt>
                <c:pt idx="21">
                  <c:v>Slovak Republic</c:v>
                </c:pt>
                <c:pt idx="22">
                  <c:v>Czech Republic</c:v>
                </c:pt>
                <c:pt idx="23">
                  <c:v>Macao-China</c:v>
                </c:pt>
                <c:pt idx="24">
                  <c:v>Uruguay</c:v>
                </c:pt>
                <c:pt idx="25">
                  <c:v>Turkey</c:v>
                </c:pt>
                <c:pt idx="26">
                  <c:v>Netherlands</c:v>
                </c:pt>
                <c:pt idx="27">
                  <c:v>Costa Rica</c:v>
                </c:pt>
                <c:pt idx="28">
                  <c:v>Lithuania</c:v>
                </c:pt>
                <c:pt idx="29">
                  <c:v>Estonia</c:v>
                </c:pt>
                <c:pt idx="30">
                  <c:v>Luxembourg</c:v>
                </c:pt>
                <c:pt idx="31">
                  <c:v>United Kingdom</c:v>
                </c:pt>
                <c:pt idx="32">
                  <c:v>Ireland</c:v>
                </c:pt>
                <c:pt idx="33">
                  <c:v>Indonesia</c:v>
                </c:pt>
                <c:pt idx="34">
                  <c:v>Portugal</c:v>
                </c:pt>
                <c:pt idx="35">
                  <c:v>Perm(Russian Federation)</c:v>
                </c:pt>
                <c:pt idx="36">
                  <c:v>Bulgaria</c:v>
                </c:pt>
                <c:pt idx="37">
                  <c:v>Denmark</c:v>
                </c:pt>
                <c:pt idx="38">
                  <c:v>Montenegro</c:v>
                </c:pt>
                <c:pt idx="39">
                  <c:v>Russian Federation</c:v>
                </c:pt>
                <c:pt idx="40">
                  <c:v>Argentina</c:v>
                </c:pt>
                <c:pt idx="41">
                  <c:v>United States of America</c:v>
                </c:pt>
                <c:pt idx="42">
                  <c:v>Kazakhstan</c:v>
                </c:pt>
                <c:pt idx="43">
                  <c:v>Canada</c:v>
                </c:pt>
                <c:pt idx="44">
                  <c:v>Australia</c:v>
                </c:pt>
                <c:pt idx="45">
                  <c:v>New Zealand</c:v>
                </c:pt>
                <c:pt idx="46">
                  <c:v>Brazil</c:v>
                </c:pt>
                <c:pt idx="47">
                  <c:v>Singapore</c:v>
                </c:pt>
                <c:pt idx="48">
                  <c:v>United Arab Emirates</c:v>
                </c:pt>
                <c:pt idx="49">
                  <c:v>Qatar</c:v>
                </c:pt>
                <c:pt idx="50">
                  <c:v>Chile</c:v>
                </c:pt>
                <c:pt idx="51">
                  <c:v>Serbia</c:v>
                </c:pt>
                <c:pt idx="52">
                  <c:v>Slovenia</c:v>
                </c:pt>
                <c:pt idx="53">
                  <c:v>Malaysia</c:v>
                </c:pt>
                <c:pt idx="54">
                  <c:v>Mexico</c:v>
                </c:pt>
                <c:pt idx="55">
                  <c:v>Jordan</c:v>
                </c:pt>
                <c:pt idx="56">
                  <c:v>Colombia</c:v>
                </c:pt>
                <c:pt idx="57">
                  <c:v>Croatia</c:v>
                </c:pt>
                <c:pt idx="58">
                  <c:v>Poland</c:v>
                </c:pt>
                <c:pt idx="59">
                  <c:v>Italy</c:v>
                </c:pt>
                <c:pt idx="60">
                  <c:v>Romania</c:v>
                </c:pt>
                <c:pt idx="61">
                  <c:v>Thailand</c:v>
                </c:pt>
                <c:pt idx="62">
                  <c:v>Peru</c:v>
                </c:pt>
                <c:pt idx="63">
                  <c:v>Albania</c:v>
                </c:pt>
              </c:strCache>
            </c:strRef>
          </c:cat>
          <c:val>
            <c:numRef>
              <c:f>st62q04!$I$3:$I$66</c:f>
              <c:numCache>
                <c:formatCode>0</c:formatCode>
                <c:ptCount val="64"/>
                <c:pt idx="0">
                  <c:v>3.525992703932928</c:v>
                </c:pt>
                <c:pt idx="1">
                  <c:v>4.1942017364362822</c:v>
                </c:pt>
                <c:pt idx="2">
                  <c:v>1.4753833444877129</c:v>
                </c:pt>
                <c:pt idx="3">
                  <c:v>1.6014959065384411</c:v>
                </c:pt>
                <c:pt idx="4">
                  <c:v>5.3345058704792372</c:v>
                </c:pt>
                <c:pt idx="5">
                  <c:v>4.8472360044799263</c:v>
                </c:pt>
                <c:pt idx="6">
                  <c:v>5.0532995932826328</c:v>
                </c:pt>
                <c:pt idx="7">
                  <c:v>3.1869525403365548</c:v>
                </c:pt>
                <c:pt idx="8">
                  <c:v>10.508755384132231</c:v>
                </c:pt>
                <c:pt idx="9">
                  <c:v>7.6878190820003107</c:v>
                </c:pt>
                <c:pt idx="10">
                  <c:v>18.524993544768069</c:v>
                </c:pt>
                <c:pt idx="11">
                  <c:v>10.34788706157927</c:v>
                </c:pt>
                <c:pt idx="12">
                  <c:v>19.386879368563349</c:v>
                </c:pt>
                <c:pt idx="13">
                  <c:v>19.626647708280839</c:v>
                </c:pt>
                <c:pt idx="14">
                  <c:v>11.59732461168794</c:v>
                </c:pt>
                <c:pt idx="15">
                  <c:v>15.947843003040081</c:v>
                </c:pt>
                <c:pt idx="16">
                  <c:v>8.0893385150880981</c:v>
                </c:pt>
                <c:pt idx="17">
                  <c:v>15.792936415322631</c:v>
                </c:pt>
                <c:pt idx="18">
                  <c:v>12.845668201826999</c:v>
                </c:pt>
                <c:pt idx="19">
                  <c:v>21.621382766457501</c:v>
                </c:pt>
                <c:pt idx="20">
                  <c:v>26.152681975432969</c:v>
                </c:pt>
                <c:pt idx="21">
                  <c:v>22.489354771076179</c:v>
                </c:pt>
                <c:pt idx="22">
                  <c:v>16.803041695304071</c:v>
                </c:pt>
                <c:pt idx="23">
                  <c:v>22.590586111061938</c:v>
                </c:pt>
                <c:pt idx="24">
                  <c:v>14.481035764713679</c:v>
                </c:pt>
                <c:pt idx="25">
                  <c:v>13.608496183802041</c:v>
                </c:pt>
                <c:pt idx="26">
                  <c:v>24.985485813820471</c:v>
                </c:pt>
                <c:pt idx="27">
                  <c:v>26.208916174140018</c:v>
                </c:pt>
                <c:pt idx="28">
                  <c:v>21.64175264983939</c:v>
                </c:pt>
                <c:pt idx="29">
                  <c:v>16.983257342456529</c:v>
                </c:pt>
                <c:pt idx="30">
                  <c:v>30.93185010260256</c:v>
                </c:pt>
                <c:pt idx="31">
                  <c:v>18.820314587866829</c:v>
                </c:pt>
                <c:pt idx="32">
                  <c:v>22.285330883802111</c:v>
                </c:pt>
                <c:pt idx="33">
                  <c:v>10.097625197550821</c:v>
                </c:pt>
                <c:pt idx="34">
                  <c:v>28.196347765967712</c:v>
                </c:pt>
                <c:pt idx="35">
                  <c:v>22.706854652086061</c:v>
                </c:pt>
                <c:pt idx="36">
                  <c:v>27.075980837232301</c:v>
                </c:pt>
                <c:pt idx="37">
                  <c:v>30.034316928232631</c:v>
                </c:pt>
                <c:pt idx="38">
                  <c:v>34.249848411844333</c:v>
                </c:pt>
                <c:pt idx="39">
                  <c:v>22.585651136378299</c:v>
                </c:pt>
                <c:pt idx="40">
                  <c:v>32.21282411074538</c:v>
                </c:pt>
                <c:pt idx="41">
                  <c:v>23.446484588689479</c:v>
                </c:pt>
                <c:pt idx="42">
                  <c:v>27.061118031002909</c:v>
                </c:pt>
                <c:pt idx="43">
                  <c:v>27.80807247140968</c:v>
                </c:pt>
                <c:pt idx="44">
                  <c:v>26.142084609544259</c:v>
                </c:pt>
                <c:pt idx="45">
                  <c:v>20.36834701518211</c:v>
                </c:pt>
                <c:pt idx="46">
                  <c:v>19.34995396610103</c:v>
                </c:pt>
                <c:pt idx="47">
                  <c:v>38.051124604424942</c:v>
                </c:pt>
                <c:pt idx="48">
                  <c:v>42.327408952982907</c:v>
                </c:pt>
                <c:pt idx="49">
                  <c:v>42.089368775404743</c:v>
                </c:pt>
                <c:pt idx="50">
                  <c:v>24.97046021846532</c:v>
                </c:pt>
                <c:pt idx="51">
                  <c:v>33.994460907926253</c:v>
                </c:pt>
                <c:pt idx="52">
                  <c:v>33.262855120187901</c:v>
                </c:pt>
                <c:pt idx="53">
                  <c:v>25.664411871642081</c:v>
                </c:pt>
                <c:pt idx="54">
                  <c:v>23.16416280350818</c:v>
                </c:pt>
                <c:pt idx="55">
                  <c:v>49.796586507706259</c:v>
                </c:pt>
                <c:pt idx="56">
                  <c:v>22.451944917641239</c:v>
                </c:pt>
                <c:pt idx="57">
                  <c:v>48.596303348266758</c:v>
                </c:pt>
                <c:pt idx="58">
                  <c:v>22.89792715755566</c:v>
                </c:pt>
                <c:pt idx="59">
                  <c:v>38.077979150673258</c:v>
                </c:pt>
                <c:pt idx="60">
                  <c:v>36.395209117571248</c:v>
                </c:pt>
                <c:pt idx="61">
                  <c:v>24.692962481314169</c:v>
                </c:pt>
                <c:pt idx="62">
                  <c:v>35.944873022977212</c:v>
                </c:pt>
                <c:pt idx="63">
                  <c:v>59.385073980995351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1AD-4421-8950-312CE1A9A7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41230264"/>
        <c:axId val="1"/>
      </c:barChart>
      <c:catAx>
        <c:axId val="5412302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23026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st62q09_04_combined!$D$2</c:f>
              <c:strCache>
                <c:ptCount val="1"/>
                <c:pt idx="0">
                  <c:v>%starting category</c:v>
                </c:pt>
              </c:strCache>
            </c:strRef>
          </c:tx>
          <c:spPr>
            <a:noFill/>
            <a:ln w="25400">
              <a:noFill/>
            </a:ln>
          </c:spPr>
          <c:invertIfNegative val="0"/>
          <c:cat>
            <c:strRef>
              <c:f>st62q09_04_combined!$C$3:$C$66</c:f>
              <c:strCache>
                <c:ptCount val="64"/>
                <c:pt idx="0">
                  <c:v>Netherlands</c:v>
                </c:pt>
                <c:pt idx="1">
                  <c:v>Sweden</c:v>
                </c:pt>
                <c:pt idx="2">
                  <c:v>Finland</c:v>
                </c:pt>
                <c:pt idx="3">
                  <c:v>Iceland</c:v>
                </c:pt>
                <c:pt idx="4">
                  <c:v>Qatar</c:v>
                </c:pt>
                <c:pt idx="5">
                  <c:v>Liechtenstein</c:v>
                </c:pt>
                <c:pt idx="6">
                  <c:v>Denmark</c:v>
                </c:pt>
                <c:pt idx="7">
                  <c:v>Israel</c:v>
                </c:pt>
                <c:pt idx="8">
                  <c:v>New Zealand</c:v>
                </c:pt>
                <c:pt idx="9">
                  <c:v>Ireland</c:v>
                </c:pt>
                <c:pt idx="10">
                  <c:v>Luxembourg</c:v>
                </c:pt>
                <c:pt idx="11">
                  <c:v>Switzerland</c:v>
                </c:pt>
                <c:pt idx="12">
                  <c:v>United Kingdom</c:v>
                </c:pt>
                <c:pt idx="13">
                  <c:v>France</c:v>
                </c:pt>
                <c:pt idx="14">
                  <c:v>Australia</c:v>
                </c:pt>
                <c:pt idx="15">
                  <c:v>Lithuania</c:v>
                </c:pt>
                <c:pt idx="16">
                  <c:v>Belgium</c:v>
                </c:pt>
                <c:pt idx="17">
                  <c:v>Mexico</c:v>
                </c:pt>
                <c:pt idx="18">
                  <c:v>Malaysia</c:v>
                </c:pt>
                <c:pt idx="19">
                  <c:v>Austria</c:v>
                </c:pt>
                <c:pt idx="20">
                  <c:v>Indonesia</c:v>
                </c:pt>
                <c:pt idx="21">
                  <c:v>Chinese Taipei</c:v>
                </c:pt>
                <c:pt idx="22">
                  <c:v>Singapore</c:v>
                </c:pt>
                <c:pt idx="23">
                  <c:v>Uruguay</c:v>
                </c:pt>
                <c:pt idx="24">
                  <c:v>Spain</c:v>
                </c:pt>
                <c:pt idx="25">
                  <c:v>Argentina</c:v>
                </c:pt>
                <c:pt idx="26">
                  <c:v>Canada</c:v>
                </c:pt>
                <c:pt idx="27">
                  <c:v>Jordan</c:v>
                </c:pt>
                <c:pt idx="28">
                  <c:v>Costa Rica</c:v>
                </c:pt>
                <c:pt idx="29">
                  <c:v>Germany</c:v>
                </c:pt>
                <c:pt idx="30">
                  <c:v>Hong Kong-China</c:v>
                </c:pt>
                <c:pt idx="31">
                  <c:v>Romania</c:v>
                </c:pt>
                <c:pt idx="32">
                  <c:v>Bulgaria</c:v>
                </c:pt>
                <c:pt idx="33">
                  <c:v>United Arab Emirates</c:v>
                </c:pt>
                <c:pt idx="34">
                  <c:v>Brazil</c:v>
                </c:pt>
                <c:pt idx="35">
                  <c:v>Thailand</c:v>
                </c:pt>
                <c:pt idx="36">
                  <c:v>Italy</c:v>
                </c:pt>
                <c:pt idx="37">
                  <c:v>Kazakhstan</c:v>
                </c:pt>
                <c:pt idx="38">
                  <c:v>Slovak Republic</c:v>
                </c:pt>
                <c:pt idx="39">
                  <c:v>Russian Federation</c:v>
                </c:pt>
                <c:pt idx="40">
                  <c:v>Tunisia</c:v>
                </c:pt>
                <c:pt idx="41">
                  <c:v>United States of America</c:v>
                </c:pt>
                <c:pt idx="42">
                  <c:v>Chile</c:v>
                </c:pt>
                <c:pt idx="43">
                  <c:v>Greece</c:v>
                </c:pt>
                <c:pt idx="44">
                  <c:v>Montenegro</c:v>
                </c:pt>
                <c:pt idx="45">
                  <c:v>Colombia</c:v>
                </c:pt>
                <c:pt idx="46">
                  <c:v>Perm(Russian Federation)</c:v>
                </c:pt>
                <c:pt idx="47">
                  <c:v>Estonia</c:v>
                </c:pt>
                <c:pt idx="48">
                  <c:v>Czech Republic</c:v>
                </c:pt>
                <c:pt idx="49">
                  <c:v>Albania</c:v>
                </c:pt>
                <c:pt idx="50">
                  <c:v>Japan</c:v>
                </c:pt>
                <c:pt idx="51">
                  <c:v>Poland</c:v>
                </c:pt>
                <c:pt idx="52">
                  <c:v>Portugal</c:v>
                </c:pt>
                <c:pt idx="53">
                  <c:v>Serbia</c:v>
                </c:pt>
                <c:pt idx="54">
                  <c:v>Peru</c:v>
                </c:pt>
                <c:pt idx="55">
                  <c:v>Turkey</c:v>
                </c:pt>
                <c:pt idx="56">
                  <c:v>Latvia</c:v>
                </c:pt>
                <c:pt idx="57">
                  <c:v>Slovenia</c:v>
                </c:pt>
                <c:pt idx="58">
                  <c:v>Hungary</c:v>
                </c:pt>
                <c:pt idx="59">
                  <c:v>Croatia</c:v>
                </c:pt>
                <c:pt idx="60">
                  <c:v>Macao-China</c:v>
                </c:pt>
                <c:pt idx="61">
                  <c:v>Viet Nam</c:v>
                </c:pt>
                <c:pt idx="62">
                  <c:v>Shanghai-China</c:v>
                </c:pt>
                <c:pt idx="63">
                  <c:v>Korea</c:v>
                </c:pt>
              </c:strCache>
            </c:strRef>
          </c:cat>
          <c:val>
            <c:numRef>
              <c:f>st62q09_04_combined!$D$3:$D$66</c:f>
              <c:numCache>
                <c:formatCode>0</c:formatCode>
                <c:ptCount val="64"/>
                <c:pt idx="0">
                  <c:v>39.54520317903377</c:v>
                </c:pt>
                <c:pt idx="1">
                  <c:v>53.916175127982221</c:v>
                </c:pt>
                <c:pt idx="2">
                  <c:v>56.805905479941451</c:v>
                </c:pt>
                <c:pt idx="3">
                  <c:v>66.457958271391689</c:v>
                </c:pt>
                <c:pt idx="4">
                  <c:v>67.678838670801554</c:v>
                </c:pt>
                <c:pt idx="5">
                  <c:v>69.192652409604506</c:v>
                </c:pt>
                <c:pt idx="6">
                  <c:v>72.470998823207495</c:v>
                </c:pt>
                <c:pt idx="7">
                  <c:v>75.115764301946385</c:v>
                </c:pt>
                <c:pt idx="8">
                  <c:v>75.231682723539535</c:v>
                </c:pt>
                <c:pt idx="9">
                  <c:v>77.291665778324926</c:v>
                </c:pt>
                <c:pt idx="10">
                  <c:v>78.932988335428121</c:v>
                </c:pt>
                <c:pt idx="11">
                  <c:v>79.090161644560382</c:v>
                </c:pt>
                <c:pt idx="12">
                  <c:v>80.677121400520534</c:v>
                </c:pt>
                <c:pt idx="13">
                  <c:v>82.319345589446485</c:v>
                </c:pt>
                <c:pt idx="14">
                  <c:v>82.347631187185655</c:v>
                </c:pt>
                <c:pt idx="15">
                  <c:v>84.458550438277996</c:v>
                </c:pt>
                <c:pt idx="16">
                  <c:v>86.311129553384845</c:v>
                </c:pt>
                <c:pt idx="17">
                  <c:v>86.412944955916501</c:v>
                </c:pt>
                <c:pt idx="18">
                  <c:v>87.358169715352346</c:v>
                </c:pt>
                <c:pt idx="19">
                  <c:v>89.117887926468015</c:v>
                </c:pt>
                <c:pt idx="20">
                  <c:v>90.414729124790426</c:v>
                </c:pt>
                <c:pt idx="21">
                  <c:v>90.987978839101459</c:v>
                </c:pt>
                <c:pt idx="22">
                  <c:v>91.230108356257688</c:v>
                </c:pt>
                <c:pt idx="23">
                  <c:v>91.906771908317452</c:v>
                </c:pt>
                <c:pt idx="24">
                  <c:v>92.478306436756469</c:v>
                </c:pt>
                <c:pt idx="25">
                  <c:v>92.708154147921547</c:v>
                </c:pt>
                <c:pt idx="26">
                  <c:v>92.712684463585958</c:v>
                </c:pt>
                <c:pt idx="27">
                  <c:v>92.845231402199317</c:v>
                </c:pt>
                <c:pt idx="28">
                  <c:v>92.990326943914951</c:v>
                </c:pt>
                <c:pt idx="29">
                  <c:v>94.003053436272253</c:v>
                </c:pt>
                <c:pt idx="30">
                  <c:v>94.033469842090767</c:v>
                </c:pt>
                <c:pt idx="31">
                  <c:v>94.182879804971705</c:v>
                </c:pt>
                <c:pt idx="32">
                  <c:v>94.254346299353557</c:v>
                </c:pt>
                <c:pt idx="33">
                  <c:v>94.352301473928037</c:v>
                </c:pt>
                <c:pt idx="34">
                  <c:v>94.8281285059536</c:v>
                </c:pt>
                <c:pt idx="35">
                  <c:v>95.116446028324333</c:v>
                </c:pt>
                <c:pt idx="36">
                  <c:v>95.363921344614255</c:v>
                </c:pt>
                <c:pt idx="37">
                  <c:v>95.502404086861134</c:v>
                </c:pt>
                <c:pt idx="38">
                  <c:v>95.572697625703867</c:v>
                </c:pt>
                <c:pt idx="39">
                  <c:v>95.853772513169858</c:v>
                </c:pt>
                <c:pt idx="40">
                  <c:v>96.019376402118326</c:v>
                </c:pt>
                <c:pt idx="41">
                  <c:v>96.066882025657549</c:v>
                </c:pt>
                <c:pt idx="42">
                  <c:v>96.454235053142014</c:v>
                </c:pt>
                <c:pt idx="43">
                  <c:v>96.463504171157609</c:v>
                </c:pt>
                <c:pt idx="44">
                  <c:v>96.629328309894674</c:v>
                </c:pt>
                <c:pt idx="45">
                  <c:v>96.750050604023158</c:v>
                </c:pt>
                <c:pt idx="46">
                  <c:v>97.003994977611725</c:v>
                </c:pt>
                <c:pt idx="47">
                  <c:v>97.161152212344902</c:v>
                </c:pt>
                <c:pt idx="48">
                  <c:v>97.259865123401084</c:v>
                </c:pt>
                <c:pt idx="49">
                  <c:v>97.373030504772331</c:v>
                </c:pt>
                <c:pt idx="50">
                  <c:v>97.502950187280973</c:v>
                </c:pt>
                <c:pt idx="51">
                  <c:v>97.528936362030166</c:v>
                </c:pt>
                <c:pt idx="52">
                  <c:v>97.589616462077529</c:v>
                </c:pt>
                <c:pt idx="53">
                  <c:v>97.676018611640316</c:v>
                </c:pt>
                <c:pt idx="54">
                  <c:v>97.730228094115347</c:v>
                </c:pt>
                <c:pt idx="55">
                  <c:v>97.929954439064019</c:v>
                </c:pt>
                <c:pt idx="56">
                  <c:v>97.972191346983095</c:v>
                </c:pt>
                <c:pt idx="57">
                  <c:v>98.220398340604035</c:v>
                </c:pt>
                <c:pt idx="58">
                  <c:v>98.252290582291025</c:v>
                </c:pt>
                <c:pt idx="59">
                  <c:v>98.564791684224232</c:v>
                </c:pt>
                <c:pt idx="60">
                  <c:v>98.661353972840587</c:v>
                </c:pt>
                <c:pt idx="61">
                  <c:v>98.663819422004337</c:v>
                </c:pt>
                <c:pt idx="62">
                  <c:v>99.462146206516195</c:v>
                </c:pt>
                <c:pt idx="63">
                  <c:v>99.700278789951341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51-4F6C-AF6B-50ABF69591ED}"/>
            </c:ext>
          </c:extLst>
        </c:ser>
        <c:ser>
          <c:idx val="1"/>
          <c:order val="1"/>
          <c:tx>
            <c:strRef>
              <c:f>st62q09_04_combined!$E$2</c:f>
              <c:strCache>
                <c:ptCount val="1"/>
                <c:pt idx="0">
                  <c:v>% group_1</c:v>
                </c:pt>
              </c:strCache>
            </c:strRef>
          </c:tx>
          <c:spPr>
            <a:solidFill>
              <a:srgbClr val="2C7BB6"/>
            </a:solidFill>
            <a:ln w="25400">
              <a:noFill/>
            </a:ln>
          </c:spPr>
          <c:invertIfNegative val="0"/>
          <c:cat>
            <c:strRef>
              <c:f>st62q09_04_combined!$C$3:$C$66</c:f>
              <c:strCache>
                <c:ptCount val="64"/>
                <c:pt idx="0">
                  <c:v>Netherlands</c:v>
                </c:pt>
                <c:pt idx="1">
                  <c:v>Sweden</c:v>
                </c:pt>
                <c:pt idx="2">
                  <c:v>Finland</c:v>
                </c:pt>
                <c:pt idx="3">
                  <c:v>Iceland</c:v>
                </c:pt>
                <c:pt idx="4">
                  <c:v>Qatar</c:v>
                </c:pt>
                <c:pt idx="5">
                  <c:v>Liechtenstein</c:v>
                </c:pt>
                <c:pt idx="6">
                  <c:v>Denmark</c:v>
                </c:pt>
                <c:pt idx="7">
                  <c:v>Israel</c:v>
                </c:pt>
                <c:pt idx="8">
                  <c:v>New Zealand</c:v>
                </c:pt>
                <c:pt idx="9">
                  <c:v>Ireland</c:v>
                </c:pt>
                <c:pt idx="10">
                  <c:v>Luxembourg</c:v>
                </c:pt>
                <c:pt idx="11">
                  <c:v>Switzerland</c:v>
                </c:pt>
                <c:pt idx="12">
                  <c:v>United Kingdom</c:v>
                </c:pt>
                <c:pt idx="13">
                  <c:v>France</c:v>
                </c:pt>
                <c:pt idx="14">
                  <c:v>Australia</c:v>
                </c:pt>
                <c:pt idx="15">
                  <c:v>Lithuania</c:v>
                </c:pt>
                <c:pt idx="16">
                  <c:v>Belgium</c:v>
                </c:pt>
                <c:pt idx="17">
                  <c:v>Mexico</c:v>
                </c:pt>
                <c:pt idx="18">
                  <c:v>Malaysia</c:v>
                </c:pt>
                <c:pt idx="19">
                  <c:v>Austria</c:v>
                </c:pt>
                <c:pt idx="20">
                  <c:v>Indonesia</c:v>
                </c:pt>
                <c:pt idx="21">
                  <c:v>Chinese Taipei</c:v>
                </c:pt>
                <c:pt idx="22">
                  <c:v>Singapore</c:v>
                </c:pt>
                <c:pt idx="23">
                  <c:v>Uruguay</c:v>
                </c:pt>
                <c:pt idx="24">
                  <c:v>Spain</c:v>
                </c:pt>
                <c:pt idx="25">
                  <c:v>Argentina</c:v>
                </c:pt>
                <c:pt idx="26">
                  <c:v>Canada</c:v>
                </c:pt>
                <c:pt idx="27">
                  <c:v>Jordan</c:v>
                </c:pt>
                <c:pt idx="28">
                  <c:v>Costa Rica</c:v>
                </c:pt>
                <c:pt idx="29">
                  <c:v>Germany</c:v>
                </c:pt>
                <c:pt idx="30">
                  <c:v>Hong Kong-China</c:v>
                </c:pt>
                <c:pt idx="31">
                  <c:v>Romania</c:v>
                </c:pt>
                <c:pt idx="32">
                  <c:v>Bulgaria</c:v>
                </c:pt>
                <c:pt idx="33">
                  <c:v>United Arab Emirates</c:v>
                </c:pt>
                <c:pt idx="34">
                  <c:v>Brazil</c:v>
                </c:pt>
                <c:pt idx="35">
                  <c:v>Thailand</c:v>
                </c:pt>
                <c:pt idx="36">
                  <c:v>Italy</c:v>
                </c:pt>
                <c:pt idx="37">
                  <c:v>Kazakhstan</c:v>
                </c:pt>
                <c:pt idx="38">
                  <c:v>Slovak Republic</c:v>
                </c:pt>
                <c:pt idx="39">
                  <c:v>Russian Federation</c:v>
                </c:pt>
                <c:pt idx="40">
                  <c:v>Tunisia</c:v>
                </c:pt>
                <c:pt idx="41">
                  <c:v>United States of America</c:v>
                </c:pt>
                <c:pt idx="42">
                  <c:v>Chile</c:v>
                </c:pt>
                <c:pt idx="43">
                  <c:v>Greece</c:v>
                </c:pt>
                <c:pt idx="44">
                  <c:v>Montenegro</c:v>
                </c:pt>
                <c:pt idx="45">
                  <c:v>Colombia</c:v>
                </c:pt>
                <c:pt idx="46">
                  <c:v>Perm(Russian Federation)</c:v>
                </c:pt>
                <c:pt idx="47">
                  <c:v>Estonia</c:v>
                </c:pt>
                <c:pt idx="48">
                  <c:v>Czech Republic</c:v>
                </c:pt>
                <c:pt idx="49">
                  <c:v>Albania</c:v>
                </c:pt>
                <c:pt idx="50">
                  <c:v>Japan</c:v>
                </c:pt>
                <c:pt idx="51">
                  <c:v>Poland</c:v>
                </c:pt>
                <c:pt idx="52">
                  <c:v>Portugal</c:v>
                </c:pt>
                <c:pt idx="53">
                  <c:v>Serbia</c:v>
                </c:pt>
                <c:pt idx="54">
                  <c:v>Peru</c:v>
                </c:pt>
                <c:pt idx="55">
                  <c:v>Turkey</c:v>
                </c:pt>
                <c:pt idx="56">
                  <c:v>Latvia</c:v>
                </c:pt>
                <c:pt idx="57">
                  <c:v>Slovenia</c:v>
                </c:pt>
                <c:pt idx="58">
                  <c:v>Hungary</c:v>
                </c:pt>
                <c:pt idx="59">
                  <c:v>Croatia</c:v>
                </c:pt>
                <c:pt idx="60">
                  <c:v>Macao-China</c:v>
                </c:pt>
                <c:pt idx="61">
                  <c:v>Viet Nam</c:v>
                </c:pt>
                <c:pt idx="62">
                  <c:v>Shanghai-China</c:v>
                </c:pt>
                <c:pt idx="63">
                  <c:v>Korea</c:v>
                </c:pt>
              </c:strCache>
            </c:strRef>
          </c:cat>
          <c:val>
            <c:numRef>
              <c:f>st62q09_04_combined!$E$3:$E$66</c:f>
              <c:numCache>
                <c:formatCode>0</c:formatCode>
                <c:ptCount val="64"/>
                <c:pt idx="0">
                  <c:v>60.45479682096623</c:v>
                </c:pt>
                <c:pt idx="1">
                  <c:v>46.083824872017779</c:v>
                </c:pt>
                <c:pt idx="2">
                  <c:v>43.194094520058549</c:v>
                </c:pt>
                <c:pt idx="3">
                  <c:v>33.542041728608311</c:v>
                </c:pt>
                <c:pt idx="4">
                  <c:v>32.321161329198453</c:v>
                </c:pt>
                <c:pt idx="5">
                  <c:v>30.807347590395501</c:v>
                </c:pt>
                <c:pt idx="6">
                  <c:v>27.529001176792502</c:v>
                </c:pt>
                <c:pt idx="7">
                  <c:v>24.884235698053612</c:v>
                </c:pt>
                <c:pt idx="8">
                  <c:v>24.768317276460468</c:v>
                </c:pt>
                <c:pt idx="9">
                  <c:v>22.70833422167507</c:v>
                </c:pt>
                <c:pt idx="10">
                  <c:v>21.067011664571879</c:v>
                </c:pt>
                <c:pt idx="11">
                  <c:v>20.909838355439621</c:v>
                </c:pt>
                <c:pt idx="12">
                  <c:v>19.32287859947947</c:v>
                </c:pt>
                <c:pt idx="13">
                  <c:v>17.680654410553512</c:v>
                </c:pt>
                <c:pt idx="14">
                  <c:v>17.652368812814341</c:v>
                </c:pt>
                <c:pt idx="15">
                  <c:v>15.541449561722001</c:v>
                </c:pt>
                <c:pt idx="16">
                  <c:v>13.68887044661515</c:v>
                </c:pt>
                <c:pt idx="17">
                  <c:v>13.587055044083501</c:v>
                </c:pt>
                <c:pt idx="18">
                  <c:v>12.64183028464765</c:v>
                </c:pt>
                <c:pt idx="19">
                  <c:v>10.882112073531991</c:v>
                </c:pt>
                <c:pt idx="20">
                  <c:v>9.5852708752095754</c:v>
                </c:pt>
                <c:pt idx="21">
                  <c:v>9.0120211608985485</c:v>
                </c:pt>
                <c:pt idx="22">
                  <c:v>8.7698916437423122</c:v>
                </c:pt>
                <c:pt idx="23">
                  <c:v>8.0932280916825512</c:v>
                </c:pt>
                <c:pt idx="24">
                  <c:v>7.5216935632435344</c:v>
                </c:pt>
                <c:pt idx="25">
                  <c:v>7.2918458520784464</c:v>
                </c:pt>
                <c:pt idx="26">
                  <c:v>7.2873155364140363</c:v>
                </c:pt>
                <c:pt idx="27">
                  <c:v>7.1547685978006799</c:v>
                </c:pt>
                <c:pt idx="28">
                  <c:v>7.0096730560850444</c:v>
                </c:pt>
                <c:pt idx="29">
                  <c:v>5.9969465637277519</c:v>
                </c:pt>
                <c:pt idx="30">
                  <c:v>5.966530157909232</c:v>
                </c:pt>
                <c:pt idx="31">
                  <c:v>5.8171201950282896</c:v>
                </c:pt>
                <c:pt idx="32">
                  <c:v>5.7456537006464359</c:v>
                </c:pt>
                <c:pt idx="33">
                  <c:v>5.6476985260719639</c:v>
                </c:pt>
                <c:pt idx="34">
                  <c:v>5.1718714940464023</c:v>
                </c:pt>
                <c:pt idx="35">
                  <c:v>4.8835539716756644</c:v>
                </c:pt>
                <c:pt idx="36">
                  <c:v>4.6360786553857514</c:v>
                </c:pt>
                <c:pt idx="37">
                  <c:v>4.4975959131388628</c:v>
                </c:pt>
                <c:pt idx="38">
                  <c:v>4.4273023742961328</c:v>
                </c:pt>
                <c:pt idx="39">
                  <c:v>4.1462274868301421</c:v>
                </c:pt>
                <c:pt idx="40">
                  <c:v>3.9806235978816731</c:v>
                </c:pt>
                <c:pt idx="41">
                  <c:v>3.9331179743424451</c:v>
                </c:pt>
                <c:pt idx="42">
                  <c:v>3.5457649468579868</c:v>
                </c:pt>
                <c:pt idx="43">
                  <c:v>3.536495828842384</c:v>
                </c:pt>
                <c:pt idx="44">
                  <c:v>3.3706716901053242</c:v>
                </c:pt>
                <c:pt idx="45">
                  <c:v>3.2499493959768349</c:v>
                </c:pt>
                <c:pt idx="46">
                  <c:v>2.9960050223882728</c:v>
                </c:pt>
                <c:pt idx="47">
                  <c:v>2.8388477876551041</c:v>
                </c:pt>
                <c:pt idx="48">
                  <c:v>2.7401348765989151</c:v>
                </c:pt>
                <c:pt idx="49">
                  <c:v>2.626969495227669</c:v>
                </c:pt>
                <c:pt idx="50">
                  <c:v>2.497049812719033</c:v>
                </c:pt>
                <c:pt idx="51">
                  <c:v>2.4710636379698281</c:v>
                </c:pt>
                <c:pt idx="52">
                  <c:v>2.4103835379224692</c:v>
                </c:pt>
                <c:pt idx="53">
                  <c:v>2.323981388359678</c:v>
                </c:pt>
                <c:pt idx="54">
                  <c:v>2.2697719058846482</c:v>
                </c:pt>
                <c:pt idx="55">
                  <c:v>2.0700455609359869</c:v>
                </c:pt>
                <c:pt idx="56">
                  <c:v>2.0278086530169088</c:v>
                </c:pt>
                <c:pt idx="57">
                  <c:v>1.77960165939597</c:v>
                </c:pt>
                <c:pt idx="58">
                  <c:v>1.7477094177089709</c:v>
                </c:pt>
                <c:pt idx="59">
                  <c:v>1.435208315775768</c:v>
                </c:pt>
                <c:pt idx="60">
                  <c:v>1.33864602715942</c:v>
                </c:pt>
                <c:pt idx="61">
                  <c:v>1.336180577995657</c:v>
                </c:pt>
                <c:pt idx="62">
                  <c:v>0.53785379348380125</c:v>
                </c:pt>
                <c:pt idx="63">
                  <c:v>0.29972121004865399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51-4F6C-AF6B-50ABF69591ED}"/>
            </c:ext>
          </c:extLst>
        </c:ser>
        <c:ser>
          <c:idx val="2"/>
          <c:order val="2"/>
          <c:tx>
            <c:strRef>
              <c:f>st62q09_04_combined!$F$2</c:f>
              <c:strCache>
                <c:ptCount val="1"/>
                <c:pt idx="0">
                  <c:v>% group_2</c:v>
                </c:pt>
              </c:strCache>
            </c:strRef>
          </c:tx>
          <c:spPr>
            <a:solidFill>
              <a:srgbClr val="ABD9E9"/>
            </a:solidFill>
            <a:ln w="25400">
              <a:noFill/>
            </a:ln>
          </c:spPr>
          <c:invertIfNegative val="0"/>
          <c:cat>
            <c:strRef>
              <c:f>st62q09_04_combined!$C$3:$C$66</c:f>
              <c:strCache>
                <c:ptCount val="64"/>
                <c:pt idx="0">
                  <c:v>Netherlands</c:v>
                </c:pt>
                <c:pt idx="1">
                  <c:v>Sweden</c:v>
                </c:pt>
                <c:pt idx="2">
                  <c:v>Finland</c:v>
                </c:pt>
                <c:pt idx="3">
                  <c:v>Iceland</c:v>
                </c:pt>
                <c:pt idx="4">
                  <c:v>Qatar</c:v>
                </c:pt>
                <c:pt idx="5">
                  <c:v>Liechtenstein</c:v>
                </c:pt>
                <c:pt idx="6">
                  <c:v>Denmark</c:v>
                </c:pt>
                <c:pt idx="7">
                  <c:v>Israel</c:v>
                </c:pt>
                <c:pt idx="8">
                  <c:v>New Zealand</c:v>
                </c:pt>
                <c:pt idx="9">
                  <c:v>Ireland</c:v>
                </c:pt>
                <c:pt idx="10">
                  <c:v>Luxembourg</c:v>
                </c:pt>
                <c:pt idx="11">
                  <c:v>Switzerland</c:v>
                </c:pt>
                <c:pt idx="12">
                  <c:v>United Kingdom</c:v>
                </c:pt>
                <c:pt idx="13">
                  <c:v>France</c:v>
                </c:pt>
                <c:pt idx="14">
                  <c:v>Australia</c:v>
                </c:pt>
                <c:pt idx="15">
                  <c:v>Lithuania</c:v>
                </c:pt>
                <c:pt idx="16">
                  <c:v>Belgium</c:v>
                </c:pt>
                <c:pt idx="17">
                  <c:v>Mexico</c:v>
                </c:pt>
                <c:pt idx="18">
                  <c:v>Malaysia</c:v>
                </c:pt>
                <c:pt idx="19">
                  <c:v>Austria</c:v>
                </c:pt>
                <c:pt idx="20">
                  <c:v>Indonesia</c:v>
                </c:pt>
                <c:pt idx="21">
                  <c:v>Chinese Taipei</c:v>
                </c:pt>
                <c:pt idx="22">
                  <c:v>Singapore</c:v>
                </c:pt>
                <c:pt idx="23">
                  <c:v>Uruguay</c:v>
                </c:pt>
                <c:pt idx="24">
                  <c:v>Spain</c:v>
                </c:pt>
                <c:pt idx="25">
                  <c:v>Argentina</c:v>
                </c:pt>
                <c:pt idx="26">
                  <c:v>Canada</c:v>
                </c:pt>
                <c:pt idx="27">
                  <c:v>Jordan</c:v>
                </c:pt>
                <c:pt idx="28">
                  <c:v>Costa Rica</c:v>
                </c:pt>
                <c:pt idx="29">
                  <c:v>Germany</c:v>
                </c:pt>
                <c:pt idx="30">
                  <c:v>Hong Kong-China</c:v>
                </c:pt>
                <c:pt idx="31">
                  <c:v>Romania</c:v>
                </c:pt>
                <c:pt idx="32">
                  <c:v>Bulgaria</c:v>
                </c:pt>
                <c:pt idx="33">
                  <c:v>United Arab Emirates</c:v>
                </c:pt>
                <c:pt idx="34">
                  <c:v>Brazil</c:v>
                </c:pt>
                <c:pt idx="35">
                  <c:v>Thailand</c:v>
                </c:pt>
                <c:pt idx="36">
                  <c:v>Italy</c:v>
                </c:pt>
                <c:pt idx="37">
                  <c:v>Kazakhstan</c:v>
                </c:pt>
                <c:pt idx="38">
                  <c:v>Slovak Republic</c:v>
                </c:pt>
                <c:pt idx="39">
                  <c:v>Russian Federation</c:v>
                </c:pt>
                <c:pt idx="40">
                  <c:v>Tunisia</c:v>
                </c:pt>
                <c:pt idx="41">
                  <c:v>United States of America</c:v>
                </c:pt>
                <c:pt idx="42">
                  <c:v>Chile</c:v>
                </c:pt>
                <c:pt idx="43">
                  <c:v>Greece</c:v>
                </c:pt>
                <c:pt idx="44">
                  <c:v>Montenegro</c:v>
                </c:pt>
                <c:pt idx="45">
                  <c:v>Colombia</c:v>
                </c:pt>
                <c:pt idx="46">
                  <c:v>Perm(Russian Federation)</c:v>
                </c:pt>
                <c:pt idx="47">
                  <c:v>Estonia</c:v>
                </c:pt>
                <c:pt idx="48">
                  <c:v>Czech Republic</c:v>
                </c:pt>
                <c:pt idx="49">
                  <c:v>Albania</c:v>
                </c:pt>
                <c:pt idx="50">
                  <c:v>Japan</c:v>
                </c:pt>
                <c:pt idx="51">
                  <c:v>Poland</c:v>
                </c:pt>
                <c:pt idx="52">
                  <c:v>Portugal</c:v>
                </c:pt>
                <c:pt idx="53">
                  <c:v>Serbia</c:v>
                </c:pt>
                <c:pt idx="54">
                  <c:v>Peru</c:v>
                </c:pt>
                <c:pt idx="55">
                  <c:v>Turkey</c:v>
                </c:pt>
                <c:pt idx="56">
                  <c:v>Latvia</c:v>
                </c:pt>
                <c:pt idx="57">
                  <c:v>Slovenia</c:v>
                </c:pt>
                <c:pt idx="58">
                  <c:v>Hungary</c:v>
                </c:pt>
                <c:pt idx="59">
                  <c:v>Croatia</c:v>
                </c:pt>
                <c:pt idx="60">
                  <c:v>Macao-China</c:v>
                </c:pt>
                <c:pt idx="61">
                  <c:v>Viet Nam</c:v>
                </c:pt>
                <c:pt idx="62">
                  <c:v>Shanghai-China</c:v>
                </c:pt>
                <c:pt idx="63">
                  <c:v>Korea</c:v>
                </c:pt>
              </c:strCache>
            </c:strRef>
          </c:cat>
          <c:val>
            <c:numRef>
              <c:f>st62q09_04_combined!$F$3:$F$66</c:f>
              <c:numCache>
                <c:formatCode>0</c:formatCode>
                <c:ptCount val="64"/>
                <c:pt idx="0">
                  <c:v>17.65797170454433</c:v>
                </c:pt>
                <c:pt idx="1">
                  <c:v>24.864783567209571</c:v>
                </c:pt>
                <c:pt idx="2">
                  <c:v>19.999636681452841</c:v>
                </c:pt>
                <c:pt idx="3">
                  <c:v>10.14204780264159</c:v>
                </c:pt>
                <c:pt idx="4">
                  <c:v>12.91750400647277</c:v>
                </c:pt>
                <c:pt idx="5">
                  <c:v>12.09147978109401</c:v>
                </c:pt>
                <c:pt idx="6">
                  <c:v>23.285997499986099</c:v>
                </c:pt>
                <c:pt idx="7">
                  <c:v>12.435329993664711</c:v>
                </c:pt>
                <c:pt idx="8">
                  <c:v>22.10637742299987</c:v>
                </c:pt>
                <c:pt idx="9">
                  <c:v>19.80577439761819</c:v>
                </c:pt>
                <c:pt idx="10">
                  <c:v>12.60976385969467</c:v>
                </c:pt>
                <c:pt idx="11">
                  <c:v>14.34732369860607</c:v>
                </c:pt>
                <c:pt idx="12">
                  <c:v>18.525490885914561</c:v>
                </c:pt>
                <c:pt idx="13">
                  <c:v>14.090954237721769</c:v>
                </c:pt>
                <c:pt idx="14">
                  <c:v>17.28268749223033</c:v>
                </c:pt>
                <c:pt idx="15">
                  <c:v>13.21743868333745</c:v>
                </c:pt>
                <c:pt idx="16">
                  <c:v>7.6960089059624659</c:v>
                </c:pt>
                <c:pt idx="17">
                  <c:v>19.53691682206799</c:v>
                </c:pt>
                <c:pt idx="18">
                  <c:v>15.409322040174761</c:v>
                </c:pt>
                <c:pt idx="19">
                  <c:v>8.0587379679435429</c:v>
                </c:pt>
                <c:pt idx="20">
                  <c:v>15.034026129299351</c:v>
                </c:pt>
                <c:pt idx="21">
                  <c:v>7.068880367052695</c:v>
                </c:pt>
                <c:pt idx="22">
                  <c:v>8.6388947683840414</c:v>
                </c:pt>
                <c:pt idx="23">
                  <c:v>11.53025185153713</c:v>
                </c:pt>
                <c:pt idx="24">
                  <c:v>8.3327032782340016</c:v>
                </c:pt>
                <c:pt idx="25">
                  <c:v>13.711704564093321</c:v>
                </c:pt>
                <c:pt idx="26">
                  <c:v>8.7584230226558404</c:v>
                </c:pt>
                <c:pt idx="27">
                  <c:v>8.4734389551268752</c:v>
                </c:pt>
                <c:pt idx="28">
                  <c:v>9.4251051953311773</c:v>
                </c:pt>
                <c:pt idx="29">
                  <c:v>5.191112669630102</c:v>
                </c:pt>
                <c:pt idx="30">
                  <c:v>4.5891511489500108</c:v>
                </c:pt>
                <c:pt idx="31">
                  <c:v>10.816109468355879</c:v>
                </c:pt>
                <c:pt idx="32">
                  <c:v>7.7920920210469022</c:v>
                </c:pt>
                <c:pt idx="33">
                  <c:v>8.0488285678162441</c:v>
                </c:pt>
                <c:pt idx="34">
                  <c:v>13.35704218340374</c:v>
                </c:pt>
                <c:pt idx="35">
                  <c:v>8.7587274605507908</c:v>
                </c:pt>
                <c:pt idx="36">
                  <c:v>6.9681363287386322</c:v>
                </c:pt>
                <c:pt idx="37">
                  <c:v>6.2480531898736951</c:v>
                </c:pt>
                <c:pt idx="38">
                  <c:v>6.8741465652729383</c:v>
                </c:pt>
                <c:pt idx="39">
                  <c:v>5.4385944615883082</c:v>
                </c:pt>
                <c:pt idx="40">
                  <c:v>5.6003995007627774</c:v>
                </c:pt>
                <c:pt idx="41">
                  <c:v>8.9788865624646217</c:v>
                </c:pt>
                <c:pt idx="42">
                  <c:v>6.1439627241869754</c:v>
                </c:pt>
                <c:pt idx="43">
                  <c:v>5.5703756619561702</c:v>
                </c:pt>
                <c:pt idx="44">
                  <c:v>6.60174222374786</c:v>
                </c:pt>
                <c:pt idx="45">
                  <c:v>10.279421779425061</c:v>
                </c:pt>
                <c:pt idx="46">
                  <c:v>5.4615745255644441</c:v>
                </c:pt>
                <c:pt idx="47">
                  <c:v>5.3512283415582251</c:v>
                </c:pt>
                <c:pt idx="48">
                  <c:v>5.9404220047959644</c:v>
                </c:pt>
                <c:pt idx="49">
                  <c:v>5.3739372101829614</c:v>
                </c:pt>
                <c:pt idx="50">
                  <c:v>3.5732561587549059</c:v>
                </c:pt>
                <c:pt idx="51">
                  <c:v>6.966601772604383</c:v>
                </c:pt>
                <c:pt idx="52">
                  <c:v>5.3181406311281432</c:v>
                </c:pt>
                <c:pt idx="53">
                  <c:v>3.402489033840808</c:v>
                </c:pt>
                <c:pt idx="54">
                  <c:v>10.43402914310162</c:v>
                </c:pt>
                <c:pt idx="55">
                  <c:v>3.3548625523080249</c:v>
                </c:pt>
                <c:pt idx="56">
                  <c:v>4.9310054321794894</c:v>
                </c:pt>
                <c:pt idx="57">
                  <c:v>2.4579290523069202</c:v>
                </c:pt>
                <c:pt idx="58">
                  <c:v>4.1172692735539984</c:v>
                </c:pt>
                <c:pt idx="59">
                  <c:v>2.3325448764536612</c:v>
                </c:pt>
                <c:pt idx="60">
                  <c:v>2.9252785421369691</c:v>
                </c:pt>
                <c:pt idx="61">
                  <c:v>7.3403524125708</c:v>
                </c:pt>
                <c:pt idx="62">
                  <c:v>0.56774039731185766</c:v>
                </c:pt>
                <c:pt idx="63">
                  <c:v>1.8552454195512149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351-4F6C-AF6B-50ABF69591ED}"/>
            </c:ext>
          </c:extLst>
        </c:ser>
        <c:ser>
          <c:idx val="3"/>
          <c:order val="3"/>
          <c:tx>
            <c:strRef>
              <c:f>st62q09_04_combined!$G$2</c:f>
              <c:strCache>
                <c:ptCount val="1"/>
                <c:pt idx="0">
                  <c:v>% group_3</c:v>
                </c:pt>
              </c:strCache>
            </c:strRef>
          </c:tx>
          <c:spPr>
            <a:solidFill>
              <a:srgbClr val="FFFFBF"/>
            </a:solidFill>
            <a:ln w="25400">
              <a:noFill/>
            </a:ln>
          </c:spPr>
          <c:invertIfNegative val="0"/>
          <c:cat>
            <c:strRef>
              <c:f>st62q09_04_combined!$C$3:$C$66</c:f>
              <c:strCache>
                <c:ptCount val="64"/>
                <c:pt idx="0">
                  <c:v>Netherlands</c:v>
                </c:pt>
                <c:pt idx="1">
                  <c:v>Sweden</c:v>
                </c:pt>
                <c:pt idx="2">
                  <c:v>Finland</c:v>
                </c:pt>
                <c:pt idx="3">
                  <c:v>Iceland</c:v>
                </c:pt>
                <c:pt idx="4">
                  <c:v>Qatar</c:v>
                </c:pt>
                <c:pt idx="5">
                  <c:v>Liechtenstein</c:v>
                </c:pt>
                <c:pt idx="6">
                  <c:v>Denmark</c:v>
                </c:pt>
                <c:pt idx="7">
                  <c:v>Israel</c:v>
                </c:pt>
                <c:pt idx="8">
                  <c:v>New Zealand</c:v>
                </c:pt>
                <c:pt idx="9">
                  <c:v>Ireland</c:v>
                </c:pt>
                <c:pt idx="10">
                  <c:v>Luxembourg</c:v>
                </c:pt>
                <c:pt idx="11">
                  <c:v>Switzerland</c:v>
                </c:pt>
                <c:pt idx="12">
                  <c:v>United Kingdom</c:v>
                </c:pt>
                <c:pt idx="13">
                  <c:v>France</c:v>
                </c:pt>
                <c:pt idx="14">
                  <c:v>Australia</c:v>
                </c:pt>
                <c:pt idx="15">
                  <c:v>Lithuania</c:v>
                </c:pt>
                <c:pt idx="16">
                  <c:v>Belgium</c:v>
                </c:pt>
                <c:pt idx="17">
                  <c:v>Mexico</c:v>
                </c:pt>
                <c:pt idx="18">
                  <c:v>Malaysia</c:v>
                </c:pt>
                <c:pt idx="19">
                  <c:v>Austria</c:v>
                </c:pt>
                <c:pt idx="20">
                  <c:v>Indonesia</c:v>
                </c:pt>
                <c:pt idx="21">
                  <c:v>Chinese Taipei</c:v>
                </c:pt>
                <c:pt idx="22">
                  <c:v>Singapore</c:v>
                </c:pt>
                <c:pt idx="23">
                  <c:v>Uruguay</c:v>
                </c:pt>
                <c:pt idx="24">
                  <c:v>Spain</c:v>
                </c:pt>
                <c:pt idx="25">
                  <c:v>Argentina</c:v>
                </c:pt>
                <c:pt idx="26">
                  <c:v>Canada</c:v>
                </c:pt>
                <c:pt idx="27">
                  <c:v>Jordan</c:v>
                </c:pt>
                <c:pt idx="28">
                  <c:v>Costa Rica</c:v>
                </c:pt>
                <c:pt idx="29">
                  <c:v>Germany</c:v>
                </c:pt>
                <c:pt idx="30">
                  <c:v>Hong Kong-China</c:v>
                </c:pt>
                <c:pt idx="31">
                  <c:v>Romania</c:v>
                </c:pt>
                <c:pt idx="32">
                  <c:v>Bulgaria</c:v>
                </c:pt>
                <c:pt idx="33">
                  <c:v>United Arab Emirates</c:v>
                </c:pt>
                <c:pt idx="34">
                  <c:v>Brazil</c:v>
                </c:pt>
                <c:pt idx="35">
                  <c:v>Thailand</c:v>
                </c:pt>
                <c:pt idx="36">
                  <c:v>Italy</c:v>
                </c:pt>
                <c:pt idx="37">
                  <c:v>Kazakhstan</c:v>
                </c:pt>
                <c:pt idx="38">
                  <c:v>Slovak Republic</c:v>
                </c:pt>
                <c:pt idx="39">
                  <c:v>Russian Federation</c:v>
                </c:pt>
                <c:pt idx="40">
                  <c:v>Tunisia</c:v>
                </c:pt>
                <c:pt idx="41">
                  <c:v>United States of America</c:v>
                </c:pt>
                <c:pt idx="42">
                  <c:v>Chile</c:v>
                </c:pt>
                <c:pt idx="43">
                  <c:v>Greece</c:v>
                </c:pt>
                <c:pt idx="44">
                  <c:v>Montenegro</c:v>
                </c:pt>
                <c:pt idx="45">
                  <c:v>Colombia</c:v>
                </c:pt>
                <c:pt idx="46">
                  <c:v>Perm(Russian Federation)</c:v>
                </c:pt>
                <c:pt idx="47">
                  <c:v>Estonia</c:v>
                </c:pt>
                <c:pt idx="48">
                  <c:v>Czech Republic</c:v>
                </c:pt>
                <c:pt idx="49">
                  <c:v>Albania</c:v>
                </c:pt>
                <c:pt idx="50">
                  <c:v>Japan</c:v>
                </c:pt>
                <c:pt idx="51">
                  <c:v>Poland</c:v>
                </c:pt>
                <c:pt idx="52">
                  <c:v>Portugal</c:v>
                </c:pt>
                <c:pt idx="53">
                  <c:v>Serbia</c:v>
                </c:pt>
                <c:pt idx="54">
                  <c:v>Peru</c:v>
                </c:pt>
                <c:pt idx="55">
                  <c:v>Turkey</c:v>
                </c:pt>
                <c:pt idx="56">
                  <c:v>Latvia</c:v>
                </c:pt>
                <c:pt idx="57">
                  <c:v>Slovenia</c:v>
                </c:pt>
                <c:pt idx="58">
                  <c:v>Hungary</c:v>
                </c:pt>
                <c:pt idx="59">
                  <c:v>Croatia</c:v>
                </c:pt>
                <c:pt idx="60">
                  <c:v>Macao-China</c:v>
                </c:pt>
                <c:pt idx="61">
                  <c:v>Viet Nam</c:v>
                </c:pt>
                <c:pt idx="62">
                  <c:v>Shanghai-China</c:v>
                </c:pt>
                <c:pt idx="63">
                  <c:v>Korea</c:v>
                </c:pt>
              </c:strCache>
            </c:strRef>
          </c:cat>
          <c:val>
            <c:numRef>
              <c:f>st62q09_04_combined!$G$3:$G$66</c:f>
              <c:numCache>
                <c:formatCode>0</c:formatCode>
                <c:ptCount val="64"/>
                <c:pt idx="0">
                  <c:v>12.85606287368614</c:v>
                </c:pt>
                <c:pt idx="1">
                  <c:v>15.385669248842021</c:v>
                </c:pt>
                <c:pt idx="2">
                  <c:v>17.14977974147671</c:v>
                </c:pt>
                <c:pt idx="3">
                  <c:v>14.657537932914231</c:v>
                </c:pt>
                <c:pt idx="4">
                  <c:v>12.54898024401972</c:v>
                </c:pt>
                <c:pt idx="5">
                  <c:v>9.2561182805281561</c:v>
                </c:pt>
                <c:pt idx="6">
                  <c:v>23.11431147107697</c:v>
                </c:pt>
                <c:pt idx="7">
                  <c:v>14.661658978828569</c:v>
                </c:pt>
                <c:pt idx="8">
                  <c:v>23.043935787394918</c:v>
                </c:pt>
                <c:pt idx="9">
                  <c:v>19.527038568093669</c:v>
                </c:pt>
                <c:pt idx="10">
                  <c:v>15.574927287906069</c:v>
                </c:pt>
                <c:pt idx="11">
                  <c:v>15.40144830928287</c:v>
                </c:pt>
                <c:pt idx="12">
                  <c:v>22.136214892890841</c:v>
                </c:pt>
                <c:pt idx="13">
                  <c:v>18.070862427050621</c:v>
                </c:pt>
                <c:pt idx="14">
                  <c:v>19.795676656000271</c:v>
                </c:pt>
                <c:pt idx="15">
                  <c:v>16.516471972341691</c:v>
                </c:pt>
                <c:pt idx="16">
                  <c:v>11.86551010537209</c:v>
                </c:pt>
                <c:pt idx="17">
                  <c:v>23.162955828098529</c:v>
                </c:pt>
                <c:pt idx="18">
                  <c:v>22.01675802226195</c:v>
                </c:pt>
                <c:pt idx="19">
                  <c:v>13.06878032819581</c:v>
                </c:pt>
                <c:pt idx="20">
                  <c:v>20.867590910909598</c:v>
                </c:pt>
                <c:pt idx="21">
                  <c:v>13.724651327153859</c:v>
                </c:pt>
                <c:pt idx="22">
                  <c:v>16.295087136886082</c:v>
                </c:pt>
                <c:pt idx="23">
                  <c:v>19.380187839923568</c:v>
                </c:pt>
                <c:pt idx="24">
                  <c:v>16.320735950688761</c:v>
                </c:pt>
                <c:pt idx="25">
                  <c:v>14.24931950454809</c:v>
                </c:pt>
                <c:pt idx="26">
                  <c:v>16.622422486391368</c:v>
                </c:pt>
                <c:pt idx="27">
                  <c:v>7.0799801824506989</c:v>
                </c:pt>
                <c:pt idx="28">
                  <c:v>16.12278115772158</c:v>
                </c:pt>
                <c:pt idx="29">
                  <c:v>12.76771192492906</c:v>
                </c:pt>
                <c:pt idx="30">
                  <c:v>14.617913171007389</c:v>
                </c:pt>
                <c:pt idx="31">
                  <c:v>13.287301040715789</c:v>
                </c:pt>
                <c:pt idx="32">
                  <c:v>9.3318587643651583</c:v>
                </c:pt>
                <c:pt idx="33">
                  <c:v>8.8177367509453077</c:v>
                </c:pt>
                <c:pt idx="34">
                  <c:v>18.375919259777518</c:v>
                </c:pt>
                <c:pt idx="35">
                  <c:v>8.6436181637116594</c:v>
                </c:pt>
                <c:pt idx="36">
                  <c:v>12.42403329531183</c:v>
                </c:pt>
                <c:pt idx="37">
                  <c:v>9.8591977458710556</c:v>
                </c:pt>
                <c:pt idx="38">
                  <c:v>15.1845427914001</c:v>
                </c:pt>
                <c:pt idx="39">
                  <c:v>11.26489669776212</c:v>
                </c:pt>
                <c:pt idx="40">
                  <c:v>6.4015087638660528</c:v>
                </c:pt>
                <c:pt idx="41">
                  <c:v>15.826561761163459</c:v>
                </c:pt>
                <c:pt idx="42">
                  <c:v>11.933290112572649</c:v>
                </c:pt>
                <c:pt idx="43">
                  <c:v>7.5343036007920023</c:v>
                </c:pt>
                <c:pt idx="44">
                  <c:v>9.4251823947512658</c:v>
                </c:pt>
                <c:pt idx="45">
                  <c:v>14.746988315411359</c:v>
                </c:pt>
                <c:pt idx="46">
                  <c:v>11.80576636833044</c:v>
                </c:pt>
                <c:pt idx="47">
                  <c:v>13.134091989727921</c:v>
                </c:pt>
                <c:pt idx="48">
                  <c:v>16.852601438545179</c:v>
                </c:pt>
                <c:pt idx="49">
                  <c:v>8.6615424264257701</c:v>
                </c:pt>
                <c:pt idx="50">
                  <c:v>8.9800755557388641</c:v>
                </c:pt>
                <c:pt idx="51">
                  <c:v>15.8106188812143</c:v>
                </c:pt>
                <c:pt idx="52">
                  <c:v>12.68434579428669</c:v>
                </c:pt>
                <c:pt idx="53">
                  <c:v>13.67546866773745</c:v>
                </c:pt>
                <c:pt idx="54">
                  <c:v>13.11624902840256</c:v>
                </c:pt>
                <c:pt idx="55">
                  <c:v>6.7003555814372788</c:v>
                </c:pt>
                <c:pt idx="56">
                  <c:v>10.593237481326749</c:v>
                </c:pt>
                <c:pt idx="57">
                  <c:v>6.9333953530720454</c:v>
                </c:pt>
                <c:pt idx="58">
                  <c:v>7.7672570533388923</c:v>
                </c:pt>
                <c:pt idx="59">
                  <c:v>6.8964135327276299</c:v>
                </c:pt>
                <c:pt idx="60">
                  <c:v>9.6817952220999413</c:v>
                </c:pt>
                <c:pt idx="61">
                  <c:v>21.484274795561738</c:v>
                </c:pt>
                <c:pt idx="62">
                  <c:v>2.1128365469835879</c:v>
                </c:pt>
                <c:pt idx="63">
                  <c:v>5.7574498346722791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351-4F6C-AF6B-50ABF69591ED}"/>
            </c:ext>
          </c:extLst>
        </c:ser>
        <c:ser>
          <c:idx val="4"/>
          <c:order val="4"/>
          <c:tx>
            <c:strRef>
              <c:f>st62q09_04_combined!$H$2</c:f>
              <c:strCache>
                <c:ptCount val="1"/>
                <c:pt idx="0">
                  <c:v>% group_4</c:v>
                </c:pt>
              </c:strCache>
            </c:strRef>
          </c:tx>
          <c:spPr>
            <a:solidFill>
              <a:srgbClr val="FDAE61"/>
            </a:solidFill>
            <a:ln w="25400">
              <a:noFill/>
            </a:ln>
          </c:spPr>
          <c:invertIfNegative val="0"/>
          <c:cat>
            <c:strRef>
              <c:f>st62q09_04_combined!$C$3:$C$66</c:f>
              <c:strCache>
                <c:ptCount val="64"/>
                <c:pt idx="0">
                  <c:v>Netherlands</c:v>
                </c:pt>
                <c:pt idx="1">
                  <c:v>Sweden</c:v>
                </c:pt>
                <c:pt idx="2">
                  <c:v>Finland</c:v>
                </c:pt>
                <c:pt idx="3">
                  <c:v>Iceland</c:v>
                </c:pt>
                <c:pt idx="4">
                  <c:v>Qatar</c:v>
                </c:pt>
                <c:pt idx="5">
                  <c:v>Liechtenstein</c:v>
                </c:pt>
                <c:pt idx="6">
                  <c:v>Denmark</c:v>
                </c:pt>
                <c:pt idx="7">
                  <c:v>Israel</c:v>
                </c:pt>
                <c:pt idx="8">
                  <c:v>New Zealand</c:v>
                </c:pt>
                <c:pt idx="9">
                  <c:v>Ireland</c:v>
                </c:pt>
                <c:pt idx="10">
                  <c:v>Luxembourg</c:v>
                </c:pt>
                <c:pt idx="11">
                  <c:v>Switzerland</c:v>
                </c:pt>
                <c:pt idx="12">
                  <c:v>United Kingdom</c:v>
                </c:pt>
                <c:pt idx="13">
                  <c:v>France</c:v>
                </c:pt>
                <c:pt idx="14">
                  <c:v>Australia</c:v>
                </c:pt>
                <c:pt idx="15">
                  <c:v>Lithuania</c:v>
                </c:pt>
                <c:pt idx="16">
                  <c:v>Belgium</c:v>
                </c:pt>
                <c:pt idx="17">
                  <c:v>Mexico</c:v>
                </c:pt>
                <c:pt idx="18">
                  <c:v>Malaysia</c:v>
                </c:pt>
                <c:pt idx="19">
                  <c:v>Austria</c:v>
                </c:pt>
                <c:pt idx="20">
                  <c:v>Indonesia</c:v>
                </c:pt>
                <c:pt idx="21">
                  <c:v>Chinese Taipei</c:v>
                </c:pt>
                <c:pt idx="22">
                  <c:v>Singapore</c:v>
                </c:pt>
                <c:pt idx="23">
                  <c:v>Uruguay</c:v>
                </c:pt>
                <c:pt idx="24">
                  <c:v>Spain</c:v>
                </c:pt>
                <c:pt idx="25">
                  <c:v>Argentina</c:v>
                </c:pt>
                <c:pt idx="26">
                  <c:v>Canada</c:v>
                </c:pt>
                <c:pt idx="27">
                  <c:v>Jordan</c:v>
                </c:pt>
                <c:pt idx="28">
                  <c:v>Costa Rica</c:v>
                </c:pt>
                <c:pt idx="29">
                  <c:v>Germany</c:v>
                </c:pt>
                <c:pt idx="30">
                  <c:v>Hong Kong-China</c:v>
                </c:pt>
                <c:pt idx="31">
                  <c:v>Romania</c:v>
                </c:pt>
                <c:pt idx="32">
                  <c:v>Bulgaria</c:v>
                </c:pt>
                <c:pt idx="33">
                  <c:v>United Arab Emirates</c:v>
                </c:pt>
                <c:pt idx="34">
                  <c:v>Brazil</c:v>
                </c:pt>
                <c:pt idx="35">
                  <c:v>Thailand</c:v>
                </c:pt>
                <c:pt idx="36">
                  <c:v>Italy</c:v>
                </c:pt>
                <c:pt idx="37">
                  <c:v>Kazakhstan</c:v>
                </c:pt>
                <c:pt idx="38">
                  <c:v>Slovak Republic</c:v>
                </c:pt>
                <c:pt idx="39">
                  <c:v>Russian Federation</c:v>
                </c:pt>
                <c:pt idx="40">
                  <c:v>Tunisia</c:v>
                </c:pt>
                <c:pt idx="41">
                  <c:v>United States of America</c:v>
                </c:pt>
                <c:pt idx="42">
                  <c:v>Chile</c:v>
                </c:pt>
                <c:pt idx="43">
                  <c:v>Greece</c:v>
                </c:pt>
                <c:pt idx="44">
                  <c:v>Montenegro</c:v>
                </c:pt>
                <c:pt idx="45">
                  <c:v>Colombia</c:v>
                </c:pt>
                <c:pt idx="46">
                  <c:v>Perm(Russian Federation)</c:v>
                </c:pt>
                <c:pt idx="47">
                  <c:v>Estonia</c:v>
                </c:pt>
                <c:pt idx="48">
                  <c:v>Czech Republic</c:v>
                </c:pt>
                <c:pt idx="49">
                  <c:v>Albania</c:v>
                </c:pt>
                <c:pt idx="50">
                  <c:v>Japan</c:v>
                </c:pt>
                <c:pt idx="51">
                  <c:v>Poland</c:v>
                </c:pt>
                <c:pt idx="52">
                  <c:v>Portugal</c:v>
                </c:pt>
                <c:pt idx="53">
                  <c:v>Serbia</c:v>
                </c:pt>
                <c:pt idx="54">
                  <c:v>Peru</c:v>
                </c:pt>
                <c:pt idx="55">
                  <c:v>Turkey</c:v>
                </c:pt>
                <c:pt idx="56">
                  <c:v>Latvia</c:v>
                </c:pt>
                <c:pt idx="57">
                  <c:v>Slovenia</c:v>
                </c:pt>
                <c:pt idx="58">
                  <c:v>Hungary</c:v>
                </c:pt>
                <c:pt idx="59">
                  <c:v>Croatia</c:v>
                </c:pt>
                <c:pt idx="60">
                  <c:v>Macao-China</c:v>
                </c:pt>
                <c:pt idx="61">
                  <c:v>Viet Nam</c:v>
                </c:pt>
                <c:pt idx="62">
                  <c:v>Shanghai-China</c:v>
                </c:pt>
                <c:pt idx="63">
                  <c:v>Korea</c:v>
                </c:pt>
              </c:strCache>
            </c:strRef>
          </c:cat>
          <c:val>
            <c:numRef>
              <c:f>st62q09_04_combined!$H$3:$H$66</c:f>
              <c:numCache>
                <c:formatCode>0</c:formatCode>
                <c:ptCount val="64"/>
                <c:pt idx="0">
                  <c:v>5.3114383810664494</c:v>
                </c:pt>
                <c:pt idx="1">
                  <c:v>7.8205238946896891</c:v>
                </c:pt>
                <c:pt idx="2">
                  <c:v>10.75011965691478</c:v>
                </c:pt>
                <c:pt idx="3">
                  <c:v>18.466687195361299</c:v>
                </c:pt>
                <c:pt idx="4">
                  <c:v>12.43708670770695</c:v>
                </c:pt>
                <c:pt idx="5">
                  <c:v>12.27225641630085</c:v>
                </c:pt>
                <c:pt idx="6">
                  <c:v>14.08424723937042</c:v>
                </c:pt>
                <c:pt idx="7">
                  <c:v>17.13129326448524</c:v>
                </c:pt>
                <c:pt idx="8">
                  <c:v>18.009436770460319</c:v>
                </c:pt>
                <c:pt idx="9">
                  <c:v>19.231948572830611</c:v>
                </c:pt>
                <c:pt idx="10">
                  <c:v>17.791823013850529</c:v>
                </c:pt>
                <c:pt idx="11">
                  <c:v>18.437230358122381</c:v>
                </c:pt>
                <c:pt idx="12">
                  <c:v>20.870209918945751</c:v>
                </c:pt>
                <c:pt idx="13">
                  <c:v>19.89179987007639</c:v>
                </c:pt>
                <c:pt idx="14">
                  <c:v>20.920975264650501</c:v>
                </c:pt>
                <c:pt idx="15">
                  <c:v>23.817856673847182</c:v>
                </c:pt>
                <c:pt idx="16">
                  <c:v>21.689250195638841</c:v>
                </c:pt>
                <c:pt idx="17">
                  <c:v>25.40831290107872</c:v>
                </c:pt>
                <c:pt idx="18">
                  <c:v>31.207166301852361</c:v>
                </c:pt>
                <c:pt idx="19">
                  <c:v>23.723775394629879</c:v>
                </c:pt>
                <c:pt idx="20">
                  <c:v>39.628859581412087</c:v>
                </c:pt>
                <c:pt idx="21">
                  <c:v>27.551137586228439</c:v>
                </c:pt>
                <c:pt idx="22">
                  <c:v>25.886900223197909</c:v>
                </c:pt>
                <c:pt idx="23">
                  <c:v>28.406365138641998</c:v>
                </c:pt>
                <c:pt idx="24">
                  <c:v>23.76433443612936</c:v>
                </c:pt>
                <c:pt idx="25">
                  <c:v>21.711330120952042</c:v>
                </c:pt>
                <c:pt idx="26">
                  <c:v>27.550527838500919</c:v>
                </c:pt>
                <c:pt idx="27">
                  <c:v>20.296127176968611</c:v>
                </c:pt>
                <c:pt idx="28">
                  <c:v>23.405247591557458</c:v>
                </c:pt>
                <c:pt idx="29">
                  <c:v>23.94230284903588</c:v>
                </c:pt>
                <c:pt idx="30">
                  <c:v>24.590157361761189</c:v>
                </c:pt>
                <c:pt idx="31">
                  <c:v>28.162473742900769</c:v>
                </c:pt>
                <c:pt idx="32">
                  <c:v>20.193172021633671</c:v>
                </c:pt>
                <c:pt idx="33">
                  <c:v>21.408408959216509</c:v>
                </c:pt>
                <c:pt idx="34">
                  <c:v>32.250094918986299</c:v>
                </c:pt>
                <c:pt idx="35">
                  <c:v>38.243658147988143</c:v>
                </c:pt>
                <c:pt idx="36">
                  <c:v>26.72807734619586</c:v>
                </c:pt>
                <c:pt idx="37">
                  <c:v>28.077116060152601</c:v>
                </c:pt>
                <c:pt idx="38">
                  <c:v>30.438898848627488</c:v>
                </c:pt>
                <c:pt idx="39">
                  <c:v>26.387190741571299</c:v>
                </c:pt>
                <c:pt idx="40">
                  <c:v>19.064063477786309</c:v>
                </c:pt>
                <c:pt idx="41">
                  <c:v>27.066407827304761</c:v>
                </c:pt>
                <c:pt idx="42">
                  <c:v>34.132998909573402</c:v>
                </c:pt>
                <c:pt idx="43">
                  <c:v>19.676156855609271</c:v>
                </c:pt>
                <c:pt idx="44">
                  <c:v>24.10901409344493</c:v>
                </c:pt>
                <c:pt idx="45">
                  <c:v>36.812600202349039</c:v>
                </c:pt>
                <c:pt idx="46">
                  <c:v>26.053832175134321</c:v>
                </c:pt>
                <c:pt idx="47">
                  <c:v>32.790206624466883</c:v>
                </c:pt>
                <c:pt idx="48">
                  <c:v>29.05794418732636</c:v>
                </c:pt>
                <c:pt idx="49">
                  <c:v>26.435076776083939</c:v>
                </c:pt>
                <c:pt idx="50">
                  <c:v>27.957136544824781</c:v>
                </c:pt>
                <c:pt idx="51">
                  <c:v>30.460826818791801</c:v>
                </c:pt>
                <c:pt idx="52">
                  <c:v>31.415436277130759</c:v>
                </c:pt>
                <c:pt idx="53">
                  <c:v>24.625080610049391</c:v>
                </c:pt>
                <c:pt idx="54">
                  <c:v>35.511364946875382</c:v>
                </c:pt>
                <c:pt idx="55">
                  <c:v>36.977989036742073</c:v>
                </c:pt>
                <c:pt idx="56">
                  <c:v>31.387700770784651</c:v>
                </c:pt>
                <c:pt idx="57">
                  <c:v>23.672556621332198</c:v>
                </c:pt>
                <c:pt idx="58">
                  <c:v>28.822170203086131</c:v>
                </c:pt>
                <c:pt idx="59">
                  <c:v>22.858543092350509</c:v>
                </c:pt>
                <c:pt idx="60">
                  <c:v>25.775242544143978</c:v>
                </c:pt>
                <c:pt idx="61">
                  <c:v>34.935212939266727</c:v>
                </c:pt>
                <c:pt idx="62">
                  <c:v>11.08744734660457</c:v>
                </c:pt>
                <c:pt idx="63">
                  <c:v>20.190679324706601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351-4F6C-AF6B-50ABF69591ED}"/>
            </c:ext>
          </c:extLst>
        </c:ser>
        <c:ser>
          <c:idx val="5"/>
          <c:order val="5"/>
          <c:tx>
            <c:strRef>
              <c:f>st62q09_04_combined!$I$2</c:f>
              <c:strCache>
                <c:ptCount val="1"/>
                <c:pt idx="0">
                  <c:v>% group_5</c:v>
                </c:pt>
              </c:strCache>
            </c:strRef>
          </c:tx>
          <c:spPr>
            <a:solidFill>
              <a:srgbClr val="D7191C"/>
            </a:solidFill>
            <a:ln w="25400">
              <a:noFill/>
            </a:ln>
          </c:spPr>
          <c:invertIfNegative val="0"/>
          <c:cat>
            <c:strRef>
              <c:f>st62q09_04_combined!$C$3:$C$66</c:f>
              <c:strCache>
                <c:ptCount val="64"/>
                <c:pt idx="0">
                  <c:v>Netherlands</c:v>
                </c:pt>
                <c:pt idx="1">
                  <c:v>Sweden</c:v>
                </c:pt>
                <c:pt idx="2">
                  <c:v>Finland</c:v>
                </c:pt>
                <c:pt idx="3">
                  <c:v>Iceland</c:v>
                </c:pt>
                <c:pt idx="4">
                  <c:v>Qatar</c:v>
                </c:pt>
                <c:pt idx="5">
                  <c:v>Liechtenstein</c:v>
                </c:pt>
                <c:pt idx="6">
                  <c:v>Denmark</c:v>
                </c:pt>
                <c:pt idx="7">
                  <c:v>Israel</c:v>
                </c:pt>
                <c:pt idx="8">
                  <c:v>New Zealand</c:v>
                </c:pt>
                <c:pt idx="9">
                  <c:v>Ireland</c:v>
                </c:pt>
                <c:pt idx="10">
                  <c:v>Luxembourg</c:v>
                </c:pt>
                <c:pt idx="11">
                  <c:v>Switzerland</c:v>
                </c:pt>
                <c:pt idx="12">
                  <c:v>United Kingdom</c:v>
                </c:pt>
                <c:pt idx="13">
                  <c:v>France</c:v>
                </c:pt>
                <c:pt idx="14">
                  <c:v>Australia</c:v>
                </c:pt>
                <c:pt idx="15">
                  <c:v>Lithuania</c:v>
                </c:pt>
                <c:pt idx="16">
                  <c:v>Belgium</c:v>
                </c:pt>
                <c:pt idx="17">
                  <c:v>Mexico</c:v>
                </c:pt>
                <c:pt idx="18">
                  <c:v>Malaysia</c:v>
                </c:pt>
                <c:pt idx="19">
                  <c:v>Austria</c:v>
                </c:pt>
                <c:pt idx="20">
                  <c:v>Indonesia</c:v>
                </c:pt>
                <c:pt idx="21">
                  <c:v>Chinese Taipei</c:v>
                </c:pt>
                <c:pt idx="22">
                  <c:v>Singapore</c:v>
                </c:pt>
                <c:pt idx="23">
                  <c:v>Uruguay</c:v>
                </c:pt>
                <c:pt idx="24">
                  <c:v>Spain</c:v>
                </c:pt>
                <c:pt idx="25">
                  <c:v>Argentina</c:v>
                </c:pt>
                <c:pt idx="26">
                  <c:v>Canada</c:v>
                </c:pt>
                <c:pt idx="27">
                  <c:v>Jordan</c:v>
                </c:pt>
                <c:pt idx="28">
                  <c:v>Costa Rica</c:v>
                </c:pt>
                <c:pt idx="29">
                  <c:v>Germany</c:v>
                </c:pt>
                <c:pt idx="30">
                  <c:v>Hong Kong-China</c:v>
                </c:pt>
                <c:pt idx="31">
                  <c:v>Romania</c:v>
                </c:pt>
                <c:pt idx="32">
                  <c:v>Bulgaria</c:v>
                </c:pt>
                <c:pt idx="33">
                  <c:v>United Arab Emirates</c:v>
                </c:pt>
                <c:pt idx="34">
                  <c:v>Brazil</c:v>
                </c:pt>
                <c:pt idx="35">
                  <c:v>Thailand</c:v>
                </c:pt>
                <c:pt idx="36">
                  <c:v>Italy</c:v>
                </c:pt>
                <c:pt idx="37">
                  <c:v>Kazakhstan</c:v>
                </c:pt>
                <c:pt idx="38">
                  <c:v>Slovak Republic</c:v>
                </c:pt>
                <c:pt idx="39">
                  <c:v>Russian Federation</c:v>
                </c:pt>
                <c:pt idx="40">
                  <c:v>Tunisia</c:v>
                </c:pt>
                <c:pt idx="41">
                  <c:v>United States of America</c:v>
                </c:pt>
                <c:pt idx="42">
                  <c:v>Chile</c:v>
                </c:pt>
                <c:pt idx="43">
                  <c:v>Greece</c:v>
                </c:pt>
                <c:pt idx="44">
                  <c:v>Montenegro</c:v>
                </c:pt>
                <c:pt idx="45">
                  <c:v>Colombia</c:v>
                </c:pt>
                <c:pt idx="46">
                  <c:v>Perm(Russian Federation)</c:v>
                </c:pt>
                <c:pt idx="47">
                  <c:v>Estonia</c:v>
                </c:pt>
                <c:pt idx="48">
                  <c:v>Czech Republic</c:v>
                </c:pt>
                <c:pt idx="49">
                  <c:v>Albania</c:v>
                </c:pt>
                <c:pt idx="50">
                  <c:v>Japan</c:v>
                </c:pt>
                <c:pt idx="51">
                  <c:v>Poland</c:v>
                </c:pt>
                <c:pt idx="52">
                  <c:v>Portugal</c:v>
                </c:pt>
                <c:pt idx="53">
                  <c:v>Serbia</c:v>
                </c:pt>
                <c:pt idx="54">
                  <c:v>Peru</c:v>
                </c:pt>
                <c:pt idx="55">
                  <c:v>Turkey</c:v>
                </c:pt>
                <c:pt idx="56">
                  <c:v>Latvia</c:v>
                </c:pt>
                <c:pt idx="57">
                  <c:v>Slovenia</c:v>
                </c:pt>
                <c:pt idx="58">
                  <c:v>Hungary</c:v>
                </c:pt>
                <c:pt idx="59">
                  <c:v>Croatia</c:v>
                </c:pt>
                <c:pt idx="60">
                  <c:v>Macao-China</c:v>
                </c:pt>
                <c:pt idx="61">
                  <c:v>Viet Nam</c:v>
                </c:pt>
                <c:pt idx="62">
                  <c:v>Shanghai-China</c:v>
                </c:pt>
                <c:pt idx="63">
                  <c:v>Korea</c:v>
                </c:pt>
              </c:strCache>
            </c:strRef>
          </c:cat>
          <c:val>
            <c:numRef>
              <c:f>st62q09_04_combined!$I$3:$I$66</c:f>
              <c:numCache>
                <c:formatCode>0</c:formatCode>
                <c:ptCount val="64"/>
                <c:pt idx="0">
                  <c:v>3.7197302197368609</c:v>
                </c:pt>
                <c:pt idx="1">
                  <c:v>5.8451984172409484</c:v>
                </c:pt>
                <c:pt idx="2">
                  <c:v>8.9063694000971179</c:v>
                </c:pt>
                <c:pt idx="3">
                  <c:v>23.191685340474582</c:v>
                </c:pt>
                <c:pt idx="4">
                  <c:v>29.77526771260213</c:v>
                </c:pt>
                <c:pt idx="5">
                  <c:v>35.572797931681478</c:v>
                </c:pt>
                <c:pt idx="6">
                  <c:v>11.98644261277399</c:v>
                </c:pt>
                <c:pt idx="7">
                  <c:v>30.88748206496788</c:v>
                </c:pt>
                <c:pt idx="8">
                  <c:v>12.071932742684419</c:v>
                </c:pt>
                <c:pt idx="9">
                  <c:v>18.726904239782471</c:v>
                </c:pt>
                <c:pt idx="10">
                  <c:v>32.956474173976872</c:v>
                </c:pt>
                <c:pt idx="11">
                  <c:v>30.904159278549049</c:v>
                </c:pt>
                <c:pt idx="12">
                  <c:v>19.145205702769388</c:v>
                </c:pt>
                <c:pt idx="13">
                  <c:v>30.265729054597742</c:v>
                </c:pt>
                <c:pt idx="14">
                  <c:v>24.34829177430456</c:v>
                </c:pt>
                <c:pt idx="15">
                  <c:v>30.906783108751661</c:v>
                </c:pt>
                <c:pt idx="16">
                  <c:v>45.060360346411457</c:v>
                </c:pt>
                <c:pt idx="17">
                  <c:v>18.304759404671248</c:v>
                </c:pt>
                <c:pt idx="18">
                  <c:v>18.724923351063278</c:v>
                </c:pt>
                <c:pt idx="19">
                  <c:v>44.266594235698783</c:v>
                </c:pt>
                <c:pt idx="20">
                  <c:v>14.8842525031694</c:v>
                </c:pt>
                <c:pt idx="21">
                  <c:v>42.643309558666452</c:v>
                </c:pt>
                <c:pt idx="22">
                  <c:v>40.409226227789652</c:v>
                </c:pt>
                <c:pt idx="23">
                  <c:v>32.589967078214741</c:v>
                </c:pt>
                <c:pt idx="24">
                  <c:v>44.060532771704352</c:v>
                </c:pt>
                <c:pt idx="25">
                  <c:v>43.035799958328127</c:v>
                </c:pt>
                <c:pt idx="26">
                  <c:v>39.78131111603782</c:v>
                </c:pt>
                <c:pt idx="27">
                  <c:v>56.995685087653122</c:v>
                </c:pt>
                <c:pt idx="28">
                  <c:v>44.037192999304743</c:v>
                </c:pt>
                <c:pt idx="29">
                  <c:v>52.101925992677209</c:v>
                </c:pt>
                <c:pt idx="30">
                  <c:v>50.236248160372178</c:v>
                </c:pt>
                <c:pt idx="31">
                  <c:v>41.916995552999282</c:v>
                </c:pt>
                <c:pt idx="32">
                  <c:v>56.93722349230783</c:v>
                </c:pt>
                <c:pt idx="33">
                  <c:v>56.07732719594997</c:v>
                </c:pt>
                <c:pt idx="34">
                  <c:v>30.845072143786052</c:v>
                </c:pt>
                <c:pt idx="35">
                  <c:v>39.470442256073753</c:v>
                </c:pt>
                <c:pt idx="36">
                  <c:v>49.243674374367927</c:v>
                </c:pt>
                <c:pt idx="37">
                  <c:v>51.318037090963777</c:v>
                </c:pt>
                <c:pt idx="38">
                  <c:v>43.075109420403336</c:v>
                </c:pt>
                <c:pt idx="39">
                  <c:v>52.763090612248142</c:v>
                </c:pt>
                <c:pt idx="40">
                  <c:v>64.953404659703196</c:v>
                </c:pt>
                <c:pt idx="41">
                  <c:v>44.195025874724699</c:v>
                </c:pt>
                <c:pt idx="42">
                  <c:v>44.243983306808992</c:v>
                </c:pt>
                <c:pt idx="43">
                  <c:v>63.682668052800182</c:v>
                </c:pt>
                <c:pt idx="44">
                  <c:v>56.493389597950618</c:v>
                </c:pt>
                <c:pt idx="45">
                  <c:v>34.911040306837691</c:v>
                </c:pt>
                <c:pt idx="46">
                  <c:v>53.682821908582532</c:v>
                </c:pt>
                <c:pt idx="47">
                  <c:v>45.885625256591872</c:v>
                </c:pt>
                <c:pt idx="48">
                  <c:v>45.408897492733587</c:v>
                </c:pt>
                <c:pt idx="49">
                  <c:v>56.902474092079657</c:v>
                </c:pt>
                <c:pt idx="50">
                  <c:v>56.992481927962423</c:v>
                </c:pt>
                <c:pt idx="51">
                  <c:v>44.290888889419691</c:v>
                </c:pt>
                <c:pt idx="52">
                  <c:v>48.171693759531941</c:v>
                </c:pt>
                <c:pt idx="53">
                  <c:v>55.972980300012679</c:v>
                </c:pt>
                <c:pt idx="54">
                  <c:v>38.66858497573579</c:v>
                </c:pt>
                <c:pt idx="55">
                  <c:v>50.89674726857664</c:v>
                </c:pt>
                <c:pt idx="56">
                  <c:v>51.060247662692213</c:v>
                </c:pt>
                <c:pt idx="57">
                  <c:v>65.156517313892849</c:v>
                </c:pt>
                <c:pt idx="58">
                  <c:v>57.545594052311998</c:v>
                </c:pt>
                <c:pt idx="59">
                  <c:v>66.477290182692428</c:v>
                </c:pt>
                <c:pt idx="60">
                  <c:v>60.279037664459693</c:v>
                </c:pt>
                <c:pt idx="61">
                  <c:v>34.903979274605071</c:v>
                </c:pt>
                <c:pt idx="62">
                  <c:v>85.694121915616194</c:v>
                </c:pt>
                <c:pt idx="63">
                  <c:v>71.896904211021265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351-4F6C-AF6B-50ABF69591ED}"/>
            </c:ext>
          </c:extLst>
        </c:ser>
        <c:ser>
          <c:idx val="6"/>
          <c:order val="6"/>
          <c:tx>
            <c:strRef>
              <c:f>st62q09_04_combined!$J$2</c:f>
              <c:strCache>
                <c:ptCount val="1"/>
                <c:pt idx="0">
                  <c:v>buffer</c:v>
                </c:pt>
              </c:strCache>
            </c:strRef>
          </c:tx>
          <c:spPr>
            <a:noFill/>
            <a:ln w="25400">
              <a:noFill/>
            </a:ln>
          </c:spPr>
          <c:invertIfNegative val="0"/>
          <c:cat>
            <c:strRef>
              <c:f>st62q09_04_combined!$C$3:$C$66</c:f>
              <c:strCache>
                <c:ptCount val="64"/>
                <c:pt idx="0">
                  <c:v>Netherlands</c:v>
                </c:pt>
                <c:pt idx="1">
                  <c:v>Sweden</c:v>
                </c:pt>
                <c:pt idx="2">
                  <c:v>Finland</c:v>
                </c:pt>
                <c:pt idx="3">
                  <c:v>Iceland</c:v>
                </c:pt>
                <c:pt idx="4">
                  <c:v>Qatar</c:v>
                </c:pt>
                <c:pt idx="5">
                  <c:v>Liechtenstein</c:v>
                </c:pt>
                <c:pt idx="6">
                  <c:v>Denmark</c:v>
                </c:pt>
                <c:pt idx="7">
                  <c:v>Israel</c:v>
                </c:pt>
                <c:pt idx="8">
                  <c:v>New Zealand</c:v>
                </c:pt>
                <c:pt idx="9">
                  <c:v>Ireland</c:v>
                </c:pt>
                <c:pt idx="10">
                  <c:v>Luxembourg</c:v>
                </c:pt>
                <c:pt idx="11">
                  <c:v>Switzerland</c:v>
                </c:pt>
                <c:pt idx="12">
                  <c:v>United Kingdom</c:v>
                </c:pt>
                <c:pt idx="13">
                  <c:v>France</c:v>
                </c:pt>
                <c:pt idx="14">
                  <c:v>Australia</c:v>
                </c:pt>
                <c:pt idx="15">
                  <c:v>Lithuania</c:v>
                </c:pt>
                <c:pt idx="16">
                  <c:v>Belgium</c:v>
                </c:pt>
                <c:pt idx="17">
                  <c:v>Mexico</c:v>
                </c:pt>
                <c:pt idx="18">
                  <c:v>Malaysia</c:v>
                </c:pt>
                <c:pt idx="19">
                  <c:v>Austria</c:v>
                </c:pt>
                <c:pt idx="20">
                  <c:v>Indonesia</c:v>
                </c:pt>
                <c:pt idx="21">
                  <c:v>Chinese Taipei</c:v>
                </c:pt>
                <c:pt idx="22">
                  <c:v>Singapore</c:v>
                </c:pt>
                <c:pt idx="23">
                  <c:v>Uruguay</c:v>
                </c:pt>
                <c:pt idx="24">
                  <c:v>Spain</c:v>
                </c:pt>
                <c:pt idx="25">
                  <c:v>Argentina</c:v>
                </c:pt>
                <c:pt idx="26">
                  <c:v>Canada</c:v>
                </c:pt>
                <c:pt idx="27">
                  <c:v>Jordan</c:v>
                </c:pt>
                <c:pt idx="28">
                  <c:v>Costa Rica</c:v>
                </c:pt>
                <c:pt idx="29">
                  <c:v>Germany</c:v>
                </c:pt>
                <c:pt idx="30">
                  <c:v>Hong Kong-China</c:v>
                </c:pt>
                <c:pt idx="31">
                  <c:v>Romania</c:v>
                </c:pt>
                <c:pt idx="32">
                  <c:v>Bulgaria</c:v>
                </c:pt>
                <c:pt idx="33">
                  <c:v>United Arab Emirates</c:v>
                </c:pt>
                <c:pt idx="34">
                  <c:v>Brazil</c:v>
                </c:pt>
                <c:pt idx="35">
                  <c:v>Thailand</c:v>
                </c:pt>
                <c:pt idx="36">
                  <c:v>Italy</c:v>
                </c:pt>
                <c:pt idx="37">
                  <c:v>Kazakhstan</c:v>
                </c:pt>
                <c:pt idx="38">
                  <c:v>Slovak Republic</c:v>
                </c:pt>
                <c:pt idx="39">
                  <c:v>Russian Federation</c:v>
                </c:pt>
                <c:pt idx="40">
                  <c:v>Tunisia</c:v>
                </c:pt>
                <c:pt idx="41">
                  <c:v>United States of America</c:v>
                </c:pt>
                <c:pt idx="42">
                  <c:v>Chile</c:v>
                </c:pt>
                <c:pt idx="43">
                  <c:v>Greece</c:v>
                </c:pt>
                <c:pt idx="44">
                  <c:v>Montenegro</c:v>
                </c:pt>
                <c:pt idx="45">
                  <c:v>Colombia</c:v>
                </c:pt>
                <c:pt idx="46">
                  <c:v>Perm(Russian Federation)</c:v>
                </c:pt>
                <c:pt idx="47">
                  <c:v>Estonia</c:v>
                </c:pt>
                <c:pt idx="48">
                  <c:v>Czech Republic</c:v>
                </c:pt>
                <c:pt idx="49">
                  <c:v>Albania</c:v>
                </c:pt>
                <c:pt idx="50">
                  <c:v>Japan</c:v>
                </c:pt>
                <c:pt idx="51">
                  <c:v>Poland</c:v>
                </c:pt>
                <c:pt idx="52">
                  <c:v>Portugal</c:v>
                </c:pt>
                <c:pt idx="53">
                  <c:v>Serbia</c:v>
                </c:pt>
                <c:pt idx="54">
                  <c:v>Peru</c:v>
                </c:pt>
                <c:pt idx="55">
                  <c:v>Turkey</c:v>
                </c:pt>
                <c:pt idx="56">
                  <c:v>Latvia</c:v>
                </c:pt>
                <c:pt idx="57">
                  <c:v>Slovenia</c:v>
                </c:pt>
                <c:pt idx="58">
                  <c:v>Hungary</c:v>
                </c:pt>
                <c:pt idx="59">
                  <c:v>Croatia</c:v>
                </c:pt>
                <c:pt idx="60">
                  <c:v>Macao-China</c:v>
                </c:pt>
                <c:pt idx="61">
                  <c:v>Viet Nam</c:v>
                </c:pt>
                <c:pt idx="62">
                  <c:v>Shanghai-China</c:v>
                </c:pt>
                <c:pt idx="63">
                  <c:v>Korea</c:v>
                </c:pt>
              </c:strCache>
            </c:strRef>
          </c:cat>
          <c:val>
            <c:numRef>
              <c:f>st62q09_04_combined!$J$3:$J$66</c:f>
              <c:numCache>
                <c:formatCode>0</c:formatCode>
                <c:ptCount val="64"/>
                <c:pt idx="0">
                  <c:v>60.454796820966209</c:v>
                </c:pt>
                <c:pt idx="1">
                  <c:v>46.083824872017772</c:v>
                </c:pt>
                <c:pt idx="2">
                  <c:v>43.194094520058542</c:v>
                </c:pt>
                <c:pt idx="3">
                  <c:v>33.542041728608325</c:v>
                </c:pt>
                <c:pt idx="4">
                  <c:v>32.321161329198446</c:v>
                </c:pt>
                <c:pt idx="5">
                  <c:v>30.807347590395523</c:v>
                </c:pt>
                <c:pt idx="6">
                  <c:v>27.529001176792519</c:v>
                </c:pt>
                <c:pt idx="7">
                  <c:v>24.884235698053601</c:v>
                </c:pt>
                <c:pt idx="8">
                  <c:v>24.768317276460465</c:v>
                </c:pt>
                <c:pt idx="9">
                  <c:v>22.708334221675045</c:v>
                </c:pt>
                <c:pt idx="10">
                  <c:v>21.067011664571851</c:v>
                </c:pt>
                <c:pt idx="11">
                  <c:v>20.909838355439632</c:v>
                </c:pt>
                <c:pt idx="12">
                  <c:v>19.322878599479452</c:v>
                </c:pt>
                <c:pt idx="13">
                  <c:v>17.680654410553473</c:v>
                </c:pt>
                <c:pt idx="14">
                  <c:v>17.652368812814331</c:v>
                </c:pt>
                <c:pt idx="15">
                  <c:v>15.541449561722004</c:v>
                </c:pt>
                <c:pt idx="16">
                  <c:v>13.688870446615113</c:v>
                </c:pt>
                <c:pt idx="17">
                  <c:v>13.587055044083513</c:v>
                </c:pt>
                <c:pt idx="18">
                  <c:v>12.641830284647654</c:v>
                </c:pt>
                <c:pt idx="19">
                  <c:v>10.882112073531971</c:v>
                </c:pt>
                <c:pt idx="20">
                  <c:v>9.5852708752095737</c:v>
                </c:pt>
                <c:pt idx="21">
                  <c:v>9.0120211608985414</c:v>
                </c:pt>
                <c:pt idx="22">
                  <c:v>8.7698916437423406</c:v>
                </c:pt>
                <c:pt idx="23">
                  <c:v>8.0932280916825334</c:v>
                </c:pt>
                <c:pt idx="24">
                  <c:v>7.5216935632435309</c:v>
                </c:pt>
                <c:pt idx="25">
                  <c:v>7.2918458520783815</c:v>
                </c:pt>
                <c:pt idx="26">
                  <c:v>7.2873155364140416</c:v>
                </c:pt>
                <c:pt idx="27">
                  <c:v>7.1547685978006825</c:v>
                </c:pt>
                <c:pt idx="28">
                  <c:v>7.0096730560850347</c:v>
                </c:pt>
                <c:pt idx="29">
                  <c:v>5.9969465637277608</c:v>
                </c:pt>
                <c:pt idx="30">
                  <c:v>5.9665301579092329</c:v>
                </c:pt>
                <c:pt idx="31">
                  <c:v>5.8171201950282807</c:v>
                </c:pt>
                <c:pt idx="32">
                  <c:v>5.745653700646443</c:v>
                </c:pt>
                <c:pt idx="33">
                  <c:v>5.647698526071963</c:v>
                </c:pt>
                <c:pt idx="34">
                  <c:v>5.1718714940464281</c:v>
                </c:pt>
                <c:pt idx="35">
                  <c:v>4.8835539716756671</c:v>
                </c:pt>
                <c:pt idx="36">
                  <c:v>4.6360786553857452</c:v>
                </c:pt>
                <c:pt idx="37">
                  <c:v>4.4975959131388663</c:v>
                </c:pt>
                <c:pt idx="38">
                  <c:v>4.4273023742961186</c:v>
                </c:pt>
                <c:pt idx="39">
                  <c:v>4.1462274868301279</c:v>
                </c:pt>
                <c:pt idx="40">
                  <c:v>3.9806235978816744</c:v>
                </c:pt>
                <c:pt idx="41">
                  <c:v>3.9331179743424514</c:v>
                </c:pt>
                <c:pt idx="42">
                  <c:v>3.5457649468579859</c:v>
                </c:pt>
                <c:pt idx="43">
                  <c:v>3.5364958288423622</c:v>
                </c:pt>
                <c:pt idx="44">
                  <c:v>3.3706716901053255</c:v>
                </c:pt>
                <c:pt idx="45">
                  <c:v>3.2499493959768415</c:v>
                </c:pt>
                <c:pt idx="46">
                  <c:v>2.9960050223882604</c:v>
                </c:pt>
                <c:pt idx="47">
                  <c:v>2.8388477876550837</c:v>
                </c:pt>
                <c:pt idx="48">
                  <c:v>2.7401348765989155</c:v>
                </c:pt>
                <c:pt idx="49">
                  <c:v>2.6269694952276836</c:v>
                </c:pt>
                <c:pt idx="50">
                  <c:v>2.497049812719041</c:v>
                </c:pt>
                <c:pt idx="51">
                  <c:v>2.4710636379698485</c:v>
                </c:pt>
                <c:pt idx="52">
                  <c:v>2.4103835379224847</c:v>
                </c:pt>
                <c:pt idx="53">
                  <c:v>2.323981388359698</c:v>
                </c:pt>
                <c:pt idx="54">
                  <c:v>2.2697719058846246</c:v>
                </c:pt>
                <c:pt idx="55">
                  <c:v>2.0700455609359949</c:v>
                </c:pt>
                <c:pt idx="56">
                  <c:v>2.0278086530169048</c:v>
                </c:pt>
                <c:pt idx="57">
                  <c:v>1.7796016593960076</c:v>
                </c:pt>
                <c:pt idx="58">
                  <c:v>1.7477094177089896</c:v>
                </c:pt>
                <c:pt idx="59">
                  <c:v>1.4352083157757534</c:v>
                </c:pt>
                <c:pt idx="60">
                  <c:v>1.3386460271594274</c:v>
                </c:pt>
                <c:pt idx="61">
                  <c:v>1.3361805779956626</c:v>
                </c:pt>
                <c:pt idx="62">
                  <c:v>0.53785379348380502</c:v>
                </c:pt>
                <c:pt idx="63">
                  <c:v>0.29972121004863084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351-4F6C-AF6B-50ABF69591ED}"/>
            </c:ext>
          </c:extLst>
        </c:ser>
        <c:ser>
          <c:idx val="7"/>
          <c:order val="7"/>
          <c:tx>
            <c:strRef>
              <c:f>st62q09_04_combined!$K$2</c:f>
              <c:strCache>
                <c:ptCount val="1"/>
                <c:pt idx="0">
                  <c:v>%starting category</c:v>
                </c:pt>
              </c:strCache>
            </c:strRef>
          </c:tx>
          <c:spPr>
            <a:noFill/>
            <a:ln w="25400">
              <a:noFill/>
            </a:ln>
          </c:spPr>
          <c:invertIfNegative val="0"/>
          <c:cat>
            <c:strRef>
              <c:f>st62q09_04_combined!$C$3:$C$66</c:f>
              <c:strCache>
                <c:ptCount val="64"/>
                <c:pt idx="0">
                  <c:v>Netherlands</c:v>
                </c:pt>
                <c:pt idx="1">
                  <c:v>Sweden</c:v>
                </c:pt>
                <c:pt idx="2">
                  <c:v>Finland</c:v>
                </c:pt>
                <c:pt idx="3">
                  <c:v>Iceland</c:v>
                </c:pt>
                <c:pt idx="4">
                  <c:v>Qatar</c:v>
                </c:pt>
                <c:pt idx="5">
                  <c:v>Liechtenstein</c:v>
                </c:pt>
                <c:pt idx="6">
                  <c:v>Denmark</c:v>
                </c:pt>
                <c:pt idx="7">
                  <c:v>Israel</c:v>
                </c:pt>
                <c:pt idx="8">
                  <c:v>New Zealand</c:v>
                </c:pt>
                <c:pt idx="9">
                  <c:v>Ireland</c:v>
                </c:pt>
                <c:pt idx="10">
                  <c:v>Luxembourg</c:v>
                </c:pt>
                <c:pt idx="11">
                  <c:v>Switzerland</c:v>
                </c:pt>
                <c:pt idx="12">
                  <c:v>United Kingdom</c:v>
                </c:pt>
                <c:pt idx="13">
                  <c:v>France</c:v>
                </c:pt>
                <c:pt idx="14">
                  <c:v>Australia</c:v>
                </c:pt>
                <c:pt idx="15">
                  <c:v>Lithuania</c:v>
                </c:pt>
                <c:pt idx="16">
                  <c:v>Belgium</c:v>
                </c:pt>
                <c:pt idx="17">
                  <c:v>Mexico</c:v>
                </c:pt>
                <c:pt idx="18">
                  <c:v>Malaysia</c:v>
                </c:pt>
                <c:pt idx="19">
                  <c:v>Austria</c:v>
                </c:pt>
                <c:pt idx="20">
                  <c:v>Indonesia</c:v>
                </c:pt>
                <c:pt idx="21">
                  <c:v>Chinese Taipei</c:v>
                </c:pt>
                <c:pt idx="22">
                  <c:v>Singapore</c:v>
                </c:pt>
                <c:pt idx="23">
                  <c:v>Uruguay</c:v>
                </c:pt>
                <c:pt idx="24">
                  <c:v>Spain</c:v>
                </c:pt>
                <c:pt idx="25">
                  <c:v>Argentina</c:v>
                </c:pt>
                <c:pt idx="26">
                  <c:v>Canada</c:v>
                </c:pt>
                <c:pt idx="27">
                  <c:v>Jordan</c:v>
                </c:pt>
                <c:pt idx="28">
                  <c:v>Costa Rica</c:v>
                </c:pt>
                <c:pt idx="29">
                  <c:v>Germany</c:v>
                </c:pt>
                <c:pt idx="30">
                  <c:v>Hong Kong-China</c:v>
                </c:pt>
                <c:pt idx="31">
                  <c:v>Romania</c:v>
                </c:pt>
                <c:pt idx="32">
                  <c:v>Bulgaria</c:v>
                </c:pt>
                <c:pt idx="33">
                  <c:v>United Arab Emirates</c:v>
                </c:pt>
                <c:pt idx="34">
                  <c:v>Brazil</c:v>
                </c:pt>
                <c:pt idx="35">
                  <c:v>Thailand</c:v>
                </c:pt>
                <c:pt idx="36">
                  <c:v>Italy</c:v>
                </c:pt>
                <c:pt idx="37">
                  <c:v>Kazakhstan</c:v>
                </c:pt>
                <c:pt idx="38">
                  <c:v>Slovak Republic</c:v>
                </c:pt>
                <c:pt idx="39">
                  <c:v>Russian Federation</c:v>
                </c:pt>
                <c:pt idx="40">
                  <c:v>Tunisia</c:v>
                </c:pt>
                <c:pt idx="41">
                  <c:v>United States of America</c:v>
                </c:pt>
                <c:pt idx="42">
                  <c:v>Chile</c:v>
                </c:pt>
                <c:pt idx="43">
                  <c:v>Greece</c:v>
                </c:pt>
                <c:pt idx="44">
                  <c:v>Montenegro</c:v>
                </c:pt>
                <c:pt idx="45">
                  <c:v>Colombia</c:v>
                </c:pt>
                <c:pt idx="46">
                  <c:v>Perm(Russian Federation)</c:v>
                </c:pt>
                <c:pt idx="47">
                  <c:v>Estonia</c:v>
                </c:pt>
                <c:pt idx="48">
                  <c:v>Czech Republic</c:v>
                </c:pt>
                <c:pt idx="49">
                  <c:v>Albania</c:v>
                </c:pt>
                <c:pt idx="50">
                  <c:v>Japan</c:v>
                </c:pt>
                <c:pt idx="51">
                  <c:v>Poland</c:v>
                </c:pt>
                <c:pt idx="52">
                  <c:v>Portugal</c:v>
                </c:pt>
                <c:pt idx="53">
                  <c:v>Serbia</c:v>
                </c:pt>
                <c:pt idx="54">
                  <c:v>Peru</c:v>
                </c:pt>
                <c:pt idx="55">
                  <c:v>Turkey</c:v>
                </c:pt>
                <c:pt idx="56">
                  <c:v>Latvia</c:v>
                </c:pt>
                <c:pt idx="57">
                  <c:v>Slovenia</c:v>
                </c:pt>
                <c:pt idx="58">
                  <c:v>Hungary</c:v>
                </c:pt>
                <c:pt idx="59">
                  <c:v>Croatia</c:v>
                </c:pt>
                <c:pt idx="60">
                  <c:v>Macao-China</c:v>
                </c:pt>
                <c:pt idx="61">
                  <c:v>Viet Nam</c:v>
                </c:pt>
                <c:pt idx="62">
                  <c:v>Shanghai-China</c:v>
                </c:pt>
                <c:pt idx="63">
                  <c:v>Korea</c:v>
                </c:pt>
              </c:strCache>
            </c:strRef>
          </c:cat>
          <c:val>
            <c:numRef>
              <c:f>st62q09_04_combined!$K$3:$K$66</c:f>
              <c:numCache>
                <c:formatCode>0</c:formatCode>
                <c:ptCount val="64"/>
                <c:pt idx="0">
                  <c:v>79.789167337544313</c:v>
                </c:pt>
                <c:pt idx="1">
                  <c:v>52.173559076525919</c:v>
                </c:pt>
                <c:pt idx="2">
                  <c:v>66.740858024105492</c:v>
                </c:pt>
                <c:pt idx="3">
                  <c:v>27.334125413189255</c:v>
                </c:pt>
                <c:pt idx="4">
                  <c:v>88.220174285001875</c:v>
                </c:pt>
                <c:pt idx="5">
                  <c:v>58.691450922956548</c:v>
                </c:pt>
                <c:pt idx="6">
                  <c:v>84.115652200497181</c:v>
                </c:pt>
                <c:pt idx="7">
                  <c:v>59.360159913303157</c:v>
                </c:pt>
                <c:pt idx="8">
                  <c:v>86.841851053825394</c:v>
                </c:pt>
                <c:pt idx="9">
                  <c:v>82.448877414239874</c:v>
                </c:pt>
                <c:pt idx="10">
                  <c:v>81.819053653845089</c:v>
                </c:pt>
                <c:pt idx="11">
                  <c:v>66.373280795663291</c:v>
                </c:pt>
                <c:pt idx="12">
                  <c:v>82.092521874612714</c:v>
                </c:pt>
                <c:pt idx="13">
                  <c:v>74.773970003567783</c:v>
                </c:pt>
                <c:pt idx="14">
                  <c:v>86.614962666682388</c:v>
                </c:pt>
                <c:pt idx="15">
                  <c:v>81.490685377273138</c:v>
                </c:pt>
                <c:pt idx="16">
                  <c:v>65.457182547632968</c:v>
                </c:pt>
                <c:pt idx="17">
                  <c:v>88.950422807173183</c:v>
                </c:pt>
                <c:pt idx="18">
                  <c:v>88.859131573507355</c:v>
                </c:pt>
                <c:pt idx="19">
                  <c:v>58.924778542559288</c:v>
                </c:pt>
                <c:pt idx="20">
                  <c:v>82.551027048348189</c:v>
                </c:pt>
                <c:pt idx="21">
                  <c:v>38.667706559662747</c:v>
                </c:pt>
                <c:pt idx="22">
                  <c:v>87.297306912155264</c:v>
                </c:pt>
                <c:pt idx="23">
                  <c:v>75.574321222489658</c:v>
                </c:pt>
                <c:pt idx="24">
                  <c:v>35.07457034312938</c:v>
                </c:pt>
                <c:pt idx="25">
                  <c:v>85.005479563076648</c:v>
                </c:pt>
                <c:pt idx="26">
                  <c:v>86.015333754652616</c:v>
                </c:pt>
                <c:pt idx="27">
                  <c:v>90.150712185664474</c:v>
                </c:pt>
                <c:pt idx="28">
                  <c:v>81.015016556445914</c:v>
                </c:pt>
                <c:pt idx="29">
                  <c:v>63.631470761241218</c:v>
                </c:pt>
                <c:pt idx="30">
                  <c:v>44.901835516799068</c:v>
                </c:pt>
                <c:pt idx="31">
                  <c:v>92.1602625827243</c:v>
                </c:pt>
                <c:pt idx="32">
                  <c:v>83.698828518953405</c:v>
                </c:pt>
                <c:pt idx="33">
                  <c:v>87.765307815546279</c:v>
                </c:pt>
                <c:pt idx="34">
                  <c:v>87.267021880700966</c:v>
                </c:pt>
                <c:pt idx="35">
                  <c:v>93.651607480137542</c:v>
                </c:pt>
                <c:pt idx="36">
                  <c:v>90.521619644344199</c:v>
                </c:pt>
                <c:pt idx="37">
                  <c:v>85.845054291202715</c:v>
                </c:pt>
                <c:pt idx="38">
                  <c:v>74.829148661376195</c:v>
                </c:pt>
                <c:pt idx="39">
                  <c:v>84.463161253467803</c:v>
                </c:pt>
                <c:pt idx="40">
                  <c:v>68.419210371225915</c:v>
                </c:pt>
                <c:pt idx="41">
                  <c:v>85.033739601921127</c:v>
                </c:pt>
                <c:pt idx="42">
                  <c:v>88.402617776345124</c:v>
                </c:pt>
                <c:pt idx="43">
                  <c:v>73.325269514472325</c:v>
                </c:pt>
                <c:pt idx="44">
                  <c:v>84.16678879222637</c:v>
                </c:pt>
                <c:pt idx="45">
                  <c:v>90.171741332173625</c:v>
                </c:pt>
                <c:pt idx="46">
                  <c:v>83.599329913586857</c:v>
                </c:pt>
                <c:pt idx="47">
                  <c:v>81.570010219279311</c:v>
                </c:pt>
                <c:pt idx="48">
                  <c:v>75.162484207321882</c:v>
                </c:pt>
                <c:pt idx="49">
                  <c:v>96.90704322981108</c:v>
                </c:pt>
                <c:pt idx="50">
                  <c:v>56.51946141131419</c:v>
                </c:pt>
                <c:pt idx="51">
                  <c:v>90.452025532895405</c:v>
                </c:pt>
                <c:pt idx="52">
                  <c:v>82.998817809908928</c:v>
                </c:pt>
                <c:pt idx="53">
                  <c:v>88.657803464315123</c:v>
                </c:pt>
                <c:pt idx="54">
                  <c:v>95.15084819616537</c:v>
                </c:pt>
                <c:pt idx="55">
                  <c:v>75.682845082663206</c:v>
                </c:pt>
                <c:pt idx="56">
                  <c:v>65.589993125928913</c:v>
                </c:pt>
                <c:pt idx="57">
                  <c:v>88.781828742112197</c:v>
                </c:pt>
                <c:pt idx="58">
                  <c:v>72.752622728242258</c:v>
                </c:pt>
                <c:pt idx="59">
                  <c:v>90.424113306903863</c:v>
                </c:pt>
                <c:pt idx="60">
                  <c:v>75.505305977943365</c:v>
                </c:pt>
                <c:pt idx="61">
                  <c:v>55.926646117982663</c:v>
                </c:pt>
                <c:pt idx="62">
                  <c:v>63.936680499833273</c:v>
                </c:pt>
                <c:pt idx="63">
                  <c:v>37.189580381768948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351-4F6C-AF6B-50ABF69591ED}"/>
            </c:ext>
          </c:extLst>
        </c:ser>
        <c:ser>
          <c:idx val="8"/>
          <c:order val="8"/>
          <c:tx>
            <c:strRef>
              <c:f>st62q09_04_combined!$L$2</c:f>
              <c:strCache>
                <c:ptCount val="1"/>
                <c:pt idx="0">
                  <c:v>% group_1</c:v>
                </c:pt>
              </c:strCache>
            </c:strRef>
          </c:tx>
          <c:spPr>
            <a:solidFill>
              <a:srgbClr val="2C7BB6"/>
            </a:solidFill>
            <a:ln w="25400">
              <a:noFill/>
            </a:ln>
          </c:spPr>
          <c:invertIfNegative val="0"/>
          <c:cat>
            <c:strRef>
              <c:f>st62q09_04_combined!$C$3:$C$66</c:f>
              <c:strCache>
                <c:ptCount val="64"/>
                <c:pt idx="0">
                  <c:v>Netherlands</c:v>
                </c:pt>
                <c:pt idx="1">
                  <c:v>Sweden</c:v>
                </c:pt>
                <c:pt idx="2">
                  <c:v>Finland</c:v>
                </c:pt>
                <c:pt idx="3">
                  <c:v>Iceland</c:v>
                </c:pt>
                <c:pt idx="4">
                  <c:v>Qatar</c:v>
                </c:pt>
                <c:pt idx="5">
                  <c:v>Liechtenstein</c:v>
                </c:pt>
                <c:pt idx="6">
                  <c:v>Denmark</c:v>
                </c:pt>
                <c:pt idx="7">
                  <c:v>Israel</c:v>
                </c:pt>
                <c:pt idx="8">
                  <c:v>New Zealand</c:v>
                </c:pt>
                <c:pt idx="9">
                  <c:v>Ireland</c:v>
                </c:pt>
                <c:pt idx="10">
                  <c:v>Luxembourg</c:v>
                </c:pt>
                <c:pt idx="11">
                  <c:v>Switzerland</c:v>
                </c:pt>
                <c:pt idx="12">
                  <c:v>United Kingdom</c:v>
                </c:pt>
                <c:pt idx="13">
                  <c:v>France</c:v>
                </c:pt>
                <c:pt idx="14">
                  <c:v>Australia</c:v>
                </c:pt>
                <c:pt idx="15">
                  <c:v>Lithuania</c:v>
                </c:pt>
                <c:pt idx="16">
                  <c:v>Belgium</c:v>
                </c:pt>
                <c:pt idx="17">
                  <c:v>Mexico</c:v>
                </c:pt>
                <c:pt idx="18">
                  <c:v>Malaysia</c:v>
                </c:pt>
                <c:pt idx="19">
                  <c:v>Austria</c:v>
                </c:pt>
                <c:pt idx="20">
                  <c:v>Indonesia</c:v>
                </c:pt>
                <c:pt idx="21">
                  <c:v>Chinese Taipei</c:v>
                </c:pt>
                <c:pt idx="22">
                  <c:v>Singapore</c:v>
                </c:pt>
                <c:pt idx="23">
                  <c:v>Uruguay</c:v>
                </c:pt>
                <c:pt idx="24">
                  <c:v>Spain</c:v>
                </c:pt>
                <c:pt idx="25">
                  <c:v>Argentina</c:v>
                </c:pt>
                <c:pt idx="26">
                  <c:v>Canada</c:v>
                </c:pt>
                <c:pt idx="27">
                  <c:v>Jordan</c:v>
                </c:pt>
                <c:pt idx="28">
                  <c:v>Costa Rica</c:v>
                </c:pt>
                <c:pt idx="29">
                  <c:v>Germany</c:v>
                </c:pt>
                <c:pt idx="30">
                  <c:v>Hong Kong-China</c:v>
                </c:pt>
                <c:pt idx="31">
                  <c:v>Romania</c:v>
                </c:pt>
                <c:pt idx="32">
                  <c:v>Bulgaria</c:v>
                </c:pt>
                <c:pt idx="33">
                  <c:v>United Arab Emirates</c:v>
                </c:pt>
                <c:pt idx="34">
                  <c:v>Brazil</c:v>
                </c:pt>
                <c:pt idx="35">
                  <c:v>Thailand</c:v>
                </c:pt>
                <c:pt idx="36">
                  <c:v>Italy</c:v>
                </c:pt>
                <c:pt idx="37">
                  <c:v>Kazakhstan</c:v>
                </c:pt>
                <c:pt idx="38">
                  <c:v>Slovak Republic</c:v>
                </c:pt>
                <c:pt idx="39">
                  <c:v>Russian Federation</c:v>
                </c:pt>
                <c:pt idx="40">
                  <c:v>Tunisia</c:v>
                </c:pt>
                <c:pt idx="41">
                  <c:v>United States of America</c:v>
                </c:pt>
                <c:pt idx="42">
                  <c:v>Chile</c:v>
                </c:pt>
                <c:pt idx="43">
                  <c:v>Greece</c:v>
                </c:pt>
                <c:pt idx="44">
                  <c:v>Montenegro</c:v>
                </c:pt>
                <c:pt idx="45">
                  <c:v>Colombia</c:v>
                </c:pt>
                <c:pt idx="46">
                  <c:v>Perm(Russian Federation)</c:v>
                </c:pt>
                <c:pt idx="47">
                  <c:v>Estonia</c:v>
                </c:pt>
                <c:pt idx="48">
                  <c:v>Czech Republic</c:v>
                </c:pt>
                <c:pt idx="49">
                  <c:v>Albania</c:v>
                </c:pt>
                <c:pt idx="50">
                  <c:v>Japan</c:v>
                </c:pt>
                <c:pt idx="51">
                  <c:v>Poland</c:v>
                </c:pt>
                <c:pt idx="52">
                  <c:v>Portugal</c:v>
                </c:pt>
                <c:pt idx="53">
                  <c:v>Serbia</c:v>
                </c:pt>
                <c:pt idx="54">
                  <c:v>Peru</c:v>
                </c:pt>
                <c:pt idx="55">
                  <c:v>Turkey</c:v>
                </c:pt>
                <c:pt idx="56">
                  <c:v>Latvia</c:v>
                </c:pt>
                <c:pt idx="57">
                  <c:v>Slovenia</c:v>
                </c:pt>
                <c:pt idx="58">
                  <c:v>Hungary</c:v>
                </c:pt>
                <c:pt idx="59">
                  <c:v>Croatia</c:v>
                </c:pt>
                <c:pt idx="60">
                  <c:v>Macao-China</c:v>
                </c:pt>
                <c:pt idx="61">
                  <c:v>Viet Nam</c:v>
                </c:pt>
                <c:pt idx="62">
                  <c:v>Shanghai-China</c:v>
                </c:pt>
                <c:pt idx="63">
                  <c:v>Korea</c:v>
                </c:pt>
              </c:strCache>
            </c:strRef>
          </c:cat>
          <c:val>
            <c:numRef>
              <c:f>st62q09_04_combined!$L$3:$L$66</c:f>
              <c:numCache>
                <c:formatCode>0</c:formatCode>
                <c:ptCount val="64"/>
                <c:pt idx="0">
                  <c:v>20.21083266245569</c:v>
                </c:pt>
                <c:pt idx="1">
                  <c:v>47.826440923474081</c:v>
                </c:pt>
                <c:pt idx="2">
                  <c:v>33.259141975894508</c:v>
                </c:pt>
                <c:pt idx="3">
                  <c:v>72.665874586810745</c:v>
                </c:pt>
                <c:pt idx="4">
                  <c:v>11.779825714998131</c:v>
                </c:pt>
                <c:pt idx="5">
                  <c:v>41.308549077043452</c:v>
                </c:pt>
                <c:pt idx="6">
                  <c:v>15.884347799502819</c:v>
                </c:pt>
                <c:pt idx="7">
                  <c:v>40.639840086696843</c:v>
                </c:pt>
                <c:pt idx="8">
                  <c:v>13.15814894617461</c:v>
                </c:pt>
                <c:pt idx="9">
                  <c:v>17.55112258576013</c:v>
                </c:pt>
                <c:pt idx="10">
                  <c:v>18.180946346154911</c:v>
                </c:pt>
                <c:pt idx="11">
                  <c:v>33.626719204336709</c:v>
                </c:pt>
                <c:pt idx="12">
                  <c:v>17.907478125387279</c:v>
                </c:pt>
                <c:pt idx="13">
                  <c:v>25.226029996432221</c:v>
                </c:pt>
                <c:pt idx="14">
                  <c:v>13.38503733331761</c:v>
                </c:pt>
                <c:pt idx="15">
                  <c:v>18.509314622726858</c:v>
                </c:pt>
                <c:pt idx="16">
                  <c:v>34.542817452367032</c:v>
                </c:pt>
                <c:pt idx="17">
                  <c:v>11.04957719282682</c:v>
                </c:pt>
                <c:pt idx="18">
                  <c:v>11.14086842649264</c:v>
                </c:pt>
                <c:pt idx="19">
                  <c:v>41.075221457440712</c:v>
                </c:pt>
                <c:pt idx="20">
                  <c:v>17.448972951651811</c:v>
                </c:pt>
                <c:pt idx="21">
                  <c:v>61.332293440337253</c:v>
                </c:pt>
                <c:pt idx="22">
                  <c:v>12.702693087844739</c:v>
                </c:pt>
                <c:pt idx="23">
                  <c:v>24.425678777510349</c:v>
                </c:pt>
                <c:pt idx="24">
                  <c:v>64.92542965687062</c:v>
                </c:pt>
                <c:pt idx="25">
                  <c:v>14.994520436923359</c:v>
                </c:pt>
                <c:pt idx="26">
                  <c:v>13.98466624534738</c:v>
                </c:pt>
                <c:pt idx="27">
                  <c:v>9.8492878143355203</c:v>
                </c:pt>
                <c:pt idx="28">
                  <c:v>18.984983443554089</c:v>
                </c:pt>
                <c:pt idx="29">
                  <c:v>36.368529238758782</c:v>
                </c:pt>
                <c:pt idx="30">
                  <c:v>55.098164483200932</c:v>
                </c:pt>
                <c:pt idx="31">
                  <c:v>7.8397374172756997</c:v>
                </c:pt>
                <c:pt idx="32">
                  <c:v>16.301171481046591</c:v>
                </c:pt>
                <c:pt idx="33">
                  <c:v>12.234692184453721</c:v>
                </c:pt>
                <c:pt idx="34">
                  <c:v>12.73297811929903</c:v>
                </c:pt>
                <c:pt idx="35">
                  <c:v>6.3483925198624629</c:v>
                </c:pt>
                <c:pt idx="36">
                  <c:v>9.478380355655796</c:v>
                </c:pt>
                <c:pt idx="37">
                  <c:v>14.15494570879728</c:v>
                </c:pt>
                <c:pt idx="38">
                  <c:v>25.170851338623809</c:v>
                </c:pt>
                <c:pt idx="39">
                  <c:v>15.53683874653219</c:v>
                </c:pt>
                <c:pt idx="40">
                  <c:v>31.580789628774092</c:v>
                </c:pt>
                <c:pt idx="41">
                  <c:v>14.96626039807888</c:v>
                </c:pt>
                <c:pt idx="42">
                  <c:v>11.597382223654879</c:v>
                </c:pt>
                <c:pt idx="43">
                  <c:v>26.674730485527672</c:v>
                </c:pt>
                <c:pt idx="44">
                  <c:v>15.83321120777363</c:v>
                </c:pt>
                <c:pt idx="45">
                  <c:v>9.828258667826379</c:v>
                </c:pt>
                <c:pt idx="46">
                  <c:v>16.40067008641314</c:v>
                </c:pt>
                <c:pt idx="47">
                  <c:v>18.429989780720689</c:v>
                </c:pt>
                <c:pt idx="48">
                  <c:v>24.837515792678118</c:v>
                </c:pt>
                <c:pt idx="49">
                  <c:v>3.092956770188914</c:v>
                </c:pt>
                <c:pt idx="50">
                  <c:v>43.48053858868581</c:v>
                </c:pt>
                <c:pt idx="51">
                  <c:v>9.5479744671045914</c:v>
                </c:pt>
                <c:pt idx="52">
                  <c:v>17.001182190091068</c:v>
                </c:pt>
                <c:pt idx="53">
                  <c:v>11.34219653568487</c:v>
                </c:pt>
                <c:pt idx="54">
                  <c:v>4.8491518038346317</c:v>
                </c:pt>
                <c:pt idx="55">
                  <c:v>24.31715491733679</c:v>
                </c:pt>
                <c:pt idx="56">
                  <c:v>34.41000687407108</c:v>
                </c:pt>
                <c:pt idx="57">
                  <c:v>11.2181712578878</c:v>
                </c:pt>
                <c:pt idx="58">
                  <c:v>27.247377271757738</c:v>
                </c:pt>
                <c:pt idx="59">
                  <c:v>9.5758866930961357</c:v>
                </c:pt>
                <c:pt idx="60">
                  <c:v>24.494694022056638</c:v>
                </c:pt>
                <c:pt idx="61">
                  <c:v>44.073353882017337</c:v>
                </c:pt>
                <c:pt idx="62">
                  <c:v>36.063319500166727</c:v>
                </c:pt>
                <c:pt idx="63">
                  <c:v>62.810419618231052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351-4F6C-AF6B-50ABF69591ED}"/>
            </c:ext>
          </c:extLst>
        </c:ser>
        <c:ser>
          <c:idx val="9"/>
          <c:order val="9"/>
          <c:tx>
            <c:strRef>
              <c:f>st62q09_04_combined!$M$2</c:f>
              <c:strCache>
                <c:ptCount val="1"/>
                <c:pt idx="0">
                  <c:v>% group_2</c:v>
                </c:pt>
              </c:strCache>
            </c:strRef>
          </c:tx>
          <c:spPr>
            <a:solidFill>
              <a:srgbClr val="ABD9E9"/>
            </a:solidFill>
            <a:ln w="25400">
              <a:noFill/>
            </a:ln>
          </c:spPr>
          <c:invertIfNegative val="0"/>
          <c:cat>
            <c:strRef>
              <c:f>st62q09_04_combined!$C$3:$C$66</c:f>
              <c:strCache>
                <c:ptCount val="64"/>
                <c:pt idx="0">
                  <c:v>Netherlands</c:v>
                </c:pt>
                <c:pt idx="1">
                  <c:v>Sweden</c:v>
                </c:pt>
                <c:pt idx="2">
                  <c:v>Finland</c:v>
                </c:pt>
                <c:pt idx="3">
                  <c:v>Iceland</c:v>
                </c:pt>
                <c:pt idx="4">
                  <c:v>Qatar</c:v>
                </c:pt>
                <c:pt idx="5">
                  <c:v>Liechtenstein</c:v>
                </c:pt>
                <c:pt idx="6">
                  <c:v>Denmark</c:v>
                </c:pt>
                <c:pt idx="7">
                  <c:v>Israel</c:v>
                </c:pt>
                <c:pt idx="8">
                  <c:v>New Zealand</c:v>
                </c:pt>
                <c:pt idx="9">
                  <c:v>Ireland</c:v>
                </c:pt>
                <c:pt idx="10">
                  <c:v>Luxembourg</c:v>
                </c:pt>
                <c:pt idx="11">
                  <c:v>Switzerland</c:v>
                </c:pt>
                <c:pt idx="12">
                  <c:v>United Kingdom</c:v>
                </c:pt>
                <c:pt idx="13">
                  <c:v>France</c:v>
                </c:pt>
                <c:pt idx="14">
                  <c:v>Australia</c:v>
                </c:pt>
                <c:pt idx="15">
                  <c:v>Lithuania</c:v>
                </c:pt>
                <c:pt idx="16">
                  <c:v>Belgium</c:v>
                </c:pt>
                <c:pt idx="17">
                  <c:v>Mexico</c:v>
                </c:pt>
                <c:pt idx="18">
                  <c:v>Malaysia</c:v>
                </c:pt>
                <c:pt idx="19">
                  <c:v>Austria</c:v>
                </c:pt>
                <c:pt idx="20">
                  <c:v>Indonesia</c:v>
                </c:pt>
                <c:pt idx="21">
                  <c:v>Chinese Taipei</c:v>
                </c:pt>
                <c:pt idx="22">
                  <c:v>Singapore</c:v>
                </c:pt>
                <c:pt idx="23">
                  <c:v>Uruguay</c:v>
                </c:pt>
                <c:pt idx="24">
                  <c:v>Spain</c:v>
                </c:pt>
                <c:pt idx="25">
                  <c:v>Argentina</c:v>
                </c:pt>
                <c:pt idx="26">
                  <c:v>Canada</c:v>
                </c:pt>
                <c:pt idx="27">
                  <c:v>Jordan</c:v>
                </c:pt>
                <c:pt idx="28">
                  <c:v>Costa Rica</c:v>
                </c:pt>
                <c:pt idx="29">
                  <c:v>Germany</c:v>
                </c:pt>
                <c:pt idx="30">
                  <c:v>Hong Kong-China</c:v>
                </c:pt>
                <c:pt idx="31">
                  <c:v>Romania</c:v>
                </c:pt>
                <c:pt idx="32">
                  <c:v>Bulgaria</c:v>
                </c:pt>
                <c:pt idx="33">
                  <c:v>United Arab Emirates</c:v>
                </c:pt>
                <c:pt idx="34">
                  <c:v>Brazil</c:v>
                </c:pt>
                <c:pt idx="35">
                  <c:v>Thailand</c:v>
                </c:pt>
                <c:pt idx="36">
                  <c:v>Italy</c:v>
                </c:pt>
                <c:pt idx="37">
                  <c:v>Kazakhstan</c:v>
                </c:pt>
                <c:pt idx="38">
                  <c:v>Slovak Republic</c:v>
                </c:pt>
                <c:pt idx="39">
                  <c:v>Russian Federation</c:v>
                </c:pt>
                <c:pt idx="40">
                  <c:v>Tunisia</c:v>
                </c:pt>
                <c:pt idx="41">
                  <c:v>United States of America</c:v>
                </c:pt>
                <c:pt idx="42">
                  <c:v>Chile</c:v>
                </c:pt>
                <c:pt idx="43">
                  <c:v>Greece</c:v>
                </c:pt>
                <c:pt idx="44">
                  <c:v>Montenegro</c:v>
                </c:pt>
                <c:pt idx="45">
                  <c:v>Colombia</c:v>
                </c:pt>
                <c:pt idx="46">
                  <c:v>Perm(Russian Federation)</c:v>
                </c:pt>
                <c:pt idx="47">
                  <c:v>Estonia</c:v>
                </c:pt>
                <c:pt idx="48">
                  <c:v>Czech Republic</c:v>
                </c:pt>
                <c:pt idx="49">
                  <c:v>Albania</c:v>
                </c:pt>
                <c:pt idx="50">
                  <c:v>Japan</c:v>
                </c:pt>
                <c:pt idx="51">
                  <c:v>Poland</c:v>
                </c:pt>
                <c:pt idx="52">
                  <c:v>Portugal</c:v>
                </c:pt>
                <c:pt idx="53">
                  <c:v>Serbia</c:v>
                </c:pt>
                <c:pt idx="54">
                  <c:v>Peru</c:v>
                </c:pt>
                <c:pt idx="55">
                  <c:v>Turkey</c:v>
                </c:pt>
                <c:pt idx="56">
                  <c:v>Latvia</c:v>
                </c:pt>
                <c:pt idx="57">
                  <c:v>Slovenia</c:v>
                </c:pt>
                <c:pt idx="58">
                  <c:v>Hungary</c:v>
                </c:pt>
                <c:pt idx="59">
                  <c:v>Croatia</c:v>
                </c:pt>
                <c:pt idx="60">
                  <c:v>Macao-China</c:v>
                </c:pt>
                <c:pt idx="61">
                  <c:v>Viet Nam</c:v>
                </c:pt>
                <c:pt idx="62">
                  <c:v>Shanghai-China</c:v>
                </c:pt>
                <c:pt idx="63">
                  <c:v>Korea</c:v>
                </c:pt>
              </c:strCache>
            </c:strRef>
          </c:cat>
          <c:val>
            <c:numRef>
              <c:f>st62q09_04_combined!$M$3:$M$66</c:f>
              <c:numCache>
                <c:formatCode>0</c:formatCode>
                <c:ptCount val="64"/>
                <c:pt idx="0">
                  <c:v>12.86217563793735</c:v>
                </c:pt>
                <c:pt idx="1">
                  <c:v>24.868640748848001</c:v>
                </c:pt>
                <c:pt idx="2">
                  <c:v>21.492728191838761</c:v>
                </c:pt>
                <c:pt idx="3">
                  <c:v>11.662195415122349</c:v>
                </c:pt>
                <c:pt idx="4">
                  <c:v>14.11176950465471</c:v>
                </c:pt>
                <c:pt idx="5">
                  <c:v>25.053548544067549</c:v>
                </c:pt>
                <c:pt idx="6">
                  <c:v>14.399879986531079</c:v>
                </c:pt>
                <c:pt idx="7">
                  <c:v>16.286291904903852</c:v>
                </c:pt>
                <c:pt idx="8">
                  <c:v>15.790023395993961</c:v>
                </c:pt>
                <c:pt idx="9">
                  <c:v>17.93409833621218</c:v>
                </c:pt>
                <c:pt idx="10">
                  <c:v>14.05433707613488</c:v>
                </c:pt>
                <c:pt idx="11">
                  <c:v>21.665083881865939</c:v>
                </c:pt>
                <c:pt idx="12">
                  <c:v>19.523799756129598</c:v>
                </c:pt>
                <c:pt idx="13">
                  <c:v>15.98822822249595</c:v>
                </c:pt>
                <c:pt idx="14">
                  <c:v>14.166275965628341</c:v>
                </c:pt>
                <c:pt idx="15">
                  <c:v>18.627306102472819</c:v>
                </c:pt>
                <c:pt idx="16">
                  <c:v>15.1633115293952</c:v>
                </c:pt>
                <c:pt idx="17">
                  <c:v>18.341762852710222</c:v>
                </c:pt>
                <c:pt idx="18">
                  <c:v>14.217376299936101</c:v>
                </c:pt>
                <c:pt idx="19">
                  <c:v>23.13492093697084</c:v>
                </c:pt>
                <c:pt idx="20">
                  <c:v>20.326995411873408</c:v>
                </c:pt>
                <c:pt idx="21">
                  <c:v>17.616323349630651</c:v>
                </c:pt>
                <c:pt idx="22">
                  <c:v>10.345412240771839</c:v>
                </c:pt>
                <c:pt idx="23">
                  <c:v>20.335522599303189</c:v>
                </c:pt>
                <c:pt idx="24">
                  <c:v>16.697531269867209</c:v>
                </c:pt>
                <c:pt idx="25">
                  <c:v>16.867265356979949</c:v>
                </c:pt>
                <c:pt idx="26">
                  <c:v>12.983913855520759</c:v>
                </c:pt>
                <c:pt idx="27">
                  <c:v>9.9696961118414098</c:v>
                </c:pt>
                <c:pt idx="28">
                  <c:v>14.69394938545843</c:v>
                </c:pt>
                <c:pt idx="29">
                  <c:v>23.45579958754962</c:v>
                </c:pt>
                <c:pt idx="30">
                  <c:v>17.128725928754331</c:v>
                </c:pt>
                <c:pt idx="31">
                  <c:v>14.418973713941011</c:v>
                </c:pt>
                <c:pt idx="32">
                  <c:v>16.303043554138529</c:v>
                </c:pt>
                <c:pt idx="33">
                  <c:v>11.410239680410401</c:v>
                </c:pt>
                <c:pt idx="34">
                  <c:v>18.132318635685358</c:v>
                </c:pt>
                <c:pt idx="35">
                  <c:v>13.938609666771841</c:v>
                </c:pt>
                <c:pt idx="36">
                  <c:v>10.65461090208847</c:v>
                </c:pt>
                <c:pt idx="37">
                  <c:v>15.023348399704039</c:v>
                </c:pt>
                <c:pt idx="38">
                  <c:v>15.92367258282326</c:v>
                </c:pt>
                <c:pt idx="39">
                  <c:v>16.55579881044644</c:v>
                </c:pt>
                <c:pt idx="40">
                  <c:v>19.9941208807751</c:v>
                </c:pt>
                <c:pt idx="41">
                  <c:v>16.608170510052251</c:v>
                </c:pt>
                <c:pt idx="42">
                  <c:v>13.856640951475869</c:v>
                </c:pt>
                <c:pt idx="43">
                  <c:v>18.02519123217392</c:v>
                </c:pt>
                <c:pt idx="44">
                  <c:v>12.78648046403281</c:v>
                </c:pt>
                <c:pt idx="45">
                  <c:v>16.364487391051021</c:v>
                </c:pt>
                <c:pt idx="46">
                  <c:v>15.49601886745017</c:v>
                </c:pt>
                <c:pt idx="47">
                  <c:v>18.910878115587529</c:v>
                </c:pt>
                <c:pt idx="48">
                  <c:v>22.87505816622437</c:v>
                </c:pt>
                <c:pt idx="49">
                  <c:v>5.4231357563560341</c:v>
                </c:pt>
                <c:pt idx="50">
                  <c:v>22.47020256326352</c:v>
                </c:pt>
                <c:pt idx="51">
                  <c:v>16.037474208310329</c:v>
                </c:pt>
                <c:pt idx="52">
                  <c:v>14.80683744456873</c:v>
                </c:pt>
                <c:pt idx="53">
                  <c:v>12.635554330366199</c:v>
                </c:pt>
                <c:pt idx="54">
                  <c:v>14.9085269916042</c:v>
                </c:pt>
                <c:pt idx="55">
                  <c:v>15.89321820223484</c:v>
                </c:pt>
                <c:pt idx="56">
                  <c:v>19.178238762980179</c:v>
                </c:pt>
                <c:pt idx="57">
                  <c:v>11.165005710746501</c:v>
                </c:pt>
                <c:pt idx="58">
                  <c:v>21.366496797523379</c:v>
                </c:pt>
                <c:pt idx="59">
                  <c:v>8.6988222379739515</c:v>
                </c:pt>
                <c:pt idx="60">
                  <c:v>13.33707953479313</c:v>
                </c:pt>
                <c:pt idx="61">
                  <c:v>18.944361978194479</c:v>
                </c:pt>
                <c:pt idx="62">
                  <c:v>15.1136859880581</c:v>
                </c:pt>
                <c:pt idx="63">
                  <c:v>23.31215949318463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351-4F6C-AF6B-50ABF69591ED}"/>
            </c:ext>
          </c:extLst>
        </c:ser>
        <c:ser>
          <c:idx val="10"/>
          <c:order val="10"/>
          <c:tx>
            <c:strRef>
              <c:f>st62q09_04_combined!$N$2</c:f>
              <c:strCache>
                <c:ptCount val="1"/>
                <c:pt idx="0">
                  <c:v>% group_3</c:v>
                </c:pt>
              </c:strCache>
            </c:strRef>
          </c:tx>
          <c:spPr>
            <a:solidFill>
              <a:srgbClr val="FFFFBF"/>
            </a:solidFill>
            <a:ln w="25400">
              <a:noFill/>
            </a:ln>
          </c:spPr>
          <c:invertIfNegative val="0"/>
          <c:cat>
            <c:strRef>
              <c:f>st62q09_04_combined!$C$3:$C$66</c:f>
              <c:strCache>
                <c:ptCount val="64"/>
                <c:pt idx="0">
                  <c:v>Netherlands</c:v>
                </c:pt>
                <c:pt idx="1">
                  <c:v>Sweden</c:v>
                </c:pt>
                <c:pt idx="2">
                  <c:v>Finland</c:v>
                </c:pt>
                <c:pt idx="3">
                  <c:v>Iceland</c:v>
                </c:pt>
                <c:pt idx="4">
                  <c:v>Qatar</c:v>
                </c:pt>
                <c:pt idx="5">
                  <c:v>Liechtenstein</c:v>
                </c:pt>
                <c:pt idx="6">
                  <c:v>Denmark</c:v>
                </c:pt>
                <c:pt idx="7">
                  <c:v>Israel</c:v>
                </c:pt>
                <c:pt idx="8">
                  <c:v>New Zealand</c:v>
                </c:pt>
                <c:pt idx="9">
                  <c:v>Ireland</c:v>
                </c:pt>
                <c:pt idx="10">
                  <c:v>Luxembourg</c:v>
                </c:pt>
                <c:pt idx="11">
                  <c:v>Switzerland</c:v>
                </c:pt>
                <c:pt idx="12">
                  <c:v>United Kingdom</c:v>
                </c:pt>
                <c:pt idx="13">
                  <c:v>France</c:v>
                </c:pt>
                <c:pt idx="14">
                  <c:v>Australia</c:v>
                </c:pt>
                <c:pt idx="15">
                  <c:v>Lithuania</c:v>
                </c:pt>
                <c:pt idx="16">
                  <c:v>Belgium</c:v>
                </c:pt>
                <c:pt idx="17">
                  <c:v>Mexico</c:v>
                </c:pt>
                <c:pt idx="18">
                  <c:v>Malaysia</c:v>
                </c:pt>
                <c:pt idx="19">
                  <c:v>Austria</c:v>
                </c:pt>
                <c:pt idx="20">
                  <c:v>Indonesia</c:v>
                </c:pt>
                <c:pt idx="21">
                  <c:v>Chinese Taipei</c:v>
                </c:pt>
                <c:pt idx="22">
                  <c:v>Singapore</c:v>
                </c:pt>
                <c:pt idx="23">
                  <c:v>Uruguay</c:v>
                </c:pt>
                <c:pt idx="24">
                  <c:v>Spain</c:v>
                </c:pt>
                <c:pt idx="25">
                  <c:v>Argentina</c:v>
                </c:pt>
                <c:pt idx="26">
                  <c:v>Canada</c:v>
                </c:pt>
                <c:pt idx="27">
                  <c:v>Jordan</c:v>
                </c:pt>
                <c:pt idx="28">
                  <c:v>Costa Rica</c:v>
                </c:pt>
                <c:pt idx="29">
                  <c:v>Germany</c:v>
                </c:pt>
                <c:pt idx="30">
                  <c:v>Hong Kong-China</c:v>
                </c:pt>
                <c:pt idx="31">
                  <c:v>Romania</c:v>
                </c:pt>
                <c:pt idx="32">
                  <c:v>Bulgaria</c:v>
                </c:pt>
                <c:pt idx="33">
                  <c:v>United Arab Emirates</c:v>
                </c:pt>
                <c:pt idx="34">
                  <c:v>Brazil</c:v>
                </c:pt>
                <c:pt idx="35">
                  <c:v>Thailand</c:v>
                </c:pt>
                <c:pt idx="36">
                  <c:v>Italy</c:v>
                </c:pt>
                <c:pt idx="37">
                  <c:v>Kazakhstan</c:v>
                </c:pt>
                <c:pt idx="38">
                  <c:v>Slovak Republic</c:v>
                </c:pt>
                <c:pt idx="39">
                  <c:v>Russian Federation</c:v>
                </c:pt>
                <c:pt idx="40">
                  <c:v>Tunisia</c:v>
                </c:pt>
                <c:pt idx="41">
                  <c:v>United States of America</c:v>
                </c:pt>
                <c:pt idx="42">
                  <c:v>Chile</c:v>
                </c:pt>
                <c:pt idx="43">
                  <c:v>Greece</c:v>
                </c:pt>
                <c:pt idx="44">
                  <c:v>Montenegro</c:v>
                </c:pt>
                <c:pt idx="45">
                  <c:v>Colombia</c:v>
                </c:pt>
                <c:pt idx="46">
                  <c:v>Perm(Russian Federation)</c:v>
                </c:pt>
                <c:pt idx="47">
                  <c:v>Estonia</c:v>
                </c:pt>
                <c:pt idx="48">
                  <c:v>Czech Republic</c:v>
                </c:pt>
                <c:pt idx="49">
                  <c:v>Albania</c:v>
                </c:pt>
                <c:pt idx="50">
                  <c:v>Japan</c:v>
                </c:pt>
                <c:pt idx="51">
                  <c:v>Poland</c:v>
                </c:pt>
                <c:pt idx="52">
                  <c:v>Portugal</c:v>
                </c:pt>
                <c:pt idx="53">
                  <c:v>Serbia</c:v>
                </c:pt>
                <c:pt idx="54">
                  <c:v>Peru</c:v>
                </c:pt>
                <c:pt idx="55">
                  <c:v>Turkey</c:v>
                </c:pt>
                <c:pt idx="56">
                  <c:v>Latvia</c:v>
                </c:pt>
                <c:pt idx="57">
                  <c:v>Slovenia</c:v>
                </c:pt>
                <c:pt idx="58">
                  <c:v>Hungary</c:v>
                </c:pt>
                <c:pt idx="59">
                  <c:v>Croatia</c:v>
                </c:pt>
                <c:pt idx="60">
                  <c:v>Macao-China</c:v>
                </c:pt>
                <c:pt idx="61">
                  <c:v>Viet Nam</c:v>
                </c:pt>
                <c:pt idx="62">
                  <c:v>Shanghai-China</c:v>
                </c:pt>
                <c:pt idx="63">
                  <c:v>Korea</c:v>
                </c:pt>
              </c:strCache>
            </c:strRef>
          </c:cat>
          <c:val>
            <c:numRef>
              <c:f>st62q09_04_combined!$N$3:$N$66</c:f>
              <c:numCache>
                <c:formatCode>0</c:formatCode>
                <c:ptCount val="64"/>
                <c:pt idx="0">
                  <c:v>19.196461862678682</c:v>
                </c:pt>
                <c:pt idx="1">
                  <c:v>15.167620820415101</c:v>
                </c:pt>
                <c:pt idx="2">
                  <c:v>21.839397067961141</c:v>
                </c:pt>
                <c:pt idx="3">
                  <c:v>7.8711603105792696</c:v>
                </c:pt>
                <c:pt idx="4">
                  <c:v>16.272549151406491</c:v>
                </c:pt>
                <c:pt idx="5">
                  <c:v>15.387086304335471</c:v>
                </c:pt>
                <c:pt idx="6">
                  <c:v>20.22168084958782</c:v>
                </c:pt>
                <c:pt idx="7">
                  <c:v>14.271483502873959</c:v>
                </c:pt>
                <c:pt idx="8">
                  <c:v>24.975727768650771</c:v>
                </c:pt>
                <c:pt idx="9">
                  <c:v>21.35431264699665</c:v>
                </c:pt>
                <c:pt idx="10">
                  <c:v>18.319900380896041</c:v>
                </c:pt>
                <c:pt idx="11">
                  <c:v>17.273539193480548</c:v>
                </c:pt>
                <c:pt idx="12">
                  <c:v>21.952248044371899</c:v>
                </c:pt>
                <c:pt idx="13">
                  <c:v>16.3604908347682</c:v>
                </c:pt>
                <c:pt idx="14">
                  <c:v>21.64988440194227</c:v>
                </c:pt>
                <c:pt idx="15">
                  <c:v>22.186804447019089</c:v>
                </c:pt>
                <c:pt idx="16">
                  <c:v>17.295890514121371</c:v>
                </c:pt>
                <c:pt idx="17">
                  <c:v>22.16114125188367</c:v>
                </c:pt>
                <c:pt idx="18">
                  <c:v>18.526194653195379</c:v>
                </c:pt>
                <c:pt idx="19">
                  <c:v>17.341982472346331</c:v>
                </c:pt>
                <c:pt idx="20">
                  <c:v>20.72582155012158</c:v>
                </c:pt>
                <c:pt idx="21">
                  <c:v>14.38496204523037</c:v>
                </c:pt>
                <c:pt idx="22">
                  <c:v>17.48436736417985</c:v>
                </c:pt>
                <c:pt idx="23">
                  <c:v>23.694536781974801</c:v>
                </c:pt>
                <c:pt idx="24">
                  <c:v>8.9619642726911568</c:v>
                </c:pt>
                <c:pt idx="25">
                  <c:v>16.44573243860026</c:v>
                </c:pt>
                <c:pt idx="26">
                  <c:v>20.836684596890009</c:v>
                </c:pt>
                <c:pt idx="27">
                  <c:v>9.8325724868262157</c:v>
                </c:pt>
                <c:pt idx="28">
                  <c:v>20.36419845384129</c:v>
                </c:pt>
                <c:pt idx="29">
                  <c:v>18.27736901256873</c:v>
                </c:pt>
                <c:pt idx="30">
                  <c:v>14.88597090806352</c:v>
                </c:pt>
                <c:pt idx="31">
                  <c:v>15.423057442738161</c:v>
                </c:pt>
                <c:pt idx="32">
                  <c:v>18.758416372676852</c:v>
                </c:pt>
                <c:pt idx="33">
                  <c:v>12.865817745754811</c:v>
                </c:pt>
                <c:pt idx="34">
                  <c:v>25.163556249011389</c:v>
                </c:pt>
                <c:pt idx="35">
                  <c:v>15.25601426355343</c:v>
                </c:pt>
                <c:pt idx="36">
                  <c:v>16.670011824381771</c:v>
                </c:pt>
                <c:pt idx="37">
                  <c:v>17.802000580864579</c:v>
                </c:pt>
                <c:pt idx="38">
                  <c:v>19.892396438975481</c:v>
                </c:pt>
                <c:pt idx="39">
                  <c:v>22.353482542696408</c:v>
                </c:pt>
                <c:pt idx="40">
                  <c:v>17.285606102484341</c:v>
                </c:pt>
                <c:pt idx="41">
                  <c:v>22.95307091826902</c:v>
                </c:pt>
                <c:pt idx="42">
                  <c:v>21.98609211391868</c:v>
                </c:pt>
                <c:pt idx="43">
                  <c:v>17.0534834934526</c:v>
                </c:pt>
                <c:pt idx="44">
                  <c:v>16.282898599333588</c:v>
                </c:pt>
                <c:pt idx="45">
                  <c:v>22.329580518376449</c:v>
                </c:pt>
                <c:pt idx="46">
                  <c:v>21.661587507776499</c:v>
                </c:pt>
                <c:pt idx="47">
                  <c:v>24.980946956081421</c:v>
                </c:pt>
                <c:pt idx="48">
                  <c:v>20.553044707461691</c:v>
                </c:pt>
                <c:pt idx="49">
                  <c:v>9.5148182783138893</c:v>
                </c:pt>
                <c:pt idx="50">
                  <c:v>20.709638760325848</c:v>
                </c:pt>
                <c:pt idx="51">
                  <c:v>24.02572286827829</c:v>
                </c:pt>
                <c:pt idx="52">
                  <c:v>19.200173173176879</c:v>
                </c:pt>
                <c:pt idx="53">
                  <c:v>17.618587579956738</c:v>
                </c:pt>
                <c:pt idx="54">
                  <c:v>15.90886767898221</c:v>
                </c:pt>
                <c:pt idx="55">
                  <c:v>22.843602008332962</c:v>
                </c:pt>
                <c:pt idx="56">
                  <c:v>19.10914843348322</c:v>
                </c:pt>
                <c:pt idx="57">
                  <c:v>19.922340358746141</c:v>
                </c:pt>
                <c:pt idx="58">
                  <c:v>21.716004194110361</c:v>
                </c:pt>
                <c:pt idx="59">
                  <c:v>14.901984272065491</c:v>
                </c:pt>
                <c:pt idx="60">
                  <c:v>21.719058965144889</c:v>
                </c:pt>
                <c:pt idx="61">
                  <c:v>22.059521777830629</c:v>
                </c:pt>
                <c:pt idx="62">
                  <c:v>18.115265430852659</c:v>
                </c:pt>
                <c:pt idx="63">
                  <c:v>8.4869136384896127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351-4F6C-AF6B-50ABF69591ED}"/>
            </c:ext>
          </c:extLst>
        </c:ser>
        <c:ser>
          <c:idx val="11"/>
          <c:order val="11"/>
          <c:tx>
            <c:strRef>
              <c:f>st62q09_04_combined!$O$2</c:f>
              <c:strCache>
                <c:ptCount val="1"/>
                <c:pt idx="0">
                  <c:v>% group_4</c:v>
                </c:pt>
              </c:strCache>
            </c:strRef>
          </c:tx>
          <c:spPr>
            <a:solidFill>
              <a:srgbClr val="FDAE61"/>
            </a:solidFill>
            <a:ln w="25400">
              <a:noFill/>
            </a:ln>
          </c:spPr>
          <c:invertIfNegative val="0"/>
          <c:cat>
            <c:strRef>
              <c:f>st62q09_04_combined!$C$3:$C$66</c:f>
              <c:strCache>
                <c:ptCount val="64"/>
                <c:pt idx="0">
                  <c:v>Netherlands</c:v>
                </c:pt>
                <c:pt idx="1">
                  <c:v>Sweden</c:v>
                </c:pt>
                <c:pt idx="2">
                  <c:v>Finland</c:v>
                </c:pt>
                <c:pt idx="3">
                  <c:v>Iceland</c:v>
                </c:pt>
                <c:pt idx="4">
                  <c:v>Qatar</c:v>
                </c:pt>
                <c:pt idx="5">
                  <c:v>Liechtenstein</c:v>
                </c:pt>
                <c:pt idx="6">
                  <c:v>Denmark</c:v>
                </c:pt>
                <c:pt idx="7">
                  <c:v>Israel</c:v>
                </c:pt>
                <c:pt idx="8">
                  <c:v>New Zealand</c:v>
                </c:pt>
                <c:pt idx="9">
                  <c:v>Ireland</c:v>
                </c:pt>
                <c:pt idx="10">
                  <c:v>Luxembourg</c:v>
                </c:pt>
                <c:pt idx="11">
                  <c:v>Switzerland</c:v>
                </c:pt>
                <c:pt idx="12">
                  <c:v>United Kingdom</c:v>
                </c:pt>
                <c:pt idx="13">
                  <c:v>France</c:v>
                </c:pt>
                <c:pt idx="14">
                  <c:v>Australia</c:v>
                </c:pt>
                <c:pt idx="15">
                  <c:v>Lithuania</c:v>
                </c:pt>
                <c:pt idx="16">
                  <c:v>Belgium</c:v>
                </c:pt>
                <c:pt idx="17">
                  <c:v>Mexico</c:v>
                </c:pt>
                <c:pt idx="18">
                  <c:v>Malaysia</c:v>
                </c:pt>
                <c:pt idx="19">
                  <c:v>Austria</c:v>
                </c:pt>
                <c:pt idx="20">
                  <c:v>Indonesia</c:v>
                </c:pt>
                <c:pt idx="21">
                  <c:v>Chinese Taipei</c:v>
                </c:pt>
                <c:pt idx="22">
                  <c:v>Singapore</c:v>
                </c:pt>
                <c:pt idx="23">
                  <c:v>Uruguay</c:v>
                </c:pt>
                <c:pt idx="24">
                  <c:v>Spain</c:v>
                </c:pt>
                <c:pt idx="25">
                  <c:v>Argentina</c:v>
                </c:pt>
                <c:pt idx="26">
                  <c:v>Canada</c:v>
                </c:pt>
                <c:pt idx="27">
                  <c:v>Jordan</c:v>
                </c:pt>
                <c:pt idx="28">
                  <c:v>Costa Rica</c:v>
                </c:pt>
                <c:pt idx="29">
                  <c:v>Germany</c:v>
                </c:pt>
                <c:pt idx="30">
                  <c:v>Hong Kong-China</c:v>
                </c:pt>
                <c:pt idx="31">
                  <c:v>Romania</c:v>
                </c:pt>
                <c:pt idx="32">
                  <c:v>Bulgaria</c:v>
                </c:pt>
                <c:pt idx="33">
                  <c:v>United Arab Emirates</c:v>
                </c:pt>
                <c:pt idx="34">
                  <c:v>Brazil</c:v>
                </c:pt>
                <c:pt idx="35">
                  <c:v>Thailand</c:v>
                </c:pt>
                <c:pt idx="36">
                  <c:v>Italy</c:v>
                </c:pt>
                <c:pt idx="37">
                  <c:v>Kazakhstan</c:v>
                </c:pt>
                <c:pt idx="38">
                  <c:v>Slovak Republic</c:v>
                </c:pt>
                <c:pt idx="39">
                  <c:v>Russian Federation</c:v>
                </c:pt>
                <c:pt idx="40">
                  <c:v>Tunisia</c:v>
                </c:pt>
                <c:pt idx="41">
                  <c:v>United States of America</c:v>
                </c:pt>
                <c:pt idx="42">
                  <c:v>Chile</c:v>
                </c:pt>
                <c:pt idx="43">
                  <c:v>Greece</c:v>
                </c:pt>
                <c:pt idx="44">
                  <c:v>Montenegro</c:v>
                </c:pt>
                <c:pt idx="45">
                  <c:v>Colombia</c:v>
                </c:pt>
                <c:pt idx="46">
                  <c:v>Perm(Russian Federation)</c:v>
                </c:pt>
                <c:pt idx="47">
                  <c:v>Estonia</c:v>
                </c:pt>
                <c:pt idx="48">
                  <c:v>Czech Republic</c:v>
                </c:pt>
                <c:pt idx="49">
                  <c:v>Albania</c:v>
                </c:pt>
                <c:pt idx="50">
                  <c:v>Japan</c:v>
                </c:pt>
                <c:pt idx="51">
                  <c:v>Poland</c:v>
                </c:pt>
                <c:pt idx="52">
                  <c:v>Portugal</c:v>
                </c:pt>
                <c:pt idx="53">
                  <c:v>Serbia</c:v>
                </c:pt>
                <c:pt idx="54">
                  <c:v>Peru</c:v>
                </c:pt>
                <c:pt idx="55">
                  <c:v>Turkey</c:v>
                </c:pt>
                <c:pt idx="56">
                  <c:v>Latvia</c:v>
                </c:pt>
                <c:pt idx="57">
                  <c:v>Slovenia</c:v>
                </c:pt>
                <c:pt idx="58">
                  <c:v>Hungary</c:v>
                </c:pt>
                <c:pt idx="59">
                  <c:v>Croatia</c:v>
                </c:pt>
                <c:pt idx="60">
                  <c:v>Macao-China</c:v>
                </c:pt>
                <c:pt idx="61">
                  <c:v>Viet Nam</c:v>
                </c:pt>
                <c:pt idx="62">
                  <c:v>Shanghai-China</c:v>
                </c:pt>
                <c:pt idx="63">
                  <c:v>Korea</c:v>
                </c:pt>
              </c:strCache>
            </c:strRef>
          </c:cat>
          <c:val>
            <c:numRef>
              <c:f>st62q09_04_combined!$O$3:$O$66</c:f>
              <c:numCache>
                <c:formatCode>0</c:formatCode>
                <c:ptCount val="64"/>
                <c:pt idx="0">
                  <c:v>22.74504402310782</c:v>
                </c:pt>
                <c:pt idx="1">
                  <c:v>7.2900615027828826</c:v>
                </c:pt>
                <c:pt idx="2">
                  <c:v>15.31939424921749</c:v>
                </c:pt>
                <c:pt idx="3">
                  <c:v>4.274776983554732</c:v>
                </c:pt>
                <c:pt idx="4">
                  <c:v>15.746486853535931</c:v>
                </c:pt>
                <c:pt idx="5">
                  <c:v>7.742060690421301</c:v>
                </c:pt>
                <c:pt idx="6">
                  <c:v>19.459774436145651</c:v>
                </c:pt>
                <c:pt idx="7">
                  <c:v>10.27739096075728</c:v>
                </c:pt>
                <c:pt idx="8">
                  <c:v>25.707752873998569</c:v>
                </c:pt>
                <c:pt idx="9">
                  <c:v>20.875135547228918</c:v>
                </c:pt>
                <c:pt idx="10">
                  <c:v>18.51296609421161</c:v>
                </c:pt>
                <c:pt idx="11">
                  <c:v>11.486814717276721</c:v>
                </c:pt>
                <c:pt idx="12">
                  <c:v>21.796159486244399</c:v>
                </c:pt>
                <c:pt idx="13">
                  <c:v>16.272568970870651</c:v>
                </c:pt>
                <c:pt idx="14">
                  <c:v>24.656717689567522</c:v>
                </c:pt>
                <c:pt idx="15">
                  <c:v>19.034822177941852</c:v>
                </c:pt>
                <c:pt idx="16">
                  <c:v>13.37133279583556</c:v>
                </c:pt>
                <c:pt idx="17">
                  <c:v>25.283355899071118</c:v>
                </c:pt>
                <c:pt idx="18">
                  <c:v>30.4511487487338</c:v>
                </c:pt>
                <c:pt idx="19">
                  <c:v>10.76005605124181</c:v>
                </c:pt>
                <c:pt idx="20">
                  <c:v>31.400584888802399</c:v>
                </c:pt>
                <c:pt idx="21">
                  <c:v>5.0649252582632718</c:v>
                </c:pt>
                <c:pt idx="22">
                  <c:v>21.41640270277864</c:v>
                </c:pt>
                <c:pt idx="23">
                  <c:v>17.063226076497969</c:v>
                </c:pt>
                <c:pt idx="24">
                  <c:v>5.2208730641347216</c:v>
                </c:pt>
                <c:pt idx="25">
                  <c:v>19.479657656751041</c:v>
                </c:pt>
                <c:pt idx="26">
                  <c:v>24.386662830832179</c:v>
                </c:pt>
                <c:pt idx="27">
                  <c:v>20.551857079290599</c:v>
                </c:pt>
                <c:pt idx="28">
                  <c:v>19.747952543006171</c:v>
                </c:pt>
                <c:pt idx="29">
                  <c:v>11.55041509954359</c:v>
                </c:pt>
                <c:pt idx="30">
                  <c:v>7.5526328095019881</c:v>
                </c:pt>
                <c:pt idx="31">
                  <c:v>25.923022308473911</c:v>
                </c:pt>
                <c:pt idx="32">
                  <c:v>21.561387754905731</c:v>
                </c:pt>
                <c:pt idx="33">
                  <c:v>21.161841436398159</c:v>
                </c:pt>
                <c:pt idx="34">
                  <c:v>24.6211930299032</c:v>
                </c:pt>
                <c:pt idx="35">
                  <c:v>39.764021068498081</c:v>
                </c:pt>
                <c:pt idx="36">
                  <c:v>25.11901776720071</c:v>
                </c:pt>
                <c:pt idx="37">
                  <c:v>25.958587279631189</c:v>
                </c:pt>
                <c:pt idx="38">
                  <c:v>16.523724868501279</c:v>
                </c:pt>
                <c:pt idx="39">
                  <c:v>22.96822876394663</c:v>
                </c:pt>
                <c:pt idx="40">
                  <c:v>15.34654697264383</c:v>
                </c:pt>
                <c:pt idx="41">
                  <c:v>22.02601358491037</c:v>
                </c:pt>
                <c:pt idx="42">
                  <c:v>27.58942449248525</c:v>
                </c:pt>
                <c:pt idx="43">
                  <c:v>16.625212022388329</c:v>
                </c:pt>
                <c:pt idx="44">
                  <c:v>20.847561317015629</c:v>
                </c:pt>
                <c:pt idx="45">
                  <c:v>29.025728505104919</c:v>
                </c:pt>
                <c:pt idx="46">
                  <c:v>23.734868886274128</c:v>
                </c:pt>
                <c:pt idx="47">
                  <c:v>20.694927805153821</c:v>
                </c:pt>
                <c:pt idx="48">
                  <c:v>14.93133963833175</c:v>
                </c:pt>
                <c:pt idx="49">
                  <c:v>22.584015214145811</c:v>
                </c:pt>
                <c:pt idx="50">
                  <c:v>10.152667547388271</c:v>
                </c:pt>
                <c:pt idx="51">
                  <c:v>27.49090129875113</c:v>
                </c:pt>
                <c:pt idx="52">
                  <c:v>20.79545942619562</c:v>
                </c:pt>
                <c:pt idx="53">
                  <c:v>24.409200646065958</c:v>
                </c:pt>
                <c:pt idx="54">
                  <c:v>28.388580502601759</c:v>
                </c:pt>
                <c:pt idx="55">
                  <c:v>23.337528688293389</c:v>
                </c:pt>
                <c:pt idx="56">
                  <c:v>15.70528131777758</c:v>
                </c:pt>
                <c:pt idx="57">
                  <c:v>24.431627552431681</c:v>
                </c:pt>
                <c:pt idx="58">
                  <c:v>16.82445353478154</c:v>
                </c:pt>
                <c:pt idx="59">
                  <c:v>18.22700344859766</c:v>
                </c:pt>
                <c:pt idx="60">
                  <c:v>17.858581366943412</c:v>
                </c:pt>
                <c:pt idx="61">
                  <c:v>9.8694627686749179</c:v>
                </c:pt>
                <c:pt idx="62">
                  <c:v>11.32084971235918</c:v>
                </c:pt>
                <c:pt idx="63">
                  <c:v>3.915123905606968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351-4F6C-AF6B-50ABF69591ED}"/>
            </c:ext>
          </c:extLst>
        </c:ser>
        <c:ser>
          <c:idx val="12"/>
          <c:order val="12"/>
          <c:tx>
            <c:strRef>
              <c:f>st62q09_04_combined!$P$2</c:f>
              <c:strCache>
                <c:ptCount val="1"/>
                <c:pt idx="0">
                  <c:v>% group_5</c:v>
                </c:pt>
              </c:strCache>
            </c:strRef>
          </c:tx>
          <c:spPr>
            <a:solidFill>
              <a:srgbClr val="D7191C"/>
            </a:solidFill>
            <a:ln w="25400">
              <a:noFill/>
            </a:ln>
          </c:spPr>
          <c:invertIfNegative val="0"/>
          <c:cat>
            <c:strRef>
              <c:f>st62q09_04_combined!$C$3:$C$66</c:f>
              <c:strCache>
                <c:ptCount val="64"/>
                <c:pt idx="0">
                  <c:v>Netherlands</c:v>
                </c:pt>
                <c:pt idx="1">
                  <c:v>Sweden</c:v>
                </c:pt>
                <c:pt idx="2">
                  <c:v>Finland</c:v>
                </c:pt>
                <c:pt idx="3">
                  <c:v>Iceland</c:v>
                </c:pt>
                <c:pt idx="4">
                  <c:v>Qatar</c:v>
                </c:pt>
                <c:pt idx="5">
                  <c:v>Liechtenstein</c:v>
                </c:pt>
                <c:pt idx="6">
                  <c:v>Denmark</c:v>
                </c:pt>
                <c:pt idx="7">
                  <c:v>Israel</c:v>
                </c:pt>
                <c:pt idx="8">
                  <c:v>New Zealand</c:v>
                </c:pt>
                <c:pt idx="9">
                  <c:v>Ireland</c:v>
                </c:pt>
                <c:pt idx="10">
                  <c:v>Luxembourg</c:v>
                </c:pt>
                <c:pt idx="11">
                  <c:v>Switzerland</c:v>
                </c:pt>
                <c:pt idx="12">
                  <c:v>United Kingdom</c:v>
                </c:pt>
                <c:pt idx="13">
                  <c:v>France</c:v>
                </c:pt>
                <c:pt idx="14">
                  <c:v>Australia</c:v>
                </c:pt>
                <c:pt idx="15">
                  <c:v>Lithuania</c:v>
                </c:pt>
                <c:pt idx="16">
                  <c:v>Belgium</c:v>
                </c:pt>
                <c:pt idx="17">
                  <c:v>Mexico</c:v>
                </c:pt>
                <c:pt idx="18">
                  <c:v>Malaysia</c:v>
                </c:pt>
                <c:pt idx="19">
                  <c:v>Austria</c:v>
                </c:pt>
                <c:pt idx="20">
                  <c:v>Indonesia</c:v>
                </c:pt>
                <c:pt idx="21">
                  <c:v>Chinese Taipei</c:v>
                </c:pt>
                <c:pt idx="22">
                  <c:v>Singapore</c:v>
                </c:pt>
                <c:pt idx="23">
                  <c:v>Uruguay</c:v>
                </c:pt>
                <c:pt idx="24">
                  <c:v>Spain</c:v>
                </c:pt>
                <c:pt idx="25">
                  <c:v>Argentina</c:v>
                </c:pt>
                <c:pt idx="26">
                  <c:v>Canada</c:v>
                </c:pt>
                <c:pt idx="27">
                  <c:v>Jordan</c:v>
                </c:pt>
                <c:pt idx="28">
                  <c:v>Costa Rica</c:v>
                </c:pt>
                <c:pt idx="29">
                  <c:v>Germany</c:v>
                </c:pt>
                <c:pt idx="30">
                  <c:v>Hong Kong-China</c:v>
                </c:pt>
                <c:pt idx="31">
                  <c:v>Romania</c:v>
                </c:pt>
                <c:pt idx="32">
                  <c:v>Bulgaria</c:v>
                </c:pt>
                <c:pt idx="33">
                  <c:v>United Arab Emirates</c:v>
                </c:pt>
                <c:pt idx="34">
                  <c:v>Brazil</c:v>
                </c:pt>
                <c:pt idx="35">
                  <c:v>Thailand</c:v>
                </c:pt>
                <c:pt idx="36">
                  <c:v>Italy</c:v>
                </c:pt>
                <c:pt idx="37">
                  <c:v>Kazakhstan</c:v>
                </c:pt>
                <c:pt idx="38">
                  <c:v>Slovak Republic</c:v>
                </c:pt>
                <c:pt idx="39">
                  <c:v>Russian Federation</c:v>
                </c:pt>
                <c:pt idx="40">
                  <c:v>Tunisia</c:v>
                </c:pt>
                <c:pt idx="41">
                  <c:v>United States of America</c:v>
                </c:pt>
                <c:pt idx="42">
                  <c:v>Chile</c:v>
                </c:pt>
                <c:pt idx="43">
                  <c:v>Greece</c:v>
                </c:pt>
                <c:pt idx="44">
                  <c:v>Montenegro</c:v>
                </c:pt>
                <c:pt idx="45">
                  <c:v>Colombia</c:v>
                </c:pt>
                <c:pt idx="46">
                  <c:v>Perm(Russian Federation)</c:v>
                </c:pt>
                <c:pt idx="47">
                  <c:v>Estonia</c:v>
                </c:pt>
                <c:pt idx="48">
                  <c:v>Czech Republic</c:v>
                </c:pt>
                <c:pt idx="49">
                  <c:v>Albania</c:v>
                </c:pt>
                <c:pt idx="50">
                  <c:v>Japan</c:v>
                </c:pt>
                <c:pt idx="51">
                  <c:v>Poland</c:v>
                </c:pt>
                <c:pt idx="52">
                  <c:v>Portugal</c:v>
                </c:pt>
                <c:pt idx="53">
                  <c:v>Serbia</c:v>
                </c:pt>
                <c:pt idx="54">
                  <c:v>Peru</c:v>
                </c:pt>
                <c:pt idx="55">
                  <c:v>Turkey</c:v>
                </c:pt>
                <c:pt idx="56">
                  <c:v>Latvia</c:v>
                </c:pt>
                <c:pt idx="57">
                  <c:v>Slovenia</c:v>
                </c:pt>
                <c:pt idx="58">
                  <c:v>Hungary</c:v>
                </c:pt>
                <c:pt idx="59">
                  <c:v>Croatia</c:v>
                </c:pt>
                <c:pt idx="60">
                  <c:v>Macao-China</c:v>
                </c:pt>
                <c:pt idx="61">
                  <c:v>Viet Nam</c:v>
                </c:pt>
                <c:pt idx="62">
                  <c:v>Shanghai-China</c:v>
                </c:pt>
                <c:pt idx="63">
                  <c:v>Korea</c:v>
                </c:pt>
              </c:strCache>
            </c:strRef>
          </c:cat>
          <c:val>
            <c:numRef>
              <c:f>st62q09_04_combined!$P$3:$P$66</c:f>
              <c:numCache>
                <c:formatCode>0</c:formatCode>
                <c:ptCount val="64"/>
                <c:pt idx="0">
                  <c:v>24.985485813820471</c:v>
                </c:pt>
                <c:pt idx="1">
                  <c:v>4.8472360044799263</c:v>
                </c:pt>
                <c:pt idx="2">
                  <c:v>8.0893385150880981</c:v>
                </c:pt>
                <c:pt idx="3">
                  <c:v>3.525992703932928</c:v>
                </c:pt>
                <c:pt idx="4">
                  <c:v>42.089368775404743</c:v>
                </c:pt>
                <c:pt idx="5">
                  <c:v>10.508755384132231</c:v>
                </c:pt>
                <c:pt idx="6">
                  <c:v>30.034316928232631</c:v>
                </c:pt>
                <c:pt idx="7">
                  <c:v>18.524993544768069</c:v>
                </c:pt>
                <c:pt idx="8">
                  <c:v>20.36834701518211</c:v>
                </c:pt>
                <c:pt idx="9">
                  <c:v>22.285330883802111</c:v>
                </c:pt>
                <c:pt idx="10">
                  <c:v>30.93185010260256</c:v>
                </c:pt>
                <c:pt idx="11">
                  <c:v>15.947843003040081</c:v>
                </c:pt>
                <c:pt idx="12">
                  <c:v>18.820314587866829</c:v>
                </c:pt>
                <c:pt idx="13">
                  <c:v>26.152681975432969</c:v>
                </c:pt>
                <c:pt idx="14">
                  <c:v>26.142084609544259</c:v>
                </c:pt>
                <c:pt idx="15">
                  <c:v>21.64175264983939</c:v>
                </c:pt>
                <c:pt idx="16">
                  <c:v>19.626647708280839</c:v>
                </c:pt>
                <c:pt idx="17">
                  <c:v>23.16416280350818</c:v>
                </c:pt>
                <c:pt idx="18">
                  <c:v>25.664411871642081</c:v>
                </c:pt>
                <c:pt idx="19">
                  <c:v>7.6878190820003107</c:v>
                </c:pt>
                <c:pt idx="20">
                  <c:v>10.097625197550821</c:v>
                </c:pt>
                <c:pt idx="21">
                  <c:v>1.6014959065384411</c:v>
                </c:pt>
                <c:pt idx="22">
                  <c:v>38.051124604424942</c:v>
                </c:pt>
                <c:pt idx="23">
                  <c:v>14.481035764713679</c:v>
                </c:pt>
                <c:pt idx="24">
                  <c:v>4.1942017364362822</c:v>
                </c:pt>
                <c:pt idx="25">
                  <c:v>32.21282411074538</c:v>
                </c:pt>
                <c:pt idx="26">
                  <c:v>27.80807247140968</c:v>
                </c:pt>
                <c:pt idx="27">
                  <c:v>49.796586507706259</c:v>
                </c:pt>
                <c:pt idx="28">
                  <c:v>26.208916174140018</c:v>
                </c:pt>
                <c:pt idx="29">
                  <c:v>10.34788706157927</c:v>
                </c:pt>
                <c:pt idx="30">
                  <c:v>5.3345058704792372</c:v>
                </c:pt>
                <c:pt idx="31">
                  <c:v>36.395209117571248</c:v>
                </c:pt>
                <c:pt idx="32">
                  <c:v>27.075980837232301</c:v>
                </c:pt>
                <c:pt idx="33">
                  <c:v>42.327408952982907</c:v>
                </c:pt>
                <c:pt idx="34">
                  <c:v>19.34995396610103</c:v>
                </c:pt>
                <c:pt idx="35">
                  <c:v>24.692962481314169</c:v>
                </c:pt>
                <c:pt idx="36">
                  <c:v>38.077979150673258</c:v>
                </c:pt>
                <c:pt idx="37">
                  <c:v>27.061118031002909</c:v>
                </c:pt>
                <c:pt idx="38">
                  <c:v>22.489354771076179</c:v>
                </c:pt>
                <c:pt idx="39">
                  <c:v>22.585651136378299</c:v>
                </c:pt>
                <c:pt idx="40">
                  <c:v>15.792936415322631</c:v>
                </c:pt>
                <c:pt idx="41">
                  <c:v>23.446484588689479</c:v>
                </c:pt>
                <c:pt idx="42">
                  <c:v>24.97046021846532</c:v>
                </c:pt>
                <c:pt idx="43">
                  <c:v>21.621382766457501</c:v>
                </c:pt>
                <c:pt idx="44">
                  <c:v>34.249848411844333</c:v>
                </c:pt>
                <c:pt idx="45">
                  <c:v>22.451944917641239</c:v>
                </c:pt>
                <c:pt idx="46">
                  <c:v>22.706854652086061</c:v>
                </c:pt>
                <c:pt idx="47">
                  <c:v>16.983257342456529</c:v>
                </c:pt>
                <c:pt idx="48">
                  <c:v>16.803041695304071</c:v>
                </c:pt>
                <c:pt idx="49">
                  <c:v>59.385073980995351</c:v>
                </c:pt>
                <c:pt idx="50">
                  <c:v>3.1869525403365548</c:v>
                </c:pt>
                <c:pt idx="51">
                  <c:v>22.89792715755566</c:v>
                </c:pt>
                <c:pt idx="52">
                  <c:v>28.196347765967712</c:v>
                </c:pt>
                <c:pt idx="53">
                  <c:v>33.994460907926253</c:v>
                </c:pt>
                <c:pt idx="54">
                  <c:v>35.944873022977212</c:v>
                </c:pt>
                <c:pt idx="55">
                  <c:v>13.608496183802041</c:v>
                </c:pt>
                <c:pt idx="56">
                  <c:v>11.59732461168794</c:v>
                </c:pt>
                <c:pt idx="57">
                  <c:v>33.262855120187901</c:v>
                </c:pt>
                <c:pt idx="58">
                  <c:v>12.845668201826999</c:v>
                </c:pt>
                <c:pt idx="59">
                  <c:v>48.596303348266758</c:v>
                </c:pt>
                <c:pt idx="60">
                  <c:v>22.590586111061938</c:v>
                </c:pt>
                <c:pt idx="61">
                  <c:v>5.0532995932826328</c:v>
                </c:pt>
                <c:pt idx="62">
                  <c:v>19.386879368563349</c:v>
                </c:pt>
                <c:pt idx="63">
                  <c:v>1.4753833444877129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1351-4F6C-AF6B-50ABF69591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41231904"/>
        <c:axId val="1"/>
      </c:barChart>
      <c:catAx>
        <c:axId val="5412319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23190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>
                <a:solidFill>
                  <a:sysClr val="windowText" lastClr="000000"/>
                </a:solidFill>
              </a:rPr>
              <a:t>Figure 3.</a:t>
            </a:r>
            <a:r>
              <a:rPr lang="en-US" sz="1400" b="1" baseline="0">
                <a:solidFill>
                  <a:sysClr val="windowText" lastClr="000000"/>
                </a:solidFill>
              </a:rPr>
              <a:t> Gender gap in the percentage of over claimers</a:t>
            </a:r>
            <a:endParaRPr lang="en-US" sz="1400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4472C4"/>
            </a:solidFill>
            <a:ln w="25400">
              <a:noFill/>
            </a:ln>
          </c:spPr>
          <c:invertIfNegative val="0"/>
          <c:dPt>
            <c:idx val="1"/>
            <c:invertIfNegative val="0"/>
            <c:bubble3D val="0"/>
            <c:spPr>
              <a:noFill/>
              <a:ln w="25400">
                <a:solidFill>
                  <a:schemeClr val="accent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0-0D14-4874-A90C-01ECD0B668B2}"/>
              </c:ext>
            </c:extLst>
          </c:dPt>
          <c:dPt>
            <c:idx val="3"/>
            <c:invertIfNegative val="0"/>
            <c:bubble3D val="0"/>
            <c:spPr>
              <a:noFill/>
              <a:ln w="25400">
                <a:solidFill>
                  <a:schemeClr val="accent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0D14-4874-A90C-01ECD0B668B2}"/>
              </c:ext>
            </c:extLst>
          </c:dPt>
          <c:dPt>
            <c:idx val="4"/>
            <c:invertIfNegative val="0"/>
            <c:bubble3D val="0"/>
            <c:spPr>
              <a:noFill/>
              <a:ln w="25400">
                <a:solidFill>
                  <a:schemeClr val="accent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2-0D14-4874-A90C-01ECD0B668B2}"/>
              </c:ext>
            </c:extLst>
          </c:dPt>
          <c:dPt>
            <c:idx val="5"/>
            <c:invertIfNegative val="0"/>
            <c:bubble3D val="0"/>
            <c:spPr>
              <a:noFill/>
              <a:ln w="25400">
                <a:solidFill>
                  <a:schemeClr val="accent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0D14-4874-A90C-01ECD0B668B2}"/>
              </c:ext>
            </c:extLst>
          </c:dPt>
          <c:dPt>
            <c:idx val="7"/>
            <c:invertIfNegative val="0"/>
            <c:bubble3D val="0"/>
            <c:spPr>
              <a:noFill/>
              <a:ln w="25400">
                <a:solidFill>
                  <a:schemeClr val="accent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4-0D14-4874-A90C-01ECD0B668B2}"/>
              </c:ext>
            </c:extLst>
          </c:dPt>
          <c:dPt>
            <c:idx val="8"/>
            <c:invertIfNegative val="0"/>
            <c:bubble3D val="0"/>
            <c:spPr>
              <a:noFill/>
              <a:ln w="25400">
                <a:solidFill>
                  <a:schemeClr val="accent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0D14-4874-A90C-01ECD0B668B2}"/>
              </c:ext>
            </c:extLst>
          </c:dPt>
          <c:dPt>
            <c:idx val="9"/>
            <c:invertIfNegative val="0"/>
            <c:bubble3D val="0"/>
            <c:spPr>
              <a:noFill/>
              <a:ln w="25400">
                <a:solidFill>
                  <a:schemeClr val="accent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6-0D14-4874-A90C-01ECD0B668B2}"/>
              </c:ext>
            </c:extLst>
          </c:dPt>
          <c:dPt>
            <c:idx val="10"/>
            <c:invertIfNegative val="0"/>
            <c:bubble3D val="0"/>
            <c:spPr>
              <a:noFill/>
              <a:ln w="25400">
                <a:solidFill>
                  <a:schemeClr val="accent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0D14-4874-A90C-01ECD0B668B2}"/>
              </c:ext>
            </c:extLst>
          </c:dPt>
          <c:dPt>
            <c:idx val="11"/>
            <c:invertIfNegative val="0"/>
            <c:bubble3D val="0"/>
            <c:spPr>
              <a:noFill/>
              <a:ln w="25400">
                <a:solidFill>
                  <a:schemeClr val="accent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8-0D14-4874-A90C-01ECD0B668B2}"/>
              </c:ext>
            </c:extLst>
          </c:dPt>
          <c:dPt>
            <c:idx val="12"/>
            <c:invertIfNegative val="0"/>
            <c:bubble3D val="0"/>
            <c:spPr>
              <a:noFill/>
              <a:ln w="25400">
                <a:solidFill>
                  <a:schemeClr val="accent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0D14-4874-A90C-01ECD0B668B2}"/>
              </c:ext>
            </c:extLst>
          </c:dPt>
          <c:dPt>
            <c:idx val="13"/>
            <c:invertIfNegative val="0"/>
            <c:bubble3D val="0"/>
            <c:spPr>
              <a:noFill/>
              <a:ln w="25400">
                <a:solidFill>
                  <a:schemeClr val="accent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A-0D14-4874-A90C-01ECD0B668B2}"/>
              </c:ext>
            </c:extLst>
          </c:dPt>
          <c:dPt>
            <c:idx val="14"/>
            <c:invertIfNegative val="0"/>
            <c:bubble3D val="0"/>
            <c:spPr>
              <a:noFill/>
              <a:ln w="25400">
                <a:solidFill>
                  <a:schemeClr val="accent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B-0D14-4874-A90C-01ECD0B668B2}"/>
              </c:ext>
            </c:extLst>
          </c:dPt>
          <c:dPt>
            <c:idx val="15"/>
            <c:invertIfNegative val="0"/>
            <c:bubble3D val="0"/>
            <c:spPr>
              <a:noFill/>
              <a:ln w="25400">
                <a:solidFill>
                  <a:schemeClr val="accent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C-0D14-4874-A90C-01ECD0B668B2}"/>
              </c:ext>
            </c:extLst>
          </c:dPt>
          <c:dPt>
            <c:idx val="16"/>
            <c:invertIfNegative val="0"/>
            <c:bubble3D val="0"/>
            <c:spPr>
              <a:noFill/>
              <a:ln w="25400">
                <a:solidFill>
                  <a:schemeClr val="accent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D-0D14-4874-A90C-01ECD0B668B2}"/>
              </c:ext>
            </c:extLst>
          </c:dPt>
          <c:dPt>
            <c:idx val="17"/>
            <c:invertIfNegative val="0"/>
            <c:bubble3D val="0"/>
            <c:spPr>
              <a:noFill/>
              <a:ln w="25400">
                <a:solidFill>
                  <a:schemeClr val="accent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E-0D14-4874-A90C-01ECD0B668B2}"/>
              </c:ext>
            </c:extLst>
          </c:dPt>
          <c:dPt>
            <c:idx val="18"/>
            <c:invertIfNegative val="0"/>
            <c:bubble3D val="0"/>
            <c:spPr>
              <a:noFill/>
              <a:ln w="25400">
                <a:solidFill>
                  <a:schemeClr val="accent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F-0D14-4874-A90C-01ECD0B668B2}"/>
              </c:ext>
            </c:extLst>
          </c:dPt>
          <c:dPt>
            <c:idx val="19"/>
            <c:invertIfNegative val="0"/>
            <c:bubble3D val="0"/>
            <c:spPr>
              <a:noFill/>
              <a:ln w="25400">
                <a:solidFill>
                  <a:schemeClr val="accent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0-0D14-4874-A90C-01ECD0B668B2}"/>
              </c:ext>
            </c:extLst>
          </c:dPt>
          <c:dPt>
            <c:idx val="20"/>
            <c:invertIfNegative val="0"/>
            <c:bubble3D val="0"/>
            <c:spPr>
              <a:noFill/>
              <a:ln w="25400">
                <a:solidFill>
                  <a:schemeClr val="accent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1-0D14-4874-A90C-01ECD0B668B2}"/>
              </c:ext>
            </c:extLst>
          </c:dPt>
          <c:dPt>
            <c:idx val="21"/>
            <c:invertIfNegative val="0"/>
            <c:bubble3D val="0"/>
            <c:spPr>
              <a:noFill/>
              <a:ln w="25400">
                <a:solidFill>
                  <a:schemeClr val="accent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2-0D14-4874-A90C-01ECD0B668B2}"/>
              </c:ext>
            </c:extLst>
          </c:dPt>
          <c:dPt>
            <c:idx val="22"/>
            <c:invertIfNegative val="0"/>
            <c:bubble3D val="0"/>
            <c:spPr>
              <a:noFill/>
              <a:ln w="25400">
                <a:solidFill>
                  <a:schemeClr val="accent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3-0D14-4874-A90C-01ECD0B668B2}"/>
              </c:ext>
            </c:extLst>
          </c:dPt>
          <c:dPt>
            <c:idx val="23"/>
            <c:invertIfNegative val="0"/>
            <c:bubble3D val="0"/>
            <c:spPr>
              <a:noFill/>
              <a:ln w="25400">
                <a:solidFill>
                  <a:schemeClr val="accent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4-0D14-4874-A90C-01ECD0B668B2}"/>
              </c:ext>
            </c:extLst>
          </c:dPt>
          <c:dPt>
            <c:idx val="24"/>
            <c:invertIfNegative val="0"/>
            <c:bubble3D val="0"/>
            <c:spPr>
              <a:noFill/>
              <a:ln w="25400">
                <a:solidFill>
                  <a:schemeClr val="accent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5-0D14-4874-A90C-01ECD0B668B2}"/>
              </c:ext>
            </c:extLst>
          </c:dPt>
          <c:dPt>
            <c:idx val="25"/>
            <c:invertIfNegative val="0"/>
            <c:bubble3D val="0"/>
            <c:spPr>
              <a:noFill/>
              <a:ln w="25400">
                <a:solidFill>
                  <a:schemeClr val="accent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6-0D14-4874-A90C-01ECD0B668B2}"/>
              </c:ext>
            </c:extLst>
          </c:dPt>
          <c:dPt>
            <c:idx val="26"/>
            <c:invertIfNegative val="0"/>
            <c:bubble3D val="0"/>
            <c:spPr>
              <a:noFill/>
              <a:ln w="25400">
                <a:solidFill>
                  <a:schemeClr val="accent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7-0D14-4874-A90C-01ECD0B668B2}"/>
              </c:ext>
            </c:extLst>
          </c:dPt>
          <c:dPt>
            <c:idx val="27"/>
            <c:invertIfNegative val="0"/>
            <c:bubble3D val="0"/>
            <c:spPr>
              <a:noFill/>
              <a:ln w="25400">
                <a:solidFill>
                  <a:schemeClr val="accent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8-0D14-4874-A90C-01ECD0B668B2}"/>
              </c:ext>
            </c:extLst>
          </c:dPt>
          <c:dPt>
            <c:idx val="28"/>
            <c:invertIfNegative val="0"/>
            <c:bubble3D val="0"/>
            <c:spPr>
              <a:noFill/>
              <a:ln w="25400">
                <a:solidFill>
                  <a:schemeClr val="accent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9-0D14-4874-A90C-01ECD0B668B2}"/>
              </c:ext>
            </c:extLst>
          </c:dPt>
          <c:dPt>
            <c:idx val="29"/>
            <c:invertIfNegative val="0"/>
            <c:bubble3D val="0"/>
            <c:spPr>
              <a:noFill/>
              <a:ln w="25400">
                <a:solidFill>
                  <a:schemeClr val="accent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A-0D14-4874-A90C-01ECD0B668B2}"/>
              </c:ext>
            </c:extLst>
          </c:dPt>
          <c:dPt>
            <c:idx val="30"/>
            <c:invertIfNegative val="0"/>
            <c:bubble3D val="0"/>
            <c:spPr>
              <a:noFill/>
              <a:ln w="25400">
                <a:solidFill>
                  <a:schemeClr val="accent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B-0D14-4874-A90C-01ECD0B668B2}"/>
              </c:ext>
            </c:extLst>
          </c:dPt>
          <c:dPt>
            <c:idx val="32"/>
            <c:invertIfNegative val="0"/>
            <c:bubble3D val="0"/>
            <c:spPr>
              <a:noFill/>
              <a:ln w="25400">
                <a:solidFill>
                  <a:schemeClr val="accent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C-0D14-4874-A90C-01ECD0B668B2}"/>
              </c:ext>
            </c:extLst>
          </c:dPt>
          <c:dPt>
            <c:idx val="60"/>
            <c:invertIfNegative val="0"/>
            <c:bubble3D val="0"/>
            <c:spPr>
              <a:noFill/>
              <a:ln w="25400">
                <a:solidFill>
                  <a:schemeClr val="accent1"/>
                </a:solidFill>
              </a:ln>
            </c:spPr>
            <c:extLst>
              <c:ext xmlns:c16="http://schemas.microsoft.com/office/drawing/2014/chart" uri="{C3380CC4-5D6E-409C-BE32-E72D297353CC}">
                <c16:uniqueId val="{0000001D-0D14-4874-A90C-01ECD0B668B2}"/>
              </c:ext>
            </c:extLst>
          </c:dPt>
          <c:dLbls>
            <c:spPr>
              <a:noFill/>
              <a:ln w="25400">
                <a:noFill/>
              </a:ln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'Figure 3'!$C$4:$C$67</c:f>
              <c:strCache>
                <c:ptCount val="64"/>
                <c:pt idx="0">
                  <c:v>Kazakhstan</c:v>
                </c:pt>
                <c:pt idx="1">
                  <c:v>Jordan</c:v>
                </c:pt>
                <c:pt idx="2">
                  <c:v>Indonesia</c:v>
                </c:pt>
                <c:pt idx="3">
                  <c:v>Peru</c:v>
                </c:pt>
                <c:pt idx="4">
                  <c:v>Thailand</c:v>
                </c:pt>
                <c:pt idx="5">
                  <c:v>Colombia</c:v>
                </c:pt>
                <c:pt idx="6">
                  <c:v>Mexico</c:v>
                </c:pt>
                <c:pt idx="7">
                  <c:v>Romania</c:v>
                </c:pt>
                <c:pt idx="8">
                  <c:v>Turkey</c:v>
                </c:pt>
                <c:pt idx="9">
                  <c:v>Malaysia</c:v>
                </c:pt>
                <c:pt idx="10">
                  <c:v>Albania</c:v>
                </c:pt>
                <c:pt idx="11">
                  <c:v>United Arab Emirates</c:v>
                </c:pt>
                <c:pt idx="12">
                  <c:v>Chile</c:v>
                </c:pt>
                <c:pt idx="13">
                  <c:v>Russian Federation</c:v>
                </c:pt>
                <c:pt idx="14">
                  <c:v>Bulgaria</c:v>
                </c:pt>
                <c:pt idx="15">
                  <c:v>Brazil</c:v>
                </c:pt>
                <c:pt idx="16">
                  <c:v>Montenegro</c:v>
                </c:pt>
                <c:pt idx="17">
                  <c:v>Tunisia</c:v>
                </c:pt>
                <c:pt idx="18">
                  <c:v>Slovenia</c:v>
                </c:pt>
                <c:pt idx="19">
                  <c:v>Qatar</c:v>
                </c:pt>
                <c:pt idx="20">
                  <c:v>United States of America</c:v>
                </c:pt>
                <c:pt idx="21">
                  <c:v>Chinese Taipei</c:v>
                </c:pt>
                <c:pt idx="22">
                  <c:v>Hungary</c:v>
                </c:pt>
                <c:pt idx="23">
                  <c:v>Portugal</c:v>
                </c:pt>
                <c:pt idx="24">
                  <c:v>Estonia</c:v>
                </c:pt>
                <c:pt idx="25">
                  <c:v>Singapore</c:v>
                </c:pt>
                <c:pt idx="26">
                  <c:v>Poland</c:v>
                </c:pt>
                <c:pt idx="27">
                  <c:v>Hong Kong-China</c:v>
                </c:pt>
                <c:pt idx="28">
                  <c:v>Costa Rica</c:v>
                </c:pt>
                <c:pt idx="29">
                  <c:v>Perm(Russian Federation)</c:v>
                </c:pt>
                <c:pt idx="30">
                  <c:v>Netherlands</c:v>
                </c:pt>
                <c:pt idx="31">
                  <c:v>Japan</c:v>
                </c:pt>
                <c:pt idx="32">
                  <c:v>Czech Republic</c:v>
                </c:pt>
                <c:pt idx="33">
                  <c:v>Croatia</c:v>
                </c:pt>
                <c:pt idx="34">
                  <c:v>Spain</c:v>
                </c:pt>
                <c:pt idx="35">
                  <c:v>Lithuania</c:v>
                </c:pt>
                <c:pt idx="36">
                  <c:v>Serbia</c:v>
                </c:pt>
                <c:pt idx="37">
                  <c:v>Italy</c:v>
                </c:pt>
                <c:pt idx="38">
                  <c:v>Uruguay</c:v>
                </c:pt>
                <c:pt idx="39">
                  <c:v>Latvia</c:v>
                </c:pt>
                <c:pt idx="40">
                  <c:v>Argentina</c:v>
                </c:pt>
                <c:pt idx="41">
                  <c:v>Viet Nam</c:v>
                </c:pt>
                <c:pt idx="42">
                  <c:v>Macao-China</c:v>
                </c:pt>
                <c:pt idx="43">
                  <c:v>France</c:v>
                </c:pt>
                <c:pt idx="44">
                  <c:v>Israel</c:v>
                </c:pt>
                <c:pt idx="45">
                  <c:v>Shanghai-China</c:v>
                </c:pt>
                <c:pt idx="46">
                  <c:v>Slovak Republic</c:v>
                </c:pt>
                <c:pt idx="47">
                  <c:v>Greece</c:v>
                </c:pt>
                <c:pt idx="48">
                  <c:v>Canada</c:v>
                </c:pt>
                <c:pt idx="49">
                  <c:v>Australia</c:v>
                </c:pt>
                <c:pt idx="50">
                  <c:v>Switzerland</c:v>
                </c:pt>
                <c:pt idx="51">
                  <c:v>Germany</c:v>
                </c:pt>
                <c:pt idx="52">
                  <c:v>Belgium</c:v>
                </c:pt>
                <c:pt idx="53">
                  <c:v>Austria</c:v>
                </c:pt>
                <c:pt idx="54">
                  <c:v>Ireland</c:v>
                </c:pt>
                <c:pt idx="55">
                  <c:v>Korea</c:v>
                </c:pt>
                <c:pt idx="56">
                  <c:v>Luxembourg</c:v>
                </c:pt>
                <c:pt idx="57">
                  <c:v>United Kingdom</c:v>
                </c:pt>
                <c:pt idx="58">
                  <c:v>New Zealand</c:v>
                </c:pt>
                <c:pt idx="59">
                  <c:v>Finland</c:v>
                </c:pt>
                <c:pt idx="60">
                  <c:v>Liechtenstein</c:v>
                </c:pt>
                <c:pt idx="61">
                  <c:v>Denmark</c:v>
                </c:pt>
                <c:pt idx="62">
                  <c:v>Iceland</c:v>
                </c:pt>
                <c:pt idx="63">
                  <c:v>Sweden</c:v>
                </c:pt>
              </c:strCache>
            </c:strRef>
          </c:cat>
          <c:val>
            <c:numRef>
              <c:f>'Figure 3'!$AE$4:$AE$67</c:f>
              <c:numCache>
                <c:formatCode>0</c:formatCode>
                <c:ptCount val="64"/>
                <c:pt idx="0">
                  <c:v>-4.2848871823877293</c:v>
                </c:pt>
                <c:pt idx="1">
                  <c:v>-2.613719503287129</c:v>
                </c:pt>
                <c:pt idx="2">
                  <c:v>-2.5836303748887577</c:v>
                </c:pt>
                <c:pt idx="3">
                  <c:v>-2.1608965991805196</c:v>
                </c:pt>
                <c:pt idx="4">
                  <c:v>-1.6852662144746997</c:v>
                </c:pt>
                <c:pt idx="5">
                  <c:v>-1.5966276775621804</c:v>
                </c:pt>
                <c:pt idx="6">
                  <c:v>-1.4874291182661903</c:v>
                </c:pt>
                <c:pt idx="7">
                  <c:v>-1.2849065261229882</c:v>
                </c:pt>
                <c:pt idx="8">
                  <c:v>-0.92356415871711661</c:v>
                </c:pt>
                <c:pt idx="9">
                  <c:v>-0.54335507995168975</c:v>
                </c:pt>
                <c:pt idx="10">
                  <c:v>-0.36905181410029897</c:v>
                </c:pt>
                <c:pt idx="11">
                  <c:v>-0.30739078392059938</c:v>
                </c:pt>
                <c:pt idx="12">
                  <c:v>0.25924976329846139</c:v>
                </c:pt>
                <c:pt idx="13">
                  <c:v>0.33217439032851104</c:v>
                </c:pt>
                <c:pt idx="14">
                  <c:v>0.3370115110738503</c:v>
                </c:pt>
                <c:pt idx="15">
                  <c:v>0.34846526885043083</c:v>
                </c:pt>
                <c:pt idx="16">
                  <c:v>0.45433909962105012</c:v>
                </c:pt>
                <c:pt idx="17">
                  <c:v>0.58673134897042978</c:v>
                </c:pt>
                <c:pt idx="18">
                  <c:v>0.82721453879548079</c:v>
                </c:pt>
                <c:pt idx="19">
                  <c:v>0.92856306293407975</c:v>
                </c:pt>
                <c:pt idx="20">
                  <c:v>0.97562743105343053</c:v>
                </c:pt>
                <c:pt idx="21">
                  <c:v>1.0356362499333187</c:v>
                </c:pt>
                <c:pt idx="22">
                  <c:v>1.5443442896742088</c:v>
                </c:pt>
                <c:pt idx="23">
                  <c:v>1.5447913099791588</c:v>
                </c:pt>
                <c:pt idx="24">
                  <c:v>1.6248366580834297</c:v>
                </c:pt>
                <c:pt idx="25">
                  <c:v>1.6470784252294006</c:v>
                </c:pt>
                <c:pt idx="26">
                  <c:v>1.6797759531056098</c:v>
                </c:pt>
                <c:pt idx="27">
                  <c:v>2.2574685196556796</c:v>
                </c:pt>
                <c:pt idx="28">
                  <c:v>2.2792025727111298</c:v>
                </c:pt>
                <c:pt idx="29">
                  <c:v>2.4456533684593396</c:v>
                </c:pt>
                <c:pt idx="30">
                  <c:v>2.4479208988360686</c:v>
                </c:pt>
                <c:pt idx="31">
                  <c:v>2.5499244814681301</c:v>
                </c:pt>
                <c:pt idx="32">
                  <c:v>2.5953995782049617</c:v>
                </c:pt>
                <c:pt idx="33">
                  <c:v>2.6079162028375968</c:v>
                </c:pt>
                <c:pt idx="34">
                  <c:v>2.6173097060763251</c:v>
                </c:pt>
                <c:pt idx="35">
                  <c:v>2.7956763086722756</c:v>
                </c:pt>
                <c:pt idx="36">
                  <c:v>2.8686968863561493</c:v>
                </c:pt>
                <c:pt idx="37">
                  <c:v>2.9490404203471634</c:v>
                </c:pt>
                <c:pt idx="38">
                  <c:v>3.0590741439935396</c:v>
                </c:pt>
                <c:pt idx="39">
                  <c:v>3.0618661736705377</c:v>
                </c:pt>
                <c:pt idx="40">
                  <c:v>3.071753721752259</c:v>
                </c:pt>
                <c:pt idx="41">
                  <c:v>3.12536773533615</c:v>
                </c:pt>
                <c:pt idx="42">
                  <c:v>3.1945353793969922</c:v>
                </c:pt>
                <c:pt idx="43">
                  <c:v>3.5720420872460465</c:v>
                </c:pt>
                <c:pt idx="44">
                  <c:v>3.5836171161702204</c:v>
                </c:pt>
                <c:pt idx="45">
                  <c:v>3.7358197903185459</c:v>
                </c:pt>
                <c:pt idx="46">
                  <c:v>3.7505955182494226</c:v>
                </c:pt>
                <c:pt idx="47">
                  <c:v>3.7855412669249002</c:v>
                </c:pt>
                <c:pt idx="48">
                  <c:v>4.3526875804789693</c:v>
                </c:pt>
                <c:pt idx="49">
                  <c:v>4.751626252409519</c:v>
                </c:pt>
                <c:pt idx="50">
                  <c:v>5.0744383041138272</c:v>
                </c:pt>
                <c:pt idx="51">
                  <c:v>5.1070605982611514</c:v>
                </c:pt>
                <c:pt idx="52">
                  <c:v>5.4320251056508271</c:v>
                </c:pt>
                <c:pt idx="53">
                  <c:v>5.9343509860082104</c:v>
                </c:pt>
                <c:pt idx="54">
                  <c:v>6.5378896458970992</c:v>
                </c:pt>
                <c:pt idx="55">
                  <c:v>6.6913251077947162</c:v>
                </c:pt>
                <c:pt idx="56">
                  <c:v>7.0822738107293493</c:v>
                </c:pt>
                <c:pt idx="57">
                  <c:v>7.20235377088202</c:v>
                </c:pt>
                <c:pt idx="58">
                  <c:v>7.2140523808145396</c:v>
                </c:pt>
                <c:pt idx="59">
                  <c:v>7.2656304704239343</c:v>
                </c:pt>
                <c:pt idx="60">
                  <c:v>7.9584864854501749</c:v>
                </c:pt>
                <c:pt idx="61">
                  <c:v>8.7940728053703197</c:v>
                </c:pt>
                <c:pt idx="62">
                  <c:v>11.076201190026248</c:v>
                </c:pt>
                <c:pt idx="63">
                  <c:v>15.551362010513101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0D14-4874-A90C-01ECD0B668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axId val="540645432"/>
        <c:axId val="1"/>
      </c:barChart>
      <c:catAx>
        <c:axId val="5406454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in val="-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64543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'Table 1-a'!$E$2</c:f>
              <c:strCache>
                <c:ptCount val="1"/>
                <c:pt idx="0">
                  <c:v>% group_0</c:v>
                </c:pt>
              </c:strCache>
            </c:strRef>
          </c:tx>
          <c:spPr>
            <a:solidFill>
              <a:srgbClr val="4472C4"/>
            </a:solidFill>
            <a:ln w="25400">
              <a:noFill/>
            </a:ln>
          </c:spPr>
          <c:invertIfNegative val="0"/>
          <c:cat>
            <c:strRef>
              <c:f>'Table 1-a'!$C$3:$C$66</c:f>
              <c:strCache>
                <c:ptCount val="64"/>
                <c:pt idx="0">
                  <c:v>Korea</c:v>
                </c:pt>
                <c:pt idx="1">
                  <c:v>Spain</c:v>
                </c:pt>
                <c:pt idx="2">
                  <c:v>Chinese Taipei</c:v>
                </c:pt>
                <c:pt idx="3">
                  <c:v>Hungary</c:v>
                </c:pt>
                <c:pt idx="4">
                  <c:v>Belgium</c:v>
                </c:pt>
                <c:pt idx="5">
                  <c:v>Italy</c:v>
                </c:pt>
                <c:pt idx="6">
                  <c:v>Austria</c:v>
                </c:pt>
                <c:pt idx="7">
                  <c:v>Switzerland</c:v>
                </c:pt>
                <c:pt idx="8">
                  <c:v>Lithuania</c:v>
                </c:pt>
                <c:pt idx="9">
                  <c:v>Turkey</c:v>
                </c:pt>
                <c:pt idx="10">
                  <c:v>Latvia</c:v>
                </c:pt>
                <c:pt idx="11">
                  <c:v>Romania</c:v>
                </c:pt>
                <c:pt idx="12">
                  <c:v>Macao-China</c:v>
                </c:pt>
                <c:pt idx="13">
                  <c:v>Viet Nam</c:v>
                </c:pt>
                <c:pt idx="14">
                  <c:v>France</c:v>
                </c:pt>
                <c:pt idx="15">
                  <c:v>Japan</c:v>
                </c:pt>
                <c:pt idx="16">
                  <c:v>Liechtenstein</c:v>
                </c:pt>
                <c:pt idx="17">
                  <c:v>Slovak Republic</c:v>
                </c:pt>
                <c:pt idx="18">
                  <c:v>Croatia</c:v>
                </c:pt>
                <c:pt idx="19">
                  <c:v>Czech Republic</c:v>
                </c:pt>
                <c:pt idx="20">
                  <c:v>Slovenia</c:v>
                </c:pt>
                <c:pt idx="21">
                  <c:v>Shanghai-China</c:v>
                </c:pt>
                <c:pt idx="22">
                  <c:v>Singapore</c:v>
                </c:pt>
                <c:pt idx="23">
                  <c:v>Germany</c:v>
                </c:pt>
                <c:pt idx="24">
                  <c:v>Netherlands</c:v>
                </c:pt>
                <c:pt idx="25">
                  <c:v>Chile</c:v>
                </c:pt>
                <c:pt idx="26">
                  <c:v>Qatar</c:v>
                </c:pt>
                <c:pt idx="27">
                  <c:v>United States of America</c:v>
                </c:pt>
                <c:pt idx="28">
                  <c:v>Greece</c:v>
                </c:pt>
                <c:pt idx="29">
                  <c:v>Peru</c:v>
                </c:pt>
                <c:pt idx="30">
                  <c:v>Thailand</c:v>
                </c:pt>
                <c:pt idx="31">
                  <c:v>Estonia</c:v>
                </c:pt>
                <c:pt idx="32">
                  <c:v>Israel</c:v>
                </c:pt>
                <c:pt idx="33">
                  <c:v>Hong Kong-China</c:v>
                </c:pt>
                <c:pt idx="34">
                  <c:v>Luxembourg</c:v>
                </c:pt>
                <c:pt idx="35">
                  <c:v>Canada</c:v>
                </c:pt>
                <c:pt idx="36">
                  <c:v>Portugal</c:v>
                </c:pt>
                <c:pt idx="37">
                  <c:v>Brazil</c:v>
                </c:pt>
                <c:pt idx="38">
                  <c:v>United Arab Emirates</c:v>
                </c:pt>
                <c:pt idx="39">
                  <c:v>Albania</c:v>
                </c:pt>
                <c:pt idx="40">
                  <c:v>Argentina</c:v>
                </c:pt>
                <c:pt idx="41">
                  <c:v>Serbia</c:v>
                </c:pt>
                <c:pt idx="42">
                  <c:v>Colombia</c:v>
                </c:pt>
                <c:pt idx="43">
                  <c:v>Australia</c:v>
                </c:pt>
                <c:pt idx="44">
                  <c:v>Bulgaria</c:v>
                </c:pt>
                <c:pt idx="45">
                  <c:v>Montenegro</c:v>
                </c:pt>
                <c:pt idx="46">
                  <c:v>Costa Rica</c:v>
                </c:pt>
                <c:pt idx="47">
                  <c:v>Ireland</c:v>
                </c:pt>
                <c:pt idx="48">
                  <c:v>New Zealand</c:v>
                </c:pt>
                <c:pt idx="49">
                  <c:v>Uruguay</c:v>
                </c:pt>
                <c:pt idx="50">
                  <c:v>Finland</c:v>
                </c:pt>
                <c:pt idx="51">
                  <c:v>Poland</c:v>
                </c:pt>
                <c:pt idx="52">
                  <c:v>Indonesia</c:v>
                </c:pt>
                <c:pt idx="53">
                  <c:v>Tunisia</c:v>
                </c:pt>
                <c:pt idx="54">
                  <c:v>Denmark</c:v>
                </c:pt>
                <c:pt idx="55">
                  <c:v>Mexico</c:v>
                </c:pt>
                <c:pt idx="56">
                  <c:v>Jordan</c:v>
                </c:pt>
                <c:pt idx="57">
                  <c:v>Malaysia</c:v>
                </c:pt>
                <c:pt idx="58">
                  <c:v>United Kingdom</c:v>
                </c:pt>
                <c:pt idx="59">
                  <c:v>Russian Federation</c:v>
                </c:pt>
                <c:pt idx="60">
                  <c:v>Perm(Russian Federation)</c:v>
                </c:pt>
                <c:pt idx="61">
                  <c:v>Kazakhstan</c:v>
                </c:pt>
                <c:pt idx="62">
                  <c:v>Iceland</c:v>
                </c:pt>
                <c:pt idx="63">
                  <c:v>Sweden</c:v>
                </c:pt>
              </c:strCache>
            </c:strRef>
          </c:cat>
          <c:val>
            <c:numRef>
              <c:f>'Table 1-a'!$E$3:$E$66</c:f>
              <c:numCache>
                <c:formatCode>0</c:formatCode>
                <c:ptCount val="64"/>
                <c:pt idx="0">
                  <c:v>21.64921010399047</c:v>
                </c:pt>
                <c:pt idx="1">
                  <c:v>27.991322378715392</c:v>
                </c:pt>
                <c:pt idx="2">
                  <c:v>28.775635671581249</c:v>
                </c:pt>
                <c:pt idx="3">
                  <c:v>31.347050135859529</c:v>
                </c:pt>
                <c:pt idx="4">
                  <c:v>29.791491850967439</c:v>
                </c:pt>
                <c:pt idx="5">
                  <c:v>37.972874766718249</c:v>
                </c:pt>
                <c:pt idx="6">
                  <c:v>32.464637512105632</c:v>
                </c:pt>
                <c:pt idx="7">
                  <c:v>36.503339150150197</c:v>
                </c:pt>
                <c:pt idx="8">
                  <c:v>39.520207929951319</c:v>
                </c:pt>
                <c:pt idx="9">
                  <c:v>34.141157932670147</c:v>
                </c:pt>
                <c:pt idx="10">
                  <c:v>28.367262145406951</c:v>
                </c:pt>
                <c:pt idx="11">
                  <c:v>45.42613268468196</c:v>
                </c:pt>
                <c:pt idx="12">
                  <c:v>40.403197753496308</c:v>
                </c:pt>
                <c:pt idx="13">
                  <c:v>38.417403213618073</c:v>
                </c:pt>
                <c:pt idx="14">
                  <c:v>32.14386126163101</c:v>
                </c:pt>
                <c:pt idx="15">
                  <c:v>29.780825752521029</c:v>
                </c:pt>
                <c:pt idx="16">
                  <c:v>22.137164702513552</c:v>
                </c:pt>
                <c:pt idx="17">
                  <c:v>35.646723076146387</c:v>
                </c:pt>
                <c:pt idx="18">
                  <c:v>38.093000624079032</c:v>
                </c:pt>
                <c:pt idx="19">
                  <c:v>38.368242663078362</c:v>
                </c:pt>
                <c:pt idx="20">
                  <c:v>38.815633731472197</c:v>
                </c:pt>
                <c:pt idx="21">
                  <c:v>27.411732621200329</c:v>
                </c:pt>
                <c:pt idx="22">
                  <c:v>45.388734330319082</c:v>
                </c:pt>
                <c:pt idx="23">
                  <c:v>30.60676590754456</c:v>
                </c:pt>
                <c:pt idx="24">
                  <c:v>39.873038891130861</c:v>
                </c:pt>
                <c:pt idx="25">
                  <c:v>41.015582389400713</c:v>
                </c:pt>
                <c:pt idx="26">
                  <c:v>49.855358139488402</c:v>
                </c:pt>
                <c:pt idx="27">
                  <c:v>39.565469190463702</c:v>
                </c:pt>
                <c:pt idx="28">
                  <c:v>33.530428060933637</c:v>
                </c:pt>
                <c:pt idx="29">
                  <c:v>48.037809159451918</c:v>
                </c:pt>
                <c:pt idx="30">
                  <c:v>45.616393205449043</c:v>
                </c:pt>
                <c:pt idx="31">
                  <c:v>40.027872127003121</c:v>
                </c:pt>
                <c:pt idx="32">
                  <c:v>39.450873126493889</c:v>
                </c:pt>
                <c:pt idx="33">
                  <c:v>36.087829308374523</c:v>
                </c:pt>
                <c:pt idx="34">
                  <c:v>43.085049703570007</c:v>
                </c:pt>
                <c:pt idx="35">
                  <c:v>39.280820652670407</c:v>
                </c:pt>
                <c:pt idx="36">
                  <c:v>36.292254010068277</c:v>
                </c:pt>
                <c:pt idx="37">
                  <c:v>45.001730586480519</c:v>
                </c:pt>
                <c:pt idx="38">
                  <c:v>43.557702173433832</c:v>
                </c:pt>
                <c:pt idx="39">
                  <c:v>40.240171264894087</c:v>
                </c:pt>
                <c:pt idx="40">
                  <c:v>46.230502384592953</c:v>
                </c:pt>
                <c:pt idx="41">
                  <c:v>42.092161499064048</c:v>
                </c:pt>
                <c:pt idx="42">
                  <c:v>40.872775288640717</c:v>
                </c:pt>
                <c:pt idx="43">
                  <c:v>45.688042318795972</c:v>
                </c:pt>
                <c:pt idx="44">
                  <c:v>35.583253874512813</c:v>
                </c:pt>
                <c:pt idx="45">
                  <c:v>43.324150422497318</c:v>
                </c:pt>
                <c:pt idx="46">
                  <c:v>43.677076828547783</c:v>
                </c:pt>
                <c:pt idx="47">
                  <c:v>44.046519269256052</c:v>
                </c:pt>
                <c:pt idx="48">
                  <c:v>47.007454981781827</c:v>
                </c:pt>
                <c:pt idx="49">
                  <c:v>37.155683028164042</c:v>
                </c:pt>
                <c:pt idx="50">
                  <c:v>38.903811053209623</c:v>
                </c:pt>
                <c:pt idx="51">
                  <c:v>40.08583875848332</c:v>
                </c:pt>
                <c:pt idx="52">
                  <c:v>46.570122888957457</c:v>
                </c:pt>
                <c:pt idx="53">
                  <c:v>38.815620691021188</c:v>
                </c:pt>
                <c:pt idx="54">
                  <c:v>44.28991252930804</c:v>
                </c:pt>
                <c:pt idx="55">
                  <c:v>45.969265572932628</c:v>
                </c:pt>
                <c:pt idx="56">
                  <c:v>44.990731591477953</c:v>
                </c:pt>
                <c:pt idx="57">
                  <c:v>46.467548294363603</c:v>
                </c:pt>
                <c:pt idx="58">
                  <c:v>44.60439379278246</c:v>
                </c:pt>
                <c:pt idx="59">
                  <c:v>35.335901914733263</c:v>
                </c:pt>
                <c:pt idx="60">
                  <c:v>32.339508412410972</c:v>
                </c:pt>
                <c:pt idx="61">
                  <c:v>42.813654686802259</c:v>
                </c:pt>
                <c:pt idx="62">
                  <c:v>37.583660586906248</c:v>
                </c:pt>
                <c:pt idx="63">
                  <c:v>36.213448629709191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DE-4B2B-A02D-132FA90D6A78}"/>
            </c:ext>
          </c:extLst>
        </c:ser>
        <c:ser>
          <c:idx val="1"/>
          <c:order val="1"/>
          <c:tx>
            <c:strRef>
              <c:f>'Table 1-a'!$F$2</c:f>
              <c:strCache>
                <c:ptCount val="1"/>
                <c:pt idx="0">
                  <c:v>% group_1</c:v>
                </c:pt>
              </c:strCache>
            </c:strRef>
          </c:tx>
          <c:spPr>
            <a:solidFill>
              <a:srgbClr val="ED7D31"/>
            </a:solidFill>
            <a:ln w="25400">
              <a:noFill/>
            </a:ln>
          </c:spPr>
          <c:invertIfNegative val="0"/>
          <c:cat>
            <c:strRef>
              <c:f>'Table 1-a'!$C$3:$C$66</c:f>
              <c:strCache>
                <c:ptCount val="64"/>
                <c:pt idx="0">
                  <c:v>Korea</c:v>
                </c:pt>
                <c:pt idx="1">
                  <c:v>Spain</c:v>
                </c:pt>
                <c:pt idx="2">
                  <c:v>Chinese Taipei</c:v>
                </c:pt>
                <c:pt idx="3">
                  <c:v>Hungary</c:v>
                </c:pt>
                <c:pt idx="4">
                  <c:v>Belgium</c:v>
                </c:pt>
                <c:pt idx="5">
                  <c:v>Italy</c:v>
                </c:pt>
                <c:pt idx="6">
                  <c:v>Austria</c:v>
                </c:pt>
                <c:pt idx="7">
                  <c:v>Switzerland</c:v>
                </c:pt>
                <c:pt idx="8">
                  <c:v>Lithuania</c:v>
                </c:pt>
                <c:pt idx="9">
                  <c:v>Turkey</c:v>
                </c:pt>
                <c:pt idx="10">
                  <c:v>Latvia</c:v>
                </c:pt>
                <c:pt idx="11">
                  <c:v>Romania</c:v>
                </c:pt>
                <c:pt idx="12">
                  <c:v>Macao-China</c:v>
                </c:pt>
                <c:pt idx="13">
                  <c:v>Viet Nam</c:v>
                </c:pt>
                <c:pt idx="14">
                  <c:v>France</c:v>
                </c:pt>
                <c:pt idx="15">
                  <c:v>Japan</c:v>
                </c:pt>
                <c:pt idx="16">
                  <c:v>Liechtenstein</c:v>
                </c:pt>
                <c:pt idx="17">
                  <c:v>Slovak Republic</c:v>
                </c:pt>
                <c:pt idx="18">
                  <c:v>Croatia</c:v>
                </c:pt>
                <c:pt idx="19">
                  <c:v>Czech Republic</c:v>
                </c:pt>
                <c:pt idx="20">
                  <c:v>Slovenia</c:v>
                </c:pt>
                <c:pt idx="21">
                  <c:v>Shanghai-China</c:v>
                </c:pt>
                <c:pt idx="22">
                  <c:v>Singapore</c:v>
                </c:pt>
                <c:pt idx="23">
                  <c:v>Germany</c:v>
                </c:pt>
                <c:pt idx="24">
                  <c:v>Netherlands</c:v>
                </c:pt>
                <c:pt idx="25">
                  <c:v>Chile</c:v>
                </c:pt>
                <c:pt idx="26">
                  <c:v>Qatar</c:v>
                </c:pt>
                <c:pt idx="27">
                  <c:v>United States of America</c:v>
                </c:pt>
                <c:pt idx="28">
                  <c:v>Greece</c:v>
                </c:pt>
                <c:pt idx="29">
                  <c:v>Peru</c:v>
                </c:pt>
                <c:pt idx="30">
                  <c:v>Thailand</c:v>
                </c:pt>
                <c:pt idx="31">
                  <c:v>Estonia</c:v>
                </c:pt>
                <c:pt idx="32">
                  <c:v>Israel</c:v>
                </c:pt>
                <c:pt idx="33">
                  <c:v>Hong Kong-China</c:v>
                </c:pt>
                <c:pt idx="34">
                  <c:v>Luxembourg</c:v>
                </c:pt>
                <c:pt idx="35">
                  <c:v>Canada</c:v>
                </c:pt>
                <c:pt idx="36">
                  <c:v>Portugal</c:v>
                </c:pt>
                <c:pt idx="37">
                  <c:v>Brazil</c:v>
                </c:pt>
                <c:pt idx="38">
                  <c:v>United Arab Emirates</c:v>
                </c:pt>
                <c:pt idx="39">
                  <c:v>Albania</c:v>
                </c:pt>
                <c:pt idx="40">
                  <c:v>Argentina</c:v>
                </c:pt>
                <c:pt idx="41">
                  <c:v>Serbia</c:v>
                </c:pt>
                <c:pt idx="42">
                  <c:v>Colombia</c:v>
                </c:pt>
                <c:pt idx="43">
                  <c:v>Australia</c:v>
                </c:pt>
                <c:pt idx="44">
                  <c:v>Bulgaria</c:v>
                </c:pt>
                <c:pt idx="45">
                  <c:v>Montenegro</c:v>
                </c:pt>
                <c:pt idx="46">
                  <c:v>Costa Rica</c:v>
                </c:pt>
                <c:pt idx="47">
                  <c:v>Ireland</c:v>
                </c:pt>
                <c:pt idx="48">
                  <c:v>New Zealand</c:v>
                </c:pt>
                <c:pt idx="49">
                  <c:v>Uruguay</c:v>
                </c:pt>
                <c:pt idx="50">
                  <c:v>Finland</c:v>
                </c:pt>
                <c:pt idx="51">
                  <c:v>Poland</c:v>
                </c:pt>
                <c:pt idx="52">
                  <c:v>Indonesia</c:v>
                </c:pt>
                <c:pt idx="53">
                  <c:v>Tunisia</c:v>
                </c:pt>
                <c:pt idx="54">
                  <c:v>Denmark</c:v>
                </c:pt>
                <c:pt idx="55">
                  <c:v>Mexico</c:v>
                </c:pt>
                <c:pt idx="56">
                  <c:v>Jordan</c:v>
                </c:pt>
                <c:pt idx="57">
                  <c:v>Malaysia</c:v>
                </c:pt>
                <c:pt idx="58">
                  <c:v>United Kingdom</c:v>
                </c:pt>
                <c:pt idx="59">
                  <c:v>Russian Federation</c:v>
                </c:pt>
                <c:pt idx="60">
                  <c:v>Perm(Russian Federation)</c:v>
                </c:pt>
                <c:pt idx="61">
                  <c:v>Kazakhstan</c:v>
                </c:pt>
                <c:pt idx="62">
                  <c:v>Iceland</c:v>
                </c:pt>
                <c:pt idx="63">
                  <c:v>Sweden</c:v>
                </c:pt>
              </c:strCache>
            </c:strRef>
          </c:cat>
          <c:val>
            <c:numRef>
              <c:f>'Table 1-a'!$F$3:$F$66</c:f>
              <c:numCache>
                <c:formatCode>0</c:formatCode>
                <c:ptCount val="64"/>
                <c:pt idx="0">
                  <c:v>26.140648277299061</c:v>
                </c:pt>
                <c:pt idx="1">
                  <c:v>16.76675660385002</c:v>
                </c:pt>
                <c:pt idx="2">
                  <c:v>16.278496478941509</c:v>
                </c:pt>
                <c:pt idx="3">
                  <c:v>13.531839678143101</c:v>
                </c:pt>
                <c:pt idx="4">
                  <c:v>16.089232644351071</c:v>
                </c:pt>
                <c:pt idx="5">
                  <c:v>11.09846666232918</c:v>
                </c:pt>
                <c:pt idx="6">
                  <c:v>10.617584945972419</c:v>
                </c:pt>
                <c:pt idx="7">
                  <c:v>6.9583832236374139</c:v>
                </c:pt>
                <c:pt idx="8">
                  <c:v>10.60672596957038</c:v>
                </c:pt>
                <c:pt idx="9">
                  <c:v>9.3972992775729782</c:v>
                </c:pt>
                <c:pt idx="10">
                  <c:v>19.02588659584633</c:v>
                </c:pt>
                <c:pt idx="11">
                  <c:v>4.3968378930740561</c:v>
                </c:pt>
                <c:pt idx="12">
                  <c:v>11.793818139974951</c:v>
                </c:pt>
                <c:pt idx="13">
                  <c:v>7.8879899661876252</c:v>
                </c:pt>
                <c:pt idx="14">
                  <c:v>15.285044671515299</c:v>
                </c:pt>
                <c:pt idx="15">
                  <c:v>12.56593229435977</c:v>
                </c:pt>
                <c:pt idx="16">
                  <c:v>9.4398351822032467</c:v>
                </c:pt>
                <c:pt idx="17">
                  <c:v>7.2915423662613428</c:v>
                </c:pt>
                <c:pt idx="18">
                  <c:v>7.9423933146166474</c:v>
                </c:pt>
                <c:pt idx="19">
                  <c:v>8.1003288066224872</c:v>
                </c:pt>
                <c:pt idx="20">
                  <c:v>9.0387672971862152</c:v>
                </c:pt>
                <c:pt idx="21">
                  <c:v>17.29895092672778</c:v>
                </c:pt>
                <c:pt idx="22">
                  <c:v>5.4213666689842137</c:v>
                </c:pt>
                <c:pt idx="23">
                  <c:v>10.888751203817501</c:v>
                </c:pt>
                <c:pt idx="24">
                  <c:v>4.8123577857748892</c:v>
                </c:pt>
                <c:pt idx="25">
                  <c:v>5.428150067978768</c:v>
                </c:pt>
                <c:pt idx="26">
                  <c:v>1.4417084419567701</c:v>
                </c:pt>
                <c:pt idx="27">
                  <c:v>4.6474778561535031</c:v>
                </c:pt>
                <c:pt idx="28">
                  <c:v>14.59991750214644</c:v>
                </c:pt>
                <c:pt idx="29">
                  <c:v>2.970778594722129</c:v>
                </c:pt>
                <c:pt idx="30">
                  <c:v>1.9689607983334469</c:v>
                </c:pt>
                <c:pt idx="31">
                  <c:v>9.4955868369210528</c:v>
                </c:pt>
                <c:pt idx="32">
                  <c:v>9.0757936057477764</c:v>
                </c:pt>
                <c:pt idx="33">
                  <c:v>6.7330458131508442</c:v>
                </c:pt>
                <c:pt idx="34">
                  <c:v>3.7628814635103089</c:v>
                </c:pt>
                <c:pt idx="35">
                  <c:v>5.8412629314764661</c:v>
                </c:pt>
                <c:pt idx="36">
                  <c:v>4.9490785974395557</c:v>
                </c:pt>
                <c:pt idx="37">
                  <c:v>2.2480884466569351</c:v>
                </c:pt>
                <c:pt idx="38">
                  <c:v>4.709301002986515</c:v>
                </c:pt>
                <c:pt idx="39">
                  <c:v>4.0706614817273721</c:v>
                </c:pt>
                <c:pt idx="40">
                  <c:v>2.8681393256705912</c:v>
                </c:pt>
                <c:pt idx="41">
                  <c:v>4.1445562004153134</c:v>
                </c:pt>
                <c:pt idx="42">
                  <c:v>4.4327367234714581</c:v>
                </c:pt>
                <c:pt idx="43">
                  <c:v>1.647495207872717</c:v>
                </c:pt>
                <c:pt idx="44">
                  <c:v>7.7493772231573068</c:v>
                </c:pt>
                <c:pt idx="45">
                  <c:v>3.6428449498229689</c:v>
                </c:pt>
                <c:pt idx="46">
                  <c:v>3.4644965669817438</c:v>
                </c:pt>
                <c:pt idx="47">
                  <c:v>3.502034926823443</c:v>
                </c:pt>
                <c:pt idx="48">
                  <c:v>1.7286720342458071</c:v>
                </c:pt>
                <c:pt idx="49">
                  <c:v>4.4401184504776223</c:v>
                </c:pt>
                <c:pt idx="50">
                  <c:v>4.2271334829590037</c:v>
                </c:pt>
                <c:pt idx="51">
                  <c:v>6.2229428918133296</c:v>
                </c:pt>
                <c:pt idx="52">
                  <c:v>1.7647844880071779</c:v>
                </c:pt>
                <c:pt idx="53">
                  <c:v>4.6089660221341662</c:v>
                </c:pt>
                <c:pt idx="54">
                  <c:v>2.940019543105282</c:v>
                </c:pt>
                <c:pt idx="55">
                  <c:v>1.923248893601786</c:v>
                </c:pt>
                <c:pt idx="56">
                  <c:v>1.875612634096768</c:v>
                </c:pt>
                <c:pt idx="57">
                  <c:v>1.2995049204211</c:v>
                </c:pt>
                <c:pt idx="58">
                  <c:v>1.300825926216348</c:v>
                </c:pt>
                <c:pt idx="59">
                  <c:v>7.5410918323787364</c:v>
                </c:pt>
                <c:pt idx="60">
                  <c:v>8.4222958007301916</c:v>
                </c:pt>
                <c:pt idx="61">
                  <c:v>1.3051131675367089</c:v>
                </c:pt>
                <c:pt idx="62">
                  <c:v>1.10040440576633</c:v>
                </c:pt>
                <c:pt idx="63">
                  <c:v>1.6734064543071161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DE-4B2B-A02D-132FA90D6A78}"/>
            </c:ext>
          </c:extLst>
        </c:ser>
        <c:ser>
          <c:idx val="2"/>
          <c:order val="2"/>
          <c:tx>
            <c:strRef>
              <c:f>'Table 1-a'!$G$2</c:f>
              <c:strCache>
                <c:ptCount val="1"/>
                <c:pt idx="0">
                  <c:v>% group_2</c:v>
                </c:pt>
              </c:strCache>
            </c:strRef>
          </c:tx>
          <c:spPr>
            <a:solidFill>
              <a:srgbClr val="A5A5A5"/>
            </a:solidFill>
            <a:ln w="25400">
              <a:noFill/>
            </a:ln>
          </c:spPr>
          <c:invertIfNegative val="0"/>
          <c:cat>
            <c:strRef>
              <c:f>'Table 1-a'!$C$3:$C$66</c:f>
              <c:strCache>
                <c:ptCount val="64"/>
                <c:pt idx="0">
                  <c:v>Korea</c:v>
                </c:pt>
                <c:pt idx="1">
                  <c:v>Spain</c:v>
                </c:pt>
                <c:pt idx="2">
                  <c:v>Chinese Taipei</c:v>
                </c:pt>
                <c:pt idx="3">
                  <c:v>Hungary</c:v>
                </c:pt>
                <c:pt idx="4">
                  <c:v>Belgium</c:v>
                </c:pt>
                <c:pt idx="5">
                  <c:v>Italy</c:v>
                </c:pt>
                <c:pt idx="6">
                  <c:v>Austria</c:v>
                </c:pt>
                <c:pt idx="7">
                  <c:v>Switzerland</c:v>
                </c:pt>
                <c:pt idx="8">
                  <c:v>Lithuania</c:v>
                </c:pt>
                <c:pt idx="9">
                  <c:v>Turkey</c:v>
                </c:pt>
                <c:pt idx="10">
                  <c:v>Latvia</c:v>
                </c:pt>
                <c:pt idx="11">
                  <c:v>Romania</c:v>
                </c:pt>
                <c:pt idx="12">
                  <c:v>Macao-China</c:v>
                </c:pt>
                <c:pt idx="13">
                  <c:v>Viet Nam</c:v>
                </c:pt>
                <c:pt idx="14">
                  <c:v>France</c:v>
                </c:pt>
                <c:pt idx="15">
                  <c:v>Japan</c:v>
                </c:pt>
                <c:pt idx="16">
                  <c:v>Liechtenstein</c:v>
                </c:pt>
                <c:pt idx="17">
                  <c:v>Slovak Republic</c:v>
                </c:pt>
                <c:pt idx="18">
                  <c:v>Croatia</c:v>
                </c:pt>
                <c:pt idx="19">
                  <c:v>Czech Republic</c:v>
                </c:pt>
                <c:pt idx="20">
                  <c:v>Slovenia</c:v>
                </c:pt>
                <c:pt idx="21">
                  <c:v>Shanghai-China</c:v>
                </c:pt>
                <c:pt idx="22">
                  <c:v>Singapore</c:v>
                </c:pt>
                <c:pt idx="23">
                  <c:v>Germany</c:v>
                </c:pt>
                <c:pt idx="24">
                  <c:v>Netherlands</c:v>
                </c:pt>
                <c:pt idx="25">
                  <c:v>Chile</c:v>
                </c:pt>
                <c:pt idx="26">
                  <c:v>Qatar</c:v>
                </c:pt>
                <c:pt idx="27">
                  <c:v>United States of America</c:v>
                </c:pt>
                <c:pt idx="28">
                  <c:v>Greece</c:v>
                </c:pt>
                <c:pt idx="29">
                  <c:v>Peru</c:v>
                </c:pt>
                <c:pt idx="30">
                  <c:v>Thailand</c:v>
                </c:pt>
                <c:pt idx="31">
                  <c:v>Estonia</c:v>
                </c:pt>
                <c:pt idx="32">
                  <c:v>Israel</c:v>
                </c:pt>
                <c:pt idx="33">
                  <c:v>Hong Kong-China</c:v>
                </c:pt>
                <c:pt idx="34">
                  <c:v>Luxembourg</c:v>
                </c:pt>
                <c:pt idx="35">
                  <c:v>Canada</c:v>
                </c:pt>
                <c:pt idx="36">
                  <c:v>Portugal</c:v>
                </c:pt>
                <c:pt idx="37">
                  <c:v>Brazil</c:v>
                </c:pt>
                <c:pt idx="38">
                  <c:v>United Arab Emirates</c:v>
                </c:pt>
                <c:pt idx="39">
                  <c:v>Albania</c:v>
                </c:pt>
                <c:pt idx="40">
                  <c:v>Argentina</c:v>
                </c:pt>
                <c:pt idx="41">
                  <c:v>Serbia</c:v>
                </c:pt>
                <c:pt idx="42">
                  <c:v>Colombia</c:v>
                </c:pt>
                <c:pt idx="43">
                  <c:v>Australia</c:v>
                </c:pt>
                <c:pt idx="44">
                  <c:v>Bulgaria</c:v>
                </c:pt>
                <c:pt idx="45">
                  <c:v>Montenegro</c:v>
                </c:pt>
                <c:pt idx="46">
                  <c:v>Costa Rica</c:v>
                </c:pt>
                <c:pt idx="47">
                  <c:v>Ireland</c:v>
                </c:pt>
                <c:pt idx="48">
                  <c:v>New Zealand</c:v>
                </c:pt>
                <c:pt idx="49">
                  <c:v>Uruguay</c:v>
                </c:pt>
                <c:pt idx="50">
                  <c:v>Finland</c:v>
                </c:pt>
                <c:pt idx="51">
                  <c:v>Poland</c:v>
                </c:pt>
                <c:pt idx="52">
                  <c:v>Indonesia</c:v>
                </c:pt>
                <c:pt idx="53">
                  <c:v>Tunisia</c:v>
                </c:pt>
                <c:pt idx="54">
                  <c:v>Denmark</c:v>
                </c:pt>
                <c:pt idx="55">
                  <c:v>Mexico</c:v>
                </c:pt>
                <c:pt idx="56">
                  <c:v>Jordan</c:v>
                </c:pt>
                <c:pt idx="57">
                  <c:v>Malaysia</c:v>
                </c:pt>
                <c:pt idx="58">
                  <c:v>United Kingdom</c:v>
                </c:pt>
                <c:pt idx="59">
                  <c:v>Russian Federation</c:v>
                </c:pt>
                <c:pt idx="60">
                  <c:v>Perm(Russian Federation)</c:v>
                </c:pt>
                <c:pt idx="61">
                  <c:v>Kazakhstan</c:v>
                </c:pt>
                <c:pt idx="62">
                  <c:v>Iceland</c:v>
                </c:pt>
                <c:pt idx="63">
                  <c:v>Sweden</c:v>
                </c:pt>
              </c:strCache>
            </c:strRef>
          </c:cat>
          <c:val>
            <c:numRef>
              <c:f>'Table 1-a'!$G$3:$G$66</c:f>
              <c:numCache>
                <c:formatCode>0</c:formatCode>
                <c:ptCount val="64"/>
                <c:pt idx="0">
                  <c:v>20.34286743816557</c:v>
                </c:pt>
                <c:pt idx="1">
                  <c:v>21.958644819256349</c:v>
                </c:pt>
                <c:pt idx="2">
                  <c:v>20.235940283373129</c:v>
                </c:pt>
                <c:pt idx="3">
                  <c:v>19.753477131581828</c:v>
                </c:pt>
                <c:pt idx="4">
                  <c:v>15.5512091594638</c:v>
                </c:pt>
                <c:pt idx="5">
                  <c:v>12.12443456988121</c:v>
                </c:pt>
                <c:pt idx="6">
                  <c:v>17.966670715817251</c:v>
                </c:pt>
                <c:pt idx="7">
                  <c:v>16.052208744740621</c:v>
                </c:pt>
                <c:pt idx="8">
                  <c:v>9.2519417697778028</c:v>
                </c:pt>
                <c:pt idx="9">
                  <c:v>15.765614255002861</c:v>
                </c:pt>
                <c:pt idx="10">
                  <c:v>11.84698128429218</c:v>
                </c:pt>
                <c:pt idx="11">
                  <c:v>9.2431332507122086</c:v>
                </c:pt>
                <c:pt idx="12">
                  <c:v>6.6517162031992454</c:v>
                </c:pt>
                <c:pt idx="13">
                  <c:v>12.46946790608261</c:v>
                </c:pt>
                <c:pt idx="14">
                  <c:v>11.262565385799</c:v>
                </c:pt>
                <c:pt idx="15">
                  <c:v>15.754954870765721</c:v>
                </c:pt>
                <c:pt idx="16">
                  <c:v>26.46065681677036</c:v>
                </c:pt>
                <c:pt idx="17">
                  <c:v>14.76091105286652</c:v>
                </c:pt>
                <c:pt idx="18">
                  <c:v>11.61830739472072</c:v>
                </c:pt>
                <c:pt idx="19">
                  <c:v>11.13873884434126</c:v>
                </c:pt>
                <c:pt idx="20">
                  <c:v>9.5684844391536519</c:v>
                </c:pt>
                <c:pt idx="21">
                  <c:v>12.56448457048621</c:v>
                </c:pt>
                <c:pt idx="22">
                  <c:v>6.3395250151111027</c:v>
                </c:pt>
                <c:pt idx="23">
                  <c:v>15.615347965091919</c:v>
                </c:pt>
                <c:pt idx="24">
                  <c:v>12.36430830493371</c:v>
                </c:pt>
                <c:pt idx="25">
                  <c:v>10.43132176697298</c:v>
                </c:pt>
                <c:pt idx="26">
                  <c:v>5.5037416268567529</c:v>
                </c:pt>
                <c:pt idx="27">
                  <c:v>11.77156009412875</c:v>
                </c:pt>
                <c:pt idx="28">
                  <c:v>7.7441565157897294</c:v>
                </c:pt>
                <c:pt idx="29">
                  <c:v>4.7804820614921333</c:v>
                </c:pt>
                <c:pt idx="30">
                  <c:v>8.0642845729616699</c:v>
                </c:pt>
                <c:pt idx="31">
                  <c:v>6.0227921480079551</c:v>
                </c:pt>
                <c:pt idx="32">
                  <c:v>6.786403753512138</c:v>
                </c:pt>
                <c:pt idx="33">
                  <c:v>12.43099336628865</c:v>
                </c:pt>
                <c:pt idx="34">
                  <c:v>8.343725242803913</c:v>
                </c:pt>
                <c:pt idx="35">
                  <c:v>9.9594683581676566</c:v>
                </c:pt>
                <c:pt idx="36">
                  <c:v>13.564657288961371</c:v>
                </c:pt>
                <c:pt idx="37">
                  <c:v>7.4996428528211299</c:v>
                </c:pt>
                <c:pt idx="38">
                  <c:v>6.1072507405887597</c:v>
                </c:pt>
                <c:pt idx="39">
                  <c:v>10.012513188177451</c:v>
                </c:pt>
                <c:pt idx="40">
                  <c:v>5.0218067957405204</c:v>
                </c:pt>
                <c:pt idx="41">
                  <c:v>7.855893630943271</c:v>
                </c:pt>
                <c:pt idx="42">
                  <c:v>8.3154249688641855</c:v>
                </c:pt>
                <c:pt idx="43">
                  <c:v>6.1415295374421328</c:v>
                </c:pt>
                <c:pt idx="44">
                  <c:v>9.9638652713842628</c:v>
                </c:pt>
                <c:pt idx="45">
                  <c:v>5.8218139193282159</c:v>
                </c:pt>
                <c:pt idx="46">
                  <c:v>5.5140952326832684</c:v>
                </c:pt>
                <c:pt idx="47">
                  <c:v>4.7511283645575464</c:v>
                </c:pt>
                <c:pt idx="48">
                  <c:v>3.4813154881507939</c:v>
                </c:pt>
                <c:pt idx="49">
                  <c:v>10.45193416090884</c:v>
                </c:pt>
                <c:pt idx="50">
                  <c:v>8.7175833462851973</c:v>
                </c:pt>
                <c:pt idx="51">
                  <c:v>5.2891067776758769</c:v>
                </c:pt>
                <c:pt idx="52">
                  <c:v>2.9312927704191831</c:v>
                </c:pt>
                <c:pt idx="53">
                  <c:v>7.7570115754399618</c:v>
                </c:pt>
                <c:pt idx="54">
                  <c:v>3.8066254435703</c:v>
                </c:pt>
                <c:pt idx="55">
                  <c:v>2.9948848729115789</c:v>
                </c:pt>
                <c:pt idx="56">
                  <c:v>3.6409863576534738</c:v>
                </c:pt>
                <c:pt idx="57">
                  <c:v>2.585046735222436</c:v>
                </c:pt>
                <c:pt idx="58">
                  <c:v>4.3868577460238392</c:v>
                </c:pt>
                <c:pt idx="59">
                  <c:v>5.6653266969118299</c:v>
                </c:pt>
                <c:pt idx="60">
                  <c:v>5.9922728144856503</c:v>
                </c:pt>
                <c:pt idx="61">
                  <c:v>2.3304716903063309</c:v>
                </c:pt>
                <c:pt idx="62">
                  <c:v>6.6767707163046959</c:v>
                </c:pt>
                <c:pt idx="63">
                  <c:v>3.5965031276325909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EDE-4B2B-A02D-132FA90D6A78}"/>
            </c:ext>
          </c:extLst>
        </c:ser>
        <c:ser>
          <c:idx val="3"/>
          <c:order val="3"/>
          <c:tx>
            <c:strRef>
              <c:f>'Table 1-a'!$H$2</c:f>
              <c:strCache>
                <c:ptCount val="1"/>
                <c:pt idx="0">
                  <c:v>% group_3</c:v>
                </c:pt>
              </c:strCache>
            </c:strRef>
          </c:tx>
          <c:spPr>
            <a:solidFill>
              <a:srgbClr val="FFC000"/>
            </a:solidFill>
            <a:ln w="25400">
              <a:noFill/>
            </a:ln>
          </c:spPr>
          <c:invertIfNegative val="0"/>
          <c:cat>
            <c:strRef>
              <c:f>'Table 1-a'!$C$3:$C$66</c:f>
              <c:strCache>
                <c:ptCount val="64"/>
                <c:pt idx="0">
                  <c:v>Korea</c:v>
                </c:pt>
                <c:pt idx="1">
                  <c:v>Spain</c:v>
                </c:pt>
                <c:pt idx="2">
                  <c:v>Chinese Taipei</c:v>
                </c:pt>
                <c:pt idx="3">
                  <c:v>Hungary</c:v>
                </c:pt>
                <c:pt idx="4">
                  <c:v>Belgium</c:v>
                </c:pt>
                <c:pt idx="5">
                  <c:v>Italy</c:v>
                </c:pt>
                <c:pt idx="6">
                  <c:v>Austria</c:v>
                </c:pt>
                <c:pt idx="7">
                  <c:v>Switzerland</c:v>
                </c:pt>
                <c:pt idx="8">
                  <c:v>Lithuania</c:v>
                </c:pt>
                <c:pt idx="9">
                  <c:v>Turkey</c:v>
                </c:pt>
                <c:pt idx="10">
                  <c:v>Latvia</c:v>
                </c:pt>
                <c:pt idx="11">
                  <c:v>Romania</c:v>
                </c:pt>
                <c:pt idx="12">
                  <c:v>Macao-China</c:v>
                </c:pt>
                <c:pt idx="13">
                  <c:v>Viet Nam</c:v>
                </c:pt>
                <c:pt idx="14">
                  <c:v>France</c:v>
                </c:pt>
                <c:pt idx="15">
                  <c:v>Japan</c:v>
                </c:pt>
                <c:pt idx="16">
                  <c:v>Liechtenstein</c:v>
                </c:pt>
                <c:pt idx="17">
                  <c:v>Slovak Republic</c:v>
                </c:pt>
                <c:pt idx="18">
                  <c:v>Croatia</c:v>
                </c:pt>
                <c:pt idx="19">
                  <c:v>Czech Republic</c:v>
                </c:pt>
                <c:pt idx="20">
                  <c:v>Slovenia</c:v>
                </c:pt>
                <c:pt idx="21">
                  <c:v>Shanghai-China</c:v>
                </c:pt>
                <c:pt idx="22">
                  <c:v>Singapore</c:v>
                </c:pt>
                <c:pt idx="23">
                  <c:v>Germany</c:v>
                </c:pt>
                <c:pt idx="24">
                  <c:v>Netherlands</c:v>
                </c:pt>
                <c:pt idx="25">
                  <c:v>Chile</c:v>
                </c:pt>
                <c:pt idx="26">
                  <c:v>Qatar</c:v>
                </c:pt>
                <c:pt idx="27">
                  <c:v>United States of America</c:v>
                </c:pt>
                <c:pt idx="28">
                  <c:v>Greece</c:v>
                </c:pt>
                <c:pt idx="29">
                  <c:v>Peru</c:v>
                </c:pt>
                <c:pt idx="30">
                  <c:v>Thailand</c:v>
                </c:pt>
                <c:pt idx="31">
                  <c:v>Estonia</c:v>
                </c:pt>
                <c:pt idx="32">
                  <c:v>Israel</c:v>
                </c:pt>
                <c:pt idx="33">
                  <c:v>Hong Kong-China</c:v>
                </c:pt>
                <c:pt idx="34">
                  <c:v>Luxembourg</c:v>
                </c:pt>
                <c:pt idx="35">
                  <c:v>Canada</c:v>
                </c:pt>
                <c:pt idx="36">
                  <c:v>Portugal</c:v>
                </c:pt>
                <c:pt idx="37">
                  <c:v>Brazil</c:v>
                </c:pt>
                <c:pt idx="38">
                  <c:v>United Arab Emirates</c:v>
                </c:pt>
                <c:pt idx="39">
                  <c:v>Albania</c:v>
                </c:pt>
                <c:pt idx="40">
                  <c:v>Argentina</c:v>
                </c:pt>
                <c:pt idx="41">
                  <c:v>Serbia</c:v>
                </c:pt>
                <c:pt idx="42">
                  <c:v>Colombia</c:v>
                </c:pt>
                <c:pt idx="43">
                  <c:v>Australia</c:v>
                </c:pt>
                <c:pt idx="44">
                  <c:v>Bulgaria</c:v>
                </c:pt>
                <c:pt idx="45">
                  <c:v>Montenegro</c:v>
                </c:pt>
                <c:pt idx="46">
                  <c:v>Costa Rica</c:v>
                </c:pt>
                <c:pt idx="47">
                  <c:v>Ireland</c:v>
                </c:pt>
                <c:pt idx="48">
                  <c:v>New Zealand</c:v>
                </c:pt>
                <c:pt idx="49">
                  <c:v>Uruguay</c:v>
                </c:pt>
                <c:pt idx="50">
                  <c:v>Finland</c:v>
                </c:pt>
                <c:pt idx="51">
                  <c:v>Poland</c:v>
                </c:pt>
                <c:pt idx="52">
                  <c:v>Indonesia</c:v>
                </c:pt>
                <c:pt idx="53">
                  <c:v>Tunisia</c:v>
                </c:pt>
                <c:pt idx="54">
                  <c:v>Denmark</c:v>
                </c:pt>
                <c:pt idx="55">
                  <c:v>Mexico</c:v>
                </c:pt>
                <c:pt idx="56">
                  <c:v>Jordan</c:v>
                </c:pt>
                <c:pt idx="57">
                  <c:v>Malaysia</c:v>
                </c:pt>
                <c:pt idx="58">
                  <c:v>United Kingdom</c:v>
                </c:pt>
                <c:pt idx="59">
                  <c:v>Russian Federation</c:v>
                </c:pt>
                <c:pt idx="60">
                  <c:v>Perm(Russian Federation)</c:v>
                </c:pt>
                <c:pt idx="61">
                  <c:v>Kazakhstan</c:v>
                </c:pt>
                <c:pt idx="62">
                  <c:v>Iceland</c:v>
                </c:pt>
                <c:pt idx="63">
                  <c:v>Sweden</c:v>
                </c:pt>
              </c:strCache>
            </c:strRef>
          </c:cat>
          <c:val>
            <c:numRef>
              <c:f>'Table 1-a'!$H$3:$H$66</c:f>
              <c:numCache>
                <c:formatCode>0</c:formatCode>
                <c:ptCount val="64"/>
                <c:pt idx="0">
                  <c:v>31.867274180544889</c:v>
                </c:pt>
                <c:pt idx="1">
                  <c:v>33.28327619817825</c:v>
                </c:pt>
                <c:pt idx="2">
                  <c:v>34.709927566104113</c:v>
                </c:pt>
                <c:pt idx="3">
                  <c:v>35.367633054415563</c:v>
                </c:pt>
                <c:pt idx="4">
                  <c:v>38.568066345217709</c:v>
                </c:pt>
                <c:pt idx="5">
                  <c:v>38.804224001071368</c:v>
                </c:pt>
                <c:pt idx="6">
                  <c:v>38.951106826104713</c:v>
                </c:pt>
                <c:pt idx="7">
                  <c:v>40.486068881471773</c:v>
                </c:pt>
                <c:pt idx="8">
                  <c:v>40.621124330700511</c:v>
                </c:pt>
                <c:pt idx="9">
                  <c:v>40.695928534754017</c:v>
                </c:pt>
                <c:pt idx="10">
                  <c:v>40.759869974454553</c:v>
                </c:pt>
                <c:pt idx="11">
                  <c:v>40.933896171531771</c:v>
                </c:pt>
                <c:pt idx="12">
                  <c:v>41.151267903329497</c:v>
                </c:pt>
                <c:pt idx="13">
                  <c:v>41.225138914111689</c:v>
                </c:pt>
                <c:pt idx="14">
                  <c:v>41.308528681054682</c:v>
                </c:pt>
                <c:pt idx="15">
                  <c:v>41.898287082353477</c:v>
                </c:pt>
                <c:pt idx="16">
                  <c:v>41.962343298512849</c:v>
                </c:pt>
                <c:pt idx="17">
                  <c:v>42.300823504725741</c:v>
                </c:pt>
                <c:pt idx="18">
                  <c:v>42.346298666583607</c:v>
                </c:pt>
                <c:pt idx="19">
                  <c:v>42.392689685957912</c:v>
                </c:pt>
                <c:pt idx="20">
                  <c:v>42.577114532187942</c:v>
                </c:pt>
                <c:pt idx="21">
                  <c:v>42.7248318815857</c:v>
                </c:pt>
                <c:pt idx="22">
                  <c:v>42.850373985585613</c:v>
                </c:pt>
                <c:pt idx="23">
                  <c:v>42.889134923546038</c:v>
                </c:pt>
                <c:pt idx="24">
                  <c:v>42.950295018160553</c:v>
                </c:pt>
                <c:pt idx="25">
                  <c:v>43.124945775647546</c:v>
                </c:pt>
                <c:pt idx="26">
                  <c:v>43.199191791698063</c:v>
                </c:pt>
                <c:pt idx="27">
                  <c:v>44.01549285925406</c:v>
                </c:pt>
                <c:pt idx="28">
                  <c:v>44.125497921130183</c:v>
                </c:pt>
                <c:pt idx="29">
                  <c:v>44.210930184333819</c:v>
                </c:pt>
                <c:pt idx="30">
                  <c:v>44.350361423255862</c:v>
                </c:pt>
                <c:pt idx="31">
                  <c:v>44.453748888067878</c:v>
                </c:pt>
                <c:pt idx="32">
                  <c:v>44.686929514246202</c:v>
                </c:pt>
                <c:pt idx="33">
                  <c:v>44.748131512185992</c:v>
                </c:pt>
                <c:pt idx="34">
                  <c:v>44.808343590115783</c:v>
                </c:pt>
                <c:pt idx="35">
                  <c:v>44.918448057685481</c:v>
                </c:pt>
                <c:pt idx="36">
                  <c:v>45.194010103530772</c:v>
                </c:pt>
                <c:pt idx="37">
                  <c:v>45.250538114041433</c:v>
                </c:pt>
                <c:pt idx="38">
                  <c:v>45.625746082990901</c:v>
                </c:pt>
                <c:pt idx="39">
                  <c:v>45.67665406520107</c:v>
                </c:pt>
                <c:pt idx="40">
                  <c:v>45.879551493995919</c:v>
                </c:pt>
                <c:pt idx="41">
                  <c:v>45.907388669577387</c:v>
                </c:pt>
                <c:pt idx="42">
                  <c:v>46.379063019023633</c:v>
                </c:pt>
                <c:pt idx="43">
                  <c:v>46.522932935889173</c:v>
                </c:pt>
                <c:pt idx="44">
                  <c:v>46.703503630945612</c:v>
                </c:pt>
                <c:pt idx="45">
                  <c:v>47.211190708351523</c:v>
                </c:pt>
                <c:pt idx="46">
                  <c:v>47.34433137178722</c:v>
                </c:pt>
                <c:pt idx="47">
                  <c:v>47.700317439362969</c:v>
                </c:pt>
                <c:pt idx="48">
                  <c:v>47.782557495821571</c:v>
                </c:pt>
                <c:pt idx="49">
                  <c:v>47.952264360449497</c:v>
                </c:pt>
                <c:pt idx="50">
                  <c:v>48.151472117546177</c:v>
                </c:pt>
                <c:pt idx="51">
                  <c:v>48.402111572027472</c:v>
                </c:pt>
                <c:pt idx="52">
                  <c:v>48.733799852616187</c:v>
                </c:pt>
                <c:pt idx="53">
                  <c:v>48.818401711404682</c:v>
                </c:pt>
                <c:pt idx="54">
                  <c:v>48.963442484016383</c:v>
                </c:pt>
                <c:pt idx="55">
                  <c:v>49.112600660554023</c:v>
                </c:pt>
                <c:pt idx="56">
                  <c:v>49.492669416771811</c:v>
                </c:pt>
                <c:pt idx="57">
                  <c:v>49.647900049992877</c:v>
                </c:pt>
                <c:pt idx="58">
                  <c:v>49.707922534977357</c:v>
                </c:pt>
                <c:pt idx="59">
                  <c:v>51.457679555976192</c:v>
                </c:pt>
                <c:pt idx="60">
                  <c:v>53.245922972373172</c:v>
                </c:pt>
                <c:pt idx="61">
                  <c:v>53.550760455354677</c:v>
                </c:pt>
                <c:pt idx="62">
                  <c:v>54.639164291022723</c:v>
                </c:pt>
                <c:pt idx="63">
                  <c:v>58.516641788351102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EDE-4B2B-A02D-132FA90D6A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41318944"/>
        <c:axId val="1"/>
      </c:barChart>
      <c:catAx>
        <c:axId val="5413189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31894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'Table 1-a'!$D$2</c:f>
              <c:strCache>
                <c:ptCount val="1"/>
                <c:pt idx="0">
                  <c:v>buffer</c:v>
                </c:pt>
              </c:strCache>
            </c:strRef>
          </c:tx>
          <c:spPr>
            <a:noFill/>
            <a:ln w="25400">
              <a:noFill/>
            </a:ln>
          </c:spPr>
          <c:invertIfNegative val="0"/>
          <c:cat>
            <c:strRef>
              <c:f>'Table 1-a'!$C$3:$C$66</c:f>
              <c:strCache>
                <c:ptCount val="64"/>
                <c:pt idx="0">
                  <c:v>Korea</c:v>
                </c:pt>
                <c:pt idx="1">
                  <c:v>Spain</c:v>
                </c:pt>
                <c:pt idx="2">
                  <c:v>Chinese Taipei</c:v>
                </c:pt>
                <c:pt idx="3">
                  <c:v>Hungary</c:v>
                </c:pt>
                <c:pt idx="4">
                  <c:v>Belgium</c:v>
                </c:pt>
                <c:pt idx="5">
                  <c:v>Italy</c:v>
                </c:pt>
                <c:pt idx="6">
                  <c:v>Austria</c:v>
                </c:pt>
                <c:pt idx="7">
                  <c:v>Switzerland</c:v>
                </c:pt>
                <c:pt idx="8">
                  <c:v>Lithuania</c:v>
                </c:pt>
                <c:pt idx="9">
                  <c:v>Turkey</c:v>
                </c:pt>
                <c:pt idx="10">
                  <c:v>Latvia</c:v>
                </c:pt>
                <c:pt idx="11">
                  <c:v>Romania</c:v>
                </c:pt>
                <c:pt idx="12">
                  <c:v>Macao-China</c:v>
                </c:pt>
                <c:pt idx="13">
                  <c:v>Viet Nam</c:v>
                </c:pt>
                <c:pt idx="14">
                  <c:v>France</c:v>
                </c:pt>
                <c:pt idx="15">
                  <c:v>Japan</c:v>
                </c:pt>
                <c:pt idx="16">
                  <c:v>Liechtenstein</c:v>
                </c:pt>
                <c:pt idx="17">
                  <c:v>Slovak Republic</c:v>
                </c:pt>
                <c:pt idx="18">
                  <c:v>Croatia</c:v>
                </c:pt>
                <c:pt idx="19">
                  <c:v>Czech Republic</c:v>
                </c:pt>
                <c:pt idx="20">
                  <c:v>Slovenia</c:v>
                </c:pt>
                <c:pt idx="21">
                  <c:v>Shanghai-China</c:v>
                </c:pt>
                <c:pt idx="22">
                  <c:v>Singapore</c:v>
                </c:pt>
                <c:pt idx="23">
                  <c:v>Germany</c:v>
                </c:pt>
                <c:pt idx="24">
                  <c:v>Netherlands</c:v>
                </c:pt>
                <c:pt idx="25">
                  <c:v>Chile</c:v>
                </c:pt>
                <c:pt idx="26">
                  <c:v>Qatar</c:v>
                </c:pt>
                <c:pt idx="27">
                  <c:v>United States of America</c:v>
                </c:pt>
                <c:pt idx="28">
                  <c:v>Greece</c:v>
                </c:pt>
                <c:pt idx="29">
                  <c:v>Peru</c:v>
                </c:pt>
                <c:pt idx="30">
                  <c:v>Thailand</c:v>
                </c:pt>
                <c:pt idx="31">
                  <c:v>Estonia</c:v>
                </c:pt>
                <c:pt idx="32">
                  <c:v>Israel</c:v>
                </c:pt>
                <c:pt idx="33">
                  <c:v>Hong Kong-China</c:v>
                </c:pt>
                <c:pt idx="34">
                  <c:v>Luxembourg</c:v>
                </c:pt>
                <c:pt idx="35">
                  <c:v>Canada</c:v>
                </c:pt>
                <c:pt idx="36">
                  <c:v>Portugal</c:v>
                </c:pt>
                <c:pt idx="37">
                  <c:v>Brazil</c:v>
                </c:pt>
                <c:pt idx="38">
                  <c:v>United Arab Emirates</c:v>
                </c:pt>
                <c:pt idx="39">
                  <c:v>Albania</c:v>
                </c:pt>
                <c:pt idx="40">
                  <c:v>Argentina</c:v>
                </c:pt>
                <c:pt idx="41">
                  <c:v>Serbia</c:v>
                </c:pt>
                <c:pt idx="42">
                  <c:v>Colombia</c:v>
                </c:pt>
                <c:pt idx="43">
                  <c:v>Australia</c:v>
                </c:pt>
                <c:pt idx="44">
                  <c:v>Bulgaria</c:v>
                </c:pt>
                <c:pt idx="45">
                  <c:v>Montenegro</c:v>
                </c:pt>
                <c:pt idx="46">
                  <c:v>Costa Rica</c:v>
                </c:pt>
                <c:pt idx="47">
                  <c:v>Ireland</c:v>
                </c:pt>
                <c:pt idx="48">
                  <c:v>New Zealand</c:v>
                </c:pt>
                <c:pt idx="49">
                  <c:v>Uruguay</c:v>
                </c:pt>
                <c:pt idx="50">
                  <c:v>Finland</c:v>
                </c:pt>
                <c:pt idx="51">
                  <c:v>Poland</c:v>
                </c:pt>
                <c:pt idx="52">
                  <c:v>Indonesia</c:v>
                </c:pt>
                <c:pt idx="53">
                  <c:v>Tunisia</c:v>
                </c:pt>
                <c:pt idx="54">
                  <c:v>Denmark</c:v>
                </c:pt>
                <c:pt idx="55">
                  <c:v>Mexico</c:v>
                </c:pt>
                <c:pt idx="56">
                  <c:v>Jordan</c:v>
                </c:pt>
                <c:pt idx="57">
                  <c:v>Malaysia</c:v>
                </c:pt>
                <c:pt idx="58">
                  <c:v>United Kingdom</c:v>
                </c:pt>
                <c:pt idx="59">
                  <c:v>Russian Federation</c:v>
                </c:pt>
                <c:pt idx="60">
                  <c:v>Perm(Russian Federation)</c:v>
                </c:pt>
                <c:pt idx="61">
                  <c:v>Kazakhstan</c:v>
                </c:pt>
                <c:pt idx="62">
                  <c:v>Iceland</c:v>
                </c:pt>
                <c:pt idx="63">
                  <c:v>Sweden</c:v>
                </c:pt>
              </c:strCache>
            </c:strRef>
          </c:cat>
          <c:val>
            <c:numRef>
              <c:f>'Table 1-a'!$D$3:$D$66</c:f>
              <c:numCache>
                <c:formatCode>0</c:formatCode>
                <c:ptCount val="64"/>
                <c:pt idx="0">
                  <c:v>31.867274180544896</c:v>
                </c:pt>
                <c:pt idx="1">
                  <c:v>33.283276198178243</c:v>
                </c:pt>
                <c:pt idx="2">
                  <c:v>34.709927566104113</c:v>
                </c:pt>
                <c:pt idx="3">
                  <c:v>35.367633054415535</c:v>
                </c:pt>
                <c:pt idx="4">
                  <c:v>38.568066345217687</c:v>
                </c:pt>
                <c:pt idx="5">
                  <c:v>38.804224001071361</c:v>
                </c:pt>
                <c:pt idx="6">
                  <c:v>38.951106826104699</c:v>
                </c:pt>
                <c:pt idx="7">
                  <c:v>40.486068881471766</c:v>
                </c:pt>
                <c:pt idx="8">
                  <c:v>40.621124330700496</c:v>
                </c:pt>
                <c:pt idx="9">
                  <c:v>40.695928534754017</c:v>
                </c:pt>
                <c:pt idx="10">
                  <c:v>40.759869974454531</c:v>
                </c:pt>
                <c:pt idx="11">
                  <c:v>40.933896171531771</c:v>
                </c:pt>
                <c:pt idx="12">
                  <c:v>41.151267903329497</c:v>
                </c:pt>
                <c:pt idx="13">
                  <c:v>41.225138914111696</c:v>
                </c:pt>
                <c:pt idx="14">
                  <c:v>41.308528681054689</c:v>
                </c:pt>
                <c:pt idx="15">
                  <c:v>41.898287082353477</c:v>
                </c:pt>
                <c:pt idx="16">
                  <c:v>41.962343298512842</c:v>
                </c:pt>
                <c:pt idx="17">
                  <c:v>42.300823504725756</c:v>
                </c:pt>
                <c:pt idx="18">
                  <c:v>42.346298666583607</c:v>
                </c:pt>
                <c:pt idx="19">
                  <c:v>42.39268968595789</c:v>
                </c:pt>
                <c:pt idx="20">
                  <c:v>42.577114532187935</c:v>
                </c:pt>
                <c:pt idx="21">
                  <c:v>42.724831881585679</c:v>
                </c:pt>
                <c:pt idx="22">
                  <c:v>42.850373985585605</c:v>
                </c:pt>
                <c:pt idx="23">
                  <c:v>42.889134923546017</c:v>
                </c:pt>
                <c:pt idx="24">
                  <c:v>42.950295018160539</c:v>
                </c:pt>
                <c:pt idx="25">
                  <c:v>43.124945775647539</c:v>
                </c:pt>
                <c:pt idx="26">
                  <c:v>43.199191791698077</c:v>
                </c:pt>
                <c:pt idx="27">
                  <c:v>44.015492859254046</c:v>
                </c:pt>
                <c:pt idx="28">
                  <c:v>44.12549792113019</c:v>
                </c:pt>
                <c:pt idx="29">
                  <c:v>44.210930184333819</c:v>
                </c:pt>
                <c:pt idx="30">
                  <c:v>44.350361423255841</c:v>
                </c:pt>
                <c:pt idx="31">
                  <c:v>44.453748888067878</c:v>
                </c:pt>
                <c:pt idx="32">
                  <c:v>44.686929514246195</c:v>
                </c:pt>
                <c:pt idx="33">
                  <c:v>44.748131512185978</c:v>
                </c:pt>
                <c:pt idx="34">
                  <c:v>44.808343590115769</c:v>
                </c:pt>
                <c:pt idx="35">
                  <c:v>44.918448057685474</c:v>
                </c:pt>
                <c:pt idx="36">
                  <c:v>45.1940101035308</c:v>
                </c:pt>
                <c:pt idx="37">
                  <c:v>45.250538114041412</c:v>
                </c:pt>
                <c:pt idx="38">
                  <c:v>45.625746082990894</c:v>
                </c:pt>
                <c:pt idx="39">
                  <c:v>45.676654065201092</c:v>
                </c:pt>
                <c:pt idx="40">
                  <c:v>45.879551493995933</c:v>
                </c:pt>
                <c:pt idx="41">
                  <c:v>45.907388669577365</c:v>
                </c:pt>
                <c:pt idx="42">
                  <c:v>46.37906301902364</c:v>
                </c:pt>
                <c:pt idx="43">
                  <c:v>46.52293293588918</c:v>
                </c:pt>
                <c:pt idx="44">
                  <c:v>46.703503630945619</c:v>
                </c:pt>
                <c:pt idx="45">
                  <c:v>47.211190708351502</c:v>
                </c:pt>
                <c:pt idx="46">
                  <c:v>47.344331371787206</c:v>
                </c:pt>
                <c:pt idx="47">
                  <c:v>47.700317439362962</c:v>
                </c:pt>
                <c:pt idx="48">
                  <c:v>47.782557495821578</c:v>
                </c:pt>
                <c:pt idx="49">
                  <c:v>47.952264360449497</c:v>
                </c:pt>
                <c:pt idx="50">
                  <c:v>48.151472117546177</c:v>
                </c:pt>
                <c:pt idx="51">
                  <c:v>48.402111572027472</c:v>
                </c:pt>
                <c:pt idx="52">
                  <c:v>48.73379985261618</c:v>
                </c:pt>
                <c:pt idx="53">
                  <c:v>48.818401711404682</c:v>
                </c:pt>
                <c:pt idx="54">
                  <c:v>48.963442484016383</c:v>
                </c:pt>
                <c:pt idx="55">
                  <c:v>49.112600660554008</c:v>
                </c:pt>
                <c:pt idx="56">
                  <c:v>49.492669416771804</c:v>
                </c:pt>
                <c:pt idx="57">
                  <c:v>49.647900049992863</c:v>
                </c:pt>
                <c:pt idx="58">
                  <c:v>49.707922534977357</c:v>
                </c:pt>
                <c:pt idx="59">
                  <c:v>51.457679555976171</c:v>
                </c:pt>
                <c:pt idx="60">
                  <c:v>53.245922972373187</c:v>
                </c:pt>
                <c:pt idx="61">
                  <c:v>53.550760455354698</c:v>
                </c:pt>
                <c:pt idx="62">
                  <c:v>54.63916429102273</c:v>
                </c:pt>
                <c:pt idx="63">
                  <c:v>58.516641788351109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DB-41BD-ABF5-4D9850FE9741}"/>
            </c:ext>
          </c:extLst>
        </c:ser>
        <c:ser>
          <c:idx val="1"/>
          <c:order val="1"/>
          <c:tx>
            <c:strRef>
              <c:f>'Table 1-a'!$E$2</c:f>
              <c:strCache>
                <c:ptCount val="1"/>
                <c:pt idx="0">
                  <c:v>% group_0</c:v>
                </c:pt>
              </c:strCache>
            </c:strRef>
          </c:tx>
          <c:spPr>
            <a:solidFill>
              <a:srgbClr val="ED7D31"/>
            </a:solidFill>
            <a:ln w="25400">
              <a:noFill/>
            </a:ln>
          </c:spPr>
          <c:invertIfNegative val="0"/>
          <c:cat>
            <c:strRef>
              <c:f>'Table 1-a'!$C$3:$C$66</c:f>
              <c:strCache>
                <c:ptCount val="64"/>
                <c:pt idx="0">
                  <c:v>Korea</c:v>
                </c:pt>
                <c:pt idx="1">
                  <c:v>Spain</c:v>
                </c:pt>
                <c:pt idx="2">
                  <c:v>Chinese Taipei</c:v>
                </c:pt>
                <c:pt idx="3">
                  <c:v>Hungary</c:v>
                </c:pt>
                <c:pt idx="4">
                  <c:v>Belgium</c:v>
                </c:pt>
                <c:pt idx="5">
                  <c:v>Italy</c:v>
                </c:pt>
                <c:pt idx="6">
                  <c:v>Austria</c:v>
                </c:pt>
                <c:pt idx="7">
                  <c:v>Switzerland</c:v>
                </c:pt>
                <c:pt idx="8">
                  <c:v>Lithuania</c:v>
                </c:pt>
                <c:pt idx="9">
                  <c:v>Turkey</c:v>
                </c:pt>
                <c:pt idx="10">
                  <c:v>Latvia</c:v>
                </c:pt>
                <c:pt idx="11">
                  <c:v>Romania</c:v>
                </c:pt>
                <c:pt idx="12">
                  <c:v>Macao-China</c:v>
                </c:pt>
                <c:pt idx="13">
                  <c:v>Viet Nam</c:v>
                </c:pt>
                <c:pt idx="14">
                  <c:v>France</c:v>
                </c:pt>
                <c:pt idx="15">
                  <c:v>Japan</c:v>
                </c:pt>
                <c:pt idx="16">
                  <c:v>Liechtenstein</c:v>
                </c:pt>
                <c:pt idx="17">
                  <c:v>Slovak Republic</c:v>
                </c:pt>
                <c:pt idx="18">
                  <c:v>Croatia</c:v>
                </c:pt>
                <c:pt idx="19">
                  <c:v>Czech Republic</c:v>
                </c:pt>
                <c:pt idx="20">
                  <c:v>Slovenia</c:v>
                </c:pt>
                <c:pt idx="21">
                  <c:v>Shanghai-China</c:v>
                </c:pt>
                <c:pt idx="22">
                  <c:v>Singapore</c:v>
                </c:pt>
                <c:pt idx="23">
                  <c:v>Germany</c:v>
                </c:pt>
                <c:pt idx="24">
                  <c:v>Netherlands</c:v>
                </c:pt>
                <c:pt idx="25">
                  <c:v>Chile</c:v>
                </c:pt>
                <c:pt idx="26">
                  <c:v>Qatar</c:v>
                </c:pt>
                <c:pt idx="27">
                  <c:v>United States of America</c:v>
                </c:pt>
                <c:pt idx="28">
                  <c:v>Greece</c:v>
                </c:pt>
                <c:pt idx="29">
                  <c:v>Peru</c:v>
                </c:pt>
                <c:pt idx="30">
                  <c:v>Thailand</c:v>
                </c:pt>
                <c:pt idx="31">
                  <c:v>Estonia</c:v>
                </c:pt>
                <c:pt idx="32">
                  <c:v>Israel</c:v>
                </c:pt>
                <c:pt idx="33">
                  <c:v>Hong Kong-China</c:v>
                </c:pt>
                <c:pt idx="34">
                  <c:v>Luxembourg</c:v>
                </c:pt>
                <c:pt idx="35">
                  <c:v>Canada</c:v>
                </c:pt>
                <c:pt idx="36">
                  <c:v>Portugal</c:v>
                </c:pt>
                <c:pt idx="37">
                  <c:v>Brazil</c:v>
                </c:pt>
                <c:pt idx="38">
                  <c:v>United Arab Emirates</c:v>
                </c:pt>
                <c:pt idx="39">
                  <c:v>Albania</c:v>
                </c:pt>
                <c:pt idx="40">
                  <c:v>Argentina</c:v>
                </c:pt>
                <c:pt idx="41">
                  <c:v>Serbia</c:v>
                </c:pt>
                <c:pt idx="42">
                  <c:v>Colombia</c:v>
                </c:pt>
                <c:pt idx="43">
                  <c:v>Australia</c:v>
                </c:pt>
                <c:pt idx="44">
                  <c:v>Bulgaria</c:v>
                </c:pt>
                <c:pt idx="45">
                  <c:v>Montenegro</c:v>
                </c:pt>
                <c:pt idx="46">
                  <c:v>Costa Rica</c:v>
                </c:pt>
                <c:pt idx="47">
                  <c:v>Ireland</c:v>
                </c:pt>
                <c:pt idx="48">
                  <c:v>New Zealand</c:v>
                </c:pt>
                <c:pt idx="49">
                  <c:v>Uruguay</c:v>
                </c:pt>
                <c:pt idx="50">
                  <c:v>Finland</c:v>
                </c:pt>
                <c:pt idx="51">
                  <c:v>Poland</c:v>
                </c:pt>
                <c:pt idx="52">
                  <c:v>Indonesia</c:v>
                </c:pt>
                <c:pt idx="53">
                  <c:v>Tunisia</c:v>
                </c:pt>
                <c:pt idx="54">
                  <c:v>Denmark</c:v>
                </c:pt>
                <c:pt idx="55">
                  <c:v>Mexico</c:v>
                </c:pt>
                <c:pt idx="56">
                  <c:v>Jordan</c:v>
                </c:pt>
                <c:pt idx="57">
                  <c:v>Malaysia</c:v>
                </c:pt>
                <c:pt idx="58">
                  <c:v>United Kingdom</c:v>
                </c:pt>
                <c:pt idx="59">
                  <c:v>Russian Federation</c:v>
                </c:pt>
                <c:pt idx="60">
                  <c:v>Perm(Russian Federation)</c:v>
                </c:pt>
                <c:pt idx="61">
                  <c:v>Kazakhstan</c:v>
                </c:pt>
                <c:pt idx="62">
                  <c:v>Iceland</c:v>
                </c:pt>
                <c:pt idx="63">
                  <c:v>Sweden</c:v>
                </c:pt>
              </c:strCache>
            </c:strRef>
          </c:cat>
          <c:val>
            <c:numRef>
              <c:f>'Table 1-a'!$E$3:$E$66</c:f>
              <c:numCache>
                <c:formatCode>0</c:formatCode>
                <c:ptCount val="64"/>
                <c:pt idx="0">
                  <c:v>21.64921010399047</c:v>
                </c:pt>
                <c:pt idx="1">
                  <c:v>27.991322378715392</c:v>
                </c:pt>
                <c:pt idx="2">
                  <c:v>28.775635671581249</c:v>
                </c:pt>
                <c:pt idx="3">
                  <c:v>31.347050135859529</c:v>
                </c:pt>
                <c:pt idx="4">
                  <c:v>29.791491850967439</c:v>
                </c:pt>
                <c:pt idx="5">
                  <c:v>37.972874766718249</c:v>
                </c:pt>
                <c:pt idx="6">
                  <c:v>32.464637512105632</c:v>
                </c:pt>
                <c:pt idx="7">
                  <c:v>36.503339150150197</c:v>
                </c:pt>
                <c:pt idx="8">
                  <c:v>39.520207929951319</c:v>
                </c:pt>
                <c:pt idx="9">
                  <c:v>34.141157932670147</c:v>
                </c:pt>
                <c:pt idx="10">
                  <c:v>28.367262145406951</c:v>
                </c:pt>
                <c:pt idx="11">
                  <c:v>45.42613268468196</c:v>
                </c:pt>
                <c:pt idx="12">
                  <c:v>40.403197753496308</c:v>
                </c:pt>
                <c:pt idx="13">
                  <c:v>38.417403213618073</c:v>
                </c:pt>
                <c:pt idx="14">
                  <c:v>32.14386126163101</c:v>
                </c:pt>
                <c:pt idx="15">
                  <c:v>29.780825752521029</c:v>
                </c:pt>
                <c:pt idx="16">
                  <c:v>22.137164702513552</c:v>
                </c:pt>
                <c:pt idx="17">
                  <c:v>35.646723076146387</c:v>
                </c:pt>
                <c:pt idx="18">
                  <c:v>38.093000624079032</c:v>
                </c:pt>
                <c:pt idx="19">
                  <c:v>38.368242663078362</c:v>
                </c:pt>
                <c:pt idx="20">
                  <c:v>38.815633731472197</c:v>
                </c:pt>
                <c:pt idx="21">
                  <c:v>27.411732621200329</c:v>
                </c:pt>
                <c:pt idx="22">
                  <c:v>45.388734330319082</c:v>
                </c:pt>
                <c:pt idx="23">
                  <c:v>30.60676590754456</c:v>
                </c:pt>
                <c:pt idx="24">
                  <c:v>39.873038891130861</c:v>
                </c:pt>
                <c:pt idx="25">
                  <c:v>41.015582389400713</c:v>
                </c:pt>
                <c:pt idx="26">
                  <c:v>49.855358139488402</c:v>
                </c:pt>
                <c:pt idx="27">
                  <c:v>39.565469190463702</c:v>
                </c:pt>
                <c:pt idx="28">
                  <c:v>33.530428060933637</c:v>
                </c:pt>
                <c:pt idx="29">
                  <c:v>48.037809159451918</c:v>
                </c:pt>
                <c:pt idx="30">
                  <c:v>45.616393205449043</c:v>
                </c:pt>
                <c:pt idx="31">
                  <c:v>40.027872127003121</c:v>
                </c:pt>
                <c:pt idx="32">
                  <c:v>39.450873126493889</c:v>
                </c:pt>
                <c:pt idx="33">
                  <c:v>36.087829308374523</c:v>
                </c:pt>
                <c:pt idx="34">
                  <c:v>43.085049703570007</c:v>
                </c:pt>
                <c:pt idx="35">
                  <c:v>39.280820652670407</c:v>
                </c:pt>
                <c:pt idx="36">
                  <c:v>36.292254010068277</c:v>
                </c:pt>
                <c:pt idx="37">
                  <c:v>45.001730586480519</c:v>
                </c:pt>
                <c:pt idx="38">
                  <c:v>43.557702173433832</c:v>
                </c:pt>
                <c:pt idx="39">
                  <c:v>40.240171264894087</c:v>
                </c:pt>
                <c:pt idx="40">
                  <c:v>46.230502384592953</c:v>
                </c:pt>
                <c:pt idx="41">
                  <c:v>42.092161499064048</c:v>
                </c:pt>
                <c:pt idx="42">
                  <c:v>40.872775288640717</c:v>
                </c:pt>
                <c:pt idx="43">
                  <c:v>45.688042318795972</c:v>
                </c:pt>
                <c:pt idx="44">
                  <c:v>35.583253874512813</c:v>
                </c:pt>
                <c:pt idx="45">
                  <c:v>43.324150422497318</c:v>
                </c:pt>
                <c:pt idx="46">
                  <c:v>43.677076828547783</c:v>
                </c:pt>
                <c:pt idx="47">
                  <c:v>44.046519269256052</c:v>
                </c:pt>
                <c:pt idx="48">
                  <c:v>47.007454981781827</c:v>
                </c:pt>
                <c:pt idx="49">
                  <c:v>37.155683028164042</c:v>
                </c:pt>
                <c:pt idx="50">
                  <c:v>38.903811053209623</c:v>
                </c:pt>
                <c:pt idx="51">
                  <c:v>40.08583875848332</c:v>
                </c:pt>
                <c:pt idx="52">
                  <c:v>46.570122888957457</c:v>
                </c:pt>
                <c:pt idx="53">
                  <c:v>38.815620691021188</c:v>
                </c:pt>
                <c:pt idx="54">
                  <c:v>44.28991252930804</c:v>
                </c:pt>
                <c:pt idx="55">
                  <c:v>45.969265572932628</c:v>
                </c:pt>
                <c:pt idx="56">
                  <c:v>44.990731591477953</c:v>
                </c:pt>
                <c:pt idx="57">
                  <c:v>46.467548294363603</c:v>
                </c:pt>
                <c:pt idx="58">
                  <c:v>44.60439379278246</c:v>
                </c:pt>
                <c:pt idx="59">
                  <c:v>35.335901914733263</c:v>
                </c:pt>
                <c:pt idx="60">
                  <c:v>32.339508412410972</c:v>
                </c:pt>
                <c:pt idx="61">
                  <c:v>42.813654686802259</c:v>
                </c:pt>
                <c:pt idx="62">
                  <c:v>37.583660586906248</c:v>
                </c:pt>
                <c:pt idx="63">
                  <c:v>36.213448629709191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DB-41BD-ABF5-4D9850FE9741}"/>
            </c:ext>
          </c:extLst>
        </c:ser>
        <c:ser>
          <c:idx val="2"/>
          <c:order val="2"/>
          <c:tx>
            <c:strRef>
              <c:f>'Table 1-a'!$F$2</c:f>
              <c:strCache>
                <c:ptCount val="1"/>
                <c:pt idx="0">
                  <c:v>% group_1</c:v>
                </c:pt>
              </c:strCache>
            </c:strRef>
          </c:tx>
          <c:spPr>
            <a:solidFill>
              <a:srgbClr val="A5A5A5"/>
            </a:solidFill>
            <a:ln w="25400">
              <a:noFill/>
            </a:ln>
          </c:spPr>
          <c:invertIfNegative val="0"/>
          <c:cat>
            <c:strRef>
              <c:f>'Table 1-a'!$C$3:$C$66</c:f>
              <c:strCache>
                <c:ptCount val="64"/>
                <c:pt idx="0">
                  <c:v>Korea</c:v>
                </c:pt>
                <c:pt idx="1">
                  <c:v>Spain</c:v>
                </c:pt>
                <c:pt idx="2">
                  <c:v>Chinese Taipei</c:v>
                </c:pt>
                <c:pt idx="3">
                  <c:v>Hungary</c:v>
                </c:pt>
                <c:pt idx="4">
                  <c:v>Belgium</c:v>
                </c:pt>
                <c:pt idx="5">
                  <c:v>Italy</c:v>
                </c:pt>
                <c:pt idx="6">
                  <c:v>Austria</c:v>
                </c:pt>
                <c:pt idx="7">
                  <c:v>Switzerland</c:v>
                </c:pt>
                <c:pt idx="8">
                  <c:v>Lithuania</c:v>
                </c:pt>
                <c:pt idx="9">
                  <c:v>Turkey</c:v>
                </c:pt>
                <c:pt idx="10">
                  <c:v>Latvia</c:v>
                </c:pt>
                <c:pt idx="11">
                  <c:v>Romania</c:v>
                </c:pt>
                <c:pt idx="12">
                  <c:v>Macao-China</c:v>
                </c:pt>
                <c:pt idx="13">
                  <c:v>Viet Nam</c:v>
                </c:pt>
                <c:pt idx="14">
                  <c:v>France</c:v>
                </c:pt>
                <c:pt idx="15">
                  <c:v>Japan</c:v>
                </c:pt>
                <c:pt idx="16">
                  <c:v>Liechtenstein</c:v>
                </c:pt>
                <c:pt idx="17">
                  <c:v>Slovak Republic</c:v>
                </c:pt>
                <c:pt idx="18">
                  <c:v>Croatia</c:v>
                </c:pt>
                <c:pt idx="19">
                  <c:v>Czech Republic</c:v>
                </c:pt>
                <c:pt idx="20">
                  <c:v>Slovenia</c:v>
                </c:pt>
                <c:pt idx="21">
                  <c:v>Shanghai-China</c:v>
                </c:pt>
                <c:pt idx="22">
                  <c:v>Singapore</c:v>
                </c:pt>
                <c:pt idx="23">
                  <c:v>Germany</c:v>
                </c:pt>
                <c:pt idx="24">
                  <c:v>Netherlands</c:v>
                </c:pt>
                <c:pt idx="25">
                  <c:v>Chile</c:v>
                </c:pt>
                <c:pt idx="26">
                  <c:v>Qatar</c:v>
                </c:pt>
                <c:pt idx="27">
                  <c:v>United States of America</c:v>
                </c:pt>
                <c:pt idx="28">
                  <c:v>Greece</c:v>
                </c:pt>
                <c:pt idx="29">
                  <c:v>Peru</c:v>
                </c:pt>
                <c:pt idx="30">
                  <c:v>Thailand</c:v>
                </c:pt>
                <c:pt idx="31">
                  <c:v>Estonia</c:v>
                </c:pt>
                <c:pt idx="32">
                  <c:v>Israel</c:v>
                </c:pt>
                <c:pt idx="33">
                  <c:v>Hong Kong-China</c:v>
                </c:pt>
                <c:pt idx="34">
                  <c:v>Luxembourg</c:v>
                </c:pt>
                <c:pt idx="35">
                  <c:v>Canada</c:v>
                </c:pt>
                <c:pt idx="36">
                  <c:v>Portugal</c:v>
                </c:pt>
                <c:pt idx="37">
                  <c:v>Brazil</c:v>
                </c:pt>
                <c:pt idx="38">
                  <c:v>United Arab Emirates</c:v>
                </c:pt>
                <c:pt idx="39">
                  <c:v>Albania</c:v>
                </c:pt>
                <c:pt idx="40">
                  <c:v>Argentina</c:v>
                </c:pt>
                <c:pt idx="41">
                  <c:v>Serbia</c:v>
                </c:pt>
                <c:pt idx="42">
                  <c:v>Colombia</c:v>
                </c:pt>
                <c:pt idx="43">
                  <c:v>Australia</c:v>
                </c:pt>
                <c:pt idx="44">
                  <c:v>Bulgaria</c:v>
                </c:pt>
                <c:pt idx="45">
                  <c:v>Montenegro</c:v>
                </c:pt>
                <c:pt idx="46">
                  <c:v>Costa Rica</c:v>
                </c:pt>
                <c:pt idx="47">
                  <c:v>Ireland</c:v>
                </c:pt>
                <c:pt idx="48">
                  <c:v>New Zealand</c:v>
                </c:pt>
                <c:pt idx="49">
                  <c:v>Uruguay</c:v>
                </c:pt>
                <c:pt idx="50">
                  <c:v>Finland</c:v>
                </c:pt>
                <c:pt idx="51">
                  <c:v>Poland</c:v>
                </c:pt>
                <c:pt idx="52">
                  <c:v>Indonesia</c:v>
                </c:pt>
                <c:pt idx="53">
                  <c:v>Tunisia</c:v>
                </c:pt>
                <c:pt idx="54">
                  <c:v>Denmark</c:v>
                </c:pt>
                <c:pt idx="55">
                  <c:v>Mexico</c:v>
                </c:pt>
                <c:pt idx="56">
                  <c:v>Jordan</c:v>
                </c:pt>
                <c:pt idx="57">
                  <c:v>Malaysia</c:v>
                </c:pt>
                <c:pt idx="58">
                  <c:v>United Kingdom</c:v>
                </c:pt>
                <c:pt idx="59">
                  <c:v>Russian Federation</c:v>
                </c:pt>
                <c:pt idx="60">
                  <c:v>Perm(Russian Federation)</c:v>
                </c:pt>
                <c:pt idx="61">
                  <c:v>Kazakhstan</c:v>
                </c:pt>
                <c:pt idx="62">
                  <c:v>Iceland</c:v>
                </c:pt>
                <c:pt idx="63">
                  <c:v>Sweden</c:v>
                </c:pt>
              </c:strCache>
            </c:strRef>
          </c:cat>
          <c:val>
            <c:numRef>
              <c:f>'Table 1-a'!$F$3:$F$66</c:f>
              <c:numCache>
                <c:formatCode>0</c:formatCode>
                <c:ptCount val="64"/>
                <c:pt idx="0">
                  <c:v>26.140648277299061</c:v>
                </c:pt>
                <c:pt idx="1">
                  <c:v>16.76675660385002</c:v>
                </c:pt>
                <c:pt idx="2">
                  <c:v>16.278496478941509</c:v>
                </c:pt>
                <c:pt idx="3">
                  <c:v>13.531839678143101</c:v>
                </c:pt>
                <c:pt idx="4">
                  <c:v>16.089232644351071</c:v>
                </c:pt>
                <c:pt idx="5">
                  <c:v>11.09846666232918</c:v>
                </c:pt>
                <c:pt idx="6">
                  <c:v>10.617584945972419</c:v>
                </c:pt>
                <c:pt idx="7">
                  <c:v>6.9583832236374139</c:v>
                </c:pt>
                <c:pt idx="8">
                  <c:v>10.60672596957038</c:v>
                </c:pt>
                <c:pt idx="9">
                  <c:v>9.3972992775729782</c:v>
                </c:pt>
                <c:pt idx="10">
                  <c:v>19.02588659584633</c:v>
                </c:pt>
                <c:pt idx="11">
                  <c:v>4.3968378930740561</c:v>
                </c:pt>
                <c:pt idx="12">
                  <c:v>11.793818139974951</c:v>
                </c:pt>
                <c:pt idx="13">
                  <c:v>7.8879899661876252</c:v>
                </c:pt>
                <c:pt idx="14">
                  <c:v>15.285044671515299</c:v>
                </c:pt>
                <c:pt idx="15">
                  <c:v>12.56593229435977</c:v>
                </c:pt>
                <c:pt idx="16">
                  <c:v>9.4398351822032467</c:v>
                </c:pt>
                <c:pt idx="17">
                  <c:v>7.2915423662613428</c:v>
                </c:pt>
                <c:pt idx="18">
                  <c:v>7.9423933146166474</c:v>
                </c:pt>
                <c:pt idx="19">
                  <c:v>8.1003288066224872</c:v>
                </c:pt>
                <c:pt idx="20">
                  <c:v>9.0387672971862152</c:v>
                </c:pt>
                <c:pt idx="21">
                  <c:v>17.29895092672778</c:v>
                </c:pt>
                <c:pt idx="22">
                  <c:v>5.4213666689842137</c:v>
                </c:pt>
                <c:pt idx="23">
                  <c:v>10.888751203817501</c:v>
                </c:pt>
                <c:pt idx="24">
                  <c:v>4.8123577857748892</c:v>
                </c:pt>
                <c:pt idx="25">
                  <c:v>5.428150067978768</c:v>
                </c:pt>
                <c:pt idx="26">
                  <c:v>1.4417084419567701</c:v>
                </c:pt>
                <c:pt idx="27">
                  <c:v>4.6474778561535031</c:v>
                </c:pt>
                <c:pt idx="28">
                  <c:v>14.59991750214644</c:v>
                </c:pt>
                <c:pt idx="29">
                  <c:v>2.970778594722129</c:v>
                </c:pt>
                <c:pt idx="30">
                  <c:v>1.9689607983334469</c:v>
                </c:pt>
                <c:pt idx="31">
                  <c:v>9.4955868369210528</c:v>
                </c:pt>
                <c:pt idx="32">
                  <c:v>9.0757936057477764</c:v>
                </c:pt>
                <c:pt idx="33">
                  <c:v>6.7330458131508442</c:v>
                </c:pt>
                <c:pt idx="34">
                  <c:v>3.7628814635103089</c:v>
                </c:pt>
                <c:pt idx="35">
                  <c:v>5.8412629314764661</c:v>
                </c:pt>
                <c:pt idx="36">
                  <c:v>4.9490785974395557</c:v>
                </c:pt>
                <c:pt idx="37">
                  <c:v>2.2480884466569351</c:v>
                </c:pt>
                <c:pt idx="38">
                  <c:v>4.709301002986515</c:v>
                </c:pt>
                <c:pt idx="39">
                  <c:v>4.0706614817273721</c:v>
                </c:pt>
                <c:pt idx="40">
                  <c:v>2.8681393256705912</c:v>
                </c:pt>
                <c:pt idx="41">
                  <c:v>4.1445562004153134</c:v>
                </c:pt>
                <c:pt idx="42">
                  <c:v>4.4327367234714581</c:v>
                </c:pt>
                <c:pt idx="43">
                  <c:v>1.647495207872717</c:v>
                </c:pt>
                <c:pt idx="44">
                  <c:v>7.7493772231573068</c:v>
                </c:pt>
                <c:pt idx="45">
                  <c:v>3.6428449498229689</c:v>
                </c:pt>
                <c:pt idx="46">
                  <c:v>3.4644965669817438</c:v>
                </c:pt>
                <c:pt idx="47">
                  <c:v>3.502034926823443</c:v>
                </c:pt>
                <c:pt idx="48">
                  <c:v>1.7286720342458071</c:v>
                </c:pt>
                <c:pt idx="49">
                  <c:v>4.4401184504776223</c:v>
                </c:pt>
                <c:pt idx="50">
                  <c:v>4.2271334829590037</c:v>
                </c:pt>
                <c:pt idx="51">
                  <c:v>6.2229428918133296</c:v>
                </c:pt>
                <c:pt idx="52">
                  <c:v>1.7647844880071779</c:v>
                </c:pt>
                <c:pt idx="53">
                  <c:v>4.6089660221341662</c:v>
                </c:pt>
                <c:pt idx="54">
                  <c:v>2.940019543105282</c:v>
                </c:pt>
                <c:pt idx="55">
                  <c:v>1.923248893601786</c:v>
                </c:pt>
                <c:pt idx="56">
                  <c:v>1.875612634096768</c:v>
                </c:pt>
                <c:pt idx="57">
                  <c:v>1.2995049204211</c:v>
                </c:pt>
                <c:pt idx="58">
                  <c:v>1.300825926216348</c:v>
                </c:pt>
                <c:pt idx="59">
                  <c:v>7.5410918323787364</c:v>
                </c:pt>
                <c:pt idx="60">
                  <c:v>8.4222958007301916</c:v>
                </c:pt>
                <c:pt idx="61">
                  <c:v>1.3051131675367089</c:v>
                </c:pt>
                <c:pt idx="62">
                  <c:v>1.10040440576633</c:v>
                </c:pt>
                <c:pt idx="63">
                  <c:v>1.6734064543071161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DB-41BD-ABF5-4D9850FE9741}"/>
            </c:ext>
          </c:extLst>
        </c:ser>
        <c:ser>
          <c:idx val="3"/>
          <c:order val="3"/>
          <c:tx>
            <c:strRef>
              <c:f>'Table 1-a'!$G$2</c:f>
              <c:strCache>
                <c:ptCount val="1"/>
                <c:pt idx="0">
                  <c:v>% group_2</c:v>
                </c:pt>
              </c:strCache>
            </c:strRef>
          </c:tx>
          <c:spPr>
            <a:solidFill>
              <a:srgbClr val="FFC000"/>
            </a:solidFill>
            <a:ln w="25400">
              <a:noFill/>
            </a:ln>
          </c:spPr>
          <c:invertIfNegative val="0"/>
          <c:cat>
            <c:strRef>
              <c:f>'Table 1-a'!$C$3:$C$66</c:f>
              <c:strCache>
                <c:ptCount val="64"/>
                <c:pt idx="0">
                  <c:v>Korea</c:v>
                </c:pt>
                <c:pt idx="1">
                  <c:v>Spain</c:v>
                </c:pt>
                <c:pt idx="2">
                  <c:v>Chinese Taipei</c:v>
                </c:pt>
                <c:pt idx="3">
                  <c:v>Hungary</c:v>
                </c:pt>
                <c:pt idx="4">
                  <c:v>Belgium</c:v>
                </c:pt>
                <c:pt idx="5">
                  <c:v>Italy</c:v>
                </c:pt>
                <c:pt idx="6">
                  <c:v>Austria</c:v>
                </c:pt>
                <c:pt idx="7">
                  <c:v>Switzerland</c:v>
                </c:pt>
                <c:pt idx="8">
                  <c:v>Lithuania</c:v>
                </c:pt>
                <c:pt idx="9">
                  <c:v>Turkey</c:v>
                </c:pt>
                <c:pt idx="10">
                  <c:v>Latvia</c:v>
                </c:pt>
                <c:pt idx="11">
                  <c:v>Romania</c:v>
                </c:pt>
                <c:pt idx="12">
                  <c:v>Macao-China</c:v>
                </c:pt>
                <c:pt idx="13">
                  <c:v>Viet Nam</c:v>
                </c:pt>
                <c:pt idx="14">
                  <c:v>France</c:v>
                </c:pt>
                <c:pt idx="15">
                  <c:v>Japan</c:v>
                </c:pt>
                <c:pt idx="16">
                  <c:v>Liechtenstein</c:v>
                </c:pt>
                <c:pt idx="17">
                  <c:v>Slovak Republic</c:v>
                </c:pt>
                <c:pt idx="18">
                  <c:v>Croatia</c:v>
                </c:pt>
                <c:pt idx="19">
                  <c:v>Czech Republic</c:v>
                </c:pt>
                <c:pt idx="20">
                  <c:v>Slovenia</c:v>
                </c:pt>
                <c:pt idx="21">
                  <c:v>Shanghai-China</c:v>
                </c:pt>
                <c:pt idx="22">
                  <c:v>Singapore</c:v>
                </c:pt>
                <c:pt idx="23">
                  <c:v>Germany</c:v>
                </c:pt>
                <c:pt idx="24">
                  <c:v>Netherlands</c:v>
                </c:pt>
                <c:pt idx="25">
                  <c:v>Chile</c:v>
                </c:pt>
                <c:pt idx="26">
                  <c:v>Qatar</c:v>
                </c:pt>
                <c:pt idx="27">
                  <c:v>United States of America</c:v>
                </c:pt>
                <c:pt idx="28">
                  <c:v>Greece</c:v>
                </c:pt>
                <c:pt idx="29">
                  <c:v>Peru</c:v>
                </c:pt>
                <c:pt idx="30">
                  <c:v>Thailand</c:v>
                </c:pt>
                <c:pt idx="31">
                  <c:v>Estonia</c:v>
                </c:pt>
                <c:pt idx="32">
                  <c:v>Israel</c:v>
                </c:pt>
                <c:pt idx="33">
                  <c:v>Hong Kong-China</c:v>
                </c:pt>
                <c:pt idx="34">
                  <c:v>Luxembourg</c:v>
                </c:pt>
                <c:pt idx="35">
                  <c:v>Canada</c:v>
                </c:pt>
                <c:pt idx="36">
                  <c:v>Portugal</c:v>
                </c:pt>
                <c:pt idx="37">
                  <c:v>Brazil</c:v>
                </c:pt>
                <c:pt idx="38">
                  <c:v>United Arab Emirates</c:v>
                </c:pt>
                <c:pt idx="39">
                  <c:v>Albania</c:v>
                </c:pt>
                <c:pt idx="40">
                  <c:v>Argentina</c:v>
                </c:pt>
                <c:pt idx="41">
                  <c:v>Serbia</c:v>
                </c:pt>
                <c:pt idx="42">
                  <c:v>Colombia</c:v>
                </c:pt>
                <c:pt idx="43">
                  <c:v>Australia</c:v>
                </c:pt>
                <c:pt idx="44">
                  <c:v>Bulgaria</c:v>
                </c:pt>
                <c:pt idx="45">
                  <c:v>Montenegro</c:v>
                </c:pt>
                <c:pt idx="46">
                  <c:v>Costa Rica</c:v>
                </c:pt>
                <c:pt idx="47">
                  <c:v>Ireland</c:v>
                </c:pt>
                <c:pt idx="48">
                  <c:v>New Zealand</c:v>
                </c:pt>
                <c:pt idx="49">
                  <c:v>Uruguay</c:v>
                </c:pt>
                <c:pt idx="50">
                  <c:v>Finland</c:v>
                </c:pt>
                <c:pt idx="51">
                  <c:v>Poland</c:v>
                </c:pt>
                <c:pt idx="52">
                  <c:v>Indonesia</c:v>
                </c:pt>
                <c:pt idx="53">
                  <c:v>Tunisia</c:v>
                </c:pt>
                <c:pt idx="54">
                  <c:v>Denmark</c:v>
                </c:pt>
                <c:pt idx="55">
                  <c:v>Mexico</c:v>
                </c:pt>
                <c:pt idx="56">
                  <c:v>Jordan</c:v>
                </c:pt>
                <c:pt idx="57">
                  <c:v>Malaysia</c:v>
                </c:pt>
                <c:pt idx="58">
                  <c:v>United Kingdom</c:v>
                </c:pt>
                <c:pt idx="59">
                  <c:v>Russian Federation</c:v>
                </c:pt>
                <c:pt idx="60">
                  <c:v>Perm(Russian Federation)</c:v>
                </c:pt>
                <c:pt idx="61">
                  <c:v>Kazakhstan</c:v>
                </c:pt>
                <c:pt idx="62">
                  <c:v>Iceland</c:v>
                </c:pt>
                <c:pt idx="63">
                  <c:v>Sweden</c:v>
                </c:pt>
              </c:strCache>
            </c:strRef>
          </c:cat>
          <c:val>
            <c:numRef>
              <c:f>'Table 1-a'!$G$3:$G$66</c:f>
              <c:numCache>
                <c:formatCode>0</c:formatCode>
                <c:ptCount val="64"/>
                <c:pt idx="0">
                  <c:v>20.34286743816557</c:v>
                </c:pt>
                <c:pt idx="1">
                  <c:v>21.958644819256349</c:v>
                </c:pt>
                <c:pt idx="2">
                  <c:v>20.235940283373129</c:v>
                </c:pt>
                <c:pt idx="3">
                  <c:v>19.753477131581828</c:v>
                </c:pt>
                <c:pt idx="4">
                  <c:v>15.5512091594638</c:v>
                </c:pt>
                <c:pt idx="5">
                  <c:v>12.12443456988121</c:v>
                </c:pt>
                <c:pt idx="6">
                  <c:v>17.966670715817251</c:v>
                </c:pt>
                <c:pt idx="7">
                  <c:v>16.052208744740621</c:v>
                </c:pt>
                <c:pt idx="8">
                  <c:v>9.2519417697778028</c:v>
                </c:pt>
                <c:pt idx="9">
                  <c:v>15.765614255002861</c:v>
                </c:pt>
                <c:pt idx="10">
                  <c:v>11.84698128429218</c:v>
                </c:pt>
                <c:pt idx="11">
                  <c:v>9.2431332507122086</c:v>
                </c:pt>
                <c:pt idx="12">
                  <c:v>6.6517162031992454</c:v>
                </c:pt>
                <c:pt idx="13">
                  <c:v>12.46946790608261</c:v>
                </c:pt>
                <c:pt idx="14">
                  <c:v>11.262565385799</c:v>
                </c:pt>
                <c:pt idx="15">
                  <c:v>15.754954870765721</c:v>
                </c:pt>
                <c:pt idx="16">
                  <c:v>26.46065681677036</c:v>
                </c:pt>
                <c:pt idx="17">
                  <c:v>14.76091105286652</c:v>
                </c:pt>
                <c:pt idx="18">
                  <c:v>11.61830739472072</c:v>
                </c:pt>
                <c:pt idx="19">
                  <c:v>11.13873884434126</c:v>
                </c:pt>
                <c:pt idx="20">
                  <c:v>9.5684844391536519</c:v>
                </c:pt>
                <c:pt idx="21">
                  <c:v>12.56448457048621</c:v>
                </c:pt>
                <c:pt idx="22">
                  <c:v>6.3395250151111027</c:v>
                </c:pt>
                <c:pt idx="23">
                  <c:v>15.615347965091919</c:v>
                </c:pt>
                <c:pt idx="24">
                  <c:v>12.36430830493371</c:v>
                </c:pt>
                <c:pt idx="25">
                  <c:v>10.43132176697298</c:v>
                </c:pt>
                <c:pt idx="26">
                  <c:v>5.5037416268567529</c:v>
                </c:pt>
                <c:pt idx="27">
                  <c:v>11.77156009412875</c:v>
                </c:pt>
                <c:pt idx="28">
                  <c:v>7.7441565157897294</c:v>
                </c:pt>
                <c:pt idx="29">
                  <c:v>4.7804820614921333</c:v>
                </c:pt>
                <c:pt idx="30">
                  <c:v>8.0642845729616699</c:v>
                </c:pt>
                <c:pt idx="31">
                  <c:v>6.0227921480079551</c:v>
                </c:pt>
                <c:pt idx="32">
                  <c:v>6.786403753512138</c:v>
                </c:pt>
                <c:pt idx="33">
                  <c:v>12.43099336628865</c:v>
                </c:pt>
                <c:pt idx="34">
                  <c:v>8.343725242803913</c:v>
                </c:pt>
                <c:pt idx="35">
                  <c:v>9.9594683581676566</c:v>
                </c:pt>
                <c:pt idx="36">
                  <c:v>13.564657288961371</c:v>
                </c:pt>
                <c:pt idx="37">
                  <c:v>7.4996428528211299</c:v>
                </c:pt>
                <c:pt idx="38">
                  <c:v>6.1072507405887597</c:v>
                </c:pt>
                <c:pt idx="39">
                  <c:v>10.012513188177451</c:v>
                </c:pt>
                <c:pt idx="40">
                  <c:v>5.0218067957405204</c:v>
                </c:pt>
                <c:pt idx="41">
                  <c:v>7.855893630943271</c:v>
                </c:pt>
                <c:pt idx="42">
                  <c:v>8.3154249688641855</c:v>
                </c:pt>
                <c:pt idx="43">
                  <c:v>6.1415295374421328</c:v>
                </c:pt>
                <c:pt idx="44">
                  <c:v>9.9638652713842628</c:v>
                </c:pt>
                <c:pt idx="45">
                  <c:v>5.8218139193282159</c:v>
                </c:pt>
                <c:pt idx="46">
                  <c:v>5.5140952326832684</c:v>
                </c:pt>
                <c:pt idx="47">
                  <c:v>4.7511283645575464</c:v>
                </c:pt>
                <c:pt idx="48">
                  <c:v>3.4813154881507939</c:v>
                </c:pt>
                <c:pt idx="49">
                  <c:v>10.45193416090884</c:v>
                </c:pt>
                <c:pt idx="50">
                  <c:v>8.7175833462851973</c:v>
                </c:pt>
                <c:pt idx="51">
                  <c:v>5.2891067776758769</c:v>
                </c:pt>
                <c:pt idx="52">
                  <c:v>2.9312927704191831</c:v>
                </c:pt>
                <c:pt idx="53">
                  <c:v>7.7570115754399618</c:v>
                </c:pt>
                <c:pt idx="54">
                  <c:v>3.8066254435703</c:v>
                </c:pt>
                <c:pt idx="55">
                  <c:v>2.9948848729115789</c:v>
                </c:pt>
                <c:pt idx="56">
                  <c:v>3.6409863576534738</c:v>
                </c:pt>
                <c:pt idx="57">
                  <c:v>2.585046735222436</c:v>
                </c:pt>
                <c:pt idx="58">
                  <c:v>4.3868577460238392</c:v>
                </c:pt>
                <c:pt idx="59">
                  <c:v>5.6653266969118299</c:v>
                </c:pt>
                <c:pt idx="60">
                  <c:v>5.9922728144856503</c:v>
                </c:pt>
                <c:pt idx="61">
                  <c:v>2.3304716903063309</c:v>
                </c:pt>
                <c:pt idx="62">
                  <c:v>6.6767707163046959</c:v>
                </c:pt>
                <c:pt idx="63">
                  <c:v>3.5965031276325909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DDB-41BD-ABF5-4D9850FE9741}"/>
            </c:ext>
          </c:extLst>
        </c:ser>
        <c:ser>
          <c:idx val="4"/>
          <c:order val="4"/>
          <c:tx>
            <c:strRef>
              <c:f>'Table 1-a'!$H$2</c:f>
              <c:strCache>
                <c:ptCount val="1"/>
                <c:pt idx="0">
                  <c:v>% group_3</c:v>
                </c:pt>
              </c:strCache>
            </c:strRef>
          </c:tx>
          <c:spPr>
            <a:solidFill>
              <a:srgbClr val="5B9BD5"/>
            </a:solidFill>
            <a:ln w="25400">
              <a:noFill/>
            </a:ln>
          </c:spPr>
          <c:invertIfNegative val="0"/>
          <c:cat>
            <c:strRef>
              <c:f>'Table 1-a'!$C$3:$C$66</c:f>
              <c:strCache>
                <c:ptCount val="64"/>
                <c:pt idx="0">
                  <c:v>Korea</c:v>
                </c:pt>
                <c:pt idx="1">
                  <c:v>Spain</c:v>
                </c:pt>
                <c:pt idx="2">
                  <c:v>Chinese Taipei</c:v>
                </c:pt>
                <c:pt idx="3">
                  <c:v>Hungary</c:v>
                </c:pt>
                <c:pt idx="4">
                  <c:v>Belgium</c:v>
                </c:pt>
                <c:pt idx="5">
                  <c:v>Italy</c:v>
                </c:pt>
                <c:pt idx="6">
                  <c:v>Austria</c:v>
                </c:pt>
                <c:pt idx="7">
                  <c:v>Switzerland</c:v>
                </c:pt>
                <c:pt idx="8">
                  <c:v>Lithuania</c:v>
                </c:pt>
                <c:pt idx="9">
                  <c:v>Turkey</c:v>
                </c:pt>
                <c:pt idx="10">
                  <c:v>Latvia</c:v>
                </c:pt>
                <c:pt idx="11">
                  <c:v>Romania</c:v>
                </c:pt>
                <c:pt idx="12">
                  <c:v>Macao-China</c:v>
                </c:pt>
                <c:pt idx="13">
                  <c:v>Viet Nam</c:v>
                </c:pt>
                <c:pt idx="14">
                  <c:v>France</c:v>
                </c:pt>
                <c:pt idx="15">
                  <c:v>Japan</c:v>
                </c:pt>
                <c:pt idx="16">
                  <c:v>Liechtenstein</c:v>
                </c:pt>
                <c:pt idx="17">
                  <c:v>Slovak Republic</c:v>
                </c:pt>
                <c:pt idx="18">
                  <c:v>Croatia</c:v>
                </c:pt>
                <c:pt idx="19">
                  <c:v>Czech Republic</c:v>
                </c:pt>
                <c:pt idx="20">
                  <c:v>Slovenia</c:v>
                </c:pt>
                <c:pt idx="21">
                  <c:v>Shanghai-China</c:v>
                </c:pt>
                <c:pt idx="22">
                  <c:v>Singapore</c:v>
                </c:pt>
                <c:pt idx="23">
                  <c:v>Germany</c:v>
                </c:pt>
                <c:pt idx="24">
                  <c:v>Netherlands</c:v>
                </c:pt>
                <c:pt idx="25">
                  <c:v>Chile</c:v>
                </c:pt>
                <c:pt idx="26">
                  <c:v>Qatar</c:v>
                </c:pt>
                <c:pt idx="27">
                  <c:v>United States of America</c:v>
                </c:pt>
                <c:pt idx="28">
                  <c:v>Greece</c:v>
                </c:pt>
                <c:pt idx="29">
                  <c:v>Peru</c:v>
                </c:pt>
                <c:pt idx="30">
                  <c:v>Thailand</c:v>
                </c:pt>
                <c:pt idx="31">
                  <c:v>Estonia</c:v>
                </c:pt>
                <c:pt idx="32">
                  <c:v>Israel</c:v>
                </c:pt>
                <c:pt idx="33">
                  <c:v>Hong Kong-China</c:v>
                </c:pt>
                <c:pt idx="34">
                  <c:v>Luxembourg</c:v>
                </c:pt>
                <c:pt idx="35">
                  <c:v>Canada</c:v>
                </c:pt>
                <c:pt idx="36">
                  <c:v>Portugal</c:v>
                </c:pt>
                <c:pt idx="37">
                  <c:v>Brazil</c:v>
                </c:pt>
                <c:pt idx="38">
                  <c:v>United Arab Emirates</c:v>
                </c:pt>
                <c:pt idx="39">
                  <c:v>Albania</c:v>
                </c:pt>
                <c:pt idx="40">
                  <c:v>Argentina</c:v>
                </c:pt>
                <c:pt idx="41">
                  <c:v>Serbia</c:v>
                </c:pt>
                <c:pt idx="42">
                  <c:v>Colombia</c:v>
                </c:pt>
                <c:pt idx="43">
                  <c:v>Australia</c:v>
                </c:pt>
                <c:pt idx="44">
                  <c:v>Bulgaria</c:v>
                </c:pt>
                <c:pt idx="45">
                  <c:v>Montenegro</c:v>
                </c:pt>
                <c:pt idx="46">
                  <c:v>Costa Rica</c:v>
                </c:pt>
                <c:pt idx="47">
                  <c:v>Ireland</c:v>
                </c:pt>
                <c:pt idx="48">
                  <c:v>New Zealand</c:v>
                </c:pt>
                <c:pt idx="49">
                  <c:v>Uruguay</c:v>
                </c:pt>
                <c:pt idx="50">
                  <c:v>Finland</c:v>
                </c:pt>
                <c:pt idx="51">
                  <c:v>Poland</c:v>
                </c:pt>
                <c:pt idx="52">
                  <c:v>Indonesia</c:v>
                </c:pt>
                <c:pt idx="53">
                  <c:v>Tunisia</c:v>
                </c:pt>
                <c:pt idx="54">
                  <c:v>Denmark</c:v>
                </c:pt>
                <c:pt idx="55">
                  <c:v>Mexico</c:v>
                </c:pt>
                <c:pt idx="56">
                  <c:v>Jordan</c:v>
                </c:pt>
                <c:pt idx="57">
                  <c:v>Malaysia</c:v>
                </c:pt>
                <c:pt idx="58">
                  <c:v>United Kingdom</c:v>
                </c:pt>
                <c:pt idx="59">
                  <c:v>Russian Federation</c:v>
                </c:pt>
                <c:pt idx="60">
                  <c:v>Perm(Russian Federation)</c:v>
                </c:pt>
                <c:pt idx="61">
                  <c:v>Kazakhstan</c:v>
                </c:pt>
                <c:pt idx="62">
                  <c:v>Iceland</c:v>
                </c:pt>
                <c:pt idx="63">
                  <c:v>Sweden</c:v>
                </c:pt>
              </c:strCache>
            </c:strRef>
          </c:cat>
          <c:val>
            <c:numRef>
              <c:f>'Table 1-a'!$H$3:$H$66</c:f>
              <c:numCache>
                <c:formatCode>0</c:formatCode>
                <c:ptCount val="64"/>
                <c:pt idx="0">
                  <c:v>31.867274180544889</c:v>
                </c:pt>
                <c:pt idx="1">
                  <c:v>33.28327619817825</c:v>
                </c:pt>
                <c:pt idx="2">
                  <c:v>34.709927566104113</c:v>
                </c:pt>
                <c:pt idx="3">
                  <c:v>35.367633054415563</c:v>
                </c:pt>
                <c:pt idx="4">
                  <c:v>38.568066345217709</c:v>
                </c:pt>
                <c:pt idx="5">
                  <c:v>38.804224001071368</c:v>
                </c:pt>
                <c:pt idx="6">
                  <c:v>38.951106826104713</c:v>
                </c:pt>
                <c:pt idx="7">
                  <c:v>40.486068881471773</c:v>
                </c:pt>
                <c:pt idx="8">
                  <c:v>40.621124330700511</c:v>
                </c:pt>
                <c:pt idx="9">
                  <c:v>40.695928534754017</c:v>
                </c:pt>
                <c:pt idx="10">
                  <c:v>40.759869974454553</c:v>
                </c:pt>
                <c:pt idx="11">
                  <c:v>40.933896171531771</c:v>
                </c:pt>
                <c:pt idx="12">
                  <c:v>41.151267903329497</c:v>
                </c:pt>
                <c:pt idx="13">
                  <c:v>41.225138914111689</c:v>
                </c:pt>
                <c:pt idx="14">
                  <c:v>41.308528681054682</c:v>
                </c:pt>
                <c:pt idx="15">
                  <c:v>41.898287082353477</c:v>
                </c:pt>
                <c:pt idx="16">
                  <c:v>41.962343298512849</c:v>
                </c:pt>
                <c:pt idx="17">
                  <c:v>42.300823504725741</c:v>
                </c:pt>
                <c:pt idx="18">
                  <c:v>42.346298666583607</c:v>
                </c:pt>
                <c:pt idx="19">
                  <c:v>42.392689685957912</c:v>
                </c:pt>
                <c:pt idx="20">
                  <c:v>42.577114532187942</c:v>
                </c:pt>
                <c:pt idx="21">
                  <c:v>42.7248318815857</c:v>
                </c:pt>
                <c:pt idx="22">
                  <c:v>42.850373985585613</c:v>
                </c:pt>
                <c:pt idx="23">
                  <c:v>42.889134923546038</c:v>
                </c:pt>
                <c:pt idx="24">
                  <c:v>42.950295018160553</c:v>
                </c:pt>
                <c:pt idx="25">
                  <c:v>43.124945775647546</c:v>
                </c:pt>
                <c:pt idx="26">
                  <c:v>43.199191791698063</c:v>
                </c:pt>
                <c:pt idx="27">
                  <c:v>44.01549285925406</c:v>
                </c:pt>
                <c:pt idx="28">
                  <c:v>44.125497921130183</c:v>
                </c:pt>
                <c:pt idx="29">
                  <c:v>44.210930184333819</c:v>
                </c:pt>
                <c:pt idx="30">
                  <c:v>44.350361423255862</c:v>
                </c:pt>
                <c:pt idx="31">
                  <c:v>44.453748888067878</c:v>
                </c:pt>
                <c:pt idx="32">
                  <c:v>44.686929514246202</c:v>
                </c:pt>
                <c:pt idx="33">
                  <c:v>44.748131512185992</c:v>
                </c:pt>
                <c:pt idx="34">
                  <c:v>44.808343590115783</c:v>
                </c:pt>
                <c:pt idx="35">
                  <c:v>44.918448057685481</c:v>
                </c:pt>
                <c:pt idx="36">
                  <c:v>45.194010103530772</c:v>
                </c:pt>
                <c:pt idx="37">
                  <c:v>45.250538114041433</c:v>
                </c:pt>
                <c:pt idx="38">
                  <c:v>45.625746082990901</c:v>
                </c:pt>
                <c:pt idx="39">
                  <c:v>45.67665406520107</c:v>
                </c:pt>
                <c:pt idx="40">
                  <c:v>45.879551493995919</c:v>
                </c:pt>
                <c:pt idx="41">
                  <c:v>45.907388669577387</c:v>
                </c:pt>
                <c:pt idx="42">
                  <c:v>46.379063019023633</c:v>
                </c:pt>
                <c:pt idx="43">
                  <c:v>46.522932935889173</c:v>
                </c:pt>
                <c:pt idx="44">
                  <c:v>46.703503630945612</c:v>
                </c:pt>
                <c:pt idx="45">
                  <c:v>47.211190708351523</c:v>
                </c:pt>
                <c:pt idx="46">
                  <c:v>47.34433137178722</c:v>
                </c:pt>
                <c:pt idx="47">
                  <c:v>47.700317439362969</c:v>
                </c:pt>
                <c:pt idx="48">
                  <c:v>47.782557495821571</c:v>
                </c:pt>
                <c:pt idx="49">
                  <c:v>47.952264360449497</c:v>
                </c:pt>
                <c:pt idx="50">
                  <c:v>48.151472117546177</c:v>
                </c:pt>
                <c:pt idx="51">
                  <c:v>48.402111572027472</c:v>
                </c:pt>
                <c:pt idx="52">
                  <c:v>48.733799852616187</c:v>
                </c:pt>
                <c:pt idx="53">
                  <c:v>48.818401711404682</c:v>
                </c:pt>
                <c:pt idx="54">
                  <c:v>48.963442484016383</c:v>
                </c:pt>
                <c:pt idx="55">
                  <c:v>49.112600660554023</c:v>
                </c:pt>
                <c:pt idx="56">
                  <c:v>49.492669416771811</c:v>
                </c:pt>
                <c:pt idx="57">
                  <c:v>49.647900049992877</c:v>
                </c:pt>
                <c:pt idx="58">
                  <c:v>49.707922534977357</c:v>
                </c:pt>
                <c:pt idx="59">
                  <c:v>51.457679555976192</c:v>
                </c:pt>
                <c:pt idx="60">
                  <c:v>53.245922972373172</c:v>
                </c:pt>
                <c:pt idx="61">
                  <c:v>53.550760455354677</c:v>
                </c:pt>
                <c:pt idx="62">
                  <c:v>54.639164291022723</c:v>
                </c:pt>
                <c:pt idx="63">
                  <c:v>58.516641788351102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DDB-41BD-ABF5-4D9850FE97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41525400"/>
        <c:axId val="1"/>
      </c:barChart>
      <c:catAx>
        <c:axId val="5415254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52540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4472C4"/>
            </a:solidFill>
            <a:ln w="25400">
              <a:noFill/>
            </a:ln>
          </c:spPr>
          <c:invertIfNegative val="0"/>
          <c:cat>
            <c:strRef>
              <c:f>'Table 1-b'!$C$4:$C$67</c:f>
              <c:strCache>
                <c:ptCount val="64"/>
                <c:pt idx="0">
                  <c:v>Jordan</c:v>
                </c:pt>
                <c:pt idx="1">
                  <c:v>Kazakhstan</c:v>
                </c:pt>
                <c:pt idx="2">
                  <c:v>Thailand</c:v>
                </c:pt>
                <c:pt idx="3">
                  <c:v>United Arab Emirates</c:v>
                </c:pt>
                <c:pt idx="4">
                  <c:v>Indonesia</c:v>
                </c:pt>
                <c:pt idx="5">
                  <c:v>Peru</c:v>
                </c:pt>
                <c:pt idx="6">
                  <c:v>Colombia</c:v>
                </c:pt>
                <c:pt idx="7">
                  <c:v>Romania</c:v>
                </c:pt>
                <c:pt idx="8">
                  <c:v>Turkey</c:v>
                </c:pt>
                <c:pt idx="9">
                  <c:v>Malaysia</c:v>
                </c:pt>
                <c:pt idx="10">
                  <c:v>Montenegro</c:v>
                </c:pt>
                <c:pt idx="11">
                  <c:v>Bulgaria</c:v>
                </c:pt>
                <c:pt idx="12">
                  <c:v>Qatar</c:v>
                </c:pt>
                <c:pt idx="13">
                  <c:v>Mexico</c:v>
                </c:pt>
                <c:pt idx="14">
                  <c:v>Albania</c:v>
                </c:pt>
                <c:pt idx="15">
                  <c:v>Greece</c:v>
                </c:pt>
                <c:pt idx="16">
                  <c:v>Brazil</c:v>
                </c:pt>
                <c:pt idx="17">
                  <c:v>Chinese Taipei</c:v>
                </c:pt>
                <c:pt idx="18">
                  <c:v>Slovenia</c:v>
                </c:pt>
                <c:pt idx="19">
                  <c:v>Poland</c:v>
                </c:pt>
                <c:pt idx="20">
                  <c:v>Chile</c:v>
                </c:pt>
                <c:pt idx="21">
                  <c:v>Tunisia</c:v>
                </c:pt>
                <c:pt idx="22">
                  <c:v>Russian Federation</c:v>
                </c:pt>
                <c:pt idx="23">
                  <c:v>Estonia</c:v>
                </c:pt>
                <c:pt idx="24">
                  <c:v>Croatia</c:v>
                </c:pt>
                <c:pt idx="25">
                  <c:v>Latvia</c:v>
                </c:pt>
                <c:pt idx="26">
                  <c:v>Singapore</c:v>
                </c:pt>
                <c:pt idx="27">
                  <c:v>Hong Kong-China</c:v>
                </c:pt>
                <c:pt idx="28">
                  <c:v>Japan</c:v>
                </c:pt>
                <c:pt idx="29">
                  <c:v>Hungary</c:v>
                </c:pt>
                <c:pt idx="30">
                  <c:v>Macao-China</c:v>
                </c:pt>
                <c:pt idx="31">
                  <c:v>United States of America</c:v>
                </c:pt>
                <c:pt idx="32">
                  <c:v>France</c:v>
                </c:pt>
                <c:pt idx="33">
                  <c:v>Uruguay</c:v>
                </c:pt>
                <c:pt idx="34">
                  <c:v>Perm(Russian Federation)</c:v>
                </c:pt>
                <c:pt idx="35">
                  <c:v>Israel</c:v>
                </c:pt>
                <c:pt idx="36">
                  <c:v>Italy</c:v>
                </c:pt>
                <c:pt idx="37">
                  <c:v>Shanghai-China</c:v>
                </c:pt>
                <c:pt idx="38">
                  <c:v>Lithuania</c:v>
                </c:pt>
                <c:pt idx="39">
                  <c:v>Spain</c:v>
                </c:pt>
                <c:pt idx="40">
                  <c:v>Costa Rica</c:v>
                </c:pt>
                <c:pt idx="41">
                  <c:v>Serbia</c:v>
                </c:pt>
                <c:pt idx="42">
                  <c:v>Czech Republic</c:v>
                </c:pt>
                <c:pt idx="43">
                  <c:v>Argentina</c:v>
                </c:pt>
                <c:pt idx="44">
                  <c:v>Portugal</c:v>
                </c:pt>
                <c:pt idx="45">
                  <c:v>Viet Nam</c:v>
                </c:pt>
                <c:pt idx="46">
                  <c:v>Liechtenstein</c:v>
                </c:pt>
                <c:pt idx="47">
                  <c:v>Slovak Republic</c:v>
                </c:pt>
                <c:pt idx="48">
                  <c:v>Canada</c:v>
                </c:pt>
                <c:pt idx="49">
                  <c:v>Australia</c:v>
                </c:pt>
                <c:pt idx="50">
                  <c:v>Germany</c:v>
                </c:pt>
                <c:pt idx="51">
                  <c:v>Netherlands</c:v>
                </c:pt>
                <c:pt idx="52">
                  <c:v>Austria</c:v>
                </c:pt>
                <c:pt idx="53">
                  <c:v>Switzerland</c:v>
                </c:pt>
                <c:pt idx="54">
                  <c:v>Belgium</c:v>
                </c:pt>
                <c:pt idx="55">
                  <c:v>Korea</c:v>
                </c:pt>
                <c:pt idx="56">
                  <c:v>New Zealand</c:v>
                </c:pt>
                <c:pt idx="57">
                  <c:v>Ireland</c:v>
                </c:pt>
                <c:pt idx="58">
                  <c:v>Denmark</c:v>
                </c:pt>
                <c:pt idx="59">
                  <c:v>Finland</c:v>
                </c:pt>
                <c:pt idx="60">
                  <c:v>Luxembourg</c:v>
                </c:pt>
                <c:pt idx="61">
                  <c:v>United Kingdom</c:v>
                </c:pt>
                <c:pt idx="62">
                  <c:v>Iceland</c:v>
                </c:pt>
                <c:pt idx="63">
                  <c:v>Sweden</c:v>
                </c:pt>
              </c:strCache>
            </c:strRef>
          </c:cat>
          <c:val>
            <c:numRef>
              <c:f>'Table 1-b'!$R$4:$R$67</c:f>
              <c:numCache>
                <c:formatCode>0</c:formatCode>
                <c:ptCount val="64"/>
                <c:pt idx="0">
                  <c:v>-25.611998830667815</c:v>
                </c:pt>
                <c:pt idx="1">
                  <c:v>-14.389399553512526</c:v>
                </c:pt>
                <c:pt idx="2">
                  <c:v>-12.279188497610406</c:v>
                </c:pt>
                <c:pt idx="3">
                  <c:v>-12.256537086019179</c:v>
                </c:pt>
                <c:pt idx="4">
                  <c:v>-11.262977056938055</c:v>
                </c:pt>
                <c:pt idx="5">
                  <c:v>-9.7726932883188908</c:v>
                </c:pt>
                <c:pt idx="6">
                  <c:v>-8.2693490781334589</c:v>
                </c:pt>
                <c:pt idx="7">
                  <c:v>-8.196940707465302</c:v>
                </c:pt>
                <c:pt idx="8">
                  <c:v>-6.7167865622568144</c:v>
                </c:pt>
                <c:pt idx="9">
                  <c:v>-5.9167609702205084</c:v>
                </c:pt>
                <c:pt idx="10">
                  <c:v>-5.0247585066837317</c:v>
                </c:pt>
                <c:pt idx="11">
                  <c:v>-4.2585556429741303</c:v>
                </c:pt>
                <c:pt idx="12">
                  <c:v>-4.0743722813535683</c:v>
                </c:pt>
                <c:pt idx="13">
                  <c:v>-3.9134347331283266</c:v>
                </c:pt>
                <c:pt idx="14">
                  <c:v>-3.7120922219205283</c:v>
                </c:pt>
                <c:pt idx="15">
                  <c:v>-3.4944888410616102</c:v>
                </c:pt>
                <c:pt idx="16">
                  <c:v>-3.3620680909783687</c:v>
                </c:pt>
                <c:pt idx="17">
                  <c:v>-3.3478181508353586</c:v>
                </c:pt>
                <c:pt idx="18">
                  <c:v>-3.1796151714172325</c:v>
                </c:pt>
                <c:pt idx="19">
                  <c:v>-2.9202099435854052</c:v>
                </c:pt>
                <c:pt idx="20">
                  <c:v>-2.43198788228203</c:v>
                </c:pt>
                <c:pt idx="21">
                  <c:v>-1.922899034025022</c:v>
                </c:pt>
                <c:pt idx="22">
                  <c:v>-1.7897478104513524</c:v>
                </c:pt>
                <c:pt idx="23">
                  <c:v>-1.6258970461363305</c:v>
                </c:pt>
                <c:pt idx="24">
                  <c:v>-1.3350245623908776</c:v>
                </c:pt>
                <c:pt idx="25">
                  <c:v>-0.58097682301468012</c:v>
                </c:pt>
                <c:pt idx="26">
                  <c:v>-0.42466862748915446</c:v>
                </c:pt>
                <c:pt idx="27">
                  <c:v>0.11005018981458647</c:v>
                </c:pt>
                <c:pt idx="28">
                  <c:v>0.49625978913208257</c:v>
                </c:pt>
                <c:pt idx="29">
                  <c:v>1.1112714667520223</c:v>
                </c:pt>
                <c:pt idx="30">
                  <c:v>1.2212009280581526</c:v>
                </c:pt>
                <c:pt idx="31">
                  <c:v>2.2084293181300865</c:v>
                </c:pt>
                <c:pt idx="32">
                  <c:v>2.286392569946166</c:v>
                </c:pt>
                <c:pt idx="33">
                  <c:v>2.33531811651347</c:v>
                </c:pt>
                <c:pt idx="34">
                  <c:v>2.6840801639912542</c:v>
                </c:pt>
                <c:pt idx="35">
                  <c:v>2.9102458960638558</c:v>
                </c:pt>
                <c:pt idx="36">
                  <c:v>3.7300449532865301</c:v>
                </c:pt>
                <c:pt idx="37">
                  <c:v>3.828490298190431</c:v>
                </c:pt>
                <c:pt idx="38">
                  <c:v>3.9155373587182609</c:v>
                </c:pt>
                <c:pt idx="39">
                  <c:v>4.107890275360301</c:v>
                </c:pt>
                <c:pt idx="40">
                  <c:v>4.3582858481636109</c:v>
                </c:pt>
                <c:pt idx="41">
                  <c:v>4.5144581157990231</c:v>
                </c:pt>
                <c:pt idx="42">
                  <c:v>4.7793038504375929</c:v>
                </c:pt>
                <c:pt idx="43">
                  <c:v>5.2155009468746911</c:v>
                </c:pt>
                <c:pt idx="44">
                  <c:v>5.9623122359057916</c:v>
                </c:pt>
                <c:pt idx="45">
                  <c:v>6.2084832572873907</c:v>
                </c:pt>
                <c:pt idx="46">
                  <c:v>6.4652078799218131</c:v>
                </c:pt>
                <c:pt idx="47">
                  <c:v>6.9512494117184787</c:v>
                </c:pt>
                <c:pt idx="48">
                  <c:v>8.1929623053630465</c:v>
                </c:pt>
                <c:pt idx="49">
                  <c:v>9.0659630671563392</c:v>
                </c:pt>
                <c:pt idx="50">
                  <c:v>9.6436479933856987</c:v>
                </c:pt>
                <c:pt idx="51">
                  <c:v>10.171244786900864</c:v>
                </c:pt>
                <c:pt idx="52">
                  <c:v>10.376700744802534</c:v>
                </c:pt>
                <c:pt idx="53">
                  <c:v>11.327464125744534</c:v>
                </c:pt>
                <c:pt idx="54">
                  <c:v>12.099051226906393</c:v>
                </c:pt>
                <c:pt idx="55">
                  <c:v>14.752754220776779</c:v>
                </c:pt>
                <c:pt idx="56">
                  <c:v>14.75780675335038</c:v>
                </c:pt>
                <c:pt idx="57">
                  <c:v>14.970062023489234</c:v>
                </c:pt>
                <c:pt idx="58">
                  <c:v>15.25732150449322</c:v>
                </c:pt>
                <c:pt idx="59">
                  <c:v>16.426779892076475</c:v>
                </c:pt>
                <c:pt idx="60">
                  <c:v>17.352285325032078</c:v>
                </c:pt>
                <c:pt idx="61">
                  <c:v>18.633451147462104</c:v>
                </c:pt>
                <c:pt idx="62">
                  <c:v>21.258325350859792</c:v>
                </c:pt>
                <c:pt idx="63">
                  <c:v>24.540673037766446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56-4E02-B086-5AC53FF718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41527040"/>
        <c:axId val="1"/>
      </c:barChart>
      <c:catAx>
        <c:axId val="5415270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52704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4472C4"/>
            </a:solidFill>
            <a:ln w="25400">
              <a:noFill/>
            </a:ln>
          </c:spPr>
          <c:invertIfNegative val="0"/>
          <c:cat>
            <c:strRef>
              <c:f>'Table 1-c'!$C$4:$C$67</c:f>
              <c:strCache>
                <c:ptCount val="64"/>
                <c:pt idx="0">
                  <c:v>Liechtenstein</c:v>
                </c:pt>
                <c:pt idx="1">
                  <c:v>Turkey</c:v>
                </c:pt>
                <c:pt idx="2">
                  <c:v>Sweden</c:v>
                </c:pt>
                <c:pt idx="3">
                  <c:v>Iceland</c:v>
                </c:pt>
                <c:pt idx="4">
                  <c:v>Lithuania</c:v>
                </c:pt>
                <c:pt idx="5">
                  <c:v>Hungary</c:v>
                </c:pt>
                <c:pt idx="6">
                  <c:v>Montenegro</c:v>
                </c:pt>
                <c:pt idx="7">
                  <c:v>France</c:v>
                </c:pt>
                <c:pt idx="8">
                  <c:v>Portugal</c:v>
                </c:pt>
                <c:pt idx="9">
                  <c:v>Finland</c:v>
                </c:pt>
                <c:pt idx="10">
                  <c:v>Jordan</c:v>
                </c:pt>
                <c:pt idx="11">
                  <c:v>Poland</c:v>
                </c:pt>
                <c:pt idx="12">
                  <c:v>Russian Federation</c:v>
                </c:pt>
                <c:pt idx="13">
                  <c:v>Croatia</c:v>
                </c:pt>
                <c:pt idx="14">
                  <c:v>Netherlands</c:v>
                </c:pt>
                <c:pt idx="15">
                  <c:v>Latvia</c:v>
                </c:pt>
                <c:pt idx="16">
                  <c:v>Germany</c:v>
                </c:pt>
                <c:pt idx="17">
                  <c:v>Switzerland</c:v>
                </c:pt>
                <c:pt idx="18">
                  <c:v>Austria</c:v>
                </c:pt>
                <c:pt idx="19">
                  <c:v>Ireland</c:v>
                </c:pt>
                <c:pt idx="20">
                  <c:v>Perm(Russian Federation)</c:v>
                </c:pt>
                <c:pt idx="21">
                  <c:v>Japan</c:v>
                </c:pt>
                <c:pt idx="22">
                  <c:v>Thailand</c:v>
                </c:pt>
                <c:pt idx="23">
                  <c:v>Romania</c:v>
                </c:pt>
                <c:pt idx="24">
                  <c:v>Macao-China</c:v>
                </c:pt>
                <c:pt idx="25">
                  <c:v>Estonia</c:v>
                </c:pt>
                <c:pt idx="26">
                  <c:v>Indonesia</c:v>
                </c:pt>
                <c:pt idx="27">
                  <c:v>Kazakhstan</c:v>
                </c:pt>
                <c:pt idx="28">
                  <c:v>Spain</c:v>
                </c:pt>
                <c:pt idx="29">
                  <c:v>Colombia</c:v>
                </c:pt>
                <c:pt idx="30">
                  <c:v>Italy</c:v>
                </c:pt>
                <c:pt idx="31">
                  <c:v>United Arab Emirates</c:v>
                </c:pt>
                <c:pt idx="32">
                  <c:v>Chile</c:v>
                </c:pt>
                <c:pt idx="33">
                  <c:v>Qatar</c:v>
                </c:pt>
                <c:pt idx="34">
                  <c:v>Tunisia</c:v>
                </c:pt>
                <c:pt idx="35">
                  <c:v>Malaysia</c:v>
                </c:pt>
                <c:pt idx="36">
                  <c:v>Hong Kong-China</c:v>
                </c:pt>
                <c:pt idx="37">
                  <c:v>Serbia</c:v>
                </c:pt>
                <c:pt idx="38">
                  <c:v>Bulgaria</c:v>
                </c:pt>
                <c:pt idx="39">
                  <c:v>Belgium</c:v>
                </c:pt>
                <c:pt idx="40">
                  <c:v>Viet Nam</c:v>
                </c:pt>
                <c:pt idx="41">
                  <c:v>Canada</c:v>
                </c:pt>
                <c:pt idx="42">
                  <c:v>Mexico</c:v>
                </c:pt>
                <c:pt idx="43">
                  <c:v>Korea</c:v>
                </c:pt>
                <c:pt idx="44">
                  <c:v>Argentina</c:v>
                </c:pt>
                <c:pt idx="45">
                  <c:v>United States of America</c:v>
                </c:pt>
                <c:pt idx="46">
                  <c:v>Czech Republic</c:v>
                </c:pt>
                <c:pt idx="47">
                  <c:v>Israel</c:v>
                </c:pt>
                <c:pt idx="48">
                  <c:v>Costa Rica</c:v>
                </c:pt>
                <c:pt idx="49">
                  <c:v>Uruguay</c:v>
                </c:pt>
                <c:pt idx="50">
                  <c:v>Shanghai-China</c:v>
                </c:pt>
                <c:pt idx="51">
                  <c:v>Chinese Taipei</c:v>
                </c:pt>
                <c:pt idx="52">
                  <c:v>New Zealand</c:v>
                </c:pt>
                <c:pt idx="53">
                  <c:v>Greece</c:v>
                </c:pt>
                <c:pt idx="54">
                  <c:v>United Kingdom</c:v>
                </c:pt>
                <c:pt idx="55">
                  <c:v>Australia</c:v>
                </c:pt>
                <c:pt idx="56">
                  <c:v>Slovenia</c:v>
                </c:pt>
                <c:pt idx="57">
                  <c:v>Brazil</c:v>
                </c:pt>
                <c:pt idx="58">
                  <c:v>Denmark</c:v>
                </c:pt>
                <c:pt idx="59">
                  <c:v>Slovak Republic</c:v>
                </c:pt>
                <c:pt idx="60">
                  <c:v>Luxembourg</c:v>
                </c:pt>
                <c:pt idx="61">
                  <c:v>Peru</c:v>
                </c:pt>
                <c:pt idx="62">
                  <c:v>Singapore</c:v>
                </c:pt>
                <c:pt idx="63">
                  <c:v>Albania</c:v>
                </c:pt>
              </c:strCache>
            </c:strRef>
          </c:cat>
          <c:val>
            <c:numRef>
              <c:f>'Table 1-c'!$R$4:$R$67</c:f>
              <c:numCache>
                <c:formatCode>0</c:formatCode>
                <c:ptCount val="64"/>
                <c:pt idx="0">
                  <c:v>2.3817150183481104</c:v>
                </c:pt>
                <c:pt idx="1">
                  <c:v>8.2713928492223161</c:v>
                </c:pt>
                <c:pt idx="2">
                  <c:v>8.3906887565600528</c:v>
                </c:pt>
                <c:pt idx="3">
                  <c:v>9.1778016879445516</c:v>
                </c:pt>
                <c:pt idx="4">
                  <c:v>10.395739066042928</c:v>
                </c:pt>
                <c:pt idx="5">
                  <c:v>11.256420532364892</c:v>
                </c:pt>
                <c:pt idx="6">
                  <c:v>12.416333338934962</c:v>
                </c:pt>
                <c:pt idx="7">
                  <c:v>14.194717801951285</c:v>
                </c:pt>
                <c:pt idx="8">
                  <c:v>14.443860595320757</c:v>
                </c:pt>
                <c:pt idx="9">
                  <c:v>14.619416909332983</c:v>
                </c:pt>
                <c:pt idx="10">
                  <c:v>14.93141509822744</c:v>
                </c:pt>
                <c:pt idx="11">
                  <c:v>15.291596272498161</c:v>
                </c:pt>
                <c:pt idx="12">
                  <c:v>15.603991869081725</c:v>
                </c:pt>
                <c:pt idx="13">
                  <c:v>16.22253220310234</c:v>
                </c:pt>
                <c:pt idx="14">
                  <c:v>16.237057802454757</c:v>
                </c:pt>
                <c:pt idx="15">
                  <c:v>16.384006081984072</c:v>
                </c:pt>
                <c:pt idx="16">
                  <c:v>16.405385083242997</c:v>
                </c:pt>
                <c:pt idx="17">
                  <c:v>18.009378529926554</c:v>
                </c:pt>
                <c:pt idx="18">
                  <c:v>18.161265176221757</c:v>
                </c:pt>
                <c:pt idx="19">
                  <c:v>18.228446174248475</c:v>
                </c:pt>
                <c:pt idx="20">
                  <c:v>18.316030437504665</c:v>
                </c:pt>
                <c:pt idx="21">
                  <c:v>18.346019226680546</c:v>
                </c:pt>
                <c:pt idx="22">
                  <c:v>18.794795616313259</c:v>
                </c:pt>
                <c:pt idx="23">
                  <c:v>18.846628045255329</c:v>
                </c:pt>
                <c:pt idx="24">
                  <c:v>18.86247926744808</c:v>
                </c:pt>
                <c:pt idx="25">
                  <c:v>18.936649085579781</c:v>
                </c:pt>
                <c:pt idx="26">
                  <c:v>19.132064672973591</c:v>
                </c:pt>
                <c:pt idx="27">
                  <c:v>19.505243163606195</c:v>
                </c:pt>
                <c:pt idx="28">
                  <c:v>19.583866304643966</c:v>
                </c:pt>
                <c:pt idx="29">
                  <c:v>19.94381540311435</c:v>
                </c:pt>
                <c:pt idx="30">
                  <c:v>20.131064125114676</c:v>
                </c:pt>
                <c:pt idx="31">
                  <c:v>20.14586640059364</c:v>
                </c:pt>
                <c:pt idx="32">
                  <c:v>20.205815541184677</c:v>
                </c:pt>
                <c:pt idx="33">
                  <c:v>20.41296639029855</c:v>
                </c:pt>
                <c:pt idx="34">
                  <c:v>20.462759164667652</c:v>
                </c:pt>
                <c:pt idx="35">
                  <c:v>20.631391505983459</c:v>
                </c:pt>
                <c:pt idx="36">
                  <c:v>21.064642174727176</c:v>
                </c:pt>
                <c:pt idx="37">
                  <c:v>21.160399593969075</c:v>
                </c:pt>
                <c:pt idx="38">
                  <c:v>21.34428560604929</c:v>
                </c:pt>
                <c:pt idx="39">
                  <c:v>21.675894379105415</c:v>
                </c:pt>
                <c:pt idx="40">
                  <c:v>21.85505393792036</c:v>
                </c:pt>
                <c:pt idx="41">
                  <c:v>21.98696716612028</c:v>
                </c:pt>
                <c:pt idx="42">
                  <c:v>22.262990575873395</c:v>
                </c:pt>
                <c:pt idx="43">
                  <c:v>22.478653787417755</c:v>
                </c:pt>
                <c:pt idx="44">
                  <c:v>22.528442035813548</c:v>
                </c:pt>
                <c:pt idx="45">
                  <c:v>23.174004142720701</c:v>
                </c:pt>
                <c:pt idx="46">
                  <c:v>23.352741198316739</c:v>
                </c:pt>
                <c:pt idx="47">
                  <c:v>24.316560011123727</c:v>
                </c:pt>
                <c:pt idx="48">
                  <c:v>24.511079985909063</c:v>
                </c:pt>
                <c:pt idx="49">
                  <c:v>24.526494890787639</c:v>
                </c:pt>
                <c:pt idx="50">
                  <c:v>24.616847137974734</c:v>
                </c:pt>
                <c:pt idx="51">
                  <c:v>24.94130906057006</c:v>
                </c:pt>
                <c:pt idx="52">
                  <c:v>25.362408247580966</c:v>
                </c:pt>
                <c:pt idx="53">
                  <c:v>25.81199773781967</c:v>
                </c:pt>
                <c:pt idx="54">
                  <c:v>26.582971001439731</c:v>
                </c:pt>
                <c:pt idx="55">
                  <c:v>26.919516763669883</c:v>
                </c:pt>
                <c:pt idx="56">
                  <c:v>27.289382082047513</c:v>
                </c:pt>
                <c:pt idx="57">
                  <c:v>27.592219650873027</c:v>
                </c:pt>
                <c:pt idx="58">
                  <c:v>28.303554455165731</c:v>
                </c:pt>
                <c:pt idx="59">
                  <c:v>28.474343927195793</c:v>
                </c:pt>
                <c:pt idx="60">
                  <c:v>31.72265523449866</c:v>
                </c:pt>
                <c:pt idx="61">
                  <c:v>31.919311635678113</c:v>
                </c:pt>
                <c:pt idx="62">
                  <c:v>35.383222234612916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D9-401D-9562-B27A73F2CD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41528680"/>
        <c:axId val="1"/>
      </c:barChart>
      <c:catAx>
        <c:axId val="5415286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52868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4472C4"/>
            </a:solidFill>
            <a:ln w="25400">
              <a:noFill/>
            </a:ln>
          </c:spPr>
          <c:invertIfNegative val="0"/>
          <c:cat>
            <c:strRef>
              <c:f>'Table 1-c-other'!$C$4:$C$67</c:f>
              <c:strCache>
                <c:ptCount val="64"/>
                <c:pt idx="0">
                  <c:v>Turkey</c:v>
                </c:pt>
                <c:pt idx="1">
                  <c:v>Russian Federation</c:v>
                </c:pt>
                <c:pt idx="2">
                  <c:v>France</c:v>
                </c:pt>
                <c:pt idx="3">
                  <c:v>Lithuania</c:v>
                </c:pt>
                <c:pt idx="4">
                  <c:v>Sweden</c:v>
                </c:pt>
                <c:pt idx="5">
                  <c:v>Perm(Russian Federation)</c:v>
                </c:pt>
                <c:pt idx="6">
                  <c:v>Hungary</c:v>
                </c:pt>
                <c:pt idx="7">
                  <c:v>Montenegro</c:v>
                </c:pt>
                <c:pt idx="8">
                  <c:v>Jordan</c:v>
                </c:pt>
                <c:pt idx="9">
                  <c:v>Portugal</c:v>
                </c:pt>
                <c:pt idx="10">
                  <c:v>Macao-China</c:v>
                </c:pt>
                <c:pt idx="11">
                  <c:v>Finland</c:v>
                </c:pt>
                <c:pt idx="12">
                  <c:v>Poland</c:v>
                </c:pt>
                <c:pt idx="13">
                  <c:v>Argentina</c:v>
                </c:pt>
                <c:pt idx="14">
                  <c:v>Croatia</c:v>
                </c:pt>
                <c:pt idx="15">
                  <c:v>Viet Nam</c:v>
                </c:pt>
                <c:pt idx="16">
                  <c:v>Iceland</c:v>
                </c:pt>
                <c:pt idx="17">
                  <c:v>Spain</c:v>
                </c:pt>
                <c:pt idx="18">
                  <c:v>Estonia</c:v>
                </c:pt>
                <c:pt idx="19">
                  <c:v>Liechtenstein</c:v>
                </c:pt>
                <c:pt idx="20">
                  <c:v>Romania</c:v>
                </c:pt>
                <c:pt idx="21">
                  <c:v>Belgium</c:v>
                </c:pt>
                <c:pt idx="22">
                  <c:v>Switzerland</c:v>
                </c:pt>
                <c:pt idx="23">
                  <c:v>Germany</c:v>
                </c:pt>
                <c:pt idx="24">
                  <c:v>Japan</c:v>
                </c:pt>
                <c:pt idx="25">
                  <c:v>Kazakhstan</c:v>
                </c:pt>
                <c:pt idx="26">
                  <c:v>Netherlands</c:v>
                </c:pt>
                <c:pt idx="27">
                  <c:v>Italy</c:v>
                </c:pt>
                <c:pt idx="28">
                  <c:v>Bulgaria</c:v>
                </c:pt>
                <c:pt idx="29">
                  <c:v>Thailand</c:v>
                </c:pt>
                <c:pt idx="30">
                  <c:v>Serbia</c:v>
                </c:pt>
                <c:pt idx="31">
                  <c:v>Latvia</c:v>
                </c:pt>
                <c:pt idx="32">
                  <c:v>Ireland</c:v>
                </c:pt>
                <c:pt idx="33">
                  <c:v>Chile</c:v>
                </c:pt>
                <c:pt idx="34">
                  <c:v>Indonesia</c:v>
                </c:pt>
                <c:pt idx="35">
                  <c:v>Canada</c:v>
                </c:pt>
                <c:pt idx="36">
                  <c:v>Colombia</c:v>
                </c:pt>
                <c:pt idx="37">
                  <c:v>Shanghai-China</c:v>
                </c:pt>
                <c:pt idx="38">
                  <c:v>Malaysia</c:v>
                </c:pt>
                <c:pt idx="39">
                  <c:v>Chinese Taipei</c:v>
                </c:pt>
                <c:pt idx="40">
                  <c:v>Mexico</c:v>
                </c:pt>
                <c:pt idx="41">
                  <c:v>Tunisia</c:v>
                </c:pt>
                <c:pt idx="42">
                  <c:v>Korea</c:v>
                </c:pt>
                <c:pt idx="43">
                  <c:v>Slovenia</c:v>
                </c:pt>
                <c:pt idx="44">
                  <c:v>United Arab Emirates</c:v>
                </c:pt>
                <c:pt idx="45">
                  <c:v>Israel</c:v>
                </c:pt>
                <c:pt idx="46">
                  <c:v>Austria</c:v>
                </c:pt>
                <c:pt idx="47">
                  <c:v>Qatar</c:v>
                </c:pt>
                <c:pt idx="48">
                  <c:v>Costa Rica</c:v>
                </c:pt>
                <c:pt idx="49">
                  <c:v>Slovak Republic</c:v>
                </c:pt>
                <c:pt idx="50">
                  <c:v>Uruguay</c:v>
                </c:pt>
                <c:pt idx="51">
                  <c:v>United States of America</c:v>
                </c:pt>
                <c:pt idx="52">
                  <c:v>Czech Republic</c:v>
                </c:pt>
                <c:pt idx="53">
                  <c:v>Hong Kong-China</c:v>
                </c:pt>
                <c:pt idx="54">
                  <c:v>Greece</c:v>
                </c:pt>
                <c:pt idx="55">
                  <c:v>United Kingdom</c:v>
                </c:pt>
                <c:pt idx="56">
                  <c:v>Denmark</c:v>
                </c:pt>
                <c:pt idx="57">
                  <c:v>Luxembourg</c:v>
                </c:pt>
                <c:pt idx="58">
                  <c:v>Australia</c:v>
                </c:pt>
                <c:pt idx="59">
                  <c:v>Brazil</c:v>
                </c:pt>
                <c:pt idx="60">
                  <c:v>New Zealand</c:v>
                </c:pt>
                <c:pt idx="61">
                  <c:v>Peru</c:v>
                </c:pt>
                <c:pt idx="62">
                  <c:v>Singapore</c:v>
                </c:pt>
                <c:pt idx="63">
                  <c:v>Albania</c:v>
                </c:pt>
              </c:strCache>
            </c:strRef>
          </c:cat>
          <c:val>
            <c:numRef>
              <c:f>'Table 1-c-other'!$AD$4:$AD$67</c:f>
              <c:numCache>
                <c:formatCode>0</c:formatCode>
                <c:ptCount val="64"/>
                <c:pt idx="0">
                  <c:v>1.9018642763342317</c:v>
                </c:pt>
                <c:pt idx="1">
                  <c:v>2.1884502170957099</c:v>
                </c:pt>
                <c:pt idx="2">
                  <c:v>2.4881392662892985</c:v>
                </c:pt>
                <c:pt idx="3">
                  <c:v>3.4153730237562883</c:v>
                </c:pt>
                <c:pt idx="4">
                  <c:v>3.6364550604790722</c:v>
                </c:pt>
                <c:pt idx="5">
                  <c:v>3.8600475286834506</c:v>
                </c:pt>
                <c:pt idx="6">
                  <c:v>3.9565495740784016</c:v>
                </c:pt>
                <c:pt idx="7">
                  <c:v>3.9628941495833701</c:v>
                </c:pt>
                <c:pt idx="8">
                  <c:v>4.0981898603408489</c:v>
                </c:pt>
                <c:pt idx="9">
                  <c:v>4.31396894962913</c:v>
                </c:pt>
                <c:pt idx="10">
                  <c:v>4.3620934343377833</c:v>
                </c:pt>
                <c:pt idx="11">
                  <c:v>4.4024877434061604</c:v>
                </c:pt>
                <c:pt idx="12">
                  <c:v>4.4229719652673101</c:v>
                </c:pt>
                <c:pt idx="13">
                  <c:v>4.4462040310198692</c:v>
                </c:pt>
                <c:pt idx="14">
                  <c:v>4.5408455825826444</c:v>
                </c:pt>
                <c:pt idx="15">
                  <c:v>4.597017395109102</c:v>
                </c:pt>
                <c:pt idx="16">
                  <c:v>4.5982939701265497</c:v>
                </c:pt>
                <c:pt idx="17">
                  <c:v>4.7167930924998958</c:v>
                </c:pt>
                <c:pt idx="18">
                  <c:v>4.7714221740323701</c:v>
                </c:pt>
                <c:pt idx="19">
                  <c:v>4.806433296437417</c:v>
                </c:pt>
                <c:pt idx="20">
                  <c:v>4.8192815975845864</c:v>
                </c:pt>
                <c:pt idx="21">
                  <c:v>4.8323394721283917</c:v>
                </c:pt>
                <c:pt idx="22">
                  <c:v>4.89087612311502</c:v>
                </c:pt>
                <c:pt idx="23">
                  <c:v>4.9473068347411555</c:v>
                </c:pt>
                <c:pt idx="24">
                  <c:v>4.978579616408874</c:v>
                </c:pt>
                <c:pt idx="25">
                  <c:v>5.0292743474579797</c:v>
                </c:pt>
                <c:pt idx="26">
                  <c:v>5.0371360462284276</c:v>
                </c:pt>
                <c:pt idx="27">
                  <c:v>5.0658799193880402</c:v>
                </c:pt>
                <c:pt idx="28">
                  <c:v>5.1443256362005112</c:v>
                </c:pt>
                <c:pt idx="29">
                  <c:v>5.2778690271082311</c:v>
                </c:pt>
                <c:pt idx="30">
                  <c:v>5.3549439593624708</c:v>
                </c:pt>
                <c:pt idx="31">
                  <c:v>5.3660844063694375</c:v>
                </c:pt>
                <c:pt idx="32">
                  <c:v>5.5205115042951594</c:v>
                </c:pt>
                <c:pt idx="33">
                  <c:v>5.6995381982466693</c:v>
                </c:pt>
                <c:pt idx="34">
                  <c:v>5.7704762875758711</c:v>
                </c:pt>
                <c:pt idx="35">
                  <c:v>5.7790025519113595</c:v>
                </c:pt>
                <c:pt idx="36">
                  <c:v>6.0336995875714798</c:v>
                </c:pt>
                <c:pt idx="37">
                  <c:v>6.1086787811943779</c:v>
                </c:pt>
                <c:pt idx="38">
                  <c:v>6.4562456906559778</c:v>
                </c:pt>
                <c:pt idx="39">
                  <c:v>6.5363268326869894</c:v>
                </c:pt>
                <c:pt idx="40">
                  <c:v>6.5800083704256611</c:v>
                </c:pt>
                <c:pt idx="41">
                  <c:v>6.6806546244334211</c:v>
                </c:pt>
                <c:pt idx="42">
                  <c:v>6.7725526886828105</c:v>
                </c:pt>
                <c:pt idx="43">
                  <c:v>6.8340512530587745</c:v>
                </c:pt>
                <c:pt idx="44">
                  <c:v>6.9314418539702736</c:v>
                </c:pt>
                <c:pt idx="45">
                  <c:v>6.9353565609473726</c:v>
                </c:pt>
                <c:pt idx="46">
                  <c:v>6.9575543999384468</c:v>
                </c:pt>
                <c:pt idx="47">
                  <c:v>7.1622596233078717</c:v>
                </c:pt>
                <c:pt idx="48">
                  <c:v>7.2455567392686202</c:v>
                </c:pt>
                <c:pt idx="49">
                  <c:v>7.3792896126045076</c:v>
                </c:pt>
                <c:pt idx="50">
                  <c:v>7.4657111744814344</c:v>
                </c:pt>
                <c:pt idx="51">
                  <c:v>7.5751118725512061</c:v>
                </c:pt>
                <c:pt idx="52">
                  <c:v>7.6844523198607861</c:v>
                </c:pt>
                <c:pt idx="53">
                  <c:v>7.8037029253853341</c:v>
                </c:pt>
                <c:pt idx="54">
                  <c:v>7.8752923115574553</c:v>
                </c:pt>
                <c:pt idx="55">
                  <c:v>7.9107485015452017</c:v>
                </c:pt>
                <c:pt idx="56">
                  <c:v>8.1309739238781109</c:v>
                </c:pt>
                <c:pt idx="57">
                  <c:v>8.2155625469372797</c:v>
                </c:pt>
                <c:pt idx="58">
                  <c:v>8.256085518068776</c:v>
                </c:pt>
                <c:pt idx="59">
                  <c:v>8.2791017275774195</c:v>
                </c:pt>
                <c:pt idx="60">
                  <c:v>8.4559503649117502</c:v>
                </c:pt>
                <c:pt idx="61">
                  <c:v>8.509962077415814</c:v>
                </c:pt>
                <c:pt idx="62">
                  <c:v>8.880011387774335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75-4090-AEF1-78A48B598B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94532856"/>
        <c:axId val="1"/>
      </c:barChart>
      <c:catAx>
        <c:axId val="2945328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53285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'Table 2-a (2)'!$B$4:$C$4</c:f>
              <c:strCache>
                <c:ptCount val="2"/>
                <c:pt idx="0">
                  <c:v>pv_math_mean</c:v>
                </c:pt>
                <c:pt idx="1">
                  <c:v>group=0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'Table 2-a (2)'!$D$3:$BO$3</c:f>
              <c:strCache>
                <c:ptCount val="64"/>
                <c:pt idx="0">
                  <c:v>Peru</c:v>
                </c:pt>
                <c:pt idx="1">
                  <c:v>Indonesia</c:v>
                </c:pt>
                <c:pt idx="2">
                  <c:v>Qatar</c:v>
                </c:pt>
                <c:pt idx="3">
                  <c:v>Colombia</c:v>
                </c:pt>
                <c:pt idx="4">
                  <c:v>Jordan</c:v>
                </c:pt>
                <c:pt idx="5">
                  <c:v>Tunisia</c:v>
                </c:pt>
                <c:pt idx="6">
                  <c:v>Argentina</c:v>
                </c:pt>
                <c:pt idx="7">
                  <c:v>Brazil</c:v>
                </c:pt>
                <c:pt idx="8">
                  <c:v>Albania</c:v>
                </c:pt>
                <c:pt idx="9">
                  <c:v>Costa Rica</c:v>
                </c:pt>
                <c:pt idx="10">
                  <c:v>Uruguay</c:v>
                </c:pt>
                <c:pt idx="11">
                  <c:v>Montenegro</c:v>
                </c:pt>
                <c:pt idx="12">
                  <c:v>Mexico</c:v>
                </c:pt>
                <c:pt idx="13">
                  <c:v>Malaysia</c:v>
                </c:pt>
                <c:pt idx="14">
                  <c:v>Chile</c:v>
                </c:pt>
                <c:pt idx="15">
                  <c:v>Thailand</c:v>
                </c:pt>
                <c:pt idx="16">
                  <c:v>Kazakhstan</c:v>
                </c:pt>
                <c:pt idx="17">
                  <c:v>United Arab Emirates</c:v>
                </c:pt>
                <c:pt idx="18">
                  <c:v>Bulgaria</c:v>
                </c:pt>
                <c:pt idx="19">
                  <c:v>Romania</c:v>
                </c:pt>
                <c:pt idx="20">
                  <c:v>Turkey</c:v>
                </c:pt>
                <c:pt idx="21">
                  <c:v>Serbia</c:v>
                </c:pt>
                <c:pt idx="22">
                  <c:v>Greece</c:v>
                </c:pt>
                <c:pt idx="23">
                  <c:v>Israel</c:v>
                </c:pt>
                <c:pt idx="24">
                  <c:v>Croatia</c:v>
                </c:pt>
                <c:pt idx="25">
                  <c:v>Hungary</c:v>
                </c:pt>
                <c:pt idx="26">
                  <c:v>Sweden</c:v>
                </c:pt>
                <c:pt idx="27">
                  <c:v>Lithuania</c:v>
                </c:pt>
                <c:pt idx="28">
                  <c:v>United States of America</c:v>
                </c:pt>
                <c:pt idx="29">
                  <c:v>Slovak Republic</c:v>
                </c:pt>
                <c:pt idx="30">
                  <c:v>Russian Federation</c:v>
                </c:pt>
                <c:pt idx="31">
                  <c:v>Perm(Russian Federation)</c:v>
                </c:pt>
                <c:pt idx="32">
                  <c:v>Spain</c:v>
                </c:pt>
                <c:pt idx="33">
                  <c:v>Italy</c:v>
                </c:pt>
                <c:pt idx="34">
                  <c:v>Portugal</c:v>
                </c:pt>
                <c:pt idx="35">
                  <c:v>Luxembourg</c:v>
                </c:pt>
                <c:pt idx="36">
                  <c:v>Latvia</c:v>
                </c:pt>
                <c:pt idx="37">
                  <c:v>Iceland</c:v>
                </c:pt>
                <c:pt idx="38">
                  <c:v>United Kingdom</c:v>
                </c:pt>
                <c:pt idx="39">
                  <c:v>France</c:v>
                </c:pt>
                <c:pt idx="40">
                  <c:v>Czech Republic</c:v>
                </c:pt>
                <c:pt idx="41">
                  <c:v>New Zealand</c:v>
                </c:pt>
                <c:pt idx="42">
                  <c:v>Denmark</c:v>
                </c:pt>
                <c:pt idx="43">
                  <c:v>Slovenia</c:v>
                </c:pt>
                <c:pt idx="44">
                  <c:v>Ireland</c:v>
                </c:pt>
                <c:pt idx="45">
                  <c:v>Australia</c:v>
                </c:pt>
                <c:pt idx="46">
                  <c:v>Austria</c:v>
                </c:pt>
                <c:pt idx="47">
                  <c:v>Viet Nam</c:v>
                </c:pt>
                <c:pt idx="48">
                  <c:v>Germany</c:v>
                </c:pt>
                <c:pt idx="49">
                  <c:v>Belgium</c:v>
                </c:pt>
                <c:pt idx="50">
                  <c:v>Poland</c:v>
                </c:pt>
                <c:pt idx="51">
                  <c:v>Canada</c:v>
                </c:pt>
                <c:pt idx="52">
                  <c:v>Finland</c:v>
                </c:pt>
                <c:pt idx="53">
                  <c:v>Estonia</c:v>
                </c:pt>
                <c:pt idx="54">
                  <c:v>Netherlands</c:v>
                </c:pt>
                <c:pt idx="55">
                  <c:v>Switzerland</c:v>
                </c:pt>
                <c:pt idx="56">
                  <c:v>Liechtenstein</c:v>
                </c:pt>
                <c:pt idx="57">
                  <c:v>Japan</c:v>
                </c:pt>
                <c:pt idx="58">
                  <c:v>Macao-China</c:v>
                </c:pt>
                <c:pt idx="59">
                  <c:v>Korea</c:v>
                </c:pt>
                <c:pt idx="60">
                  <c:v>Chinese Taipei</c:v>
                </c:pt>
                <c:pt idx="61">
                  <c:v>Hong Kong-China</c:v>
                </c:pt>
                <c:pt idx="62">
                  <c:v>Singapore</c:v>
                </c:pt>
                <c:pt idx="63">
                  <c:v>Shanghai-China</c:v>
                </c:pt>
              </c:strCache>
            </c:strRef>
          </c:xVal>
          <c:yVal>
            <c:numRef>
              <c:f>'Table 2-a (2)'!$D$4:$BO$4</c:f>
              <c:numCache>
                <c:formatCode>0</c:formatCode>
                <c:ptCount val="64"/>
                <c:pt idx="0">
                  <c:v>321.45930393743527</c:v>
                </c:pt>
                <c:pt idx="1">
                  <c:v>350.22876950188925</c:v>
                </c:pt>
                <c:pt idx="2">
                  <c:v>322.75002043581344</c:v>
                </c:pt>
                <c:pt idx="3">
                  <c:v>344.11305427178871</c:v>
                </c:pt>
                <c:pt idx="4">
                  <c:v>341.49218771602528</c:v>
                </c:pt>
                <c:pt idx="5">
                  <c:v>371.49716877260045</c:v>
                </c:pt>
                <c:pt idx="6">
                  <c:v>347.76164410638501</c:v>
                </c:pt>
                <c:pt idx="7">
                  <c:v>349.01856297810639</c:v>
                </c:pt>
                <c:pt idx="8">
                  <c:v>392.18877696892048</c:v>
                </c:pt>
                <c:pt idx="9">
                  <c:v>374.38651066505139</c:v>
                </c:pt>
                <c:pt idx="10">
                  <c:v>359.80074770275496</c:v>
                </c:pt>
                <c:pt idx="11">
                  <c:v>372.77023118733842</c:v>
                </c:pt>
                <c:pt idx="12">
                  <c:v>376.76495614207346</c:v>
                </c:pt>
                <c:pt idx="13">
                  <c:v>377.32127031324933</c:v>
                </c:pt>
                <c:pt idx="14">
                  <c:v>372.50205218128707</c:v>
                </c:pt>
                <c:pt idx="15">
                  <c:v>378.17433203394694</c:v>
                </c:pt>
                <c:pt idx="16">
                  <c:v>405.59044787518701</c:v>
                </c:pt>
                <c:pt idx="17">
                  <c:v>384.63214733963906</c:v>
                </c:pt>
                <c:pt idx="18">
                  <c:v>373.69220850041376</c:v>
                </c:pt>
                <c:pt idx="19">
                  <c:v>401.17946561773738</c:v>
                </c:pt>
                <c:pt idx="20">
                  <c:v>404.22867421783161</c:v>
                </c:pt>
                <c:pt idx="21">
                  <c:v>396.78144553818089</c:v>
                </c:pt>
                <c:pt idx="22">
                  <c:v>409.21074479951375</c:v>
                </c:pt>
                <c:pt idx="23">
                  <c:v>409.01872116043955</c:v>
                </c:pt>
                <c:pt idx="24">
                  <c:v>423.671495195391</c:v>
                </c:pt>
                <c:pt idx="25">
                  <c:v>433.84781477538212</c:v>
                </c:pt>
                <c:pt idx="26">
                  <c:v>467.2227756160778</c:v>
                </c:pt>
                <c:pt idx="27">
                  <c:v>428.07386227711635</c:v>
                </c:pt>
                <c:pt idx="28">
                  <c:v>427.75118530164139</c:v>
                </c:pt>
                <c:pt idx="29">
                  <c:v>420.35579379475712</c:v>
                </c:pt>
                <c:pt idx="30">
                  <c:v>455.70930224824815</c:v>
                </c:pt>
                <c:pt idx="31">
                  <c:v>454.37694198965573</c:v>
                </c:pt>
                <c:pt idx="32">
                  <c:v>422.48936022678294</c:v>
                </c:pt>
                <c:pt idx="33">
                  <c:v>431.64055782895184</c:v>
                </c:pt>
                <c:pt idx="34">
                  <c:v>435.42749014555534</c:v>
                </c:pt>
                <c:pt idx="35">
                  <c:v>435.99073488616636</c:v>
                </c:pt>
                <c:pt idx="36">
                  <c:v>459.79450172848294</c:v>
                </c:pt>
                <c:pt idx="37">
                  <c:v>463.74582694609637</c:v>
                </c:pt>
                <c:pt idx="38">
                  <c:v>431.08892164289182</c:v>
                </c:pt>
                <c:pt idx="39">
                  <c:v>441.67022339040727</c:v>
                </c:pt>
                <c:pt idx="40">
                  <c:v>453.15220773556388</c:v>
                </c:pt>
                <c:pt idx="41">
                  <c:v>431.5965533106878</c:v>
                </c:pt>
                <c:pt idx="42">
                  <c:v>459.05264817230557</c:v>
                </c:pt>
                <c:pt idx="43">
                  <c:v>451.64329046345222</c:v>
                </c:pt>
                <c:pt idx="44">
                  <c:v>446.04220934991866</c:v>
                </c:pt>
                <c:pt idx="45">
                  <c:v>440.22977332699423</c:v>
                </c:pt>
                <c:pt idx="46">
                  <c:v>459.67100231455436</c:v>
                </c:pt>
                <c:pt idx="47">
                  <c:v>466.92592259556835</c:v>
                </c:pt>
                <c:pt idx="48">
                  <c:v>465.41219279765733</c:v>
                </c:pt>
                <c:pt idx="49">
                  <c:v>438.24455323608299</c:v>
                </c:pt>
                <c:pt idx="50">
                  <c:v>467.81707577104299</c:v>
                </c:pt>
                <c:pt idx="51">
                  <c:v>467.52299003121539</c:v>
                </c:pt>
                <c:pt idx="52">
                  <c:v>472.07966876570555</c:v>
                </c:pt>
                <c:pt idx="53">
                  <c:v>481.61831713401557</c:v>
                </c:pt>
                <c:pt idx="54">
                  <c:v>444.76400362235609</c:v>
                </c:pt>
                <c:pt idx="55">
                  <c:v>483.01837868290096</c:v>
                </c:pt>
                <c:pt idx="56">
                  <c:v>465.73509000411588</c:v>
                </c:pt>
                <c:pt idx="57">
                  <c:v>476.36662039016795</c:v>
                </c:pt>
                <c:pt idx="58">
                  <c:v>474.6210721949011</c:v>
                </c:pt>
                <c:pt idx="59">
                  <c:v>479.69559601847607</c:v>
                </c:pt>
                <c:pt idx="60">
                  <c:v>477.15925682595781</c:v>
                </c:pt>
                <c:pt idx="61">
                  <c:v>515.38854112348019</c:v>
                </c:pt>
                <c:pt idx="62">
                  <c:v>487.6758561072902</c:v>
                </c:pt>
                <c:pt idx="63">
                  <c:v>555.33088020472758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B5-4F89-BE5A-FB0C439F56B8}"/>
            </c:ext>
          </c:extLst>
        </c:ser>
        <c:ser>
          <c:idx val="1"/>
          <c:order val="1"/>
          <c:tx>
            <c:strRef>
              <c:f>'Table 2-a (2)'!$B$5:$C$5</c:f>
              <c:strCache>
                <c:ptCount val="2"/>
                <c:pt idx="0">
                  <c:v>pv_math_mean</c:v>
                </c:pt>
                <c:pt idx="1">
                  <c:v>group=1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'Table 2-a (2)'!$D$3:$BO$3</c:f>
              <c:strCache>
                <c:ptCount val="64"/>
                <c:pt idx="0">
                  <c:v>Peru</c:v>
                </c:pt>
                <c:pt idx="1">
                  <c:v>Indonesia</c:v>
                </c:pt>
                <c:pt idx="2">
                  <c:v>Qatar</c:v>
                </c:pt>
                <c:pt idx="3">
                  <c:v>Colombia</c:v>
                </c:pt>
                <c:pt idx="4">
                  <c:v>Jordan</c:v>
                </c:pt>
                <c:pt idx="5">
                  <c:v>Tunisia</c:v>
                </c:pt>
                <c:pt idx="6">
                  <c:v>Argentina</c:v>
                </c:pt>
                <c:pt idx="7">
                  <c:v>Brazil</c:v>
                </c:pt>
                <c:pt idx="8">
                  <c:v>Albania</c:v>
                </c:pt>
                <c:pt idx="9">
                  <c:v>Costa Rica</c:v>
                </c:pt>
                <c:pt idx="10">
                  <c:v>Uruguay</c:v>
                </c:pt>
                <c:pt idx="11">
                  <c:v>Montenegro</c:v>
                </c:pt>
                <c:pt idx="12">
                  <c:v>Mexico</c:v>
                </c:pt>
                <c:pt idx="13">
                  <c:v>Malaysia</c:v>
                </c:pt>
                <c:pt idx="14">
                  <c:v>Chile</c:v>
                </c:pt>
                <c:pt idx="15">
                  <c:v>Thailand</c:v>
                </c:pt>
                <c:pt idx="16">
                  <c:v>Kazakhstan</c:v>
                </c:pt>
                <c:pt idx="17">
                  <c:v>United Arab Emirates</c:v>
                </c:pt>
                <c:pt idx="18">
                  <c:v>Bulgaria</c:v>
                </c:pt>
                <c:pt idx="19">
                  <c:v>Romania</c:v>
                </c:pt>
                <c:pt idx="20">
                  <c:v>Turkey</c:v>
                </c:pt>
                <c:pt idx="21">
                  <c:v>Serbia</c:v>
                </c:pt>
                <c:pt idx="22">
                  <c:v>Greece</c:v>
                </c:pt>
                <c:pt idx="23">
                  <c:v>Israel</c:v>
                </c:pt>
                <c:pt idx="24">
                  <c:v>Croatia</c:v>
                </c:pt>
                <c:pt idx="25">
                  <c:v>Hungary</c:v>
                </c:pt>
                <c:pt idx="26">
                  <c:v>Sweden</c:v>
                </c:pt>
                <c:pt idx="27">
                  <c:v>Lithuania</c:v>
                </c:pt>
                <c:pt idx="28">
                  <c:v>United States of America</c:v>
                </c:pt>
                <c:pt idx="29">
                  <c:v>Slovak Republic</c:v>
                </c:pt>
                <c:pt idx="30">
                  <c:v>Russian Federation</c:v>
                </c:pt>
                <c:pt idx="31">
                  <c:v>Perm(Russian Federation)</c:v>
                </c:pt>
                <c:pt idx="32">
                  <c:v>Spain</c:v>
                </c:pt>
                <c:pt idx="33">
                  <c:v>Italy</c:v>
                </c:pt>
                <c:pt idx="34">
                  <c:v>Portugal</c:v>
                </c:pt>
                <c:pt idx="35">
                  <c:v>Luxembourg</c:v>
                </c:pt>
                <c:pt idx="36">
                  <c:v>Latvia</c:v>
                </c:pt>
                <c:pt idx="37">
                  <c:v>Iceland</c:v>
                </c:pt>
                <c:pt idx="38">
                  <c:v>United Kingdom</c:v>
                </c:pt>
                <c:pt idx="39">
                  <c:v>France</c:v>
                </c:pt>
                <c:pt idx="40">
                  <c:v>Czech Republic</c:v>
                </c:pt>
                <c:pt idx="41">
                  <c:v>New Zealand</c:v>
                </c:pt>
                <c:pt idx="42">
                  <c:v>Denmark</c:v>
                </c:pt>
                <c:pt idx="43">
                  <c:v>Slovenia</c:v>
                </c:pt>
                <c:pt idx="44">
                  <c:v>Ireland</c:v>
                </c:pt>
                <c:pt idx="45">
                  <c:v>Australia</c:v>
                </c:pt>
                <c:pt idx="46">
                  <c:v>Austria</c:v>
                </c:pt>
                <c:pt idx="47">
                  <c:v>Viet Nam</c:v>
                </c:pt>
                <c:pt idx="48">
                  <c:v>Germany</c:v>
                </c:pt>
                <c:pt idx="49">
                  <c:v>Belgium</c:v>
                </c:pt>
                <c:pt idx="50">
                  <c:v>Poland</c:v>
                </c:pt>
                <c:pt idx="51">
                  <c:v>Canada</c:v>
                </c:pt>
                <c:pt idx="52">
                  <c:v>Finland</c:v>
                </c:pt>
                <c:pt idx="53">
                  <c:v>Estonia</c:v>
                </c:pt>
                <c:pt idx="54">
                  <c:v>Netherlands</c:v>
                </c:pt>
                <c:pt idx="55">
                  <c:v>Switzerland</c:v>
                </c:pt>
                <c:pt idx="56">
                  <c:v>Liechtenstein</c:v>
                </c:pt>
                <c:pt idx="57">
                  <c:v>Japan</c:v>
                </c:pt>
                <c:pt idx="58">
                  <c:v>Macao-China</c:v>
                </c:pt>
                <c:pt idx="59">
                  <c:v>Korea</c:v>
                </c:pt>
                <c:pt idx="60">
                  <c:v>Chinese Taipei</c:v>
                </c:pt>
                <c:pt idx="61">
                  <c:v>Hong Kong-China</c:v>
                </c:pt>
                <c:pt idx="62">
                  <c:v>Singapore</c:v>
                </c:pt>
                <c:pt idx="63">
                  <c:v>Shanghai-China</c:v>
                </c:pt>
              </c:strCache>
            </c:strRef>
          </c:xVal>
          <c:yVal>
            <c:numRef>
              <c:f>'Table 2-a (2)'!$D$5:$BO$5</c:f>
              <c:numCache>
                <c:formatCode>0</c:formatCode>
                <c:ptCount val="64"/>
                <c:pt idx="0">
                  <c:v>303.97718969671587</c:v>
                </c:pt>
                <c:pt idx="1">
                  <c:v>307.17072365045567</c:v>
                </c:pt>
                <c:pt idx="2">
                  <c:v>348.95974267027236</c:v>
                </c:pt>
                <c:pt idx="3">
                  <c:v>327.55981046142756</c:v>
                </c:pt>
                <c:pt idx="4">
                  <c:v>359.41562751539271</c:v>
                </c:pt>
                <c:pt idx="5">
                  <c:v>353.56730802847358</c:v>
                </c:pt>
                <c:pt idx="6">
                  <c:v>364.42870183916716</c:v>
                </c:pt>
                <c:pt idx="7">
                  <c:v>332.63275586360027</c:v>
                </c:pt>
                <c:pt idx="8">
                  <c:v>382.6084593551202</c:v>
                </c:pt>
                <c:pt idx="9">
                  <c:v>380.62031779217119</c:v>
                </c:pt>
                <c:pt idx="10">
                  <c:v>337.0403407488493</c:v>
                </c:pt>
                <c:pt idx="11">
                  <c:v>333.76697817344359</c:v>
                </c:pt>
                <c:pt idx="12">
                  <c:v>363.30694586204299</c:v>
                </c:pt>
                <c:pt idx="13">
                  <c:v>342.96782177690972</c:v>
                </c:pt>
                <c:pt idx="14">
                  <c:v>351.01983459123858</c:v>
                </c:pt>
                <c:pt idx="15">
                  <c:v>390.96193984558016</c:v>
                </c:pt>
                <c:pt idx="16">
                  <c:v>380.60205428802539</c:v>
                </c:pt>
                <c:pt idx="17">
                  <c:v>342.93069182831994</c:v>
                </c:pt>
                <c:pt idx="18">
                  <c:v>400.96071689721714</c:v>
                </c:pt>
                <c:pt idx="19">
                  <c:v>412.84194388859225</c:v>
                </c:pt>
                <c:pt idx="20">
                  <c:v>386.1615523105105</c:v>
                </c:pt>
                <c:pt idx="21">
                  <c:v>373.70415838231935</c:v>
                </c:pt>
                <c:pt idx="22">
                  <c:v>387.72903617443734</c:v>
                </c:pt>
                <c:pt idx="23">
                  <c:v>382.20681803536894</c:v>
                </c:pt>
                <c:pt idx="24">
                  <c:v>394.32283780122629</c:v>
                </c:pt>
                <c:pt idx="25">
                  <c:v>378.70683741598953</c:v>
                </c:pt>
                <c:pt idx="26">
                  <c:v>380.9084499664695</c:v>
                </c:pt>
                <c:pt idx="27">
                  <c:v>407.27615943235065</c:v>
                </c:pt>
                <c:pt idx="28">
                  <c:v>388.40606779633885</c:v>
                </c:pt>
                <c:pt idx="29">
                  <c:v>367.7689728950013</c:v>
                </c:pt>
                <c:pt idx="30">
                  <c:v>404.87366706766983</c:v>
                </c:pt>
                <c:pt idx="31">
                  <c:v>401.08615316546542</c:v>
                </c:pt>
                <c:pt idx="32">
                  <c:v>406.12125257835692</c:v>
                </c:pt>
                <c:pt idx="33">
                  <c:v>413.54160580315352</c:v>
                </c:pt>
                <c:pt idx="34">
                  <c:v>380.32098549871796</c:v>
                </c:pt>
                <c:pt idx="35">
                  <c:v>417.01007492887157</c:v>
                </c:pt>
                <c:pt idx="36">
                  <c:v>415.05558375146887</c:v>
                </c:pt>
                <c:pt idx="37">
                  <c:v>459.95272367035227</c:v>
                </c:pt>
                <c:pt idx="38">
                  <c:v>422.15032115885674</c:v>
                </c:pt>
                <c:pt idx="39">
                  <c:v>394.76643814623117</c:v>
                </c:pt>
                <c:pt idx="40">
                  <c:v>424.89273771085323</c:v>
                </c:pt>
                <c:pt idx="41">
                  <c:v>407.77395804543244</c:v>
                </c:pt>
                <c:pt idx="42">
                  <c:v>433.9256310225071</c:v>
                </c:pt>
                <c:pt idx="43">
                  <c:v>414.36129234927671</c:v>
                </c:pt>
                <c:pt idx="44">
                  <c:v>428.00225292195631</c:v>
                </c:pt>
                <c:pt idx="45">
                  <c:v>416.765182307896</c:v>
                </c:pt>
                <c:pt idx="46">
                  <c:v>435.49271897246382</c:v>
                </c:pt>
                <c:pt idx="47">
                  <c:v>433.70941205465152</c:v>
                </c:pt>
                <c:pt idx="48">
                  <c:v>416.9198778390035</c:v>
                </c:pt>
                <c:pt idx="49">
                  <c:v>420.41375056783437</c:v>
                </c:pt>
                <c:pt idx="50">
                  <c:v>439.49707007624903</c:v>
                </c:pt>
                <c:pt idx="51">
                  <c:v>437.36429571882292</c:v>
                </c:pt>
                <c:pt idx="52">
                  <c:v>439.51910411448682</c:v>
                </c:pt>
                <c:pt idx="53">
                  <c:v>445.15078384956445</c:v>
                </c:pt>
                <c:pt idx="54">
                  <c:v>437.3289009628179</c:v>
                </c:pt>
                <c:pt idx="55">
                  <c:v>421.47807279168205</c:v>
                </c:pt>
                <c:pt idx="56">
                  <c:v>433.15578565592506</c:v>
                </c:pt>
                <c:pt idx="57">
                  <c:v>457.7810619735958</c:v>
                </c:pt>
                <c:pt idx="58">
                  <c:v>463.4247989333121</c:v>
                </c:pt>
                <c:pt idx="59">
                  <c:v>442.8621480463666</c:v>
                </c:pt>
                <c:pt idx="60">
                  <c:v>434.02566282820339</c:v>
                </c:pt>
                <c:pt idx="61">
                  <c:v>508.27319332870889</c:v>
                </c:pt>
                <c:pt idx="62">
                  <c:v>464.62991491565185</c:v>
                </c:pt>
                <c:pt idx="63">
                  <c:v>497.85928632994012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B5-4F89-BE5A-FB0C439F56B8}"/>
            </c:ext>
          </c:extLst>
        </c:ser>
        <c:ser>
          <c:idx val="2"/>
          <c:order val="2"/>
          <c:tx>
            <c:strRef>
              <c:f>'Table 2-a (2)'!$B$6:$C$6</c:f>
              <c:strCache>
                <c:ptCount val="2"/>
                <c:pt idx="0">
                  <c:v>pv_math_mean</c:v>
                </c:pt>
                <c:pt idx="1">
                  <c:v>group=2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'Table 2-a (2)'!$D$3:$BO$3</c:f>
              <c:strCache>
                <c:ptCount val="64"/>
                <c:pt idx="0">
                  <c:v>Peru</c:v>
                </c:pt>
                <c:pt idx="1">
                  <c:v>Indonesia</c:v>
                </c:pt>
                <c:pt idx="2">
                  <c:v>Qatar</c:v>
                </c:pt>
                <c:pt idx="3">
                  <c:v>Colombia</c:v>
                </c:pt>
                <c:pt idx="4">
                  <c:v>Jordan</c:v>
                </c:pt>
                <c:pt idx="5">
                  <c:v>Tunisia</c:v>
                </c:pt>
                <c:pt idx="6">
                  <c:v>Argentina</c:v>
                </c:pt>
                <c:pt idx="7">
                  <c:v>Brazil</c:v>
                </c:pt>
                <c:pt idx="8">
                  <c:v>Albania</c:v>
                </c:pt>
                <c:pt idx="9">
                  <c:v>Costa Rica</c:v>
                </c:pt>
                <c:pt idx="10">
                  <c:v>Uruguay</c:v>
                </c:pt>
                <c:pt idx="11">
                  <c:v>Montenegro</c:v>
                </c:pt>
                <c:pt idx="12">
                  <c:v>Mexico</c:v>
                </c:pt>
                <c:pt idx="13">
                  <c:v>Malaysia</c:v>
                </c:pt>
                <c:pt idx="14">
                  <c:v>Chile</c:v>
                </c:pt>
                <c:pt idx="15">
                  <c:v>Thailand</c:v>
                </c:pt>
                <c:pt idx="16">
                  <c:v>Kazakhstan</c:v>
                </c:pt>
                <c:pt idx="17">
                  <c:v>United Arab Emirates</c:v>
                </c:pt>
                <c:pt idx="18">
                  <c:v>Bulgaria</c:v>
                </c:pt>
                <c:pt idx="19">
                  <c:v>Romania</c:v>
                </c:pt>
                <c:pt idx="20">
                  <c:v>Turkey</c:v>
                </c:pt>
                <c:pt idx="21">
                  <c:v>Serbia</c:v>
                </c:pt>
                <c:pt idx="22">
                  <c:v>Greece</c:v>
                </c:pt>
                <c:pt idx="23">
                  <c:v>Israel</c:v>
                </c:pt>
                <c:pt idx="24">
                  <c:v>Croatia</c:v>
                </c:pt>
                <c:pt idx="25">
                  <c:v>Hungary</c:v>
                </c:pt>
                <c:pt idx="26">
                  <c:v>Sweden</c:v>
                </c:pt>
                <c:pt idx="27">
                  <c:v>Lithuania</c:v>
                </c:pt>
                <c:pt idx="28">
                  <c:v>United States of America</c:v>
                </c:pt>
                <c:pt idx="29">
                  <c:v>Slovak Republic</c:v>
                </c:pt>
                <c:pt idx="30">
                  <c:v>Russian Federation</c:v>
                </c:pt>
                <c:pt idx="31">
                  <c:v>Perm(Russian Federation)</c:v>
                </c:pt>
                <c:pt idx="32">
                  <c:v>Spain</c:v>
                </c:pt>
                <c:pt idx="33">
                  <c:v>Italy</c:v>
                </c:pt>
                <c:pt idx="34">
                  <c:v>Portugal</c:v>
                </c:pt>
                <c:pt idx="35">
                  <c:v>Luxembourg</c:v>
                </c:pt>
                <c:pt idx="36">
                  <c:v>Latvia</c:v>
                </c:pt>
                <c:pt idx="37">
                  <c:v>Iceland</c:v>
                </c:pt>
                <c:pt idx="38">
                  <c:v>United Kingdom</c:v>
                </c:pt>
                <c:pt idx="39">
                  <c:v>France</c:v>
                </c:pt>
                <c:pt idx="40">
                  <c:v>Czech Republic</c:v>
                </c:pt>
                <c:pt idx="41">
                  <c:v>New Zealand</c:v>
                </c:pt>
                <c:pt idx="42">
                  <c:v>Denmark</c:v>
                </c:pt>
                <c:pt idx="43">
                  <c:v>Slovenia</c:v>
                </c:pt>
                <c:pt idx="44">
                  <c:v>Ireland</c:v>
                </c:pt>
                <c:pt idx="45">
                  <c:v>Australia</c:v>
                </c:pt>
                <c:pt idx="46">
                  <c:v>Austria</c:v>
                </c:pt>
                <c:pt idx="47">
                  <c:v>Viet Nam</c:v>
                </c:pt>
                <c:pt idx="48">
                  <c:v>Germany</c:v>
                </c:pt>
                <c:pt idx="49">
                  <c:v>Belgium</c:v>
                </c:pt>
                <c:pt idx="50">
                  <c:v>Poland</c:v>
                </c:pt>
                <c:pt idx="51">
                  <c:v>Canada</c:v>
                </c:pt>
                <c:pt idx="52">
                  <c:v>Finland</c:v>
                </c:pt>
                <c:pt idx="53">
                  <c:v>Estonia</c:v>
                </c:pt>
                <c:pt idx="54">
                  <c:v>Netherlands</c:v>
                </c:pt>
                <c:pt idx="55">
                  <c:v>Switzerland</c:v>
                </c:pt>
                <c:pt idx="56">
                  <c:v>Liechtenstein</c:v>
                </c:pt>
                <c:pt idx="57">
                  <c:v>Japan</c:v>
                </c:pt>
                <c:pt idx="58">
                  <c:v>Macao-China</c:v>
                </c:pt>
                <c:pt idx="59">
                  <c:v>Korea</c:v>
                </c:pt>
                <c:pt idx="60">
                  <c:v>Chinese Taipei</c:v>
                </c:pt>
                <c:pt idx="61">
                  <c:v>Hong Kong-China</c:v>
                </c:pt>
                <c:pt idx="62">
                  <c:v>Singapore</c:v>
                </c:pt>
                <c:pt idx="63">
                  <c:v>Shanghai-China</c:v>
                </c:pt>
              </c:strCache>
            </c:strRef>
          </c:xVal>
          <c:yVal>
            <c:numRef>
              <c:f>'Table 2-a (2)'!$D$6:$BO$6</c:f>
              <c:numCache>
                <c:formatCode>0</c:formatCode>
                <c:ptCount val="64"/>
                <c:pt idx="0">
                  <c:v>478.92463711925507</c:v>
                </c:pt>
                <c:pt idx="1">
                  <c:v>468.45218388727875</c:v>
                </c:pt>
                <c:pt idx="2">
                  <c:v>514.79715797381266</c:v>
                </c:pt>
                <c:pt idx="3">
                  <c:v>484.17131750790668</c:v>
                </c:pt>
                <c:pt idx="4">
                  <c:v>431.94874915333639</c:v>
                </c:pt>
                <c:pt idx="5">
                  <c:v>431.66539245850885</c:v>
                </c:pt>
                <c:pt idx="6">
                  <c:v>464.85141137451001</c:v>
                </c:pt>
                <c:pt idx="7">
                  <c:v>495.54552277180039</c:v>
                </c:pt>
                <c:pt idx="8">
                  <c:v>387.54192860719536</c:v>
                </c:pt>
                <c:pt idx="9">
                  <c:v>489.89471730181941</c:v>
                </c:pt>
                <c:pt idx="10">
                  <c:v>510.74154993859321</c:v>
                </c:pt>
                <c:pt idx="11">
                  <c:v>498.53420016568919</c:v>
                </c:pt>
                <c:pt idx="12">
                  <c:v>470.84148413372225</c:v>
                </c:pt>
                <c:pt idx="13">
                  <c:v>483.76794196262455</c:v>
                </c:pt>
                <c:pt idx="14">
                  <c:v>518.20797344197274</c:v>
                </c:pt>
                <c:pt idx="15">
                  <c:v>541.17260019292678</c:v>
                </c:pt>
                <c:pt idx="16">
                  <c:v>486.95080304275643</c:v>
                </c:pt>
                <c:pt idx="17">
                  <c:v>516.26814763849586</c:v>
                </c:pt>
                <c:pt idx="18">
                  <c:v>553.05565877726701</c:v>
                </c:pt>
                <c:pt idx="19">
                  <c:v>544.772655701541</c:v>
                </c:pt>
                <c:pt idx="20">
                  <c:v>557.40001317292217</c:v>
                </c:pt>
                <c:pt idx="21">
                  <c:v>543.92257419728946</c:v>
                </c:pt>
                <c:pt idx="22">
                  <c:v>515.45293129236165</c:v>
                </c:pt>
                <c:pt idx="23">
                  <c:v>563.32612502845768</c:v>
                </c:pt>
                <c:pt idx="24">
                  <c:v>576.80987615176639</c:v>
                </c:pt>
                <c:pt idx="25">
                  <c:v>590.39098950179982</c:v>
                </c:pt>
                <c:pt idx="26">
                  <c:v>556.15785235328019</c:v>
                </c:pt>
                <c:pt idx="27">
                  <c:v>568.40227429685035</c:v>
                </c:pt>
                <c:pt idx="28">
                  <c:v>591.62741323288094</c:v>
                </c:pt>
                <c:pt idx="29">
                  <c:v>590.3985432477441</c:v>
                </c:pt>
                <c:pt idx="30">
                  <c:v>556.21308152454469</c:v>
                </c:pt>
                <c:pt idx="31">
                  <c:v>575.05366520215046</c:v>
                </c:pt>
                <c:pt idx="32">
                  <c:v>557.82774290701968</c:v>
                </c:pt>
                <c:pt idx="33">
                  <c:v>587.7874552567589</c:v>
                </c:pt>
                <c:pt idx="34">
                  <c:v>605.41030142585646</c:v>
                </c:pt>
                <c:pt idx="35">
                  <c:v>600.81404118374201</c:v>
                </c:pt>
                <c:pt idx="36">
                  <c:v>566.57590384529499</c:v>
                </c:pt>
                <c:pt idx="37">
                  <c:v>568.34267537836502</c:v>
                </c:pt>
                <c:pt idx="38">
                  <c:v>615.95973239426678</c:v>
                </c:pt>
                <c:pt idx="39">
                  <c:v>608.44409051210619</c:v>
                </c:pt>
                <c:pt idx="40">
                  <c:v>598.47919593083145</c:v>
                </c:pt>
                <c:pt idx="41">
                  <c:v>651.09139670706861</c:v>
                </c:pt>
                <c:pt idx="42">
                  <c:v>572.04441127654241</c:v>
                </c:pt>
                <c:pt idx="43">
                  <c:v>606.99392357517195</c:v>
                </c:pt>
                <c:pt idx="44">
                  <c:v>573.62257853803294</c:v>
                </c:pt>
                <c:pt idx="45">
                  <c:v>629.56385388808167</c:v>
                </c:pt>
                <c:pt idx="46">
                  <c:v>608.42189448899649</c:v>
                </c:pt>
                <c:pt idx="47">
                  <c:v>581.376786731572</c:v>
                </c:pt>
                <c:pt idx="48">
                  <c:v>631.46923582976922</c:v>
                </c:pt>
                <c:pt idx="49">
                  <c:v>626.85782067788682</c:v>
                </c:pt>
                <c:pt idx="50">
                  <c:v>626.61568911657537</c:v>
                </c:pt>
                <c:pt idx="51">
                  <c:v>612.20466194561448</c:v>
                </c:pt>
                <c:pt idx="52">
                  <c:v>603.3673331303562</c:v>
                </c:pt>
                <c:pt idx="53">
                  <c:v>603.71533646112039</c:v>
                </c:pt>
                <c:pt idx="54">
                  <c:v>643.66361161248096</c:v>
                </c:pt>
                <c:pt idx="55">
                  <c:v>645.48991501451155</c:v>
                </c:pt>
                <c:pt idx="56">
                  <c:v>640.63902326168068</c:v>
                </c:pt>
                <c:pt idx="57">
                  <c:v>621.69225919027076</c:v>
                </c:pt>
                <c:pt idx="58">
                  <c:v>583.20446219461451</c:v>
                </c:pt>
                <c:pt idx="59">
                  <c:v>641.52796085835587</c:v>
                </c:pt>
                <c:pt idx="60">
                  <c:v>672.21487744298383</c:v>
                </c:pt>
                <c:pt idx="61">
                  <c:v>636.04112225908329</c:v>
                </c:pt>
                <c:pt idx="62">
                  <c:v>669.38916129642348</c:v>
                </c:pt>
                <c:pt idx="63">
                  <c:v>663.31063045109897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EB5-4F89-BE5A-FB0C439F56B8}"/>
            </c:ext>
          </c:extLst>
        </c:ser>
        <c:ser>
          <c:idx val="3"/>
          <c:order val="3"/>
          <c:tx>
            <c:strRef>
              <c:f>'Table 2-a (2)'!$B$7:$C$7</c:f>
              <c:strCache>
                <c:ptCount val="2"/>
                <c:pt idx="0">
                  <c:v>pv_math_mean</c:v>
                </c:pt>
                <c:pt idx="1">
                  <c:v>group=3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'Table 2-a (2)'!$D$3:$BO$3</c:f>
              <c:strCache>
                <c:ptCount val="64"/>
                <c:pt idx="0">
                  <c:v>Peru</c:v>
                </c:pt>
                <c:pt idx="1">
                  <c:v>Indonesia</c:v>
                </c:pt>
                <c:pt idx="2">
                  <c:v>Qatar</c:v>
                </c:pt>
                <c:pt idx="3">
                  <c:v>Colombia</c:v>
                </c:pt>
                <c:pt idx="4">
                  <c:v>Jordan</c:v>
                </c:pt>
                <c:pt idx="5">
                  <c:v>Tunisia</c:v>
                </c:pt>
                <c:pt idx="6">
                  <c:v>Argentina</c:v>
                </c:pt>
                <c:pt idx="7">
                  <c:v>Brazil</c:v>
                </c:pt>
                <c:pt idx="8">
                  <c:v>Albania</c:v>
                </c:pt>
                <c:pt idx="9">
                  <c:v>Costa Rica</c:v>
                </c:pt>
                <c:pt idx="10">
                  <c:v>Uruguay</c:v>
                </c:pt>
                <c:pt idx="11">
                  <c:v>Montenegro</c:v>
                </c:pt>
                <c:pt idx="12">
                  <c:v>Mexico</c:v>
                </c:pt>
                <c:pt idx="13">
                  <c:v>Malaysia</c:v>
                </c:pt>
                <c:pt idx="14">
                  <c:v>Chile</c:v>
                </c:pt>
                <c:pt idx="15">
                  <c:v>Thailand</c:v>
                </c:pt>
                <c:pt idx="16">
                  <c:v>Kazakhstan</c:v>
                </c:pt>
                <c:pt idx="17">
                  <c:v>United Arab Emirates</c:v>
                </c:pt>
                <c:pt idx="18">
                  <c:v>Bulgaria</c:v>
                </c:pt>
                <c:pt idx="19">
                  <c:v>Romania</c:v>
                </c:pt>
                <c:pt idx="20">
                  <c:v>Turkey</c:v>
                </c:pt>
                <c:pt idx="21">
                  <c:v>Serbia</c:v>
                </c:pt>
                <c:pt idx="22">
                  <c:v>Greece</c:v>
                </c:pt>
                <c:pt idx="23">
                  <c:v>Israel</c:v>
                </c:pt>
                <c:pt idx="24">
                  <c:v>Croatia</c:v>
                </c:pt>
                <c:pt idx="25">
                  <c:v>Hungary</c:v>
                </c:pt>
                <c:pt idx="26">
                  <c:v>Sweden</c:v>
                </c:pt>
                <c:pt idx="27">
                  <c:v>Lithuania</c:v>
                </c:pt>
                <c:pt idx="28">
                  <c:v>United States of America</c:v>
                </c:pt>
                <c:pt idx="29">
                  <c:v>Slovak Republic</c:v>
                </c:pt>
                <c:pt idx="30">
                  <c:v>Russian Federation</c:v>
                </c:pt>
                <c:pt idx="31">
                  <c:v>Perm(Russian Federation)</c:v>
                </c:pt>
                <c:pt idx="32">
                  <c:v>Spain</c:v>
                </c:pt>
                <c:pt idx="33">
                  <c:v>Italy</c:v>
                </c:pt>
                <c:pt idx="34">
                  <c:v>Portugal</c:v>
                </c:pt>
                <c:pt idx="35">
                  <c:v>Luxembourg</c:v>
                </c:pt>
                <c:pt idx="36">
                  <c:v>Latvia</c:v>
                </c:pt>
                <c:pt idx="37">
                  <c:v>Iceland</c:v>
                </c:pt>
                <c:pt idx="38">
                  <c:v>United Kingdom</c:v>
                </c:pt>
                <c:pt idx="39">
                  <c:v>France</c:v>
                </c:pt>
                <c:pt idx="40">
                  <c:v>Czech Republic</c:v>
                </c:pt>
                <c:pt idx="41">
                  <c:v>New Zealand</c:v>
                </c:pt>
                <c:pt idx="42">
                  <c:v>Denmark</c:v>
                </c:pt>
                <c:pt idx="43">
                  <c:v>Slovenia</c:v>
                </c:pt>
                <c:pt idx="44">
                  <c:v>Ireland</c:v>
                </c:pt>
                <c:pt idx="45">
                  <c:v>Australia</c:v>
                </c:pt>
                <c:pt idx="46">
                  <c:v>Austria</c:v>
                </c:pt>
                <c:pt idx="47">
                  <c:v>Viet Nam</c:v>
                </c:pt>
                <c:pt idx="48">
                  <c:v>Germany</c:v>
                </c:pt>
                <c:pt idx="49">
                  <c:v>Belgium</c:v>
                </c:pt>
                <c:pt idx="50">
                  <c:v>Poland</c:v>
                </c:pt>
                <c:pt idx="51">
                  <c:v>Canada</c:v>
                </c:pt>
                <c:pt idx="52">
                  <c:v>Finland</c:v>
                </c:pt>
                <c:pt idx="53">
                  <c:v>Estonia</c:v>
                </c:pt>
                <c:pt idx="54">
                  <c:v>Netherlands</c:v>
                </c:pt>
                <c:pt idx="55">
                  <c:v>Switzerland</c:v>
                </c:pt>
                <c:pt idx="56">
                  <c:v>Liechtenstein</c:v>
                </c:pt>
                <c:pt idx="57">
                  <c:v>Japan</c:v>
                </c:pt>
                <c:pt idx="58">
                  <c:v>Macao-China</c:v>
                </c:pt>
                <c:pt idx="59">
                  <c:v>Korea</c:v>
                </c:pt>
                <c:pt idx="60">
                  <c:v>Chinese Taipei</c:v>
                </c:pt>
                <c:pt idx="61">
                  <c:v>Hong Kong-China</c:v>
                </c:pt>
                <c:pt idx="62">
                  <c:v>Singapore</c:v>
                </c:pt>
                <c:pt idx="63">
                  <c:v>Shanghai-China</c:v>
                </c:pt>
              </c:strCache>
            </c:strRef>
          </c:xVal>
          <c:yVal>
            <c:numRef>
              <c:f>'Table 2-a (2)'!$D$7:$BO$7</c:f>
              <c:numCache>
                <c:formatCode>0</c:formatCode>
                <c:ptCount val="64"/>
                <c:pt idx="0">
                  <c:v>407.40703739532222</c:v>
                </c:pt>
                <c:pt idx="1">
                  <c:v>385.50679306658611</c:v>
                </c:pt>
                <c:pt idx="2">
                  <c:v>414.65788852354171</c:v>
                </c:pt>
                <c:pt idx="3">
                  <c:v>405.97035698218451</c:v>
                </c:pt>
                <c:pt idx="4">
                  <c:v>404.77365871448319</c:v>
                </c:pt>
                <c:pt idx="5">
                  <c:v>413.02287518805997</c:v>
                </c:pt>
                <c:pt idx="6">
                  <c:v>411.06582536914505</c:v>
                </c:pt>
                <c:pt idx="7">
                  <c:v>428.73161909764997</c:v>
                </c:pt>
                <c:pt idx="8">
                  <c:v>388.10459501364568</c:v>
                </c:pt>
                <c:pt idx="9">
                  <c:v>433.19276255728312</c:v>
                </c:pt>
                <c:pt idx="10">
                  <c:v>446.97775444865329</c:v>
                </c:pt>
                <c:pt idx="11">
                  <c:v>426.1351863821713</c:v>
                </c:pt>
                <c:pt idx="12">
                  <c:v>440.5899888481614</c:v>
                </c:pt>
                <c:pt idx="13">
                  <c:v>448.70507684206763</c:v>
                </c:pt>
                <c:pt idx="14">
                  <c:v>455.17055542966392</c:v>
                </c:pt>
                <c:pt idx="15">
                  <c:v>445.96011798842829</c:v>
                </c:pt>
                <c:pt idx="16">
                  <c:v>438.84231140149444</c:v>
                </c:pt>
                <c:pt idx="17">
                  <c:v>463.4034363618963</c:v>
                </c:pt>
                <c:pt idx="18">
                  <c:v>460.85283151542609</c:v>
                </c:pt>
                <c:pt idx="19">
                  <c:v>465.38646720697528</c:v>
                </c:pt>
                <c:pt idx="20">
                  <c:v>467.56827986139473</c:v>
                </c:pt>
                <c:pt idx="21">
                  <c:v>466.88341045053943</c:v>
                </c:pt>
                <c:pt idx="22">
                  <c:v>478.11821709780662</c:v>
                </c:pt>
                <c:pt idx="23">
                  <c:v>505.9519920011378</c:v>
                </c:pt>
                <c:pt idx="24">
                  <c:v>495.42060319066144</c:v>
                </c:pt>
                <c:pt idx="25">
                  <c:v>510.11022163719599</c:v>
                </c:pt>
                <c:pt idx="26">
                  <c:v>474.33099088770507</c:v>
                </c:pt>
                <c:pt idx="27">
                  <c:v>502.45534552953745</c:v>
                </c:pt>
                <c:pt idx="28">
                  <c:v>515.80215021873789</c:v>
                </c:pt>
                <c:pt idx="29">
                  <c:v>524.72313467334834</c:v>
                </c:pt>
                <c:pt idx="30">
                  <c:v>483.18664187225249</c:v>
                </c:pt>
                <c:pt idx="31">
                  <c:v>496.95791695502362</c:v>
                </c:pt>
                <c:pt idx="32">
                  <c:v>514.94263957498333</c:v>
                </c:pt>
                <c:pt idx="33">
                  <c:v>522.75432529151647</c:v>
                </c:pt>
                <c:pt idx="34">
                  <c:v>516.92274671325629</c:v>
                </c:pt>
                <c:pt idx="35">
                  <c:v>518.33254475335741</c:v>
                </c:pt>
                <c:pt idx="36">
                  <c:v>513.40258893772068</c:v>
                </c:pt>
                <c:pt idx="37">
                  <c:v>501.81322295127421</c:v>
                </c:pt>
                <c:pt idx="38">
                  <c:v>539.64476384428519</c:v>
                </c:pt>
                <c:pt idx="39">
                  <c:v>514.52551902957748</c:v>
                </c:pt>
                <c:pt idx="40">
                  <c:v>539.18785220730467</c:v>
                </c:pt>
                <c:pt idx="41">
                  <c:v>554.3859259720175</c:v>
                </c:pt>
                <c:pt idx="42">
                  <c:v>525.87186382061714</c:v>
                </c:pt>
                <c:pt idx="43">
                  <c:v>529.54322288064066</c:v>
                </c:pt>
                <c:pt idx="44">
                  <c:v>536.6323155943486</c:v>
                </c:pt>
                <c:pt idx="45">
                  <c:v>557.23564057252008</c:v>
                </c:pt>
                <c:pt idx="46">
                  <c:v>539.52312366511035</c:v>
                </c:pt>
                <c:pt idx="47">
                  <c:v>552.17777444795433</c:v>
                </c:pt>
                <c:pt idx="48">
                  <c:v>551.80251744142242</c:v>
                </c:pt>
                <c:pt idx="49">
                  <c:v>554.85097033430714</c:v>
                </c:pt>
                <c:pt idx="50">
                  <c:v>543.13687974399443</c:v>
                </c:pt>
                <c:pt idx="51">
                  <c:v>550.56093152205699</c:v>
                </c:pt>
                <c:pt idx="52">
                  <c:v>553.90313103746382</c:v>
                </c:pt>
                <c:pt idx="53">
                  <c:v>540.41840589342644</c:v>
                </c:pt>
                <c:pt idx="54">
                  <c:v>564.28039540763245</c:v>
                </c:pt>
                <c:pt idx="55">
                  <c:v>552.00028806361286</c:v>
                </c:pt>
                <c:pt idx="56">
                  <c:v>557.218654252291</c:v>
                </c:pt>
                <c:pt idx="57">
                  <c:v>577.11969197075302</c:v>
                </c:pt>
                <c:pt idx="58">
                  <c:v>589.51477036732558</c:v>
                </c:pt>
                <c:pt idx="59">
                  <c:v>615.31986946195548</c:v>
                </c:pt>
                <c:pt idx="60">
                  <c:v>607.8551859262958</c:v>
                </c:pt>
                <c:pt idx="61">
                  <c:v>613.13693455846885</c:v>
                </c:pt>
                <c:pt idx="62">
                  <c:v>637.22482774279877</c:v>
                </c:pt>
                <c:pt idx="63">
                  <c:v>638.5356151976066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EB5-4F89-BE5A-FB0C439F56B8}"/>
            </c:ext>
          </c:extLst>
        </c:ser>
        <c:ser>
          <c:idx val="4"/>
          <c:order val="4"/>
          <c:tx>
            <c:strRef>
              <c:f>'Table 2-a (2)'!$B$8:$C$8</c:f>
              <c:strCache>
                <c:ptCount val="2"/>
                <c:pt idx="0">
                  <c:v>pv_math</c:v>
                </c:pt>
                <c:pt idx="1">
                  <c:v>all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'Table 2-a (2)'!$D$3:$BO$3</c:f>
              <c:strCache>
                <c:ptCount val="64"/>
                <c:pt idx="0">
                  <c:v>Peru</c:v>
                </c:pt>
                <c:pt idx="1">
                  <c:v>Indonesia</c:v>
                </c:pt>
                <c:pt idx="2">
                  <c:v>Qatar</c:v>
                </c:pt>
                <c:pt idx="3">
                  <c:v>Colombia</c:v>
                </c:pt>
                <c:pt idx="4">
                  <c:v>Jordan</c:v>
                </c:pt>
                <c:pt idx="5">
                  <c:v>Tunisia</c:v>
                </c:pt>
                <c:pt idx="6">
                  <c:v>Argentina</c:v>
                </c:pt>
                <c:pt idx="7">
                  <c:v>Brazil</c:v>
                </c:pt>
                <c:pt idx="8">
                  <c:v>Albania</c:v>
                </c:pt>
                <c:pt idx="9">
                  <c:v>Costa Rica</c:v>
                </c:pt>
                <c:pt idx="10">
                  <c:v>Uruguay</c:v>
                </c:pt>
                <c:pt idx="11">
                  <c:v>Montenegro</c:v>
                </c:pt>
                <c:pt idx="12">
                  <c:v>Mexico</c:v>
                </c:pt>
                <c:pt idx="13">
                  <c:v>Malaysia</c:v>
                </c:pt>
                <c:pt idx="14">
                  <c:v>Chile</c:v>
                </c:pt>
                <c:pt idx="15">
                  <c:v>Thailand</c:v>
                </c:pt>
                <c:pt idx="16">
                  <c:v>Kazakhstan</c:v>
                </c:pt>
                <c:pt idx="17">
                  <c:v>United Arab Emirates</c:v>
                </c:pt>
                <c:pt idx="18">
                  <c:v>Bulgaria</c:v>
                </c:pt>
                <c:pt idx="19">
                  <c:v>Romania</c:v>
                </c:pt>
                <c:pt idx="20">
                  <c:v>Turkey</c:v>
                </c:pt>
                <c:pt idx="21">
                  <c:v>Serbia</c:v>
                </c:pt>
                <c:pt idx="22">
                  <c:v>Greece</c:v>
                </c:pt>
                <c:pt idx="23">
                  <c:v>Israel</c:v>
                </c:pt>
                <c:pt idx="24">
                  <c:v>Croatia</c:v>
                </c:pt>
                <c:pt idx="25">
                  <c:v>Hungary</c:v>
                </c:pt>
                <c:pt idx="26">
                  <c:v>Sweden</c:v>
                </c:pt>
                <c:pt idx="27">
                  <c:v>Lithuania</c:v>
                </c:pt>
                <c:pt idx="28">
                  <c:v>United States of America</c:v>
                </c:pt>
                <c:pt idx="29">
                  <c:v>Slovak Republic</c:v>
                </c:pt>
                <c:pt idx="30">
                  <c:v>Russian Federation</c:v>
                </c:pt>
                <c:pt idx="31">
                  <c:v>Perm(Russian Federation)</c:v>
                </c:pt>
                <c:pt idx="32">
                  <c:v>Spain</c:v>
                </c:pt>
                <c:pt idx="33">
                  <c:v>Italy</c:v>
                </c:pt>
                <c:pt idx="34">
                  <c:v>Portugal</c:v>
                </c:pt>
                <c:pt idx="35">
                  <c:v>Luxembourg</c:v>
                </c:pt>
                <c:pt idx="36">
                  <c:v>Latvia</c:v>
                </c:pt>
                <c:pt idx="37">
                  <c:v>Iceland</c:v>
                </c:pt>
                <c:pt idx="38">
                  <c:v>United Kingdom</c:v>
                </c:pt>
                <c:pt idx="39">
                  <c:v>France</c:v>
                </c:pt>
                <c:pt idx="40">
                  <c:v>Czech Republic</c:v>
                </c:pt>
                <c:pt idx="41">
                  <c:v>New Zealand</c:v>
                </c:pt>
                <c:pt idx="42">
                  <c:v>Denmark</c:v>
                </c:pt>
                <c:pt idx="43">
                  <c:v>Slovenia</c:v>
                </c:pt>
                <c:pt idx="44">
                  <c:v>Ireland</c:v>
                </c:pt>
                <c:pt idx="45">
                  <c:v>Australia</c:v>
                </c:pt>
                <c:pt idx="46">
                  <c:v>Austria</c:v>
                </c:pt>
                <c:pt idx="47">
                  <c:v>Viet Nam</c:v>
                </c:pt>
                <c:pt idx="48">
                  <c:v>Germany</c:v>
                </c:pt>
                <c:pt idx="49">
                  <c:v>Belgium</c:v>
                </c:pt>
                <c:pt idx="50">
                  <c:v>Poland</c:v>
                </c:pt>
                <c:pt idx="51">
                  <c:v>Canada</c:v>
                </c:pt>
                <c:pt idx="52">
                  <c:v>Finland</c:v>
                </c:pt>
                <c:pt idx="53">
                  <c:v>Estonia</c:v>
                </c:pt>
                <c:pt idx="54">
                  <c:v>Netherlands</c:v>
                </c:pt>
                <c:pt idx="55">
                  <c:v>Switzerland</c:v>
                </c:pt>
                <c:pt idx="56">
                  <c:v>Liechtenstein</c:v>
                </c:pt>
                <c:pt idx="57">
                  <c:v>Japan</c:v>
                </c:pt>
                <c:pt idx="58">
                  <c:v>Macao-China</c:v>
                </c:pt>
                <c:pt idx="59">
                  <c:v>Korea</c:v>
                </c:pt>
                <c:pt idx="60">
                  <c:v>Chinese Taipei</c:v>
                </c:pt>
                <c:pt idx="61">
                  <c:v>Hong Kong-China</c:v>
                </c:pt>
                <c:pt idx="62">
                  <c:v>Singapore</c:v>
                </c:pt>
                <c:pt idx="63">
                  <c:v>Shanghai-China</c:v>
                </c:pt>
              </c:strCache>
            </c:strRef>
          </c:xVal>
          <c:yVal>
            <c:numRef>
              <c:f>'Table 2-a (2)'!$D$8:$BO$8</c:f>
              <c:numCache>
                <c:formatCode>0</c:formatCode>
                <c:ptCount val="64"/>
                <c:pt idx="0">
                  <c:v>368.10254712735599</c:v>
                </c:pt>
                <c:pt idx="1">
                  <c:v>375.11445168174816</c:v>
                </c:pt>
                <c:pt idx="2">
                  <c:v>376.44839863469224</c:v>
                </c:pt>
                <c:pt idx="3">
                  <c:v>376.48860107281826</c:v>
                </c:pt>
                <c:pt idx="4">
                  <c:v>385.59555639555833</c:v>
                </c:pt>
                <c:pt idx="5">
                  <c:v>387.82462962025375</c:v>
                </c:pt>
                <c:pt idx="6">
                  <c:v>388.43170990714674</c:v>
                </c:pt>
                <c:pt idx="7">
                  <c:v>388.50896333838892</c:v>
                </c:pt>
                <c:pt idx="8">
                  <c:v>394.32933335631412</c:v>
                </c:pt>
                <c:pt idx="9">
                  <c:v>406.99986698879184</c:v>
                </c:pt>
                <c:pt idx="10">
                  <c:v>409.29156793771199</c:v>
                </c:pt>
                <c:pt idx="11">
                  <c:v>409.62661328435456</c:v>
                </c:pt>
                <c:pt idx="12">
                  <c:v>413.28146666769976</c:v>
                </c:pt>
                <c:pt idx="13">
                  <c:v>420.5129676190478</c:v>
                </c:pt>
                <c:pt idx="14">
                  <c:v>422.63235545200718</c:v>
                </c:pt>
                <c:pt idx="15">
                  <c:v>426.73749129301018</c:v>
                </c:pt>
                <c:pt idx="16">
                  <c:v>431.79840850507571</c:v>
                </c:pt>
                <c:pt idx="17">
                  <c:v>434.00716465781574</c:v>
                </c:pt>
                <c:pt idx="18">
                  <c:v>438.7382598774164</c:v>
                </c:pt>
                <c:pt idx="19">
                  <c:v>444.55424278765287</c:v>
                </c:pt>
                <c:pt idx="20">
                  <c:v>447.98441497895749</c:v>
                </c:pt>
                <c:pt idx="21">
                  <c:v>448.85913024759969</c:v>
                </c:pt>
                <c:pt idx="22">
                  <c:v>452.97342685890976</c:v>
                </c:pt>
                <c:pt idx="23">
                  <c:v>466.48143014930378</c:v>
                </c:pt>
                <c:pt idx="24">
                  <c:v>471.13146075925152</c:v>
                </c:pt>
                <c:pt idx="25">
                  <c:v>477.04445501549026</c:v>
                </c:pt>
                <c:pt idx="26">
                  <c:v>478.26063590300987</c:v>
                </c:pt>
                <c:pt idx="27">
                  <c:v>478.82327743335418</c:v>
                </c:pt>
                <c:pt idx="28">
                  <c:v>481.36678627921356</c:v>
                </c:pt>
                <c:pt idx="29">
                  <c:v>481.64474400632844</c:v>
                </c:pt>
                <c:pt idx="30">
                  <c:v>482.16941566331155</c:v>
                </c:pt>
                <c:pt idx="31">
                  <c:v>483.58003080303263</c:v>
                </c:pt>
                <c:pt idx="32">
                  <c:v>484.31929780196191</c:v>
                </c:pt>
                <c:pt idx="33">
                  <c:v>485.32118101256566</c:v>
                </c:pt>
                <c:pt idx="34">
                  <c:v>487.06318134390733</c:v>
                </c:pt>
                <c:pt idx="35">
                  <c:v>489.84509803719658</c:v>
                </c:pt>
                <c:pt idx="36">
                  <c:v>490.57102141135442</c:v>
                </c:pt>
                <c:pt idx="37">
                  <c:v>492.79569723949663</c:v>
                </c:pt>
                <c:pt idx="38">
                  <c:v>493.93423089630409</c:v>
                </c:pt>
                <c:pt idx="39">
                  <c:v>494.98467432063057</c:v>
                </c:pt>
                <c:pt idx="40">
                  <c:v>498.95788231767892</c:v>
                </c:pt>
                <c:pt idx="41">
                  <c:v>499.749902827592</c:v>
                </c:pt>
                <c:pt idx="42">
                  <c:v>500.0267566254139</c:v>
                </c:pt>
                <c:pt idx="43">
                  <c:v>501.12742239095326</c:v>
                </c:pt>
                <c:pt idx="44">
                  <c:v>501.49746019664821</c:v>
                </c:pt>
                <c:pt idx="45">
                  <c:v>504.15076631112953</c:v>
                </c:pt>
                <c:pt idx="46">
                  <c:v>505.54074324980269</c:v>
                </c:pt>
                <c:pt idx="47">
                  <c:v>511.33820750118758</c:v>
                </c:pt>
                <c:pt idx="48">
                  <c:v>513.52505581992546</c:v>
                </c:pt>
                <c:pt idx="49">
                  <c:v>514.52924472735526</c:v>
                </c:pt>
                <c:pt idx="50">
                  <c:v>517.50109681795698</c:v>
                </c:pt>
                <c:pt idx="51">
                  <c:v>518.07039959593624</c:v>
                </c:pt>
                <c:pt idx="52">
                  <c:v>518.75033528297615</c:v>
                </c:pt>
                <c:pt idx="53">
                  <c:v>520.54552167679503</c:v>
                </c:pt>
                <c:pt idx="54">
                  <c:v>522.97175819268023</c:v>
                </c:pt>
                <c:pt idx="55">
                  <c:v>530.93100395040528</c:v>
                </c:pt>
                <c:pt idx="56">
                  <c:v>534.96508297892069</c:v>
                </c:pt>
                <c:pt idx="57">
                  <c:v>536.40691823421946</c:v>
                </c:pt>
                <c:pt idx="58">
                  <c:v>538.13449473391779</c:v>
                </c:pt>
                <c:pt idx="59">
                  <c:v>553.76665914360933</c:v>
                </c:pt>
                <c:pt idx="60">
                  <c:v>559.82479620150173</c:v>
                </c:pt>
                <c:pt idx="61">
                  <c:v>561.24109645455235</c:v>
                </c:pt>
                <c:pt idx="62">
                  <c:v>573.46831429665087</c:v>
                </c:pt>
                <c:pt idx="63">
                  <c:v>612.67553630544353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EB5-4F89-BE5A-FB0C439F5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708392"/>
        <c:axId val="1"/>
      </c:scatterChart>
      <c:valAx>
        <c:axId val="536708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708392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21</xdr:row>
          <xdr:rowOff>0</xdr:rowOff>
        </xdr:from>
        <xdr:to>
          <xdr:col>3</xdr:col>
          <xdr:colOff>374650</xdr:colOff>
          <xdr:row>40</xdr:row>
          <xdr:rowOff>60325</xdr:rowOff>
        </xdr:to>
        <xdr:pic>
          <xdr:nvPicPr>
            <xdr:cNvPr id="1316885" name="Picture 7">
              <a:extLst>
                <a:ext uri="{FF2B5EF4-FFF2-40B4-BE49-F238E27FC236}">
                  <a16:creationId xmlns:a16="http://schemas.microsoft.com/office/drawing/2014/main" id="{02F31B67-11F2-4593-A53B-7D7E4FF91A82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Appendix B'!$A$1:$E$6" spid="_x0000_s1316890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0" y="5413375"/>
              <a:ext cx="3248025" cy="3076575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pic>
        <xdr:clientData/>
      </xdr:twoCellAnchor>
    </mc:Choice>
    <mc:Fallback/>
  </mc:AlternateContent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19050</xdr:colOff>
      <xdr:row>1</xdr:row>
      <xdr:rowOff>0</xdr:rowOff>
    </xdr:from>
    <xdr:to>
      <xdr:col>30</xdr:col>
      <xdr:colOff>19050</xdr:colOff>
      <xdr:row>66</xdr:row>
      <xdr:rowOff>142875</xdr:rowOff>
    </xdr:to>
    <xdr:graphicFrame macro="">
      <xdr:nvGraphicFramePr>
        <xdr:cNvPr id="44151" name="Chart 1">
          <a:extLst>
            <a:ext uri="{FF2B5EF4-FFF2-40B4-BE49-F238E27FC236}">
              <a16:creationId xmlns:a16="http://schemas.microsoft.com/office/drawing/2014/main" id="{EF8E1B02-A246-4FC0-BA34-9500D8FF76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9525</xdr:colOff>
      <xdr:row>1</xdr:row>
      <xdr:rowOff>19050</xdr:rowOff>
    </xdr:from>
    <xdr:to>
      <xdr:col>42</xdr:col>
      <xdr:colOff>600075</xdr:colOff>
      <xdr:row>66</xdr:row>
      <xdr:rowOff>85725</xdr:rowOff>
    </xdr:to>
    <xdr:graphicFrame macro="">
      <xdr:nvGraphicFramePr>
        <xdr:cNvPr id="455786" name="Chart 1">
          <a:extLst>
            <a:ext uri="{FF2B5EF4-FFF2-40B4-BE49-F238E27FC236}">
              <a16:creationId xmlns:a16="http://schemas.microsoft.com/office/drawing/2014/main" id="{AEFD7F00-165C-4301-8AA9-864EDC3797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54</xdr:col>
      <xdr:colOff>485775</xdr:colOff>
      <xdr:row>12</xdr:row>
      <xdr:rowOff>104775</xdr:rowOff>
    </xdr:from>
    <xdr:to>
      <xdr:col>70</xdr:col>
      <xdr:colOff>581025</xdr:colOff>
      <xdr:row>37</xdr:row>
      <xdr:rowOff>123825</xdr:rowOff>
    </xdr:to>
    <xdr:graphicFrame macro="">
      <xdr:nvGraphicFramePr>
        <xdr:cNvPr id="1042479" name="Chart 2">
          <a:extLst>
            <a:ext uri="{FF2B5EF4-FFF2-40B4-BE49-F238E27FC236}">
              <a16:creationId xmlns:a16="http://schemas.microsoft.com/office/drawing/2014/main" id="{822ECE47-88F4-42BA-9E22-510D3DB099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609600</xdr:colOff>
      <xdr:row>2</xdr:row>
      <xdr:rowOff>19050</xdr:rowOff>
    </xdr:from>
    <xdr:to>
      <xdr:col>30</xdr:col>
      <xdr:colOff>38100</xdr:colOff>
      <xdr:row>44</xdr:row>
      <xdr:rowOff>95250</xdr:rowOff>
    </xdr:to>
    <xdr:graphicFrame macro="">
      <xdr:nvGraphicFramePr>
        <xdr:cNvPr id="36951" name="Chart 1">
          <a:extLst>
            <a:ext uri="{FF2B5EF4-FFF2-40B4-BE49-F238E27FC236}">
              <a16:creationId xmlns:a16="http://schemas.microsoft.com/office/drawing/2014/main" id="{26C3DBA1-EEBD-4F1B-BFE0-3A5523E19B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2</xdr:row>
      <xdr:rowOff>9525</xdr:rowOff>
    </xdr:from>
    <xdr:to>
      <xdr:col>24</xdr:col>
      <xdr:colOff>371475</xdr:colOff>
      <xdr:row>34</xdr:row>
      <xdr:rowOff>114300</xdr:rowOff>
    </xdr:to>
    <xdr:graphicFrame macro="">
      <xdr:nvGraphicFramePr>
        <xdr:cNvPr id="355415" name="Chart 1">
          <a:extLst>
            <a:ext uri="{FF2B5EF4-FFF2-40B4-BE49-F238E27FC236}">
              <a16:creationId xmlns:a16="http://schemas.microsoft.com/office/drawing/2014/main" id="{072505E2-1D76-4046-B14B-3E82F24376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609600</xdr:colOff>
      <xdr:row>1</xdr:row>
      <xdr:rowOff>161925</xdr:rowOff>
    </xdr:from>
    <xdr:to>
      <xdr:col>26</xdr:col>
      <xdr:colOff>9525</xdr:colOff>
      <xdr:row>32</xdr:row>
      <xdr:rowOff>161925</xdr:rowOff>
    </xdr:to>
    <xdr:graphicFrame macro="">
      <xdr:nvGraphicFramePr>
        <xdr:cNvPr id="356439" name="Chart 1">
          <a:extLst>
            <a:ext uri="{FF2B5EF4-FFF2-40B4-BE49-F238E27FC236}">
              <a16:creationId xmlns:a16="http://schemas.microsoft.com/office/drawing/2014/main" id="{74DA5317-E710-4FF2-BBC0-5959751801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2</xdr:row>
      <xdr:rowOff>9525</xdr:rowOff>
    </xdr:from>
    <xdr:to>
      <xdr:col>24</xdr:col>
      <xdr:colOff>561975</xdr:colOff>
      <xdr:row>45</xdr:row>
      <xdr:rowOff>9525</xdr:rowOff>
    </xdr:to>
    <xdr:graphicFrame macro="">
      <xdr:nvGraphicFramePr>
        <xdr:cNvPr id="357463" name="Chart 2">
          <a:extLst>
            <a:ext uri="{FF2B5EF4-FFF2-40B4-BE49-F238E27FC236}">
              <a16:creationId xmlns:a16="http://schemas.microsoft.com/office/drawing/2014/main" id="{38DFF1EB-C6A2-4700-B0DD-02C4386A6B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247650</xdr:colOff>
      <xdr:row>1</xdr:row>
      <xdr:rowOff>152400</xdr:rowOff>
    </xdr:from>
    <xdr:to>
      <xdr:col>23</xdr:col>
      <xdr:colOff>38100</xdr:colOff>
      <xdr:row>30</xdr:row>
      <xdr:rowOff>114300</xdr:rowOff>
    </xdr:to>
    <xdr:graphicFrame macro="">
      <xdr:nvGraphicFramePr>
        <xdr:cNvPr id="358487" name="Chart 1">
          <a:extLst>
            <a:ext uri="{FF2B5EF4-FFF2-40B4-BE49-F238E27FC236}">
              <a16:creationId xmlns:a16="http://schemas.microsoft.com/office/drawing/2014/main" id="{987B6F05-40B5-4337-9DB1-15D122883C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266700</xdr:colOff>
      <xdr:row>1</xdr:row>
      <xdr:rowOff>114300</xdr:rowOff>
    </xdr:from>
    <xdr:to>
      <xdr:col>24</xdr:col>
      <xdr:colOff>409575</xdr:colOff>
      <xdr:row>33</xdr:row>
      <xdr:rowOff>66675</xdr:rowOff>
    </xdr:to>
    <xdr:graphicFrame macro="">
      <xdr:nvGraphicFramePr>
        <xdr:cNvPr id="359511" name="Chart 1">
          <a:extLst>
            <a:ext uri="{FF2B5EF4-FFF2-40B4-BE49-F238E27FC236}">
              <a16:creationId xmlns:a16="http://schemas.microsoft.com/office/drawing/2014/main" id="{220B3A6F-44AD-4571-BADD-CEBAFEB984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17</xdr:col>
      <xdr:colOff>600075</xdr:colOff>
      <xdr:row>66</xdr:row>
      <xdr:rowOff>9525</xdr:rowOff>
    </xdr:to>
    <xdr:graphicFrame macro="">
      <xdr:nvGraphicFramePr>
        <xdr:cNvPr id="4216" name="Chart 1">
          <a:extLst>
            <a:ext uri="{FF2B5EF4-FFF2-40B4-BE49-F238E27FC236}">
              <a16:creationId xmlns:a16="http://schemas.microsoft.com/office/drawing/2014/main" id="{C70EE4FA-CA7B-4113-A467-2EB6285174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523875</xdr:colOff>
      <xdr:row>0</xdr:row>
      <xdr:rowOff>19050</xdr:rowOff>
    </xdr:from>
    <xdr:to>
      <xdr:col>33</xdr:col>
      <xdr:colOff>200025</xdr:colOff>
      <xdr:row>88</xdr:row>
      <xdr:rowOff>9525</xdr:rowOff>
    </xdr:to>
    <xdr:graphicFrame macro="">
      <xdr:nvGraphicFramePr>
        <xdr:cNvPr id="10367" name="Chart 2">
          <a:extLst>
            <a:ext uri="{FF2B5EF4-FFF2-40B4-BE49-F238E27FC236}">
              <a16:creationId xmlns:a16="http://schemas.microsoft.com/office/drawing/2014/main" id="{F3479782-1959-4D31-98DB-2746BA1451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19050</xdr:colOff>
      <xdr:row>1</xdr:row>
      <xdr:rowOff>0</xdr:rowOff>
    </xdr:from>
    <xdr:to>
      <xdr:col>33</xdr:col>
      <xdr:colOff>0</xdr:colOff>
      <xdr:row>65</xdr:row>
      <xdr:rowOff>152400</xdr:rowOff>
    </xdr:to>
    <xdr:graphicFrame macro="">
      <xdr:nvGraphicFramePr>
        <xdr:cNvPr id="66678" name="Chart 2">
          <a:extLst>
            <a:ext uri="{FF2B5EF4-FFF2-40B4-BE49-F238E27FC236}">
              <a16:creationId xmlns:a16="http://schemas.microsoft.com/office/drawing/2014/main" id="{7A22585D-E0BA-44F8-8AF3-73E229CAF8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1</xdr:row>
      <xdr:rowOff>161925</xdr:rowOff>
    </xdr:from>
    <xdr:to>
      <xdr:col>18</xdr:col>
      <xdr:colOff>600075</xdr:colOff>
      <xdr:row>65</xdr:row>
      <xdr:rowOff>161925</xdr:rowOff>
    </xdr:to>
    <xdr:graphicFrame macro="">
      <xdr:nvGraphicFramePr>
        <xdr:cNvPr id="165990" name="Chart 1">
          <a:extLst>
            <a:ext uri="{FF2B5EF4-FFF2-40B4-BE49-F238E27FC236}">
              <a16:creationId xmlns:a16="http://schemas.microsoft.com/office/drawing/2014/main" id="{1C83B109-270F-4792-AB1B-3B89251A20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533400</xdr:colOff>
      <xdr:row>0</xdr:row>
      <xdr:rowOff>0</xdr:rowOff>
    </xdr:from>
    <xdr:to>
      <xdr:col>26</xdr:col>
      <xdr:colOff>228600</xdr:colOff>
      <xdr:row>65</xdr:row>
      <xdr:rowOff>104775</xdr:rowOff>
    </xdr:to>
    <xdr:graphicFrame macro="">
      <xdr:nvGraphicFramePr>
        <xdr:cNvPr id="3305" name="Chart 1">
          <a:extLst>
            <a:ext uri="{FF2B5EF4-FFF2-40B4-BE49-F238E27FC236}">
              <a16:creationId xmlns:a16="http://schemas.microsoft.com/office/drawing/2014/main" id="{A2FDAF7C-C8B3-4676-86C5-228734D7F9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9525</xdr:colOff>
      <xdr:row>0</xdr:row>
      <xdr:rowOff>142875</xdr:rowOff>
    </xdr:from>
    <xdr:to>
      <xdr:col>17</xdr:col>
      <xdr:colOff>600075</xdr:colOff>
      <xdr:row>65</xdr:row>
      <xdr:rowOff>152400</xdr:rowOff>
    </xdr:to>
    <xdr:graphicFrame macro="">
      <xdr:nvGraphicFramePr>
        <xdr:cNvPr id="3306" name="Chart 2">
          <a:extLst>
            <a:ext uri="{FF2B5EF4-FFF2-40B4-BE49-F238E27FC236}">
              <a16:creationId xmlns:a16="http://schemas.microsoft.com/office/drawing/2014/main" id="{AB87F31F-A00B-47F7-A86C-0E56041957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9525</xdr:colOff>
      <xdr:row>1</xdr:row>
      <xdr:rowOff>0</xdr:rowOff>
    </xdr:from>
    <xdr:to>
      <xdr:col>33</xdr:col>
      <xdr:colOff>0</xdr:colOff>
      <xdr:row>65</xdr:row>
      <xdr:rowOff>161925</xdr:rowOff>
    </xdr:to>
    <xdr:graphicFrame macro="">
      <xdr:nvGraphicFramePr>
        <xdr:cNvPr id="56439" name="Chart 1">
          <a:extLst>
            <a:ext uri="{FF2B5EF4-FFF2-40B4-BE49-F238E27FC236}">
              <a16:creationId xmlns:a16="http://schemas.microsoft.com/office/drawing/2014/main" id="{CAD9C5F9-7F46-4EBB-964D-139E227D83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0.12295</cdr:x>
      <cdr:y>0.95405</cdr:y>
    </cdr:from>
    <cdr:to>
      <cdr:x>1</cdr:x>
      <cdr:y>0.96843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35F8AB4D-CB26-4675-9551-5E6C4F34FCFF}"/>
            </a:ext>
          </a:extLst>
        </cdr:cNvPr>
        <cdr:cNvSpPr txBox="1"/>
      </cdr:nvSpPr>
      <cdr:spPr>
        <a:xfrm xmlns:a="http://schemas.openxmlformats.org/drawingml/2006/main">
          <a:off x="1204072" y="12483353"/>
          <a:ext cx="8434668" cy="2017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200" b="1"/>
            <a:t>% 100</a:t>
          </a:r>
          <a:r>
            <a:rPr lang="en-US" sz="1200" b="1" baseline="0"/>
            <a:t>                    50                       0                       50                     100                    50                        0                       50                     100     </a:t>
          </a:r>
          <a:endParaRPr lang="en-US" sz="1200" b="1"/>
        </a:p>
      </cdr:txBody>
    </cdr:sp>
  </cdr:relSizeAnchor>
  <cdr:relSizeAnchor xmlns:cdr="http://schemas.openxmlformats.org/drawingml/2006/chartDrawing">
    <cdr:from>
      <cdr:x>0.12344</cdr:x>
      <cdr:y>0.01918</cdr:y>
    </cdr:from>
    <cdr:to>
      <cdr:x>1</cdr:x>
      <cdr:y>0.03455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1E5E011E-51FF-4516-B0D5-5BA252B8C66B}"/>
            </a:ext>
          </a:extLst>
        </cdr:cNvPr>
        <cdr:cNvSpPr txBox="1"/>
      </cdr:nvSpPr>
      <cdr:spPr>
        <a:xfrm xmlns:a="http://schemas.openxmlformats.org/drawingml/2006/main">
          <a:off x="1239210" y="273163"/>
          <a:ext cx="8800140" cy="21886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200" b="1"/>
            <a:t>Exponential Function (real)                                           Proper Number  (pseudo)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76200</xdr:colOff>
      <xdr:row>0</xdr:row>
      <xdr:rowOff>152400</xdr:rowOff>
    </xdr:from>
    <xdr:to>
      <xdr:col>24</xdr:col>
      <xdr:colOff>381000</xdr:colOff>
      <xdr:row>73</xdr:row>
      <xdr:rowOff>9525</xdr:rowOff>
    </xdr:to>
    <xdr:graphicFrame macro="">
      <xdr:nvGraphicFramePr>
        <xdr:cNvPr id="415826" name="Chart 1">
          <a:extLst>
            <a:ext uri="{FF2B5EF4-FFF2-40B4-BE49-F238E27FC236}">
              <a16:creationId xmlns:a16="http://schemas.microsoft.com/office/drawing/2014/main" id="{A7617D16-A019-429D-8DE4-84BA794F18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57150</xdr:colOff>
      <xdr:row>2</xdr:row>
      <xdr:rowOff>38100</xdr:rowOff>
    </xdr:from>
    <xdr:to>
      <xdr:col>48</xdr:col>
      <xdr:colOff>466725</xdr:colOff>
      <xdr:row>76</xdr:row>
      <xdr:rowOff>142875</xdr:rowOff>
    </xdr:to>
    <xdr:graphicFrame macro="">
      <xdr:nvGraphicFramePr>
        <xdr:cNvPr id="454763" name="Chart 1">
          <a:extLst>
            <a:ext uri="{FF2B5EF4-FFF2-40B4-BE49-F238E27FC236}">
              <a16:creationId xmlns:a16="http://schemas.microsoft.com/office/drawing/2014/main" id="{7AC7FB00-A920-41CC-89C1-087EBE9ECC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0.21651</cdr:x>
      <cdr:y>0.02814</cdr:y>
    </cdr:from>
    <cdr:to>
      <cdr:x>0.88601</cdr:x>
      <cdr:y>0.04356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F859D689-3C9F-4E2D-A712-2A7E0E27AA1C}"/>
            </a:ext>
          </a:extLst>
        </cdr:cNvPr>
        <cdr:cNvSpPr txBox="1"/>
      </cdr:nvSpPr>
      <cdr:spPr>
        <a:xfrm xmlns:a="http://schemas.openxmlformats.org/drawingml/2006/main">
          <a:off x="1009944" y="323613"/>
          <a:ext cx="3048000" cy="17393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0.25992</cdr:x>
      <cdr:y>0.02114</cdr:y>
    </cdr:from>
    <cdr:to>
      <cdr:x>1</cdr:x>
      <cdr:y>0.04088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35079EF8-3F54-4640-96A2-EAB73FCE04CF}"/>
            </a:ext>
          </a:extLst>
        </cdr:cNvPr>
        <cdr:cNvSpPr txBox="1"/>
      </cdr:nvSpPr>
      <cdr:spPr>
        <a:xfrm xmlns:a="http://schemas.openxmlformats.org/drawingml/2006/main">
          <a:off x="1875063" y="264495"/>
          <a:ext cx="5257800" cy="2473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b="1">
              <a:solidFill>
                <a:sysClr val="windowText" lastClr="000000"/>
              </a:solidFill>
            </a:rPr>
            <a:t>more girls are over claimers                            &lt;--|--&gt;                         </a:t>
          </a:r>
          <a:r>
            <a:rPr lang="en-US" sz="1000" b="1" baseline="0">
              <a:solidFill>
                <a:sysClr val="windowText" lastClr="000000"/>
              </a:solidFill>
            </a:rPr>
            <a:t> more boys are over claimers</a:t>
          </a:r>
          <a:endParaRPr lang="en-US" sz="1000" b="1">
            <a:solidFill>
              <a:sysClr val="windowText" lastClr="000000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276225</xdr:colOff>
      <xdr:row>2</xdr:row>
      <xdr:rowOff>123825</xdr:rowOff>
    </xdr:from>
    <xdr:to>
      <xdr:col>26</xdr:col>
      <xdr:colOff>304800</xdr:colOff>
      <xdr:row>65</xdr:row>
      <xdr:rowOff>76200</xdr:rowOff>
    </xdr:to>
    <xdr:pic>
      <xdr:nvPicPr>
        <xdr:cNvPr id="1622048" name="Picture 1">
          <a:extLst>
            <a:ext uri="{FF2B5EF4-FFF2-40B4-BE49-F238E27FC236}">
              <a16:creationId xmlns:a16="http://schemas.microsoft.com/office/drawing/2014/main" id="{25268BDB-501F-4625-9115-1D9430200E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10650" y="447675"/>
          <a:ext cx="7343775" cy="10153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590550</xdr:colOff>
      <xdr:row>0</xdr:row>
      <xdr:rowOff>66675</xdr:rowOff>
    </xdr:from>
    <xdr:to>
      <xdr:col>25</xdr:col>
      <xdr:colOff>571500</xdr:colOff>
      <xdr:row>65</xdr:row>
      <xdr:rowOff>66675</xdr:rowOff>
    </xdr:to>
    <xdr:graphicFrame macro="">
      <xdr:nvGraphicFramePr>
        <xdr:cNvPr id="2270" name="Chart 1">
          <a:extLst>
            <a:ext uri="{FF2B5EF4-FFF2-40B4-BE49-F238E27FC236}">
              <a16:creationId xmlns:a16="http://schemas.microsoft.com/office/drawing/2014/main" id="{D6D7393F-E026-4041-B87B-FDEA512C95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</xdr:row>
      <xdr:rowOff>9525</xdr:rowOff>
    </xdr:from>
    <xdr:to>
      <xdr:col>17</xdr:col>
      <xdr:colOff>0</xdr:colOff>
      <xdr:row>66</xdr:row>
      <xdr:rowOff>0</xdr:rowOff>
    </xdr:to>
    <xdr:graphicFrame macro="">
      <xdr:nvGraphicFramePr>
        <xdr:cNvPr id="2271" name="Chart 2">
          <a:extLst>
            <a:ext uri="{FF2B5EF4-FFF2-40B4-BE49-F238E27FC236}">
              <a16:creationId xmlns:a16="http://schemas.microsoft.com/office/drawing/2014/main" id="{5F7BB4CC-7C5A-4AC0-85A8-DD26F5B73A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600075</xdr:colOff>
      <xdr:row>1</xdr:row>
      <xdr:rowOff>9525</xdr:rowOff>
    </xdr:from>
    <xdr:to>
      <xdr:col>29</xdr:col>
      <xdr:colOff>19050</xdr:colOff>
      <xdr:row>67</xdr:row>
      <xdr:rowOff>0</xdr:rowOff>
    </xdr:to>
    <xdr:graphicFrame macro="">
      <xdr:nvGraphicFramePr>
        <xdr:cNvPr id="42103" name="Chart 2">
          <a:extLst>
            <a:ext uri="{FF2B5EF4-FFF2-40B4-BE49-F238E27FC236}">
              <a16:creationId xmlns:a16="http://schemas.microsoft.com/office/drawing/2014/main" id="{562BF370-F514-4FF2-8B22-4B8EE07CBF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/>
  </sheetPr>
  <dimension ref="A1:G20"/>
  <sheetViews>
    <sheetView view="pageBreakPreview" zoomScale="60" zoomScaleNormal="100" workbookViewId="0">
      <selection activeCell="E27" sqref="E27"/>
    </sheetView>
  </sheetViews>
  <sheetFormatPr defaultRowHeight="12.75" x14ac:dyDescent="0.2"/>
  <cols>
    <col min="1" max="1" width="11.5703125" customWidth="1"/>
    <col min="2" max="2" width="20.85546875" customWidth="1"/>
    <col min="3" max="7" width="10.42578125" customWidth="1"/>
  </cols>
  <sheetData>
    <row r="1" spans="1:7" x14ac:dyDescent="0.2">
      <c r="A1" s="35" t="s">
        <v>284</v>
      </c>
      <c r="B1" s="35"/>
      <c r="C1" s="35"/>
      <c r="D1" s="35"/>
      <c r="E1" s="35"/>
      <c r="F1" s="35"/>
      <c r="G1" s="35"/>
    </row>
    <row r="2" spans="1:7" x14ac:dyDescent="0.2">
      <c r="A2" s="33" t="s">
        <v>252</v>
      </c>
      <c r="B2" s="33"/>
      <c r="C2" s="33"/>
      <c r="D2" s="33"/>
      <c r="E2" s="33"/>
      <c r="F2" s="33"/>
      <c r="G2" s="33"/>
    </row>
    <row r="3" spans="1:7" x14ac:dyDescent="0.2">
      <c r="A3" s="34" t="s">
        <v>253</v>
      </c>
      <c r="B3" s="34"/>
      <c r="C3" s="34"/>
      <c r="D3" s="34"/>
      <c r="E3" s="34"/>
      <c r="F3" s="34"/>
      <c r="G3" s="34"/>
    </row>
    <row r="4" spans="1:7" s="14" customFormat="1" ht="76.5" x14ac:dyDescent="0.2">
      <c r="A4" s="17" t="s">
        <v>283</v>
      </c>
      <c r="B4" s="17" t="s">
        <v>270</v>
      </c>
      <c r="C4" s="17" t="s">
        <v>271</v>
      </c>
      <c r="D4" s="17" t="s">
        <v>272</v>
      </c>
      <c r="E4" s="17" t="s">
        <v>273</v>
      </c>
      <c r="F4" s="17" t="s">
        <v>274</v>
      </c>
      <c r="G4" s="17" t="s">
        <v>275</v>
      </c>
    </row>
    <row r="5" spans="1:7" ht="18.75" x14ac:dyDescent="0.3">
      <c r="A5" s="18" t="s">
        <v>281</v>
      </c>
      <c r="B5" s="5" t="s">
        <v>254</v>
      </c>
      <c r="C5" s="19" t="s">
        <v>276</v>
      </c>
      <c r="D5" s="19" t="s">
        <v>277</v>
      </c>
      <c r="E5" s="19" t="s">
        <v>278</v>
      </c>
      <c r="F5" s="19" t="s">
        <v>279</v>
      </c>
      <c r="G5" s="19" t="s">
        <v>280</v>
      </c>
    </row>
    <row r="6" spans="1:7" ht="18.75" x14ac:dyDescent="0.3">
      <c r="A6" s="18" t="s">
        <v>281</v>
      </c>
      <c r="B6" s="5" t="s">
        <v>255</v>
      </c>
      <c r="C6" s="19" t="s">
        <v>276</v>
      </c>
      <c r="D6" s="19" t="s">
        <v>277</v>
      </c>
      <c r="E6" s="19" t="s">
        <v>278</v>
      </c>
      <c r="F6" s="19" t="s">
        <v>279</v>
      </c>
      <c r="G6" s="19" t="s">
        <v>280</v>
      </c>
    </row>
    <row r="7" spans="1:7" ht="18.75" x14ac:dyDescent="0.3">
      <c r="A7" s="18" t="s">
        <v>281</v>
      </c>
      <c r="B7" s="5" t="s">
        <v>256</v>
      </c>
      <c r="C7" s="19" t="s">
        <v>276</v>
      </c>
      <c r="D7" s="19" t="s">
        <v>277</v>
      </c>
      <c r="E7" s="19" t="s">
        <v>278</v>
      </c>
      <c r="F7" s="19" t="s">
        <v>279</v>
      </c>
      <c r="G7" s="19" t="s">
        <v>280</v>
      </c>
    </row>
    <row r="8" spans="1:7" ht="18.75" x14ac:dyDescent="0.3">
      <c r="A8" s="18" t="s">
        <v>282</v>
      </c>
      <c r="B8" s="5" t="s">
        <v>257</v>
      </c>
      <c r="C8" s="19" t="s">
        <v>276</v>
      </c>
      <c r="D8" s="19" t="s">
        <v>277</v>
      </c>
      <c r="E8" s="19" t="s">
        <v>278</v>
      </c>
      <c r="F8" s="19" t="s">
        <v>279</v>
      </c>
      <c r="G8" s="19" t="s">
        <v>280</v>
      </c>
    </row>
    <row r="9" spans="1:7" ht="18.75" x14ac:dyDescent="0.3">
      <c r="A9" s="18" t="s">
        <v>281</v>
      </c>
      <c r="B9" s="5" t="s">
        <v>258</v>
      </c>
      <c r="C9" s="19" t="s">
        <v>276</v>
      </c>
      <c r="D9" s="19" t="s">
        <v>277</v>
      </c>
      <c r="E9" s="19" t="s">
        <v>278</v>
      </c>
      <c r="F9" s="19" t="s">
        <v>279</v>
      </c>
      <c r="G9" s="19" t="s">
        <v>280</v>
      </c>
    </row>
    <row r="10" spans="1:7" ht="18.75" x14ac:dyDescent="0.3">
      <c r="A10" s="18" t="s">
        <v>281</v>
      </c>
      <c r="B10" s="5" t="s">
        <v>259</v>
      </c>
      <c r="C10" s="19" t="s">
        <v>276</v>
      </c>
      <c r="D10" s="19" t="s">
        <v>277</v>
      </c>
      <c r="E10" s="19" t="s">
        <v>278</v>
      </c>
      <c r="F10" s="19" t="s">
        <v>279</v>
      </c>
      <c r="G10" s="19" t="s">
        <v>280</v>
      </c>
    </row>
    <row r="11" spans="1:7" ht="18.75" x14ac:dyDescent="0.3">
      <c r="A11" s="18" t="s">
        <v>281</v>
      </c>
      <c r="B11" s="5" t="s">
        <v>260</v>
      </c>
      <c r="C11" s="19" t="s">
        <v>276</v>
      </c>
      <c r="D11" s="19" t="s">
        <v>277</v>
      </c>
      <c r="E11" s="19" t="s">
        <v>278</v>
      </c>
      <c r="F11" s="19" t="s">
        <v>279</v>
      </c>
      <c r="G11" s="19" t="s">
        <v>280</v>
      </c>
    </row>
    <row r="12" spans="1:7" ht="18.75" x14ac:dyDescent="0.3">
      <c r="A12" s="18" t="s">
        <v>281</v>
      </c>
      <c r="B12" s="5" t="s">
        <v>261</v>
      </c>
      <c r="C12" s="19" t="s">
        <v>276</v>
      </c>
      <c r="D12" s="19" t="s">
        <v>277</v>
      </c>
      <c r="E12" s="19" t="s">
        <v>278</v>
      </c>
      <c r="F12" s="19" t="s">
        <v>279</v>
      </c>
      <c r="G12" s="19" t="s">
        <v>280</v>
      </c>
    </row>
    <row r="13" spans="1:7" ht="18.75" x14ac:dyDescent="0.3">
      <c r="A13" s="18" t="s">
        <v>281</v>
      </c>
      <c r="B13" s="5" t="s">
        <v>262</v>
      </c>
      <c r="C13" s="19" t="s">
        <v>276</v>
      </c>
      <c r="D13" s="19" t="s">
        <v>277</v>
      </c>
      <c r="E13" s="19" t="s">
        <v>278</v>
      </c>
      <c r="F13" s="19" t="s">
        <v>279</v>
      </c>
      <c r="G13" s="19" t="s">
        <v>280</v>
      </c>
    </row>
    <row r="14" spans="1:7" ht="18.75" x14ac:dyDescent="0.3">
      <c r="A14" s="18" t="s">
        <v>282</v>
      </c>
      <c r="B14" s="5" t="s">
        <v>263</v>
      </c>
      <c r="C14" s="19" t="s">
        <v>276</v>
      </c>
      <c r="D14" s="19" t="s">
        <v>277</v>
      </c>
      <c r="E14" s="19" t="s">
        <v>278</v>
      </c>
      <c r="F14" s="19" t="s">
        <v>279</v>
      </c>
      <c r="G14" s="19" t="s">
        <v>280</v>
      </c>
    </row>
    <row r="15" spans="1:7" ht="18.75" x14ac:dyDescent="0.3">
      <c r="A15" s="18" t="s">
        <v>281</v>
      </c>
      <c r="B15" s="5" t="s">
        <v>264</v>
      </c>
      <c r="C15" s="19" t="s">
        <v>276</v>
      </c>
      <c r="D15" s="19" t="s">
        <v>277</v>
      </c>
      <c r="E15" s="19" t="s">
        <v>278</v>
      </c>
      <c r="F15" s="19" t="s">
        <v>279</v>
      </c>
      <c r="G15" s="19" t="s">
        <v>280</v>
      </c>
    </row>
    <row r="16" spans="1:7" ht="18.75" x14ac:dyDescent="0.3">
      <c r="A16" s="18" t="s">
        <v>282</v>
      </c>
      <c r="B16" s="5" t="s">
        <v>265</v>
      </c>
      <c r="C16" s="19" t="s">
        <v>276</v>
      </c>
      <c r="D16" s="19" t="s">
        <v>277</v>
      </c>
      <c r="E16" s="19" t="s">
        <v>278</v>
      </c>
      <c r="F16" s="19" t="s">
        <v>279</v>
      </c>
      <c r="G16" s="19" t="s">
        <v>280</v>
      </c>
    </row>
    <row r="17" spans="1:7" ht="18.75" x14ac:dyDescent="0.3">
      <c r="A17" s="18" t="s">
        <v>281</v>
      </c>
      <c r="B17" s="5" t="s">
        <v>266</v>
      </c>
      <c r="C17" s="19" t="s">
        <v>276</v>
      </c>
      <c r="D17" s="19" t="s">
        <v>277</v>
      </c>
      <c r="E17" s="19" t="s">
        <v>278</v>
      </c>
      <c r="F17" s="19" t="s">
        <v>279</v>
      </c>
      <c r="G17" s="19" t="s">
        <v>280</v>
      </c>
    </row>
    <row r="18" spans="1:7" ht="18.75" x14ac:dyDescent="0.3">
      <c r="A18" s="18" t="s">
        <v>281</v>
      </c>
      <c r="B18" s="5" t="s">
        <v>267</v>
      </c>
      <c r="C18" s="19" t="s">
        <v>276</v>
      </c>
      <c r="D18" s="19" t="s">
        <v>277</v>
      </c>
      <c r="E18" s="19" t="s">
        <v>278</v>
      </c>
      <c r="F18" s="19" t="s">
        <v>279</v>
      </c>
      <c r="G18" s="19" t="s">
        <v>280</v>
      </c>
    </row>
    <row r="19" spans="1:7" ht="18.75" x14ac:dyDescent="0.3">
      <c r="A19" s="18" t="s">
        <v>281</v>
      </c>
      <c r="B19" s="5" t="s">
        <v>268</v>
      </c>
      <c r="C19" s="19" t="s">
        <v>276</v>
      </c>
      <c r="D19" s="19" t="s">
        <v>277</v>
      </c>
      <c r="E19" s="19" t="s">
        <v>278</v>
      </c>
      <c r="F19" s="19" t="s">
        <v>279</v>
      </c>
      <c r="G19" s="19" t="s">
        <v>280</v>
      </c>
    </row>
    <row r="20" spans="1:7" ht="18.75" x14ac:dyDescent="0.3">
      <c r="A20" s="18" t="s">
        <v>281</v>
      </c>
      <c r="B20" s="5" t="s">
        <v>269</v>
      </c>
      <c r="C20" s="19" t="s">
        <v>276</v>
      </c>
      <c r="D20" s="19" t="s">
        <v>277</v>
      </c>
      <c r="E20" s="19" t="s">
        <v>278</v>
      </c>
      <c r="F20" s="19" t="s">
        <v>279</v>
      </c>
      <c r="G20" s="19" t="s">
        <v>280</v>
      </c>
    </row>
  </sheetData>
  <mergeCells count="3">
    <mergeCell ref="A2:G2"/>
    <mergeCell ref="A3:G3"/>
    <mergeCell ref="A1:G1"/>
  </mergeCells>
  <pageMargins left="0.7" right="0.7" top="0.75" bottom="0.75" header="0.3" footer="0.3"/>
  <pageSetup orientation="portrait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6"/>
  <sheetViews>
    <sheetView topLeftCell="A40" workbookViewId="0">
      <selection sqref="A1:B66"/>
    </sheetView>
  </sheetViews>
  <sheetFormatPr defaultRowHeight="12.75" x14ac:dyDescent="0.2"/>
  <cols>
    <col min="2" max="2" width="23" bestFit="1" customWidth="1"/>
  </cols>
  <sheetData>
    <row r="1" spans="1:2" x14ac:dyDescent="0.2">
      <c r="A1" t="s">
        <v>136</v>
      </c>
      <c r="B1" t="s">
        <v>137</v>
      </c>
    </row>
    <row r="2" spans="1:2" x14ac:dyDescent="0.2">
      <c r="A2" t="s">
        <v>0</v>
      </c>
      <c r="B2" t="s">
        <v>138</v>
      </c>
    </row>
    <row r="3" spans="1:2" x14ac:dyDescent="0.2">
      <c r="A3" t="s">
        <v>2</v>
      </c>
      <c r="B3" t="s">
        <v>139</v>
      </c>
    </row>
    <row r="4" spans="1:2" x14ac:dyDescent="0.2">
      <c r="A4" t="s">
        <v>3</v>
      </c>
      <c r="B4" t="s">
        <v>140</v>
      </c>
    </row>
    <row r="5" spans="1:2" x14ac:dyDescent="0.2">
      <c r="A5" t="s">
        <v>4</v>
      </c>
      <c r="B5" t="s">
        <v>141</v>
      </c>
    </row>
    <row r="6" spans="1:2" x14ac:dyDescent="0.2">
      <c r="A6" t="s">
        <v>5</v>
      </c>
      <c r="B6" t="s">
        <v>142</v>
      </c>
    </row>
    <row r="7" spans="1:2" x14ac:dyDescent="0.2">
      <c r="A7" t="s">
        <v>7</v>
      </c>
      <c r="B7" t="s">
        <v>143</v>
      </c>
    </row>
    <row r="8" spans="1:2" x14ac:dyDescent="0.2">
      <c r="A8" t="s">
        <v>6</v>
      </c>
      <c r="B8" t="s">
        <v>144</v>
      </c>
    </row>
    <row r="9" spans="1:2" x14ac:dyDescent="0.2">
      <c r="A9" t="s">
        <v>8</v>
      </c>
      <c r="B9" t="s">
        <v>145</v>
      </c>
    </row>
    <row r="10" spans="1:2" x14ac:dyDescent="0.2">
      <c r="A10" t="s">
        <v>10</v>
      </c>
      <c r="B10" t="s">
        <v>146</v>
      </c>
    </row>
    <row r="11" spans="1:2" x14ac:dyDescent="0.2">
      <c r="A11" t="s">
        <v>49</v>
      </c>
      <c r="B11" t="s">
        <v>147</v>
      </c>
    </row>
    <row r="12" spans="1:2" x14ac:dyDescent="0.2">
      <c r="A12" t="s">
        <v>58</v>
      </c>
      <c r="B12" t="s">
        <v>148</v>
      </c>
    </row>
    <row r="13" spans="1:2" x14ac:dyDescent="0.2">
      <c r="A13" t="s">
        <v>11</v>
      </c>
      <c r="B13" t="s">
        <v>149</v>
      </c>
    </row>
    <row r="14" spans="1:2" x14ac:dyDescent="0.2">
      <c r="A14" t="s">
        <v>12</v>
      </c>
      <c r="B14" t="s">
        <v>150</v>
      </c>
    </row>
    <row r="15" spans="1:2" x14ac:dyDescent="0.2">
      <c r="A15" t="s">
        <v>23</v>
      </c>
      <c r="B15" t="s">
        <v>151</v>
      </c>
    </row>
    <row r="16" spans="1:2" x14ac:dyDescent="0.2">
      <c r="A16" t="s">
        <v>13</v>
      </c>
      <c r="B16" t="s">
        <v>152</v>
      </c>
    </row>
    <row r="17" spans="1:2" x14ac:dyDescent="0.2">
      <c r="A17" t="s">
        <v>15</v>
      </c>
      <c r="B17" t="s">
        <v>153</v>
      </c>
    </row>
    <row r="18" spans="1:2" x14ac:dyDescent="0.2">
      <c r="A18" t="s">
        <v>17</v>
      </c>
      <c r="B18" t="s">
        <v>154</v>
      </c>
    </row>
    <row r="19" spans="1:2" x14ac:dyDescent="0.2">
      <c r="A19" t="s">
        <v>18</v>
      </c>
      <c r="B19" t="s">
        <v>155</v>
      </c>
    </row>
    <row r="20" spans="1:2" x14ac:dyDescent="0.2">
      <c r="A20" t="s">
        <v>19</v>
      </c>
      <c r="B20" t="s">
        <v>156</v>
      </c>
    </row>
    <row r="21" spans="1:2" x14ac:dyDescent="0.2">
      <c r="A21" t="s">
        <v>14</v>
      </c>
      <c r="B21" t="s">
        <v>157</v>
      </c>
    </row>
    <row r="22" spans="1:2" x14ac:dyDescent="0.2">
      <c r="A22" t="s">
        <v>21</v>
      </c>
      <c r="B22" t="s">
        <v>158</v>
      </c>
    </row>
    <row r="23" spans="1:2" x14ac:dyDescent="0.2">
      <c r="A23" t="s">
        <v>22</v>
      </c>
      <c r="B23" t="s">
        <v>159</v>
      </c>
    </row>
    <row r="24" spans="1:2" x14ac:dyDescent="0.2">
      <c r="A24" t="s">
        <v>24</v>
      </c>
      <c r="B24" t="s">
        <v>160</v>
      </c>
    </row>
    <row r="25" spans="1:2" x14ac:dyDescent="0.2">
      <c r="A25" t="s">
        <v>27</v>
      </c>
      <c r="B25" t="s">
        <v>161</v>
      </c>
    </row>
    <row r="26" spans="1:2" x14ac:dyDescent="0.2">
      <c r="A26" t="s">
        <v>25</v>
      </c>
      <c r="B26" t="s">
        <v>162</v>
      </c>
    </row>
    <row r="27" spans="1:2" x14ac:dyDescent="0.2">
      <c r="A27" t="s">
        <v>26</v>
      </c>
      <c r="B27" t="s">
        <v>163</v>
      </c>
    </row>
    <row r="28" spans="1:2" x14ac:dyDescent="0.2">
      <c r="A28" t="s">
        <v>28</v>
      </c>
      <c r="B28" t="s">
        <v>164</v>
      </c>
    </row>
    <row r="29" spans="1:2" x14ac:dyDescent="0.2">
      <c r="A29" t="s">
        <v>29</v>
      </c>
      <c r="B29" t="s">
        <v>165</v>
      </c>
    </row>
    <row r="30" spans="1:2" x14ac:dyDescent="0.2">
      <c r="A30" t="s">
        <v>31</v>
      </c>
      <c r="B30" t="s">
        <v>166</v>
      </c>
    </row>
    <row r="31" spans="1:2" x14ac:dyDescent="0.2">
      <c r="A31" t="s">
        <v>30</v>
      </c>
      <c r="B31" t="s">
        <v>167</v>
      </c>
    </row>
    <row r="32" spans="1:2" x14ac:dyDescent="0.2">
      <c r="A32" t="s">
        <v>32</v>
      </c>
      <c r="B32" t="s">
        <v>168</v>
      </c>
    </row>
    <row r="33" spans="1:2" x14ac:dyDescent="0.2">
      <c r="A33" t="s">
        <v>33</v>
      </c>
      <c r="B33" t="s">
        <v>169</v>
      </c>
    </row>
    <row r="34" spans="1:2" x14ac:dyDescent="0.2">
      <c r="A34" t="s">
        <v>37</v>
      </c>
      <c r="B34" t="s">
        <v>170</v>
      </c>
    </row>
    <row r="35" spans="1:2" x14ac:dyDescent="0.2">
      <c r="A35" t="s">
        <v>34</v>
      </c>
      <c r="B35" t="s">
        <v>171</v>
      </c>
    </row>
    <row r="36" spans="1:2" x14ac:dyDescent="0.2">
      <c r="A36" t="s">
        <v>35</v>
      </c>
      <c r="B36" t="s">
        <v>172</v>
      </c>
    </row>
    <row r="37" spans="1:2" x14ac:dyDescent="0.2">
      <c r="A37" t="s">
        <v>36</v>
      </c>
      <c r="B37" t="s">
        <v>173</v>
      </c>
    </row>
    <row r="38" spans="1:2" x14ac:dyDescent="0.2">
      <c r="A38" t="s">
        <v>38</v>
      </c>
      <c r="B38" t="s">
        <v>174</v>
      </c>
    </row>
    <row r="39" spans="1:2" x14ac:dyDescent="0.2">
      <c r="A39" t="s">
        <v>41</v>
      </c>
      <c r="B39" t="s">
        <v>175</v>
      </c>
    </row>
    <row r="40" spans="1:2" x14ac:dyDescent="0.2">
      <c r="A40" t="s">
        <v>39</v>
      </c>
      <c r="B40" t="s">
        <v>176</v>
      </c>
    </row>
    <row r="41" spans="1:2" x14ac:dyDescent="0.2">
      <c r="A41" t="s">
        <v>40</v>
      </c>
      <c r="B41" t="s">
        <v>177</v>
      </c>
    </row>
    <row r="42" spans="1:2" x14ac:dyDescent="0.2">
      <c r="A42" t="s">
        <v>42</v>
      </c>
      <c r="B42" t="s">
        <v>178</v>
      </c>
    </row>
    <row r="43" spans="1:2" x14ac:dyDescent="0.2">
      <c r="A43" t="s">
        <v>44</v>
      </c>
      <c r="B43" t="s">
        <v>179</v>
      </c>
    </row>
    <row r="44" spans="1:2" x14ac:dyDescent="0.2">
      <c r="A44" t="s">
        <v>43</v>
      </c>
      <c r="B44" t="s">
        <v>180</v>
      </c>
    </row>
    <row r="45" spans="1:2" x14ac:dyDescent="0.2">
      <c r="A45" t="s">
        <v>50</v>
      </c>
      <c r="B45" t="s">
        <v>181</v>
      </c>
    </row>
    <row r="46" spans="1:2" x14ac:dyDescent="0.2">
      <c r="A46" t="s">
        <v>45</v>
      </c>
      <c r="B46" t="s">
        <v>182</v>
      </c>
    </row>
    <row r="47" spans="1:2" x14ac:dyDescent="0.2">
      <c r="A47" t="s">
        <v>46</v>
      </c>
      <c r="B47" t="s">
        <v>183</v>
      </c>
    </row>
    <row r="48" spans="1:2" x14ac:dyDescent="0.2">
      <c r="A48" t="s">
        <v>47</v>
      </c>
      <c r="B48" t="s">
        <v>184</v>
      </c>
    </row>
    <row r="49" spans="1:2" x14ac:dyDescent="0.2">
      <c r="A49" t="s">
        <v>48</v>
      </c>
      <c r="B49" t="s">
        <v>185</v>
      </c>
    </row>
    <row r="50" spans="1:2" x14ac:dyDescent="0.2">
      <c r="A50" t="s">
        <v>51</v>
      </c>
      <c r="B50" t="s">
        <v>186</v>
      </c>
    </row>
    <row r="51" spans="1:2" x14ac:dyDescent="0.2">
      <c r="A51" t="s">
        <v>52</v>
      </c>
      <c r="B51" t="s">
        <v>187</v>
      </c>
    </row>
    <row r="52" spans="1:2" x14ac:dyDescent="0.2">
      <c r="A52" t="s">
        <v>54</v>
      </c>
      <c r="B52" t="s">
        <v>188</v>
      </c>
    </row>
    <row r="53" spans="1:2" x14ac:dyDescent="0.2">
      <c r="A53" t="s">
        <v>53</v>
      </c>
      <c r="B53" t="s">
        <v>189</v>
      </c>
    </row>
    <row r="54" spans="1:2" x14ac:dyDescent="0.2">
      <c r="A54" t="s">
        <v>55</v>
      </c>
      <c r="B54" t="s">
        <v>190</v>
      </c>
    </row>
    <row r="55" spans="1:2" x14ac:dyDescent="0.2">
      <c r="A55" t="s">
        <v>56</v>
      </c>
      <c r="B55" t="s">
        <v>191</v>
      </c>
    </row>
    <row r="56" spans="1:2" x14ac:dyDescent="0.2">
      <c r="A56" t="s">
        <v>16</v>
      </c>
      <c r="B56" t="s">
        <v>192</v>
      </c>
    </row>
    <row r="57" spans="1:2" x14ac:dyDescent="0.2">
      <c r="A57" t="s">
        <v>57</v>
      </c>
      <c r="B57" t="s">
        <v>193</v>
      </c>
    </row>
    <row r="58" spans="1:2" x14ac:dyDescent="0.2">
      <c r="A58" t="s">
        <v>9</v>
      </c>
      <c r="B58" t="s">
        <v>194</v>
      </c>
    </row>
    <row r="59" spans="1:2" x14ac:dyDescent="0.2">
      <c r="A59" t="s">
        <v>59</v>
      </c>
      <c r="B59" t="s">
        <v>195</v>
      </c>
    </row>
    <row r="60" spans="1:2" x14ac:dyDescent="0.2">
      <c r="A60" t="s">
        <v>60</v>
      </c>
      <c r="B60" t="s">
        <v>196</v>
      </c>
    </row>
    <row r="61" spans="1:2" x14ac:dyDescent="0.2">
      <c r="A61" t="s">
        <v>61</v>
      </c>
      <c r="B61" t="s">
        <v>197</v>
      </c>
    </row>
    <row r="62" spans="1:2" x14ac:dyDescent="0.2">
      <c r="A62" t="s">
        <v>20</v>
      </c>
      <c r="B62" t="s">
        <v>198</v>
      </c>
    </row>
    <row r="63" spans="1:2" x14ac:dyDescent="0.2">
      <c r="A63" t="s">
        <v>1</v>
      </c>
      <c r="B63" t="s">
        <v>199</v>
      </c>
    </row>
    <row r="64" spans="1:2" x14ac:dyDescent="0.2">
      <c r="A64" t="s">
        <v>63</v>
      </c>
      <c r="B64" t="s">
        <v>200</v>
      </c>
    </row>
    <row r="65" spans="1:2" x14ac:dyDescent="0.2">
      <c r="A65" t="s">
        <v>62</v>
      </c>
      <c r="B65" t="s">
        <v>201</v>
      </c>
    </row>
    <row r="66" spans="1:2" x14ac:dyDescent="0.2">
      <c r="A66" t="s">
        <v>64</v>
      </c>
      <c r="B66" t="s">
        <v>202</v>
      </c>
    </row>
  </sheetData>
  <autoFilter ref="A1:B66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66"/>
  <sheetViews>
    <sheetView topLeftCell="E19" workbookViewId="0">
      <selection activeCell="C3" sqref="C3"/>
    </sheetView>
  </sheetViews>
  <sheetFormatPr defaultRowHeight="12.75" x14ac:dyDescent="0.2"/>
  <sheetData>
    <row r="2" spans="2:8" x14ac:dyDescent="0.2">
      <c r="D2" t="s">
        <v>206</v>
      </c>
      <c r="E2" t="s">
        <v>65</v>
      </c>
      <c r="F2" t="s">
        <v>66</v>
      </c>
      <c r="G2" t="s">
        <v>68</v>
      </c>
      <c r="H2" t="s">
        <v>70</v>
      </c>
    </row>
    <row r="3" spans="2:8" x14ac:dyDescent="0.2">
      <c r="B3" t="s">
        <v>33</v>
      </c>
      <c r="C3" t="str">
        <f>VLOOKUP(B3,xwalk!$A$1:$B$66,2,FALSE)</f>
        <v>Korea</v>
      </c>
      <c r="D3" s="2">
        <f t="shared" ref="D3:D34" si="0">100-SUM(E3:G3)</f>
        <v>31.867274180544896</v>
      </c>
      <c r="E3" s="2">
        <v>21.64921010399047</v>
      </c>
      <c r="F3" s="2">
        <v>26.140648277299061</v>
      </c>
      <c r="G3" s="2">
        <v>20.34286743816557</v>
      </c>
      <c r="H3" s="2">
        <v>31.867274180544889</v>
      </c>
    </row>
    <row r="4" spans="2:8" x14ac:dyDescent="0.2">
      <c r="B4" t="s">
        <v>16</v>
      </c>
      <c r="C4" t="str">
        <f>VLOOKUP(B4,xwalk!$A$1:$B$66,2,FALSE)</f>
        <v>Spain</v>
      </c>
      <c r="D4" s="2">
        <f t="shared" si="0"/>
        <v>33.283276198178243</v>
      </c>
      <c r="E4" s="2">
        <v>27.991322378715392</v>
      </c>
      <c r="F4" s="2">
        <v>16.76675660385002</v>
      </c>
      <c r="G4" s="2">
        <v>21.958644819256349</v>
      </c>
      <c r="H4" s="2">
        <v>33.28327619817825</v>
      </c>
    </row>
    <row r="5" spans="2:8" x14ac:dyDescent="0.2">
      <c r="B5" t="s">
        <v>58</v>
      </c>
      <c r="C5" t="str">
        <f>VLOOKUP(B5,xwalk!$A$1:$B$66,2,FALSE)</f>
        <v>Chinese Taipei</v>
      </c>
      <c r="D5" s="2">
        <f t="shared" si="0"/>
        <v>34.709927566104113</v>
      </c>
      <c r="E5" s="2">
        <v>28.775635671581249</v>
      </c>
      <c r="F5" s="2">
        <v>16.278496478941509</v>
      </c>
      <c r="G5" s="2">
        <v>20.235940283373129</v>
      </c>
      <c r="H5" s="2">
        <v>34.709927566104113</v>
      </c>
    </row>
    <row r="6" spans="2:8" x14ac:dyDescent="0.2">
      <c r="B6" t="s">
        <v>24</v>
      </c>
      <c r="C6" t="str">
        <f>VLOOKUP(B6,xwalk!$A$1:$B$66,2,FALSE)</f>
        <v>Hungary</v>
      </c>
      <c r="D6" s="2">
        <f t="shared" si="0"/>
        <v>35.367633054415535</v>
      </c>
      <c r="E6" s="2">
        <v>31.347050135859529</v>
      </c>
      <c r="F6" s="2">
        <v>13.531839678143101</v>
      </c>
      <c r="G6" s="2">
        <v>19.753477131581828</v>
      </c>
      <c r="H6" s="2">
        <v>35.367633054415563</v>
      </c>
    </row>
    <row r="7" spans="2:8" x14ac:dyDescent="0.2">
      <c r="B7" t="s">
        <v>5</v>
      </c>
      <c r="C7" t="str">
        <f>VLOOKUP(B7,xwalk!$A$1:$B$66,2,FALSE)</f>
        <v>Belgium</v>
      </c>
      <c r="D7" s="2">
        <f t="shared" si="0"/>
        <v>38.568066345217687</v>
      </c>
      <c r="E7" s="2">
        <v>29.791491850967439</v>
      </c>
      <c r="F7" s="2">
        <v>16.089232644351071</v>
      </c>
      <c r="G7" s="2">
        <v>15.5512091594638</v>
      </c>
      <c r="H7" s="2">
        <v>38.568066345217709</v>
      </c>
    </row>
    <row r="8" spans="2:8" x14ac:dyDescent="0.2">
      <c r="B8" t="s">
        <v>29</v>
      </c>
      <c r="C8" t="str">
        <f>VLOOKUP(B8,xwalk!$A$1:$B$66,2,FALSE)</f>
        <v>Italy</v>
      </c>
      <c r="D8" s="2">
        <f t="shared" si="0"/>
        <v>38.804224001071361</v>
      </c>
      <c r="E8" s="2">
        <v>37.972874766718249</v>
      </c>
      <c r="F8" s="2">
        <v>11.09846666232918</v>
      </c>
      <c r="G8" s="2">
        <v>12.12443456988121</v>
      </c>
      <c r="H8" s="2">
        <v>38.804224001071368</v>
      </c>
    </row>
    <row r="9" spans="2:8" x14ac:dyDescent="0.2">
      <c r="B9" t="s">
        <v>4</v>
      </c>
      <c r="C9" t="str">
        <f>VLOOKUP(B9,xwalk!$A$1:$B$66,2,FALSE)</f>
        <v>Austria</v>
      </c>
      <c r="D9" s="2">
        <f t="shared" si="0"/>
        <v>38.951106826104699</v>
      </c>
      <c r="E9" s="2">
        <v>32.464637512105632</v>
      </c>
      <c r="F9" s="2">
        <v>10.617584945972419</v>
      </c>
      <c r="G9" s="2">
        <v>17.966670715817251</v>
      </c>
      <c r="H9" s="2">
        <v>38.951106826104713</v>
      </c>
    </row>
    <row r="10" spans="2:8" x14ac:dyDescent="0.2">
      <c r="B10" t="s">
        <v>9</v>
      </c>
      <c r="C10" t="str">
        <f>VLOOKUP(B10,xwalk!$A$1:$B$66,2,FALSE)</f>
        <v>Switzerland</v>
      </c>
      <c r="D10" s="2">
        <f t="shared" si="0"/>
        <v>40.486068881471766</v>
      </c>
      <c r="E10" s="2">
        <v>36.503339150150197</v>
      </c>
      <c r="F10" s="2">
        <v>6.9583832236374139</v>
      </c>
      <c r="G10" s="2">
        <v>16.052208744740621</v>
      </c>
      <c r="H10" s="2">
        <v>40.486068881471773</v>
      </c>
    </row>
    <row r="11" spans="2:8" x14ac:dyDescent="0.2">
      <c r="B11" t="s">
        <v>35</v>
      </c>
      <c r="C11" t="str">
        <f>VLOOKUP(B11,xwalk!$A$1:$B$66,2,FALSE)</f>
        <v>Lithuania</v>
      </c>
      <c r="D11" s="2">
        <f t="shared" si="0"/>
        <v>40.621124330700496</v>
      </c>
      <c r="E11" s="2">
        <v>39.520207929951319</v>
      </c>
      <c r="F11" s="2">
        <v>10.60672596957038</v>
      </c>
      <c r="G11" s="2">
        <v>9.2519417697778028</v>
      </c>
      <c r="H11" s="2">
        <v>40.621124330700511</v>
      </c>
    </row>
    <row r="12" spans="2:8" x14ac:dyDescent="0.2">
      <c r="B12" t="s">
        <v>61</v>
      </c>
      <c r="C12" t="str">
        <f>VLOOKUP(B12,xwalk!$A$1:$B$66,2,FALSE)</f>
        <v>Turkey</v>
      </c>
      <c r="D12" s="2">
        <f t="shared" si="0"/>
        <v>40.695928534754017</v>
      </c>
      <c r="E12" s="2">
        <v>34.141157932670147</v>
      </c>
      <c r="F12" s="2">
        <v>9.3972992775729782</v>
      </c>
      <c r="G12" s="2">
        <v>15.765614255002861</v>
      </c>
      <c r="H12" s="2">
        <v>40.695928534754017</v>
      </c>
    </row>
    <row r="13" spans="2:8" x14ac:dyDescent="0.2">
      <c r="B13" t="s">
        <v>37</v>
      </c>
      <c r="C13" t="str">
        <f>VLOOKUP(B13,xwalk!$A$1:$B$66,2,FALSE)</f>
        <v>Latvia</v>
      </c>
      <c r="D13" s="2">
        <f t="shared" si="0"/>
        <v>40.759869974454531</v>
      </c>
      <c r="E13" s="2">
        <v>28.367262145406951</v>
      </c>
      <c r="F13" s="2">
        <v>19.02588659584633</v>
      </c>
      <c r="G13" s="2">
        <v>11.84698128429218</v>
      </c>
      <c r="H13" s="2">
        <v>40.759869974454553</v>
      </c>
    </row>
    <row r="14" spans="2:8" x14ac:dyDescent="0.2">
      <c r="B14" t="s">
        <v>51</v>
      </c>
      <c r="C14" t="str">
        <f>VLOOKUP(B14,xwalk!$A$1:$B$66,2,FALSE)</f>
        <v>Romania</v>
      </c>
      <c r="D14" s="2">
        <f t="shared" si="0"/>
        <v>40.933896171531771</v>
      </c>
      <c r="E14" s="2">
        <v>45.42613268468196</v>
      </c>
      <c r="F14" s="2">
        <v>4.3968378930740561</v>
      </c>
      <c r="G14" s="2">
        <v>9.2431332507122086</v>
      </c>
      <c r="H14" s="2">
        <v>40.933896171531771</v>
      </c>
    </row>
    <row r="15" spans="2:8" x14ac:dyDescent="0.2">
      <c r="B15" t="s">
        <v>38</v>
      </c>
      <c r="C15" t="str">
        <f>VLOOKUP(B15,xwalk!$A$1:$B$66,2,FALSE)</f>
        <v>Macao-China</v>
      </c>
      <c r="D15" s="2">
        <f t="shared" si="0"/>
        <v>41.151267903329497</v>
      </c>
      <c r="E15" s="2">
        <v>40.403197753496308</v>
      </c>
      <c r="F15" s="2">
        <v>11.793818139974951</v>
      </c>
      <c r="G15" s="2">
        <v>6.6517162031992454</v>
      </c>
      <c r="H15" s="2">
        <v>41.151267903329497</v>
      </c>
    </row>
    <row r="16" spans="2:8" x14ac:dyDescent="0.2">
      <c r="B16" t="s">
        <v>64</v>
      </c>
      <c r="C16" t="str">
        <f>VLOOKUP(B16,xwalk!$A$1:$B$66,2,FALSE)</f>
        <v>Viet Nam</v>
      </c>
      <c r="D16" s="2">
        <f t="shared" si="0"/>
        <v>41.225138914111696</v>
      </c>
      <c r="E16" s="2">
        <v>38.417403213618073</v>
      </c>
      <c r="F16" s="2">
        <v>7.8879899661876252</v>
      </c>
      <c r="G16" s="2">
        <v>12.46946790608261</v>
      </c>
      <c r="H16" s="2">
        <v>41.225138914111689</v>
      </c>
    </row>
    <row r="17" spans="2:8" x14ac:dyDescent="0.2">
      <c r="B17" t="s">
        <v>19</v>
      </c>
      <c r="C17" t="str">
        <f>VLOOKUP(B17,xwalk!$A$1:$B$66,2,FALSE)</f>
        <v>France</v>
      </c>
      <c r="D17" s="2">
        <f t="shared" si="0"/>
        <v>41.308528681054689</v>
      </c>
      <c r="E17" s="2">
        <v>32.14386126163101</v>
      </c>
      <c r="F17" s="2">
        <v>15.285044671515299</v>
      </c>
      <c r="G17" s="2">
        <v>11.262565385799</v>
      </c>
      <c r="H17" s="2">
        <v>41.308528681054682</v>
      </c>
    </row>
    <row r="18" spans="2:8" x14ac:dyDescent="0.2">
      <c r="B18" t="s">
        <v>31</v>
      </c>
      <c r="C18" t="str">
        <f>VLOOKUP(B18,xwalk!$A$1:$B$66,2,FALSE)</f>
        <v>Japan</v>
      </c>
      <c r="D18" s="2">
        <f t="shared" si="0"/>
        <v>41.898287082353477</v>
      </c>
      <c r="E18" s="2">
        <v>29.780825752521029</v>
      </c>
      <c r="F18" s="2">
        <v>12.56593229435977</v>
      </c>
      <c r="G18" s="2">
        <v>15.754954870765721</v>
      </c>
      <c r="H18" s="2">
        <v>41.898287082353477</v>
      </c>
    </row>
    <row r="19" spans="2:8" x14ac:dyDescent="0.2">
      <c r="B19" t="s">
        <v>34</v>
      </c>
      <c r="C19" t="str">
        <f>VLOOKUP(B19,xwalk!$A$1:$B$66,2,FALSE)</f>
        <v>Liechtenstein</v>
      </c>
      <c r="D19" s="2">
        <f t="shared" si="0"/>
        <v>41.962343298512842</v>
      </c>
      <c r="E19" s="2">
        <v>22.137164702513552</v>
      </c>
      <c r="F19" s="2">
        <v>9.4398351822032467</v>
      </c>
      <c r="G19" s="2">
        <v>26.46065681677036</v>
      </c>
      <c r="H19" s="2">
        <v>41.962343298512849</v>
      </c>
    </row>
    <row r="20" spans="2:8" x14ac:dyDescent="0.2">
      <c r="B20" t="s">
        <v>55</v>
      </c>
      <c r="C20" t="str">
        <f>VLOOKUP(B20,xwalk!$A$1:$B$66,2,FALSE)</f>
        <v>Slovak Republic</v>
      </c>
      <c r="D20" s="2">
        <f t="shared" si="0"/>
        <v>42.300823504725756</v>
      </c>
      <c r="E20" s="2">
        <v>35.646723076146387</v>
      </c>
      <c r="F20" s="2">
        <v>7.2915423662613428</v>
      </c>
      <c r="G20" s="2">
        <v>14.76091105286652</v>
      </c>
      <c r="H20" s="2">
        <v>42.300823504725741</v>
      </c>
    </row>
    <row r="21" spans="2:8" x14ac:dyDescent="0.2">
      <c r="B21" t="s">
        <v>23</v>
      </c>
      <c r="C21" t="str">
        <f>VLOOKUP(B21,xwalk!$A$1:$B$66,2,FALSE)</f>
        <v>Croatia</v>
      </c>
      <c r="D21" s="2">
        <f t="shared" si="0"/>
        <v>42.346298666583607</v>
      </c>
      <c r="E21" s="2">
        <v>38.093000624079032</v>
      </c>
      <c r="F21" s="2">
        <v>7.9423933146166474</v>
      </c>
      <c r="G21" s="2">
        <v>11.61830739472072</v>
      </c>
      <c r="H21" s="2">
        <v>42.346298666583607</v>
      </c>
    </row>
    <row r="22" spans="2:8" x14ac:dyDescent="0.2">
      <c r="B22" t="s">
        <v>13</v>
      </c>
      <c r="C22" t="str">
        <f>VLOOKUP(B22,xwalk!$A$1:$B$66,2,FALSE)</f>
        <v>Czech Republic</v>
      </c>
      <c r="D22" s="2">
        <f t="shared" si="0"/>
        <v>42.39268968595789</v>
      </c>
      <c r="E22" s="2">
        <v>38.368242663078362</v>
      </c>
      <c r="F22" s="2">
        <v>8.1003288066224872</v>
      </c>
      <c r="G22" s="2">
        <v>11.13873884434126</v>
      </c>
      <c r="H22" s="2">
        <v>42.392689685957912</v>
      </c>
    </row>
    <row r="23" spans="2:8" x14ac:dyDescent="0.2">
      <c r="B23" t="s">
        <v>56</v>
      </c>
      <c r="C23" t="str">
        <f>VLOOKUP(B23,xwalk!$A$1:$B$66,2,FALSE)</f>
        <v>Slovenia</v>
      </c>
      <c r="D23" s="2">
        <f t="shared" si="0"/>
        <v>42.577114532187935</v>
      </c>
      <c r="E23" s="2">
        <v>38.815633731472197</v>
      </c>
      <c r="F23" s="2">
        <v>9.0387672971862152</v>
      </c>
      <c r="G23" s="2">
        <v>9.5684844391536519</v>
      </c>
      <c r="H23" s="2">
        <v>42.577114532187942</v>
      </c>
    </row>
    <row r="24" spans="2:8" x14ac:dyDescent="0.2">
      <c r="B24" t="s">
        <v>49</v>
      </c>
      <c r="C24" t="str">
        <f>VLOOKUP(B24,xwalk!$A$1:$B$66,2,FALSE)</f>
        <v>Shanghai-China</v>
      </c>
      <c r="D24" s="2">
        <f t="shared" si="0"/>
        <v>42.724831881585679</v>
      </c>
      <c r="E24" s="2">
        <v>27.411732621200329</v>
      </c>
      <c r="F24" s="2">
        <v>17.29895092672778</v>
      </c>
      <c r="G24" s="2">
        <v>12.56448457048621</v>
      </c>
      <c r="H24" s="2">
        <v>42.7248318815857</v>
      </c>
    </row>
    <row r="25" spans="2:8" x14ac:dyDescent="0.2">
      <c r="B25" t="s">
        <v>53</v>
      </c>
      <c r="C25" t="str">
        <f>VLOOKUP(B25,xwalk!$A$1:$B$66,2,FALSE)</f>
        <v>Singapore</v>
      </c>
      <c r="D25" s="2">
        <f t="shared" si="0"/>
        <v>42.850373985585605</v>
      </c>
      <c r="E25" s="2">
        <v>45.388734330319082</v>
      </c>
      <c r="F25" s="2">
        <v>5.4213666689842137</v>
      </c>
      <c r="G25" s="2">
        <v>6.3395250151111027</v>
      </c>
      <c r="H25" s="2">
        <v>42.850373985585613</v>
      </c>
    </row>
    <row r="26" spans="2:8" x14ac:dyDescent="0.2">
      <c r="B26" t="s">
        <v>14</v>
      </c>
      <c r="C26" t="str">
        <f>VLOOKUP(B26,xwalk!$A$1:$B$66,2,FALSE)</f>
        <v>Germany</v>
      </c>
      <c r="D26" s="2">
        <f t="shared" si="0"/>
        <v>42.889134923546017</v>
      </c>
      <c r="E26" s="2">
        <v>30.60676590754456</v>
      </c>
      <c r="F26" s="2">
        <v>10.888751203817501</v>
      </c>
      <c r="G26" s="2">
        <v>15.615347965091919</v>
      </c>
      <c r="H26" s="2">
        <v>42.889134923546038</v>
      </c>
    </row>
    <row r="27" spans="2:8" x14ac:dyDescent="0.2">
      <c r="B27" t="s">
        <v>42</v>
      </c>
      <c r="C27" t="str">
        <f>VLOOKUP(B27,xwalk!$A$1:$B$66,2,FALSE)</f>
        <v>Netherlands</v>
      </c>
      <c r="D27" s="2">
        <f t="shared" si="0"/>
        <v>42.950295018160539</v>
      </c>
      <c r="E27" s="2">
        <v>39.873038891130861</v>
      </c>
      <c r="F27" s="2">
        <v>4.8123577857748892</v>
      </c>
      <c r="G27" s="2">
        <v>12.36430830493371</v>
      </c>
      <c r="H27" s="2">
        <v>42.950295018160553</v>
      </c>
    </row>
    <row r="28" spans="2:8" x14ac:dyDescent="0.2">
      <c r="B28" t="s">
        <v>10</v>
      </c>
      <c r="C28" t="str">
        <f>VLOOKUP(B28,xwalk!$A$1:$B$66,2,FALSE)</f>
        <v>Chile</v>
      </c>
      <c r="D28" s="2">
        <f t="shared" si="0"/>
        <v>43.124945775647539</v>
      </c>
      <c r="E28" s="2">
        <v>41.015582389400713</v>
      </c>
      <c r="F28" s="2">
        <v>5.428150067978768</v>
      </c>
      <c r="G28" s="2">
        <v>10.43132176697298</v>
      </c>
      <c r="H28" s="2">
        <v>43.124945775647546</v>
      </c>
    </row>
    <row r="29" spans="2:8" x14ac:dyDescent="0.2">
      <c r="B29" t="s">
        <v>48</v>
      </c>
      <c r="C29" t="str">
        <f>VLOOKUP(B29,xwalk!$A$1:$B$66,2,FALSE)</f>
        <v>Qatar</v>
      </c>
      <c r="D29" s="2">
        <f t="shared" si="0"/>
        <v>43.199191791698077</v>
      </c>
      <c r="E29" s="2">
        <v>49.855358139488402</v>
      </c>
      <c r="F29" s="2">
        <v>1.4417084419567701</v>
      </c>
      <c r="G29" s="2">
        <v>5.5037416268567529</v>
      </c>
      <c r="H29" s="2">
        <v>43.199191791698063</v>
      </c>
    </row>
    <row r="30" spans="2:8" x14ac:dyDescent="0.2">
      <c r="B30" t="s">
        <v>63</v>
      </c>
      <c r="C30" t="str">
        <f>VLOOKUP(B30,xwalk!$A$1:$B$66,2,FALSE)</f>
        <v>United States of America</v>
      </c>
      <c r="D30" s="2">
        <f t="shared" si="0"/>
        <v>44.015492859254046</v>
      </c>
      <c r="E30" s="2">
        <v>39.565469190463702</v>
      </c>
      <c r="F30" s="2">
        <v>4.6474778561535031</v>
      </c>
      <c r="G30" s="2">
        <v>11.77156009412875</v>
      </c>
      <c r="H30" s="2">
        <v>44.01549285925406</v>
      </c>
    </row>
    <row r="31" spans="2:8" x14ac:dyDescent="0.2">
      <c r="B31" t="s">
        <v>21</v>
      </c>
      <c r="C31" t="str">
        <f>VLOOKUP(B31,xwalk!$A$1:$B$66,2,FALSE)</f>
        <v>Greece</v>
      </c>
      <c r="D31" s="2">
        <f t="shared" si="0"/>
        <v>44.12549792113019</v>
      </c>
      <c r="E31" s="2">
        <v>33.530428060933637</v>
      </c>
      <c r="F31" s="2">
        <v>14.59991750214644</v>
      </c>
      <c r="G31" s="2">
        <v>7.7441565157897294</v>
      </c>
      <c r="H31" s="2">
        <v>44.125497921130183</v>
      </c>
    </row>
    <row r="32" spans="2:8" x14ac:dyDescent="0.2">
      <c r="B32" t="s">
        <v>45</v>
      </c>
      <c r="C32" t="str">
        <f>VLOOKUP(B32,xwalk!$A$1:$B$66,2,FALSE)</f>
        <v>Peru</v>
      </c>
      <c r="D32" s="2">
        <f t="shared" si="0"/>
        <v>44.210930184333819</v>
      </c>
      <c r="E32" s="2">
        <v>48.037809159451918</v>
      </c>
      <c r="F32" s="2">
        <v>2.970778594722129</v>
      </c>
      <c r="G32" s="2">
        <v>4.7804820614921333</v>
      </c>
      <c r="H32" s="2">
        <v>44.210930184333819</v>
      </c>
    </row>
    <row r="33" spans="2:8" x14ac:dyDescent="0.2">
      <c r="B33" t="s">
        <v>59</v>
      </c>
      <c r="C33" t="str">
        <f>VLOOKUP(B33,xwalk!$A$1:$B$66,2,FALSE)</f>
        <v>Thailand</v>
      </c>
      <c r="D33" s="2">
        <f t="shared" si="0"/>
        <v>44.350361423255841</v>
      </c>
      <c r="E33" s="2">
        <v>45.616393205449043</v>
      </c>
      <c r="F33" s="2">
        <v>1.9689607983334469</v>
      </c>
      <c r="G33" s="2">
        <v>8.0642845729616699</v>
      </c>
      <c r="H33" s="2">
        <v>44.350361423255862</v>
      </c>
    </row>
    <row r="34" spans="2:8" x14ac:dyDescent="0.2">
      <c r="B34" t="s">
        <v>17</v>
      </c>
      <c r="C34" t="str">
        <f>VLOOKUP(B34,xwalk!$A$1:$B$66,2,FALSE)</f>
        <v>Estonia</v>
      </c>
      <c r="D34" s="2">
        <f t="shared" si="0"/>
        <v>44.453748888067878</v>
      </c>
      <c r="E34" s="2">
        <v>40.027872127003121</v>
      </c>
      <c r="F34" s="2">
        <v>9.4955868369210528</v>
      </c>
      <c r="G34" s="2">
        <v>6.0227921480079551</v>
      </c>
      <c r="H34" s="2">
        <v>44.453748888067878</v>
      </c>
    </row>
    <row r="35" spans="2:8" x14ac:dyDescent="0.2">
      <c r="B35" t="s">
        <v>28</v>
      </c>
      <c r="C35" t="str">
        <f>VLOOKUP(B35,xwalk!$A$1:$B$66,2,FALSE)</f>
        <v>Israel</v>
      </c>
      <c r="D35" s="2">
        <f t="shared" ref="D35:D66" si="1">100-SUM(E35:G35)</f>
        <v>44.686929514246195</v>
      </c>
      <c r="E35" s="2">
        <v>39.450873126493889</v>
      </c>
      <c r="F35" s="2">
        <v>9.0757936057477764</v>
      </c>
      <c r="G35" s="2">
        <v>6.786403753512138</v>
      </c>
      <c r="H35" s="2">
        <v>44.686929514246202</v>
      </c>
    </row>
    <row r="36" spans="2:8" x14ac:dyDescent="0.2">
      <c r="B36" t="s">
        <v>22</v>
      </c>
      <c r="C36" t="str">
        <f>VLOOKUP(B36,xwalk!$A$1:$B$66,2,FALSE)</f>
        <v>Hong Kong-China</v>
      </c>
      <c r="D36" s="2">
        <f t="shared" si="1"/>
        <v>44.748131512185978</v>
      </c>
      <c r="E36" s="2">
        <v>36.087829308374523</v>
      </c>
      <c r="F36" s="2">
        <v>6.7330458131508442</v>
      </c>
      <c r="G36" s="2">
        <v>12.43099336628865</v>
      </c>
      <c r="H36" s="2">
        <v>44.748131512185992</v>
      </c>
    </row>
    <row r="37" spans="2:8" x14ac:dyDescent="0.2">
      <c r="B37" t="s">
        <v>36</v>
      </c>
      <c r="C37" t="str">
        <f>VLOOKUP(B37,xwalk!$A$1:$B$66,2,FALSE)</f>
        <v>Luxembourg</v>
      </c>
      <c r="D37" s="2">
        <f t="shared" si="1"/>
        <v>44.808343590115769</v>
      </c>
      <c r="E37" s="2">
        <v>43.085049703570007</v>
      </c>
      <c r="F37" s="2">
        <v>3.7628814635103089</v>
      </c>
      <c r="G37" s="2">
        <v>8.343725242803913</v>
      </c>
      <c r="H37" s="2">
        <v>44.808343590115783</v>
      </c>
    </row>
    <row r="38" spans="2:8" x14ac:dyDescent="0.2">
      <c r="B38" t="s">
        <v>8</v>
      </c>
      <c r="C38" t="str">
        <f>VLOOKUP(B38,xwalk!$A$1:$B$66,2,FALSE)</f>
        <v>Canada</v>
      </c>
      <c r="D38" s="2">
        <f t="shared" si="1"/>
        <v>44.918448057685474</v>
      </c>
      <c r="E38" s="2">
        <v>39.280820652670407</v>
      </c>
      <c r="F38" s="2">
        <v>5.8412629314764661</v>
      </c>
      <c r="G38" s="2">
        <v>9.9594683581676566</v>
      </c>
      <c r="H38" s="2">
        <v>44.918448057685481</v>
      </c>
    </row>
    <row r="39" spans="2:8" x14ac:dyDescent="0.2">
      <c r="B39" t="s">
        <v>47</v>
      </c>
      <c r="C39" t="str">
        <f>VLOOKUP(B39,xwalk!$A$1:$B$66,2,FALSE)</f>
        <v>Portugal</v>
      </c>
      <c r="D39" s="2">
        <f t="shared" si="1"/>
        <v>45.1940101035308</v>
      </c>
      <c r="E39" s="2">
        <v>36.292254010068277</v>
      </c>
      <c r="F39" s="2">
        <v>4.9490785974395557</v>
      </c>
      <c r="G39" s="2">
        <v>13.564657288961371</v>
      </c>
      <c r="H39" s="2">
        <v>45.194010103530772</v>
      </c>
    </row>
    <row r="40" spans="2:8" x14ac:dyDescent="0.2">
      <c r="B40" t="s">
        <v>7</v>
      </c>
      <c r="C40" t="str">
        <f>VLOOKUP(B40,xwalk!$A$1:$B$66,2,FALSE)</f>
        <v>Brazil</v>
      </c>
      <c r="D40" s="2">
        <f t="shared" si="1"/>
        <v>45.250538114041412</v>
      </c>
      <c r="E40" s="2">
        <v>45.001730586480519</v>
      </c>
      <c r="F40" s="2">
        <v>2.2480884466569351</v>
      </c>
      <c r="G40" s="2">
        <v>7.4996428528211299</v>
      </c>
      <c r="H40" s="2">
        <v>45.250538114041433</v>
      </c>
    </row>
    <row r="41" spans="2:8" x14ac:dyDescent="0.2">
      <c r="B41" t="s">
        <v>1</v>
      </c>
      <c r="C41" t="str">
        <f>VLOOKUP(B41,xwalk!$A$1:$B$66,2,FALSE)</f>
        <v>United Arab Emirates</v>
      </c>
      <c r="D41" s="2">
        <f t="shared" si="1"/>
        <v>45.625746082990894</v>
      </c>
      <c r="E41" s="2">
        <v>43.557702173433832</v>
      </c>
      <c r="F41" s="2">
        <v>4.709301002986515</v>
      </c>
      <c r="G41" s="2">
        <v>6.1072507405887597</v>
      </c>
      <c r="H41" s="2">
        <v>45.625746082990901</v>
      </c>
    </row>
    <row r="42" spans="2:8" x14ac:dyDescent="0.2">
      <c r="B42" t="s">
        <v>0</v>
      </c>
      <c r="C42" t="str">
        <f>VLOOKUP(B42,xwalk!$A$1:$B$66,2,FALSE)</f>
        <v>Albania</v>
      </c>
      <c r="D42" s="2">
        <f t="shared" si="1"/>
        <v>45.676654065201092</v>
      </c>
      <c r="E42" s="2">
        <v>40.240171264894087</v>
      </c>
      <c r="F42" s="2">
        <v>4.0706614817273721</v>
      </c>
      <c r="G42" s="2">
        <v>10.012513188177451</v>
      </c>
      <c r="H42" s="2">
        <v>45.67665406520107</v>
      </c>
    </row>
    <row r="43" spans="2:8" x14ac:dyDescent="0.2">
      <c r="B43" t="s">
        <v>2</v>
      </c>
      <c r="C43" t="str">
        <f>VLOOKUP(B43,xwalk!$A$1:$B$66,2,FALSE)</f>
        <v>Argentina</v>
      </c>
      <c r="D43" s="2">
        <f t="shared" si="1"/>
        <v>45.879551493995933</v>
      </c>
      <c r="E43" s="2">
        <v>46.230502384592953</v>
      </c>
      <c r="F43" s="2">
        <v>2.8681393256705912</v>
      </c>
      <c r="G43" s="2">
        <v>5.0218067957405204</v>
      </c>
      <c r="H43" s="2">
        <v>45.879551493995919</v>
      </c>
    </row>
    <row r="44" spans="2:8" x14ac:dyDescent="0.2">
      <c r="B44" t="s">
        <v>54</v>
      </c>
      <c r="C44" t="str">
        <f>VLOOKUP(B44,xwalk!$A$1:$B$66,2,FALSE)</f>
        <v>Serbia</v>
      </c>
      <c r="D44" s="2">
        <f t="shared" si="1"/>
        <v>45.907388669577365</v>
      </c>
      <c r="E44" s="2">
        <v>42.092161499064048</v>
      </c>
      <c r="F44" s="2">
        <v>4.1445562004153134</v>
      </c>
      <c r="G44" s="2">
        <v>7.855893630943271</v>
      </c>
      <c r="H44" s="2">
        <v>45.907388669577387</v>
      </c>
    </row>
    <row r="45" spans="2:8" x14ac:dyDescent="0.2">
      <c r="B45" t="s">
        <v>11</v>
      </c>
      <c r="C45" t="str">
        <f>VLOOKUP(B45,xwalk!$A$1:$B$66,2,FALSE)</f>
        <v>Colombia</v>
      </c>
      <c r="D45" s="2">
        <f t="shared" si="1"/>
        <v>46.37906301902364</v>
      </c>
      <c r="E45" s="2">
        <v>40.872775288640717</v>
      </c>
      <c r="F45" s="2">
        <v>4.4327367234714581</v>
      </c>
      <c r="G45" s="2">
        <v>8.3154249688641855</v>
      </c>
      <c r="H45" s="2">
        <v>46.379063019023633</v>
      </c>
    </row>
    <row r="46" spans="2:8" x14ac:dyDescent="0.2">
      <c r="B46" t="s">
        <v>3</v>
      </c>
      <c r="C46" t="str">
        <f>VLOOKUP(B46,xwalk!$A$1:$B$66,2,FALSE)</f>
        <v>Australia</v>
      </c>
      <c r="D46" s="2">
        <f t="shared" si="1"/>
        <v>46.52293293588918</v>
      </c>
      <c r="E46" s="2">
        <v>45.688042318795972</v>
      </c>
      <c r="F46" s="2">
        <v>1.647495207872717</v>
      </c>
      <c r="G46" s="2">
        <v>6.1415295374421328</v>
      </c>
      <c r="H46" s="2">
        <v>46.522932935889173</v>
      </c>
    </row>
    <row r="47" spans="2:8" x14ac:dyDescent="0.2">
      <c r="B47" t="s">
        <v>6</v>
      </c>
      <c r="C47" t="str">
        <f>VLOOKUP(B47,xwalk!$A$1:$B$66,2,FALSE)</f>
        <v>Bulgaria</v>
      </c>
      <c r="D47" s="2">
        <f t="shared" si="1"/>
        <v>46.703503630945619</v>
      </c>
      <c r="E47" s="2">
        <v>35.583253874512813</v>
      </c>
      <c r="F47" s="2">
        <v>7.7493772231573068</v>
      </c>
      <c r="G47" s="2">
        <v>9.9638652713842628</v>
      </c>
      <c r="H47" s="2">
        <v>46.703503630945612</v>
      </c>
    </row>
    <row r="48" spans="2:8" x14ac:dyDescent="0.2">
      <c r="B48" t="s">
        <v>40</v>
      </c>
      <c r="C48" t="str">
        <f>VLOOKUP(B48,xwalk!$A$1:$B$66,2,FALSE)</f>
        <v>Montenegro</v>
      </c>
      <c r="D48" s="2">
        <f t="shared" si="1"/>
        <v>47.211190708351502</v>
      </c>
      <c r="E48" s="2">
        <v>43.324150422497318</v>
      </c>
      <c r="F48" s="2">
        <v>3.6428449498229689</v>
      </c>
      <c r="G48" s="2">
        <v>5.8218139193282159</v>
      </c>
      <c r="H48" s="2">
        <v>47.211190708351523</v>
      </c>
    </row>
    <row r="49" spans="2:8" x14ac:dyDescent="0.2">
      <c r="B49" t="s">
        <v>12</v>
      </c>
      <c r="C49" t="str">
        <f>VLOOKUP(B49,xwalk!$A$1:$B$66,2,FALSE)</f>
        <v>Costa Rica</v>
      </c>
      <c r="D49" s="2">
        <f t="shared" si="1"/>
        <v>47.344331371787206</v>
      </c>
      <c r="E49" s="2">
        <v>43.677076828547783</v>
      </c>
      <c r="F49" s="2">
        <v>3.4644965669817438</v>
      </c>
      <c r="G49" s="2">
        <v>5.5140952326832684</v>
      </c>
      <c r="H49" s="2">
        <v>47.34433137178722</v>
      </c>
    </row>
    <row r="50" spans="2:8" x14ac:dyDescent="0.2">
      <c r="B50" t="s">
        <v>26</v>
      </c>
      <c r="C50" t="str">
        <f>VLOOKUP(B50,xwalk!$A$1:$B$66,2,FALSE)</f>
        <v>Ireland</v>
      </c>
      <c r="D50" s="2">
        <f t="shared" si="1"/>
        <v>47.700317439362962</v>
      </c>
      <c r="E50" s="2">
        <v>44.046519269256052</v>
      </c>
      <c r="F50" s="2">
        <v>3.502034926823443</v>
      </c>
      <c r="G50" s="2">
        <v>4.7511283645575464</v>
      </c>
      <c r="H50" s="2">
        <v>47.700317439362969</v>
      </c>
    </row>
    <row r="51" spans="2:8" x14ac:dyDescent="0.2">
      <c r="B51" t="s">
        <v>44</v>
      </c>
      <c r="C51" t="str">
        <f>VLOOKUP(B51,xwalk!$A$1:$B$66,2,FALSE)</f>
        <v>New Zealand</v>
      </c>
      <c r="D51" s="2">
        <f t="shared" si="1"/>
        <v>47.782557495821578</v>
      </c>
      <c r="E51" s="2">
        <v>47.007454981781827</v>
      </c>
      <c r="F51" s="2">
        <v>1.7286720342458071</v>
      </c>
      <c r="G51" s="2">
        <v>3.4813154881507939</v>
      </c>
      <c r="H51" s="2">
        <v>47.782557495821571</v>
      </c>
    </row>
    <row r="52" spans="2:8" x14ac:dyDescent="0.2">
      <c r="B52" t="s">
        <v>62</v>
      </c>
      <c r="C52" t="str">
        <f>VLOOKUP(B52,xwalk!$A$1:$B$66,2,FALSE)</f>
        <v>Uruguay</v>
      </c>
      <c r="D52" s="2">
        <f t="shared" si="1"/>
        <v>47.952264360449497</v>
      </c>
      <c r="E52" s="2">
        <v>37.155683028164042</v>
      </c>
      <c r="F52" s="2">
        <v>4.4401184504776223</v>
      </c>
      <c r="G52" s="2">
        <v>10.45193416090884</v>
      </c>
      <c r="H52" s="2">
        <v>47.952264360449497</v>
      </c>
    </row>
    <row r="53" spans="2:8" x14ac:dyDescent="0.2">
      <c r="B53" t="s">
        <v>18</v>
      </c>
      <c r="C53" t="str">
        <f>VLOOKUP(B53,xwalk!$A$1:$B$66,2,FALSE)</f>
        <v>Finland</v>
      </c>
      <c r="D53" s="2">
        <f t="shared" si="1"/>
        <v>48.151472117546177</v>
      </c>
      <c r="E53" s="2">
        <v>38.903811053209623</v>
      </c>
      <c r="F53" s="2">
        <v>4.2271334829590037</v>
      </c>
      <c r="G53" s="2">
        <v>8.7175833462851973</v>
      </c>
      <c r="H53" s="2">
        <v>48.151472117546177</v>
      </c>
    </row>
    <row r="54" spans="2:8" x14ac:dyDescent="0.2">
      <c r="B54" t="s">
        <v>46</v>
      </c>
      <c r="C54" t="str">
        <f>VLOOKUP(B54,xwalk!$A$1:$B$66,2,FALSE)</f>
        <v>Poland</v>
      </c>
      <c r="D54" s="2">
        <f t="shared" si="1"/>
        <v>48.402111572027472</v>
      </c>
      <c r="E54" s="2">
        <v>40.08583875848332</v>
      </c>
      <c r="F54" s="2">
        <v>6.2229428918133296</v>
      </c>
      <c r="G54" s="2">
        <v>5.2891067776758769</v>
      </c>
      <c r="H54" s="2">
        <v>48.402111572027472</v>
      </c>
    </row>
    <row r="55" spans="2:8" x14ac:dyDescent="0.2">
      <c r="B55" t="s">
        <v>25</v>
      </c>
      <c r="C55" t="str">
        <f>VLOOKUP(B55,xwalk!$A$1:$B$66,2,FALSE)</f>
        <v>Indonesia</v>
      </c>
      <c r="D55" s="2">
        <f t="shared" si="1"/>
        <v>48.73379985261618</v>
      </c>
      <c r="E55" s="2">
        <v>46.570122888957457</v>
      </c>
      <c r="F55" s="2">
        <v>1.7647844880071779</v>
      </c>
      <c r="G55" s="2">
        <v>2.9312927704191831</v>
      </c>
      <c r="H55" s="2">
        <v>48.733799852616187</v>
      </c>
    </row>
    <row r="56" spans="2:8" x14ac:dyDescent="0.2">
      <c r="B56" t="s">
        <v>60</v>
      </c>
      <c r="C56" t="str">
        <f>VLOOKUP(B56,xwalk!$A$1:$B$66,2,FALSE)</f>
        <v>Tunisia</v>
      </c>
      <c r="D56" s="2">
        <f t="shared" si="1"/>
        <v>48.818401711404682</v>
      </c>
      <c r="E56" s="2">
        <v>38.815620691021188</v>
      </c>
      <c r="F56" s="2">
        <v>4.6089660221341662</v>
      </c>
      <c r="G56" s="2">
        <v>7.7570115754399618</v>
      </c>
      <c r="H56" s="2">
        <v>48.818401711404682</v>
      </c>
    </row>
    <row r="57" spans="2:8" x14ac:dyDescent="0.2">
      <c r="B57" t="s">
        <v>15</v>
      </c>
      <c r="C57" t="str">
        <f>VLOOKUP(B57,xwalk!$A$1:$B$66,2,FALSE)</f>
        <v>Denmark</v>
      </c>
      <c r="D57" s="2">
        <f t="shared" si="1"/>
        <v>48.963442484016383</v>
      </c>
      <c r="E57" s="2">
        <v>44.28991252930804</v>
      </c>
      <c r="F57" s="2">
        <v>2.940019543105282</v>
      </c>
      <c r="G57" s="2">
        <v>3.8066254435703</v>
      </c>
      <c r="H57" s="2">
        <v>48.963442484016383</v>
      </c>
    </row>
    <row r="58" spans="2:8" x14ac:dyDescent="0.2">
      <c r="B58" t="s">
        <v>39</v>
      </c>
      <c r="C58" t="str">
        <f>VLOOKUP(B58,xwalk!$A$1:$B$66,2,FALSE)</f>
        <v>Mexico</v>
      </c>
      <c r="D58" s="2">
        <f t="shared" si="1"/>
        <v>49.112600660554008</v>
      </c>
      <c r="E58" s="2">
        <v>45.969265572932628</v>
      </c>
      <c r="F58" s="2">
        <v>1.923248893601786</v>
      </c>
      <c r="G58" s="2">
        <v>2.9948848729115789</v>
      </c>
      <c r="H58" s="2">
        <v>49.112600660554023</v>
      </c>
    </row>
    <row r="59" spans="2:8" x14ac:dyDescent="0.2">
      <c r="B59" t="s">
        <v>30</v>
      </c>
      <c r="C59" t="str">
        <f>VLOOKUP(B59,xwalk!$A$1:$B$66,2,FALSE)</f>
        <v>Jordan</v>
      </c>
      <c r="D59" s="2">
        <f t="shared" si="1"/>
        <v>49.492669416771804</v>
      </c>
      <c r="E59" s="2">
        <v>44.990731591477953</v>
      </c>
      <c r="F59" s="2">
        <v>1.875612634096768</v>
      </c>
      <c r="G59" s="2">
        <v>3.6409863576534738</v>
      </c>
      <c r="H59" s="2">
        <v>49.492669416771811</v>
      </c>
    </row>
    <row r="60" spans="2:8" x14ac:dyDescent="0.2">
      <c r="B60" t="s">
        <v>41</v>
      </c>
      <c r="C60" t="str">
        <f>VLOOKUP(B60,xwalk!$A$1:$B$66,2,FALSE)</f>
        <v>Malaysia</v>
      </c>
      <c r="D60" s="2">
        <f t="shared" si="1"/>
        <v>49.647900049992863</v>
      </c>
      <c r="E60" s="2">
        <v>46.467548294363603</v>
      </c>
      <c r="F60" s="2">
        <v>1.2995049204211</v>
      </c>
      <c r="G60" s="2">
        <v>2.585046735222436</v>
      </c>
      <c r="H60" s="2">
        <v>49.647900049992877</v>
      </c>
    </row>
    <row r="61" spans="2:8" x14ac:dyDescent="0.2">
      <c r="B61" t="s">
        <v>20</v>
      </c>
      <c r="C61" t="str">
        <f>VLOOKUP(B61,xwalk!$A$1:$B$66,2,FALSE)</f>
        <v>United Kingdom</v>
      </c>
      <c r="D61" s="2">
        <f t="shared" si="1"/>
        <v>49.707922534977357</v>
      </c>
      <c r="E61" s="2">
        <v>44.60439379278246</v>
      </c>
      <c r="F61" s="2">
        <v>1.300825926216348</v>
      </c>
      <c r="G61" s="2">
        <v>4.3868577460238392</v>
      </c>
      <c r="H61" s="2">
        <v>49.707922534977357</v>
      </c>
    </row>
    <row r="62" spans="2:8" x14ac:dyDescent="0.2">
      <c r="B62" t="s">
        <v>52</v>
      </c>
      <c r="C62" t="str">
        <f>VLOOKUP(B62,xwalk!$A$1:$B$66,2,FALSE)</f>
        <v>Russian Federation</v>
      </c>
      <c r="D62" s="2">
        <f t="shared" si="1"/>
        <v>51.457679555976171</v>
      </c>
      <c r="E62" s="2">
        <v>35.335901914733263</v>
      </c>
      <c r="F62" s="2">
        <v>7.5410918323787364</v>
      </c>
      <c r="G62" s="2">
        <v>5.6653266969118299</v>
      </c>
      <c r="H62" s="2">
        <v>51.457679555976192</v>
      </c>
    </row>
    <row r="63" spans="2:8" x14ac:dyDescent="0.2">
      <c r="B63" t="s">
        <v>50</v>
      </c>
      <c r="C63" t="str">
        <f>VLOOKUP(B63,xwalk!$A$1:$B$66,2,FALSE)</f>
        <v>Perm(Russian Federation)</v>
      </c>
      <c r="D63" s="2">
        <f t="shared" si="1"/>
        <v>53.245922972373187</v>
      </c>
      <c r="E63" s="2">
        <v>32.339508412410972</v>
      </c>
      <c r="F63" s="2">
        <v>8.4222958007301916</v>
      </c>
      <c r="G63" s="2">
        <v>5.9922728144856503</v>
      </c>
      <c r="H63" s="2">
        <v>53.245922972373172</v>
      </c>
    </row>
    <row r="64" spans="2:8" x14ac:dyDescent="0.2">
      <c r="B64" t="s">
        <v>32</v>
      </c>
      <c r="C64" t="str">
        <f>VLOOKUP(B64,xwalk!$A$1:$B$66,2,FALSE)</f>
        <v>Kazakhstan</v>
      </c>
      <c r="D64" s="2">
        <f t="shared" si="1"/>
        <v>53.550760455354698</v>
      </c>
      <c r="E64" s="2">
        <v>42.813654686802259</v>
      </c>
      <c r="F64" s="2">
        <v>1.3051131675367089</v>
      </c>
      <c r="G64" s="2">
        <v>2.3304716903063309</v>
      </c>
      <c r="H64" s="2">
        <v>53.550760455354677</v>
      </c>
    </row>
    <row r="65" spans="2:8" x14ac:dyDescent="0.2">
      <c r="B65" t="s">
        <v>27</v>
      </c>
      <c r="C65" t="str">
        <f>VLOOKUP(B65,xwalk!$A$1:$B$66,2,FALSE)</f>
        <v>Iceland</v>
      </c>
      <c r="D65" s="2">
        <f t="shared" si="1"/>
        <v>54.63916429102273</v>
      </c>
      <c r="E65" s="2">
        <v>37.583660586906248</v>
      </c>
      <c r="F65" s="2">
        <v>1.10040440576633</v>
      </c>
      <c r="G65" s="2">
        <v>6.6767707163046959</v>
      </c>
      <c r="H65" s="2">
        <v>54.639164291022723</v>
      </c>
    </row>
    <row r="66" spans="2:8" x14ac:dyDescent="0.2">
      <c r="B66" t="s">
        <v>57</v>
      </c>
      <c r="C66" t="str">
        <f>VLOOKUP(B66,xwalk!$A$1:$B$66,2,FALSE)</f>
        <v>Sweden</v>
      </c>
      <c r="D66" s="2">
        <f t="shared" si="1"/>
        <v>58.516641788351109</v>
      </c>
      <c r="E66" s="2">
        <v>36.213448629709191</v>
      </c>
      <c r="F66" s="2">
        <v>1.6734064543071161</v>
      </c>
      <c r="G66" s="2">
        <v>3.5965031276325909</v>
      </c>
      <c r="H66" s="2">
        <v>58.516641788351102</v>
      </c>
    </row>
  </sheetData>
  <autoFilter ref="B2:H66">
    <sortState ref="B3:H66">
      <sortCondition ref="H2:H66"/>
    </sortState>
  </autoFilter>
  <phoneticPr fontId="0" type="noConversion"/>
  <pageMargins left="0.75" right="0.75" top="1" bottom="1" header="0.5" footer="0.5"/>
  <headerFooter alignWithMargins="0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66"/>
  <sheetViews>
    <sheetView topLeftCell="A34" workbookViewId="0">
      <selection activeCell="E55" sqref="E55"/>
    </sheetView>
  </sheetViews>
  <sheetFormatPr defaultRowHeight="12.75" x14ac:dyDescent="0.2"/>
  <sheetData>
    <row r="2" spans="2:6" x14ac:dyDescent="0.2">
      <c r="C2" t="s">
        <v>65</v>
      </c>
      <c r="D2" t="s">
        <v>66</v>
      </c>
      <c r="E2" t="s">
        <v>68</v>
      </c>
      <c r="F2" t="s">
        <v>70</v>
      </c>
    </row>
    <row r="3" spans="2:6" x14ac:dyDescent="0.2">
      <c r="B3" t="s">
        <v>0</v>
      </c>
      <c r="C3">
        <v>40.240171264894087</v>
      </c>
      <c r="D3">
        <v>4.0706614817273721</v>
      </c>
      <c r="E3">
        <v>10.012513188177451</v>
      </c>
      <c r="F3">
        <v>45.67665406520107</v>
      </c>
    </row>
    <row r="4" spans="2:6" x14ac:dyDescent="0.2">
      <c r="B4" t="s">
        <v>1</v>
      </c>
      <c r="C4">
        <v>43.557702173433832</v>
      </c>
      <c r="D4">
        <v>4.709301002986515</v>
      </c>
      <c r="E4">
        <v>6.1072507405887597</v>
      </c>
      <c r="F4">
        <v>45.625746082990901</v>
      </c>
    </row>
    <row r="5" spans="2:6" x14ac:dyDescent="0.2">
      <c r="B5" t="s">
        <v>2</v>
      </c>
      <c r="C5">
        <v>46.230502384592953</v>
      </c>
      <c r="D5">
        <v>0</v>
      </c>
      <c r="E5">
        <v>5.0218067957405204</v>
      </c>
      <c r="F5">
        <v>45.879551493995919</v>
      </c>
    </row>
    <row r="6" spans="2:6" x14ac:dyDescent="0.2">
      <c r="B6" t="s">
        <v>3</v>
      </c>
      <c r="C6">
        <v>45.688042318795972</v>
      </c>
      <c r="D6">
        <v>1.647495207872717</v>
      </c>
      <c r="E6">
        <v>6.1415295374421328</v>
      </c>
      <c r="F6">
        <v>46.522932935889173</v>
      </c>
    </row>
    <row r="7" spans="2:6" x14ac:dyDescent="0.2">
      <c r="B7" t="s">
        <v>4</v>
      </c>
      <c r="C7">
        <v>32.464637512105632</v>
      </c>
      <c r="D7">
        <v>10.617584945972419</v>
      </c>
      <c r="E7">
        <v>17.966670715817251</v>
      </c>
      <c r="F7">
        <v>38.951106826104713</v>
      </c>
    </row>
    <row r="8" spans="2:6" x14ac:dyDescent="0.2">
      <c r="B8" t="s">
        <v>5</v>
      </c>
      <c r="C8">
        <v>29.791491850967439</v>
      </c>
      <c r="D8">
        <v>16.089232644351071</v>
      </c>
      <c r="E8">
        <v>15.5512091594638</v>
      </c>
      <c r="F8">
        <v>38.568066345217709</v>
      </c>
    </row>
    <row r="9" spans="2:6" x14ac:dyDescent="0.2">
      <c r="B9" t="s">
        <v>6</v>
      </c>
      <c r="C9">
        <v>35.583253874512813</v>
      </c>
      <c r="D9">
        <v>7.7493772231573068</v>
      </c>
      <c r="E9">
        <v>9.9638652713842628</v>
      </c>
      <c r="F9">
        <v>46.703503630945612</v>
      </c>
    </row>
    <row r="10" spans="2:6" x14ac:dyDescent="0.2">
      <c r="B10" t="s">
        <v>7</v>
      </c>
      <c r="C10">
        <v>45.001730586480519</v>
      </c>
      <c r="D10">
        <v>2.2480884466569351</v>
      </c>
      <c r="E10">
        <v>7.4996428528211299</v>
      </c>
      <c r="F10">
        <v>45.250538114041433</v>
      </c>
    </row>
    <row r="11" spans="2:6" x14ac:dyDescent="0.2">
      <c r="B11" t="s">
        <v>8</v>
      </c>
      <c r="C11">
        <v>39.280820652670407</v>
      </c>
      <c r="D11">
        <v>5.8412629314764661</v>
      </c>
      <c r="E11">
        <v>9.9594683581676566</v>
      </c>
      <c r="F11">
        <v>44.918448057685481</v>
      </c>
    </row>
    <row r="12" spans="2:6" x14ac:dyDescent="0.2">
      <c r="B12" t="s">
        <v>9</v>
      </c>
      <c r="C12">
        <v>36.503339150150197</v>
      </c>
      <c r="D12">
        <v>6.9583832236374139</v>
      </c>
      <c r="E12">
        <v>16.052208744740621</v>
      </c>
      <c r="F12">
        <v>40.486068881471773</v>
      </c>
    </row>
    <row r="13" spans="2:6" x14ac:dyDescent="0.2">
      <c r="B13" t="s">
        <v>10</v>
      </c>
      <c r="C13">
        <v>41.015582389400713</v>
      </c>
      <c r="D13">
        <v>5.428150067978768</v>
      </c>
      <c r="E13">
        <v>10.43132176697298</v>
      </c>
      <c r="F13">
        <v>43.124945775647546</v>
      </c>
    </row>
    <row r="14" spans="2:6" x14ac:dyDescent="0.2">
      <c r="B14" t="s">
        <v>11</v>
      </c>
      <c r="C14">
        <v>40.872775288640717</v>
      </c>
      <c r="D14">
        <v>4.4327367234714581</v>
      </c>
      <c r="E14">
        <v>8.3154249688641855</v>
      </c>
      <c r="F14">
        <v>46.379063019023633</v>
      </c>
    </row>
    <row r="15" spans="2:6" x14ac:dyDescent="0.2">
      <c r="B15" t="s">
        <v>12</v>
      </c>
      <c r="C15">
        <v>43.677076828547783</v>
      </c>
      <c r="D15">
        <v>0</v>
      </c>
      <c r="E15">
        <v>5.5140952326832684</v>
      </c>
      <c r="F15">
        <v>47.34433137178722</v>
      </c>
    </row>
    <row r="16" spans="2:6" x14ac:dyDescent="0.2">
      <c r="B16" t="s">
        <v>13</v>
      </c>
      <c r="C16">
        <v>38.368242663078362</v>
      </c>
      <c r="D16">
        <v>8.1003288066224872</v>
      </c>
      <c r="E16">
        <v>11.13873884434126</v>
      </c>
      <c r="F16">
        <v>42.392689685957912</v>
      </c>
    </row>
    <row r="17" spans="2:6" x14ac:dyDescent="0.2">
      <c r="B17" t="s">
        <v>14</v>
      </c>
      <c r="C17">
        <v>30.60676590754456</v>
      </c>
      <c r="D17">
        <v>10.888751203817501</v>
      </c>
      <c r="E17">
        <v>15.615347965091919</v>
      </c>
      <c r="F17">
        <v>42.889134923546038</v>
      </c>
    </row>
    <row r="18" spans="2:6" x14ac:dyDescent="0.2">
      <c r="B18" t="s">
        <v>15</v>
      </c>
      <c r="C18">
        <v>44.28991252930804</v>
      </c>
      <c r="D18">
        <v>2.940019543105282</v>
      </c>
      <c r="E18">
        <v>3.8066254435703</v>
      </c>
      <c r="F18">
        <v>48.963442484016383</v>
      </c>
    </row>
    <row r="19" spans="2:6" x14ac:dyDescent="0.2">
      <c r="B19" t="s">
        <v>16</v>
      </c>
      <c r="C19">
        <v>27.991322378715392</v>
      </c>
      <c r="D19">
        <v>16.76675660385002</v>
      </c>
      <c r="E19">
        <v>21.958644819256349</v>
      </c>
      <c r="F19">
        <v>33.28327619817825</v>
      </c>
    </row>
    <row r="20" spans="2:6" x14ac:dyDescent="0.2">
      <c r="B20" t="s">
        <v>17</v>
      </c>
      <c r="C20">
        <v>40.027872127003121</v>
      </c>
      <c r="D20">
        <v>9.4955868369210528</v>
      </c>
      <c r="E20">
        <v>6.0227921480079551</v>
      </c>
      <c r="F20">
        <v>44.453748888067878</v>
      </c>
    </row>
    <row r="21" spans="2:6" x14ac:dyDescent="0.2">
      <c r="B21" t="s">
        <v>18</v>
      </c>
      <c r="C21">
        <v>38.903811053209623</v>
      </c>
      <c r="D21">
        <v>4.2271334829590037</v>
      </c>
      <c r="E21">
        <v>8.7175833462851973</v>
      </c>
      <c r="F21">
        <v>48.151472117546177</v>
      </c>
    </row>
    <row r="22" spans="2:6" x14ac:dyDescent="0.2">
      <c r="B22" t="s">
        <v>19</v>
      </c>
      <c r="C22">
        <v>32.14386126163101</v>
      </c>
      <c r="D22">
        <v>15.285044671515299</v>
      </c>
      <c r="E22">
        <v>11.262565385799</v>
      </c>
      <c r="F22">
        <v>41.308528681054682</v>
      </c>
    </row>
    <row r="23" spans="2:6" x14ac:dyDescent="0.2">
      <c r="B23" t="s">
        <v>20</v>
      </c>
      <c r="C23">
        <v>44.60439379278246</v>
      </c>
      <c r="D23">
        <v>1.300825926216348</v>
      </c>
      <c r="E23">
        <v>4.3868577460238392</v>
      </c>
      <c r="F23">
        <v>49.707922534977357</v>
      </c>
    </row>
    <row r="24" spans="2:6" x14ac:dyDescent="0.2">
      <c r="B24" t="s">
        <v>21</v>
      </c>
      <c r="C24">
        <v>33.530428060933637</v>
      </c>
      <c r="D24">
        <v>14.59991750214644</v>
      </c>
      <c r="E24">
        <v>7.7441565157897294</v>
      </c>
      <c r="F24">
        <v>44.125497921130183</v>
      </c>
    </row>
    <row r="25" spans="2:6" x14ac:dyDescent="0.2">
      <c r="B25" t="s">
        <v>22</v>
      </c>
      <c r="C25">
        <v>36.087829308374523</v>
      </c>
      <c r="D25">
        <v>6.7330458131508442</v>
      </c>
      <c r="E25">
        <v>12.43099336628865</v>
      </c>
      <c r="F25">
        <v>44.748131512185992</v>
      </c>
    </row>
    <row r="26" spans="2:6" x14ac:dyDescent="0.2">
      <c r="B26" t="s">
        <v>23</v>
      </c>
      <c r="C26">
        <v>38.093000624079032</v>
      </c>
      <c r="D26">
        <v>7.9423933146166474</v>
      </c>
      <c r="E26">
        <v>11.61830739472072</v>
      </c>
      <c r="F26">
        <v>42.346298666583607</v>
      </c>
    </row>
    <row r="27" spans="2:6" x14ac:dyDescent="0.2">
      <c r="B27" t="s">
        <v>24</v>
      </c>
      <c r="C27">
        <v>31.347050135859529</v>
      </c>
      <c r="D27">
        <v>13.531839678143101</v>
      </c>
      <c r="E27">
        <v>19.753477131581828</v>
      </c>
      <c r="F27">
        <v>35.367633054415563</v>
      </c>
    </row>
    <row r="28" spans="2:6" x14ac:dyDescent="0.2">
      <c r="B28" t="s">
        <v>25</v>
      </c>
      <c r="C28">
        <v>46.570122888957457</v>
      </c>
      <c r="D28">
        <v>0</v>
      </c>
      <c r="E28">
        <v>2.9312927704191831</v>
      </c>
      <c r="F28">
        <v>48.733799852616187</v>
      </c>
    </row>
    <row r="29" spans="2:6" x14ac:dyDescent="0.2">
      <c r="B29" t="s">
        <v>26</v>
      </c>
      <c r="C29">
        <v>44.046519269256052</v>
      </c>
      <c r="D29">
        <v>0</v>
      </c>
      <c r="E29">
        <v>4.7511283645575464</v>
      </c>
      <c r="F29">
        <v>47.700317439362969</v>
      </c>
    </row>
    <row r="30" spans="2:6" x14ac:dyDescent="0.2">
      <c r="B30" t="s">
        <v>27</v>
      </c>
      <c r="C30">
        <v>37.583660586906248</v>
      </c>
      <c r="D30">
        <v>0</v>
      </c>
      <c r="E30">
        <v>6.6767707163046959</v>
      </c>
      <c r="F30">
        <v>54.639164291022723</v>
      </c>
    </row>
    <row r="31" spans="2:6" x14ac:dyDescent="0.2">
      <c r="B31" t="s">
        <v>28</v>
      </c>
      <c r="C31">
        <v>39.450873126493889</v>
      </c>
      <c r="D31">
        <v>9.0757936057477764</v>
      </c>
      <c r="E31">
        <v>6.786403753512138</v>
      </c>
      <c r="F31">
        <v>44.686929514246202</v>
      </c>
    </row>
    <row r="32" spans="2:6" x14ac:dyDescent="0.2">
      <c r="B32" t="s">
        <v>29</v>
      </c>
      <c r="C32">
        <v>37.972874766718249</v>
      </c>
      <c r="D32">
        <v>11.09846666232918</v>
      </c>
      <c r="E32">
        <v>12.12443456988121</v>
      </c>
      <c r="F32">
        <v>38.804224001071368</v>
      </c>
    </row>
    <row r="33" spans="2:6" x14ac:dyDescent="0.2">
      <c r="B33" t="s">
        <v>30</v>
      </c>
      <c r="C33">
        <v>44.990731591477953</v>
      </c>
      <c r="D33">
        <v>0</v>
      </c>
      <c r="E33">
        <v>3.6409863576534738</v>
      </c>
      <c r="F33">
        <v>49.492669416771811</v>
      </c>
    </row>
    <row r="34" spans="2:6" x14ac:dyDescent="0.2">
      <c r="B34" t="s">
        <v>31</v>
      </c>
      <c r="C34">
        <v>29.780825752521029</v>
      </c>
      <c r="D34">
        <v>12.56593229435977</v>
      </c>
      <c r="E34">
        <v>15.754954870765721</v>
      </c>
      <c r="F34">
        <v>41.898287082353477</v>
      </c>
    </row>
    <row r="35" spans="2:6" x14ac:dyDescent="0.2">
      <c r="B35" t="s">
        <v>32</v>
      </c>
      <c r="C35">
        <v>42.813654686802259</v>
      </c>
      <c r="D35">
        <v>0</v>
      </c>
      <c r="E35">
        <v>0</v>
      </c>
      <c r="F35">
        <v>53.550760455354677</v>
      </c>
    </row>
    <row r="36" spans="2:6" x14ac:dyDescent="0.2">
      <c r="B36" t="s">
        <v>33</v>
      </c>
      <c r="C36">
        <v>21.64921010399047</v>
      </c>
      <c r="D36">
        <v>26.140648277299061</v>
      </c>
      <c r="E36">
        <v>20.34286743816557</v>
      </c>
      <c r="F36">
        <v>31.867274180544889</v>
      </c>
    </row>
    <row r="37" spans="2:6" x14ac:dyDescent="0.2">
      <c r="B37" t="s">
        <v>34</v>
      </c>
      <c r="C37">
        <v>0</v>
      </c>
      <c r="D37">
        <v>0</v>
      </c>
      <c r="E37">
        <v>0</v>
      </c>
      <c r="F37">
        <v>0</v>
      </c>
    </row>
    <row r="38" spans="2:6" x14ac:dyDescent="0.2">
      <c r="B38" t="s">
        <v>35</v>
      </c>
      <c r="C38">
        <v>39.520207929951319</v>
      </c>
      <c r="D38">
        <v>10.60672596957038</v>
      </c>
      <c r="E38">
        <v>9.2519417697778028</v>
      </c>
      <c r="F38">
        <v>40.621124330700511</v>
      </c>
    </row>
    <row r="39" spans="2:6" x14ac:dyDescent="0.2">
      <c r="B39" t="s">
        <v>36</v>
      </c>
      <c r="C39">
        <v>43.085049703570007</v>
      </c>
      <c r="D39">
        <v>3.7628814635103089</v>
      </c>
      <c r="E39">
        <v>8.343725242803913</v>
      </c>
      <c r="F39">
        <v>44.808343590115783</v>
      </c>
    </row>
    <row r="40" spans="2:6" x14ac:dyDescent="0.2">
      <c r="B40" t="s">
        <v>37</v>
      </c>
      <c r="C40">
        <v>28.367262145406951</v>
      </c>
      <c r="D40">
        <v>19.02588659584633</v>
      </c>
      <c r="E40">
        <v>11.84698128429218</v>
      </c>
      <c r="F40">
        <v>40.759869974454553</v>
      </c>
    </row>
    <row r="41" spans="2:6" x14ac:dyDescent="0.2">
      <c r="B41" t="s">
        <v>38</v>
      </c>
      <c r="C41">
        <v>40.403197753496308</v>
      </c>
      <c r="D41">
        <v>11.793818139974951</v>
      </c>
      <c r="E41">
        <v>6.6517162031992454</v>
      </c>
      <c r="F41">
        <v>41.151267903329497</v>
      </c>
    </row>
    <row r="42" spans="2:6" x14ac:dyDescent="0.2">
      <c r="B42" t="s">
        <v>39</v>
      </c>
      <c r="C42">
        <v>45.969265572932628</v>
      </c>
      <c r="D42">
        <v>1.923248893601786</v>
      </c>
      <c r="E42">
        <v>2.9948848729115789</v>
      </c>
      <c r="F42">
        <v>49.112600660554023</v>
      </c>
    </row>
    <row r="43" spans="2:6" x14ac:dyDescent="0.2">
      <c r="B43" t="s">
        <v>40</v>
      </c>
      <c r="C43">
        <v>43.324150422497318</v>
      </c>
      <c r="D43">
        <v>3.6428449498229689</v>
      </c>
      <c r="E43">
        <v>5.8218139193282159</v>
      </c>
      <c r="F43">
        <v>47.211190708351523</v>
      </c>
    </row>
    <row r="44" spans="2:6" x14ac:dyDescent="0.2">
      <c r="B44" t="s">
        <v>41</v>
      </c>
      <c r="C44">
        <v>46.467548294363603</v>
      </c>
      <c r="D44">
        <v>0</v>
      </c>
      <c r="E44">
        <v>0</v>
      </c>
      <c r="F44">
        <v>49.647900049992877</v>
      </c>
    </row>
    <row r="45" spans="2:6" x14ac:dyDescent="0.2">
      <c r="B45" t="s">
        <v>42</v>
      </c>
      <c r="C45">
        <v>39.873038891130861</v>
      </c>
      <c r="D45">
        <v>4.8123577857748892</v>
      </c>
      <c r="E45">
        <v>12.36430830493371</v>
      </c>
      <c r="F45">
        <v>42.950295018160553</v>
      </c>
    </row>
    <row r="46" spans="2:6" x14ac:dyDescent="0.2">
      <c r="B46" t="s">
        <v>44</v>
      </c>
      <c r="C46">
        <v>47.007454981781827</v>
      </c>
      <c r="D46">
        <v>0</v>
      </c>
      <c r="E46">
        <v>3.4813154881507939</v>
      </c>
      <c r="F46">
        <v>47.782557495821571</v>
      </c>
    </row>
    <row r="47" spans="2:6" x14ac:dyDescent="0.2">
      <c r="B47" t="s">
        <v>45</v>
      </c>
      <c r="C47">
        <v>48.037809159451918</v>
      </c>
      <c r="D47">
        <v>0</v>
      </c>
      <c r="E47">
        <v>4.7804820614921333</v>
      </c>
      <c r="F47">
        <v>44.210930184333819</v>
      </c>
    </row>
    <row r="48" spans="2:6" x14ac:dyDescent="0.2">
      <c r="B48" t="s">
        <v>46</v>
      </c>
      <c r="C48">
        <v>40.08583875848332</v>
      </c>
      <c r="D48">
        <v>6.2229428918133296</v>
      </c>
      <c r="E48">
        <v>5.2891067776758769</v>
      </c>
      <c r="F48">
        <v>48.402111572027472</v>
      </c>
    </row>
    <row r="49" spans="2:6" x14ac:dyDescent="0.2">
      <c r="B49" t="s">
        <v>47</v>
      </c>
      <c r="C49">
        <v>36.292254010068277</v>
      </c>
      <c r="D49">
        <v>4.9490785974395557</v>
      </c>
      <c r="E49">
        <v>13.564657288961371</v>
      </c>
      <c r="F49">
        <v>45.194010103530772</v>
      </c>
    </row>
    <row r="50" spans="2:6" x14ac:dyDescent="0.2">
      <c r="B50" t="s">
        <v>48</v>
      </c>
      <c r="C50">
        <v>49.855358139488402</v>
      </c>
      <c r="D50">
        <v>1.4417084419567701</v>
      </c>
      <c r="E50">
        <v>5.5037416268567529</v>
      </c>
      <c r="F50">
        <v>43.199191791698063</v>
      </c>
    </row>
    <row r="51" spans="2:6" x14ac:dyDescent="0.2">
      <c r="B51" t="s">
        <v>49</v>
      </c>
      <c r="C51">
        <v>27.411732621200329</v>
      </c>
      <c r="D51">
        <v>17.29895092672778</v>
      </c>
      <c r="E51">
        <v>12.56448457048621</v>
      </c>
      <c r="F51">
        <v>42.7248318815857</v>
      </c>
    </row>
    <row r="52" spans="2:6" x14ac:dyDescent="0.2">
      <c r="B52" t="s">
        <v>50</v>
      </c>
      <c r="C52">
        <v>32.339508412410972</v>
      </c>
      <c r="D52">
        <v>0</v>
      </c>
      <c r="E52">
        <v>0</v>
      </c>
      <c r="F52">
        <v>53.245922972373172</v>
      </c>
    </row>
    <row r="53" spans="2:6" x14ac:dyDescent="0.2">
      <c r="B53" t="s">
        <v>51</v>
      </c>
      <c r="C53">
        <v>45.42613268468196</v>
      </c>
      <c r="D53">
        <v>4.3968378930740561</v>
      </c>
      <c r="E53">
        <v>9.2431332507122086</v>
      </c>
      <c r="F53">
        <v>40.933896171531771</v>
      </c>
    </row>
    <row r="54" spans="2:6" x14ac:dyDescent="0.2">
      <c r="B54" t="s">
        <v>52</v>
      </c>
      <c r="C54">
        <v>35.335901914733263</v>
      </c>
      <c r="D54">
        <v>7.5410918323787364</v>
      </c>
      <c r="E54">
        <v>5.6653266969118299</v>
      </c>
      <c r="F54">
        <v>51.457679555976192</v>
      </c>
    </row>
    <row r="55" spans="2:6" x14ac:dyDescent="0.2">
      <c r="B55" t="s">
        <v>53</v>
      </c>
      <c r="C55">
        <v>45.388734330319082</v>
      </c>
      <c r="D55">
        <v>5.4213666689842137</v>
      </c>
      <c r="E55">
        <v>6.3395250151111027</v>
      </c>
      <c r="F55">
        <v>42.850373985585613</v>
      </c>
    </row>
    <row r="56" spans="2:6" x14ac:dyDescent="0.2">
      <c r="B56" t="s">
        <v>54</v>
      </c>
      <c r="C56">
        <v>42.092161499064048</v>
      </c>
      <c r="D56">
        <v>4.1445562004153134</v>
      </c>
      <c r="E56">
        <v>7.855893630943271</v>
      </c>
      <c r="F56">
        <v>45.907388669577387</v>
      </c>
    </row>
    <row r="57" spans="2:6" x14ac:dyDescent="0.2">
      <c r="B57" t="s">
        <v>55</v>
      </c>
      <c r="C57">
        <v>35.646723076146387</v>
      </c>
      <c r="D57">
        <v>7.2915423662613428</v>
      </c>
      <c r="E57">
        <v>14.76091105286652</v>
      </c>
      <c r="F57">
        <v>42.300823504725741</v>
      </c>
    </row>
    <row r="58" spans="2:6" x14ac:dyDescent="0.2">
      <c r="B58" t="s">
        <v>56</v>
      </c>
      <c r="C58">
        <v>38.815633731472197</v>
      </c>
      <c r="D58">
        <v>9.0387672971862152</v>
      </c>
      <c r="E58">
        <v>9.5684844391536519</v>
      </c>
      <c r="F58">
        <v>42.577114532187942</v>
      </c>
    </row>
    <row r="59" spans="2:6" x14ac:dyDescent="0.2">
      <c r="B59" t="s">
        <v>57</v>
      </c>
      <c r="C59">
        <v>36.213448629709191</v>
      </c>
      <c r="D59">
        <v>0</v>
      </c>
      <c r="E59">
        <v>3.5965031276325909</v>
      </c>
      <c r="F59">
        <v>58.516641788351102</v>
      </c>
    </row>
    <row r="60" spans="2:6" x14ac:dyDescent="0.2">
      <c r="B60" t="s">
        <v>58</v>
      </c>
      <c r="C60">
        <v>28.775635671581249</v>
      </c>
      <c r="D60">
        <v>16.278496478941509</v>
      </c>
      <c r="E60">
        <v>20.235940283373129</v>
      </c>
      <c r="F60">
        <v>34.709927566104113</v>
      </c>
    </row>
    <row r="61" spans="2:6" x14ac:dyDescent="0.2">
      <c r="B61" t="s">
        <v>59</v>
      </c>
      <c r="C61">
        <v>45.616393205449043</v>
      </c>
      <c r="D61">
        <v>0</v>
      </c>
      <c r="E61">
        <v>8.0642845729616699</v>
      </c>
      <c r="F61">
        <v>44.350361423255862</v>
      </c>
    </row>
    <row r="62" spans="2:6" x14ac:dyDescent="0.2">
      <c r="B62" t="s">
        <v>60</v>
      </c>
      <c r="C62">
        <v>38.815620691021188</v>
      </c>
      <c r="D62">
        <v>4.6089660221341662</v>
      </c>
      <c r="E62">
        <v>7.7570115754399618</v>
      </c>
      <c r="F62">
        <v>48.818401711404682</v>
      </c>
    </row>
    <row r="63" spans="2:6" x14ac:dyDescent="0.2">
      <c r="B63" t="s">
        <v>61</v>
      </c>
      <c r="C63">
        <v>34.141157932670147</v>
      </c>
      <c r="D63">
        <v>9.3972992775729782</v>
      </c>
      <c r="E63">
        <v>15.765614255002861</v>
      </c>
      <c r="F63">
        <v>40.695928534754017</v>
      </c>
    </row>
    <row r="64" spans="2:6" x14ac:dyDescent="0.2">
      <c r="B64" t="s">
        <v>62</v>
      </c>
      <c r="C64">
        <v>37.155683028164042</v>
      </c>
      <c r="D64">
        <v>4.4401184504776223</v>
      </c>
      <c r="E64">
        <v>10.45193416090884</v>
      </c>
      <c r="F64">
        <v>47.952264360449497</v>
      </c>
    </row>
    <row r="65" spans="2:6" x14ac:dyDescent="0.2">
      <c r="B65" t="s">
        <v>63</v>
      </c>
      <c r="C65">
        <v>39.565469190463702</v>
      </c>
      <c r="D65">
        <v>4.6474778561535031</v>
      </c>
      <c r="E65">
        <v>11.77156009412875</v>
      </c>
      <c r="F65">
        <v>44.01549285925406</v>
      </c>
    </row>
    <row r="66" spans="2:6" x14ac:dyDescent="0.2">
      <c r="B66" t="s">
        <v>64</v>
      </c>
      <c r="C66">
        <v>38.417403213618073</v>
      </c>
      <c r="D66">
        <v>7.8879899661876252</v>
      </c>
      <c r="E66">
        <v>12.46946790608261</v>
      </c>
      <c r="F66">
        <v>41.225138914111689</v>
      </c>
    </row>
  </sheetData>
  <phoneticPr fontId="0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67"/>
  <sheetViews>
    <sheetView topLeftCell="A22" zoomScale="85" zoomScaleNormal="85" workbookViewId="0">
      <selection activeCell="K48" activeCellId="1" sqref="G53 K48:K53"/>
    </sheetView>
  </sheetViews>
  <sheetFormatPr defaultRowHeight="12.75" x14ac:dyDescent="0.2"/>
  <cols>
    <col min="2" max="2" width="5.42578125" bestFit="1" customWidth="1"/>
    <col min="3" max="3" width="23" bestFit="1" customWidth="1"/>
    <col min="4" max="12" width="12" bestFit="1" customWidth="1"/>
    <col min="13" max="13" width="11.5703125" bestFit="1" customWidth="1"/>
    <col min="14" max="14" width="12" bestFit="1" customWidth="1"/>
    <col min="15" max="15" width="11.5703125" bestFit="1" customWidth="1"/>
    <col min="16" max="16" width="12" bestFit="1" customWidth="1"/>
    <col min="17" max="17" width="11.5703125" bestFit="1" customWidth="1"/>
    <col min="18" max="18" width="12" bestFit="1" customWidth="1"/>
    <col min="19" max="19" width="11.5703125" bestFit="1" customWidth="1"/>
  </cols>
  <sheetData>
    <row r="2" spans="2:19" x14ac:dyDescent="0.2">
      <c r="D2" t="s">
        <v>72</v>
      </c>
      <c r="E2" t="s">
        <v>72</v>
      </c>
      <c r="F2" t="s">
        <v>72</v>
      </c>
      <c r="G2" t="s">
        <v>72</v>
      </c>
      <c r="H2" t="s">
        <v>78</v>
      </c>
      <c r="I2" t="s">
        <v>78</v>
      </c>
      <c r="J2" t="s">
        <v>78</v>
      </c>
      <c r="K2" t="s">
        <v>78</v>
      </c>
      <c r="L2" t="s">
        <v>80</v>
      </c>
      <c r="M2" t="s">
        <v>207</v>
      </c>
      <c r="N2" t="s">
        <v>80</v>
      </c>
      <c r="O2" t="s">
        <v>207</v>
      </c>
      <c r="P2" t="s">
        <v>80</v>
      </c>
      <c r="Q2" t="s">
        <v>207</v>
      </c>
      <c r="R2" t="s">
        <v>80</v>
      </c>
      <c r="S2" t="s">
        <v>207</v>
      </c>
    </row>
    <row r="3" spans="2:19" x14ac:dyDescent="0.2">
      <c r="D3" t="s">
        <v>73</v>
      </c>
      <c r="E3" t="s">
        <v>75</v>
      </c>
      <c r="F3" t="s">
        <v>76</v>
      </c>
      <c r="G3" t="s">
        <v>77</v>
      </c>
      <c r="H3" t="s">
        <v>73</v>
      </c>
      <c r="I3" t="s">
        <v>75</v>
      </c>
      <c r="J3" t="s">
        <v>76</v>
      </c>
      <c r="K3" t="s">
        <v>77</v>
      </c>
      <c r="L3" t="s">
        <v>73</v>
      </c>
      <c r="M3" t="s">
        <v>73</v>
      </c>
      <c r="N3" t="s">
        <v>75</v>
      </c>
      <c r="O3" t="s">
        <v>75</v>
      </c>
      <c r="P3" t="s">
        <v>76</v>
      </c>
      <c r="Q3" t="s">
        <v>76</v>
      </c>
      <c r="R3" t="s">
        <v>77</v>
      </c>
      <c r="S3" t="s">
        <v>77</v>
      </c>
    </row>
    <row r="4" spans="2:19" x14ac:dyDescent="0.2">
      <c r="B4" t="s">
        <v>30</v>
      </c>
      <c r="C4" t="str">
        <f>VLOOKUP(B4,xwalk!$A$1:$B$66,2,FALSE)</f>
        <v>Jordan</v>
      </c>
      <c r="D4" s="2">
        <v>27.61480095507082</v>
      </c>
      <c r="E4" s="2">
        <v>1.120129852547999</v>
      </c>
      <c r="F4" s="2">
        <v>7.2492727906405943</v>
      </c>
      <c r="G4" s="2">
        <v>64.015796401740587</v>
      </c>
      <c r="H4" s="2">
        <v>58.257810246528983</v>
      </c>
      <c r="I4" s="2">
        <v>2.4524478951873809</v>
      </c>
      <c r="J4" s="2">
        <v>0.88594428721089047</v>
      </c>
      <c r="K4" s="2">
        <v>38.403797571072772</v>
      </c>
      <c r="L4" s="2">
        <v>30.643009291458164</v>
      </c>
      <c r="M4" s="2">
        <v>6.2341362965184317E-26</v>
      </c>
      <c r="N4" s="2">
        <v>1.3323180426393819</v>
      </c>
      <c r="O4" s="2">
        <v>0.10222012946692406</v>
      </c>
      <c r="P4" s="2">
        <v>-6.3633285034297042</v>
      </c>
      <c r="Q4" s="2">
        <v>4.3379204094943744E-6</v>
      </c>
      <c r="R4" s="2">
        <v>-25.611998830667815</v>
      </c>
      <c r="S4" s="1">
        <v>1.4126978788229347E-13</v>
      </c>
    </row>
    <row r="5" spans="2:19" x14ac:dyDescent="0.2">
      <c r="B5" t="s">
        <v>32</v>
      </c>
      <c r="C5" t="str">
        <f>VLOOKUP(B5,xwalk!$A$1:$B$66,2,FALSE)</f>
        <v>Kazakhstan</v>
      </c>
      <c r="D5" s="2">
        <v>35.10561403598814</v>
      </c>
      <c r="E5" s="2">
        <v>1.3722381696637469</v>
      </c>
      <c r="F5" s="2">
        <v>2.9867333927994242</v>
      </c>
      <c r="G5" s="2">
        <v>60.535414401548692</v>
      </c>
      <c r="H5" s="2">
        <v>50.985295055792903</v>
      </c>
      <c r="I5" s="2">
        <v>1.233950935524875</v>
      </c>
      <c r="J5" s="2">
        <v>1.6347391606460691</v>
      </c>
      <c r="K5" s="2">
        <v>46.146014848036167</v>
      </c>
      <c r="L5" s="2">
        <v>15.879681019804764</v>
      </c>
      <c r="M5" s="2">
        <v>3.9295424733983584E-6</v>
      </c>
      <c r="N5" s="2">
        <v>-0.1382872341388719</v>
      </c>
      <c r="O5" s="2">
        <v>0.82904035394474107</v>
      </c>
      <c r="P5" s="2">
        <v>-1.3519942321533551</v>
      </c>
      <c r="Q5" s="2">
        <v>0.21427574766048096</v>
      </c>
      <c r="R5" s="2">
        <v>-14.389399553512526</v>
      </c>
      <c r="S5" s="1">
        <v>6.1380543497292891E-5</v>
      </c>
    </row>
    <row r="6" spans="2:19" x14ac:dyDescent="0.2">
      <c r="B6" t="s">
        <v>59</v>
      </c>
      <c r="C6" t="str">
        <f>VLOOKUP(B6,xwalk!$A$1:$B$66,2,FALSE)</f>
        <v>Thailand</v>
      </c>
      <c r="D6" s="2">
        <v>36.856131791233452</v>
      </c>
      <c r="E6" s="2">
        <v>1.699944147537934</v>
      </c>
      <c r="F6" s="2">
        <v>11.237496608231449</v>
      </c>
      <c r="G6" s="2">
        <v>50.206427452997183</v>
      </c>
      <c r="H6" s="2">
        <v>55.224931023889653</v>
      </c>
      <c r="I6" s="2">
        <v>2.2640269545516092</v>
      </c>
      <c r="J6" s="2">
        <v>4.5838030661719706</v>
      </c>
      <c r="K6" s="2">
        <v>37.927238955386777</v>
      </c>
      <c r="L6" s="2">
        <v>18.368799232656201</v>
      </c>
      <c r="M6" s="2">
        <v>4.9025103917455866E-10</v>
      </c>
      <c r="N6" s="2">
        <v>0.56408280701367519</v>
      </c>
      <c r="O6" s="2">
        <v>0.50876238376334904</v>
      </c>
      <c r="P6" s="2">
        <v>-6.6536935420594787</v>
      </c>
      <c r="Q6" s="2">
        <v>4.4692099549404664E-4</v>
      </c>
      <c r="R6" s="2">
        <v>-12.279188497610406</v>
      </c>
      <c r="S6" s="1">
        <v>2.0867134810865264E-4</v>
      </c>
    </row>
    <row r="7" spans="2:19" x14ac:dyDescent="0.2">
      <c r="B7" t="s">
        <v>1</v>
      </c>
      <c r="C7" t="str">
        <f>VLOOKUP(B7,xwalk!$A$1:$B$66,2,FALSE)</f>
        <v>United Arab Emirates</v>
      </c>
      <c r="D7" s="2">
        <v>33.695729419285833</v>
      </c>
      <c r="E7" s="2">
        <v>3.867731745255568</v>
      </c>
      <c r="F7" s="2">
        <v>10.148864355019869</v>
      </c>
      <c r="G7" s="2">
        <v>52.287674480438717</v>
      </c>
      <c r="H7" s="2">
        <v>51.839670271131709</v>
      </c>
      <c r="I7" s="2">
        <v>5.4160409137816767</v>
      </c>
      <c r="J7" s="2">
        <v>2.7131514206670739</v>
      </c>
      <c r="K7" s="2">
        <v>40.031137394419538</v>
      </c>
      <c r="L7" s="2">
        <v>18.143940851845876</v>
      </c>
      <c r="M7" s="2">
        <v>4.1430565055778469E-10</v>
      </c>
      <c r="N7" s="2">
        <v>1.5483091685261088</v>
      </c>
      <c r="O7" s="2">
        <v>0.17402776175076273</v>
      </c>
      <c r="P7" s="2">
        <v>-7.4357129343527948</v>
      </c>
      <c r="Q7" s="2">
        <v>5.3125644150433778E-7</v>
      </c>
      <c r="R7" s="2">
        <v>-12.256537086019179</v>
      </c>
      <c r="S7" s="1">
        <v>1.1529261436287461E-4</v>
      </c>
    </row>
    <row r="8" spans="2:19" x14ac:dyDescent="0.2">
      <c r="B8" t="s">
        <v>25</v>
      </c>
      <c r="C8" t="str">
        <f>VLOOKUP(B8,xwalk!$A$1:$B$66,2,FALSE)</f>
        <v>Indonesia</v>
      </c>
      <c r="D8" s="2">
        <v>39.705991921825031</v>
      </c>
      <c r="E8" s="2">
        <v>1.716234284955771</v>
      </c>
      <c r="F8" s="2">
        <v>4.0040596603868419</v>
      </c>
      <c r="G8" s="2">
        <v>54.573714132832357</v>
      </c>
      <c r="H8" s="2">
        <v>52.944294042206288</v>
      </c>
      <c r="I8" s="2">
        <v>1.8098691906820681</v>
      </c>
      <c r="J8" s="2">
        <v>1.9350996912173499</v>
      </c>
      <c r="K8" s="2">
        <v>43.310737075894302</v>
      </c>
      <c r="L8" s="2">
        <v>13.238302120381256</v>
      </c>
      <c r="M8" s="2">
        <v>3.6647893062256378E-7</v>
      </c>
      <c r="N8" s="2">
        <v>9.3634905726297069E-2</v>
      </c>
      <c r="O8" s="2">
        <v>0.92552337362538739</v>
      </c>
      <c r="P8" s="2">
        <v>-2.0689599691694918</v>
      </c>
      <c r="Q8" s="2">
        <v>0.12787043180967195</v>
      </c>
      <c r="R8" s="2">
        <v>-11.262977056938055</v>
      </c>
      <c r="S8" s="1">
        <v>6.5368907509025001E-5</v>
      </c>
    </row>
    <row r="9" spans="2:19" x14ac:dyDescent="0.2">
      <c r="B9" t="s">
        <v>45</v>
      </c>
      <c r="C9" t="str">
        <f>VLOOKUP(B9,xwalk!$A$1:$B$66,2,FALSE)</f>
        <v>Peru</v>
      </c>
      <c r="D9" s="2">
        <v>42.667408490640781</v>
      </c>
      <c r="E9" s="2">
        <v>2.242457481573882</v>
      </c>
      <c r="F9" s="2">
        <v>5.9228354422771554</v>
      </c>
      <c r="G9" s="2">
        <v>49.167298585508178</v>
      </c>
      <c r="H9" s="2">
        <v>53.256467721838852</v>
      </c>
      <c r="I9" s="2">
        <v>3.678520800135582</v>
      </c>
      <c r="J9" s="2">
        <v>3.67040618083626</v>
      </c>
      <c r="K9" s="2">
        <v>39.394605297189287</v>
      </c>
      <c r="L9" s="2">
        <v>10.589059231198071</v>
      </c>
      <c r="M9" s="2">
        <v>5.383122524057945E-4</v>
      </c>
      <c r="N9" s="2">
        <v>1.4360633185617</v>
      </c>
      <c r="O9" s="2">
        <v>0.24564724542547253</v>
      </c>
      <c r="P9" s="2">
        <v>-2.2524292614408954</v>
      </c>
      <c r="Q9" s="2">
        <v>9.5529584093186001E-2</v>
      </c>
      <c r="R9" s="2">
        <v>-9.7726932883188908</v>
      </c>
      <c r="S9" s="1">
        <v>2.7102918532718092E-3</v>
      </c>
    </row>
    <row r="10" spans="2:19" x14ac:dyDescent="0.2">
      <c r="B10" t="s">
        <v>11</v>
      </c>
      <c r="C10" t="str">
        <f>VLOOKUP(B10,xwalk!$A$1:$B$66,2,FALSE)</f>
        <v>Colombia</v>
      </c>
      <c r="D10" s="2">
        <v>38.103815378387338</v>
      </c>
      <c r="E10" s="2">
        <v>3.6950530679938902</v>
      </c>
      <c r="F10" s="2">
        <v>7.8120566541874563</v>
      </c>
      <c r="G10" s="2">
        <v>50.389074899431321</v>
      </c>
      <c r="H10" s="2">
        <v>43.813897234532433</v>
      </c>
      <c r="I10" s="2">
        <v>5.2162863805888247</v>
      </c>
      <c r="J10" s="2">
        <v>8.850090563580892</v>
      </c>
      <c r="K10" s="2">
        <v>42.119725821297862</v>
      </c>
      <c r="L10" s="2">
        <v>5.710081856145095</v>
      </c>
      <c r="M10" s="2">
        <v>9.8916980980234881E-2</v>
      </c>
      <c r="N10" s="2">
        <v>1.5212333125949344</v>
      </c>
      <c r="O10" s="2">
        <v>0.398802195105672</v>
      </c>
      <c r="P10" s="2">
        <v>1.0380339093934356</v>
      </c>
      <c r="Q10" s="2">
        <v>0.50695586944434812</v>
      </c>
      <c r="R10" s="2">
        <v>-8.2693490781334589</v>
      </c>
      <c r="S10" s="1">
        <v>1.3070864235112584E-2</v>
      </c>
    </row>
    <row r="11" spans="2:19" x14ac:dyDescent="0.2">
      <c r="B11" t="s">
        <v>51</v>
      </c>
      <c r="C11" t="str">
        <f>VLOOKUP(B11,xwalk!$A$1:$B$66,2,FALSE)</f>
        <v>Romania</v>
      </c>
      <c r="D11" s="2">
        <v>39.967939608824551</v>
      </c>
      <c r="E11" s="2">
        <v>3.254462365653346</v>
      </c>
      <c r="F11" s="2">
        <v>11.620706112321511</v>
      </c>
      <c r="G11" s="2">
        <v>45.156891913200589</v>
      </c>
      <c r="H11" s="2">
        <v>50.562429338293313</v>
      </c>
      <c r="I11" s="2">
        <v>5.4718419314272797</v>
      </c>
      <c r="J11" s="2">
        <v>7.0057775245441096</v>
      </c>
      <c r="K11" s="2">
        <v>36.959951205735287</v>
      </c>
      <c r="L11" s="2">
        <v>10.594489729468762</v>
      </c>
      <c r="M11" s="2">
        <v>9.5501418212499672E-3</v>
      </c>
      <c r="N11" s="2">
        <v>2.2173795657739337</v>
      </c>
      <c r="O11" s="2">
        <v>0.14255327144734026</v>
      </c>
      <c r="P11" s="2">
        <v>-4.6149285877774009</v>
      </c>
      <c r="Q11" s="2">
        <v>1.8739118634455917E-2</v>
      </c>
      <c r="R11" s="2">
        <v>-8.196940707465302</v>
      </c>
      <c r="S11" s="1">
        <v>2.796980242954385E-2</v>
      </c>
    </row>
    <row r="12" spans="2:19" x14ac:dyDescent="0.2">
      <c r="B12" t="s">
        <v>61</v>
      </c>
      <c r="C12" t="str">
        <f>VLOOKUP(B12,xwalk!$A$1:$B$66,2,FALSE)</f>
        <v>Turkey</v>
      </c>
      <c r="D12" s="2">
        <v>30.491271864241281</v>
      </c>
      <c r="E12" s="2">
        <v>5.3644171098089668</v>
      </c>
      <c r="F12" s="2">
        <v>19.92747877379804</v>
      </c>
      <c r="G12" s="2">
        <v>44.216832252151697</v>
      </c>
      <c r="H12" s="2">
        <v>37.454116538764453</v>
      </c>
      <c r="I12" s="2">
        <v>13.05789893316968</v>
      </c>
      <c r="J12" s="2">
        <v>11.98793883817099</v>
      </c>
      <c r="K12" s="2">
        <v>37.500045689894883</v>
      </c>
      <c r="L12" s="2">
        <v>6.962844674523172</v>
      </c>
      <c r="M12" s="2">
        <v>7.5931660894545686E-2</v>
      </c>
      <c r="N12" s="2">
        <v>7.6934818233607132</v>
      </c>
      <c r="O12" s="2">
        <v>7.0795995275156533E-4</v>
      </c>
      <c r="P12" s="2">
        <v>-7.9395399356270495</v>
      </c>
      <c r="Q12" s="2">
        <v>4.9119278440621205E-3</v>
      </c>
      <c r="R12" s="2">
        <v>-6.7167865622568144</v>
      </c>
      <c r="S12" s="1">
        <v>9.2630236609695105E-2</v>
      </c>
    </row>
    <row r="13" spans="2:19" x14ac:dyDescent="0.2">
      <c r="B13" t="s">
        <v>41</v>
      </c>
      <c r="C13" t="str">
        <f>VLOOKUP(B13,xwalk!$A$1:$B$66,2,FALSE)</f>
        <v>Malaysia</v>
      </c>
      <c r="D13" s="2">
        <v>42.08085357244579</v>
      </c>
      <c r="E13" s="2">
        <v>1.487817485174814</v>
      </c>
      <c r="F13" s="2">
        <v>3.7886925138029559</v>
      </c>
      <c r="G13" s="2">
        <v>52.642636428576438</v>
      </c>
      <c r="H13" s="2">
        <v>50.747734672408107</v>
      </c>
      <c r="I13" s="2">
        <v>1.115764558812101</v>
      </c>
      <c r="J13" s="2">
        <v>1.410625310423872</v>
      </c>
      <c r="K13" s="2">
        <v>46.725875458355929</v>
      </c>
      <c r="L13" s="2">
        <v>8.6668810999623176</v>
      </c>
      <c r="M13" s="2">
        <v>2.7586587648571206E-3</v>
      </c>
      <c r="N13" s="2">
        <v>-0.37205292636271303</v>
      </c>
      <c r="O13" s="2">
        <v>0.6485204448112839</v>
      </c>
      <c r="P13" s="2">
        <v>-2.3780672033790839</v>
      </c>
      <c r="Q13" s="2">
        <v>2.3259468495257275E-2</v>
      </c>
      <c r="R13" s="2">
        <v>-5.9167609702205084</v>
      </c>
      <c r="S13" s="1">
        <v>3.8093846282299809E-2</v>
      </c>
    </row>
    <row r="14" spans="2:19" x14ac:dyDescent="0.2">
      <c r="B14" t="s">
        <v>40</v>
      </c>
      <c r="C14" t="str">
        <f>VLOOKUP(B14,xwalk!$A$1:$B$66,2,FALSE)</f>
        <v>Montenegro</v>
      </c>
      <c r="D14" s="2">
        <v>39.301761164345557</v>
      </c>
      <c r="E14" s="2">
        <v>2.6505476383024749</v>
      </c>
      <c r="F14" s="2">
        <v>8.1819119500108179</v>
      </c>
      <c r="G14" s="2">
        <v>49.865779247341123</v>
      </c>
      <c r="H14" s="2">
        <v>46.915571871817448</v>
      </c>
      <c r="I14" s="2">
        <v>4.5288253012957069</v>
      </c>
      <c r="J14" s="2">
        <v>3.7145820862294721</v>
      </c>
      <c r="K14" s="2">
        <v>44.841020740657392</v>
      </c>
      <c r="L14" s="2">
        <v>7.6138107074718917</v>
      </c>
      <c r="M14" s="2">
        <v>6.1991039064640714E-2</v>
      </c>
      <c r="N14" s="2">
        <v>1.8782776629932321</v>
      </c>
      <c r="O14" s="2">
        <v>0.14330286408355961</v>
      </c>
      <c r="P14" s="2">
        <v>-4.4673298637813463</v>
      </c>
      <c r="Q14" s="2">
        <v>1.721129269579693E-2</v>
      </c>
      <c r="R14" s="2">
        <v>-5.0247585066837317</v>
      </c>
      <c r="S14" s="1">
        <v>0.19193184821971876</v>
      </c>
    </row>
    <row r="15" spans="2:19" x14ac:dyDescent="0.2">
      <c r="B15" t="s">
        <v>6</v>
      </c>
      <c r="C15" t="str">
        <f>VLOOKUP(B15,xwalk!$A$1:$B$66,2,FALSE)</f>
        <v>Bulgaria</v>
      </c>
      <c r="D15" s="2">
        <v>29.731932412027849</v>
      </c>
      <c r="E15" s="2">
        <v>6.6989723729065638</v>
      </c>
      <c r="F15" s="2">
        <v>14.576529850909189</v>
      </c>
      <c r="G15" s="2">
        <v>48.992565364156412</v>
      </c>
      <c r="H15" s="2">
        <v>40.617693014896787</v>
      </c>
      <c r="I15" s="2">
        <v>8.653138762367929</v>
      </c>
      <c r="J15" s="2">
        <v>5.9951585015530053</v>
      </c>
      <c r="K15" s="2">
        <v>44.734009721182282</v>
      </c>
      <c r="L15" s="2">
        <v>10.885760602868938</v>
      </c>
      <c r="M15" s="2">
        <v>3.6240143864702621E-3</v>
      </c>
      <c r="N15" s="2">
        <v>1.9541663894613652</v>
      </c>
      <c r="O15" s="2">
        <v>0.29206038253546684</v>
      </c>
      <c r="P15" s="2">
        <v>-8.5813713493561838</v>
      </c>
      <c r="Q15" s="2">
        <v>5.27954627912382E-3</v>
      </c>
      <c r="R15" s="2">
        <v>-4.2585556429741303</v>
      </c>
      <c r="S15" s="1">
        <v>0.34336822878431045</v>
      </c>
    </row>
    <row r="16" spans="2:19" x14ac:dyDescent="0.2">
      <c r="B16" t="s">
        <v>48</v>
      </c>
      <c r="C16" t="str">
        <f>VLOOKUP(B16,xwalk!$A$1:$B$66,2,FALSE)</f>
        <v>Qatar</v>
      </c>
      <c r="D16" s="2">
        <v>45.695835966879791</v>
      </c>
      <c r="E16" s="2">
        <v>1.9446256942389679</v>
      </c>
      <c r="F16" s="2">
        <v>6.9993683578141503</v>
      </c>
      <c r="G16" s="2">
        <v>45.360169981067081</v>
      </c>
      <c r="H16" s="2">
        <v>53.538322266429482</v>
      </c>
      <c r="I16" s="2">
        <v>0.99641061155393806</v>
      </c>
      <c r="J16" s="2">
        <v>4.1794694223030939</v>
      </c>
      <c r="K16" s="2">
        <v>41.285797699713513</v>
      </c>
      <c r="L16" s="2">
        <v>7.8424862995496909</v>
      </c>
      <c r="M16" s="2">
        <v>1.6878929162443783E-5</v>
      </c>
      <c r="N16" s="2">
        <v>-0.94821508268502985</v>
      </c>
      <c r="O16" s="2">
        <v>7.1985824718245342E-2</v>
      </c>
      <c r="P16" s="2">
        <v>-2.8198989355110564</v>
      </c>
      <c r="Q16" s="2">
        <v>2.0618964363041518E-3</v>
      </c>
      <c r="R16" s="2">
        <v>-4.0743722813535683</v>
      </c>
      <c r="S16" s="1">
        <v>4.1211758565520756E-2</v>
      </c>
    </row>
    <row r="17" spans="2:19" x14ac:dyDescent="0.2">
      <c r="B17" t="s">
        <v>39</v>
      </c>
      <c r="C17" t="str">
        <f>VLOOKUP(B17,xwalk!$A$1:$B$66,2,FALSE)</f>
        <v>Mexico</v>
      </c>
      <c r="D17" s="2">
        <v>43.497000333511302</v>
      </c>
      <c r="E17" s="2">
        <v>1.850725753001387</v>
      </c>
      <c r="F17" s="2">
        <v>3.6440802108770809</v>
      </c>
      <c r="G17" s="2">
        <v>51.008193702610228</v>
      </c>
      <c r="H17" s="2">
        <v>48.60096961531567</v>
      </c>
      <c r="I17" s="2">
        <v>2.000449122461148</v>
      </c>
      <c r="J17" s="2">
        <v>2.3038222927412879</v>
      </c>
      <c r="K17" s="2">
        <v>47.094758969481902</v>
      </c>
      <c r="L17" s="2">
        <v>5.1039692818043676</v>
      </c>
      <c r="M17" s="2">
        <v>8.0482740913648595E-3</v>
      </c>
      <c r="N17" s="2">
        <v>0.14972336945976106</v>
      </c>
      <c r="O17" s="2">
        <v>0.74738713377364041</v>
      </c>
      <c r="P17" s="2">
        <v>-1.340257918135793</v>
      </c>
      <c r="Q17" s="2">
        <v>1.4502960720502037E-2</v>
      </c>
      <c r="R17" s="2">
        <v>-3.9134347331283266</v>
      </c>
      <c r="S17" s="1">
        <v>4.5259274875426234E-2</v>
      </c>
    </row>
    <row r="18" spans="2:19" x14ac:dyDescent="0.2">
      <c r="B18" t="s">
        <v>0</v>
      </c>
      <c r="C18" t="str">
        <f>VLOOKUP(B18,xwalk!$A$1:$B$66,2,FALSE)</f>
        <v>Albania</v>
      </c>
      <c r="D18" s="2">
        <v>40.783145726157862</v>
      </c>
      <c r="E18" s="2">
        <v>2.5785214438037598</v>
      </c>
      <c r="F18" s="2">
        <v>8.9645182938815928</v>
      </c>
      <c r="G18" s="2">
        <v>47.673814536156797</v>
      </c>
      <c r="H18" s="2">
        <v>39.773927236371712</v>
      </c>
      <c r="I18" s="2">
        <v>5.3519397591290803</v>
      </c>
      <c r="J18" s="2">
        <v>10.91241069026294</v>
      </c>
      <c r="K18" s="2">
        <v>43.961722314236269</v>
      </c>
      <c r="L18" s="2">
        <v>-1.00921848978615</v>
      </c>
      <c r="M18" s="2">
        <v>0.77579363572563054</v>
      </c>
      <c r="N18" s="2">
        <v>2.7734183153253205</v>
      </c>
      <c r="O18" s="2">
        <v>3.3814100128663503E-2</v>
      </c>
      <c r="P18" s="2">
        <v>1.9478923963813468</v>
      </c>
      <c r="Q18" s="2">
        <v>0.37603057629485026</v>
      </c>
      <c r="R18" s="2">
        <v>-3.7120922219205283</v>
      </c>
      <c r="S18" s="1">
        <v>0.33318015035730875</v>
      </c>
    </row>
    <row r="19" spans="2:19" x14ac:dyDescent="0.2">
      <c r="B19" t="s">
        <v>21</v>
      </c>
      <c r="C19" t="str">
        <f>VLOOKUP(B19,xwalk!$A$1:$B$66,2,FALSE)</f>
        <v>Greece</v>
      </c>
      <c r="D19" s="2">
        <v>35.518511767693298</v>
      </c>
      <c r="E19" s="2">
        <v>9.4705685921205465</v>
      </c>
      <c r="F19" s="2">
        <v>8.8497366791659946</v>
      </c>
      <c r="G19" s="2">
        <v>46.161182961020167</v>
      </c>
      <c r="H19" s="2">
        <v>32.10573612105226</v>
      </c>
      <c r="I19" s="2">
        <v>18.275689314020511</v>
      </c>
      <c r="J19" s="2">
        <v>6.9518804449686709</v>
      </c>
      <c r="K19" s="2">
        <v>42.666694119958557</v>
      </c>
      <c r="L19" s="2">
        <v>-3.4127756466410375</v>
      </c>
      <c r="M19" s="2">
        <v>0.32199276414706729</v>
      </c>
      <c r="N19" s="2">
        <v>8.8051207218999643</v>
      </c>
      <c r="O19" s="2">
        <v>2.3180698794597137E-5</v>
      </c>
      <c r="P19" s="2">
        <v>-1.8978562341973237</v>
      </c>
      <c r="Q19" s="2">
        <v>0.27938181507376336</v>
      </c>
      <c r="R19" s="2">
        <v>-3.4944888410616102</v>
      </c>
      <c r="S19" s="1">
        <v>0.32697361070273684</v>
      </c>
    </row>
    <row r="20" spans="2:19" x14ac:dyDescent="0.2">
      <c r="B20" t="s">
        <v>7</v>
      </c>
      <c r="C20" t="str">
        <f>VLOOKUP(B20,xwalk!$A$1:$B$66,2,FALSE)</f>
        <v>Brazil</v>
      </c>
      <c r="D20" s="2">
        <v>43.555551955161953</v>
      </c>
      <c r="E20" s="2">
        <v>1.87499777909184</v>
      </c>
      <c r="F20" s="2">
        <v>7.6031418395836772</v>
      </c>
      <c r="G20" s="2">
        <v>46.96630842616252</v>
      </c>
      <c r="H20" s="2">
        <v>46.389352607768011</v>
      </c>
      <c r="I20" s="2">
        <v>2.6060724570956739</v>
      </c>
      <c r="J20" s="2">
        <v>7.4003345999521661</v>
      </c>
      <c r="K20" s="2">
        <v>43.604240335184151</v>
      </c>
      <c r="L20" s="2">
        <v>2.8338006526060582</v>
      </c>
      <c r="M20" s="2">
        <v>0.2592726483256626</v>
      </c>
      <c r="N20" s="2">
        <v>0.73107467800383397</v>
      </c>
      <c r="O20" s="2">
        <v>0.2636977365449501</v>
      </c>
      <c r="P20" s="2">
        <v>-0.20280723963151104</v>
      </c>
      <c r="Q20" s="2">
        <v>0.88192135341122146</v>
      </c>
      <c r="R20" s="2">
        <v>-3.3620680909783687</v>
      </c>
      <c r="S20" s="1">
        <v>0.17106080452918959</v>
      </c>
    </row>
    <row r="21" spans="2:19" x14ac:dyDescent="0.2">
      <c r="B21" t="s">
        <v>58</v>
      </c>
      <c r="C21" t="str">
        <f>VLOOKUP(B21,xwalk!$A$1:$B$66,2,FALSE)</f>
        <v>Chinese Taipei</v>
      </c>
      <c r="D21" s="2">
        <v>28.99045140595171</v>
      </c>
      <c r="E21" s="2">
        <v>12.35913463402678</v>
      </c>
      <c r="F21" s="2">
        <v>22.157762490202689</v>
      </c>
      <c r="G21" s="2">
        <v>36.492651469818838</v>
      </c>
      <c r="H21" s="2">
        <v>28.58704400612277</v>
      </c>
      <c r="I21" s="2">
        <v>19.71939423269809</v>
      </c>
      <c r="J21" s="2">
        <v>18.548728442195689</v>
      </c>
      <c r="K21" s="2">
        <v>33.14483331898348</v>
      </c>
      <c r="L21" s="2">
        <v>-0.40340739982893936</v>
      </c>
      <c r="M21" s="2">
        <v>0.90779770813184102</v>
      </c>
      <c r="N21" s="2">
        <v>7.3602595986713091</v>
      </c>
      <c r="O21" s="2">
        <v>3.0531760579413964E-3</v>
      </c>
      <c r="P21" s="2">
        <v>-3.6090340480070005</v>
      </c>
      <c r="Q21" s="2">
        <v>0.29758836558653096</v>
      </c>
      <c r="R21" s="2">
        <v>-3.3478181508353586</v>
      </c>
      <c r="S21" s="1">
        <v>0.26637025087525651</v>
      </c>
    </row>
    <row r="22" spans="2:19" x14ac:dyDescent="0.2">
      <c r="B22" t="s">
        <v>56</v>
      </c>
      <c r="C22" t="str">
        <f>VLOOKUP(B22,xwalk!$A$1:$B$66,2,FALSE)</f>
        <v>Slovenia</v>
      </c>
      <c r="D22" s="2">
        <v>40.922098188935969</v>
      </c>
      <c r="E22" s="2">
        <v>3.6783102329566741</v>
      </c>
      <c r="F22" s="2">
        <v>11.0690548094289</v>
      </c>
      <c r="G22" s="2">
        <v>44.330536768678449</v>
      </c>
      <c r="H22" s="2">
        <v>37.102284451197342</v>
      </c>
      <c r="I22" s="2">
        <v>13.39883861023381</v>
      </c>
      <c r="J22" s="2">
        <v>8.3479553413076406</v>
      </c>
      <c r="K22" s="2">
        <v>41.150921597261217</v>
      </c>
      <c r="L22" s="2">
        <v>-3.8198137377386274</v>
      </c>
      <c r="M22" s="2">
        <v>0.34812178134620919</v>
      </c>
      <c r="N22" s="2">
        <v>9.7205283772771356</v>
      </c>
      <c r="O22" s="2">
        <v>9.0796895835974638E-10</v>
      </c>
      <c r="P22" s="2">
        <v>-2.7210994681212597</v>
      </c>
      <c r="Q22" s="2">
        <v>0.23007945522824524</v>
      </c>
      <c r="R22" s="2">
        <v>-3.1796151714172325</v>
      </c>
      <c r="S22" s="1">
        <v>0.40785850920932515</v>
      </c>
    </row>
    <row r="23" spans="2:19" x14ac:dyDescent="0.2">
      <c r="B23" t="s">
        <v>46</v>
      </c>
      <c r="C23" t="str">
        <f>VLOOKUP(B23,xwalk!$A$1:$B$66,2,FALSE)</f>
        <v>Poland</v>
      </c>
      <c r="D23" s="2">
        <v>40.356913539279532</v>
      </c>
      <c r="E23" s="2">
        <v>3.465333934949745</v>
      </c>
      <c r="F23" s="2">
        <v>6.235168609293134</v>
      </c>
      <c r="G23" s="2">
        <v>49.942583916477602</v>
      </c>
      <c r="H23" s="2">
        <v>39.84304824777459</v>
      </c>
      <c r="I23" s="2">
        <v>8.6928195989182591</v>
      </c>
      <c r="J23" s="2">
        <v>4.4417581804149631</v>
      </c>
      <c r="K23" s="2">
        <v>47.022373972892197</v>
      </c>
      <c r="L23" s="2">
        <v>-0.51386529150494198</v>
      </c>
      <c r="M23" s="2">
        <v>0.864922889614123</v>
      </c>
      <c r="N23" s="2">
        <v>5.2274856639685137</v>
      </c>
      <c r="O23" s="2">
        <v>2.4139685027730127E-3</v>
      </c>
      <c r="P23" s="2">
        <v>-1.7934104288781709</v>
      </c>
      <c r="Q23" s="2">
        <v>0.25005829557258324</v>
      </c>
      <c r="R23" s="2">
        <v>-2.9202099435854052</v>
      </c>
      <c r="S23" s="1">
        <v>0.34937737300690153</v>
      </c>
    </row>
    <row r="24" spans="2:19" x14ac:dyDescent="0.2">
      <c r="B24" t="s">
        <v>10</v>
      </c>
      <c r="C24" t="str">
        <f>VLOOKUP(B24,xwalk!$A$1:$B$66,2,FALSE)</f>
        <v>Chile</v>
      </c>
      <c r="D24" s="2">
        <v>41.329975659661997</v>
      </c>
      <c r="E24" s="2">
        <v>4.7155223320994599</v>
      </c>
      <c r="F24" s="2">
        <v>9.6306043164163757</v>
      </c>
      <c r="G24" s="2">
        <v>44.323897691822182</v>
      </c>
      <c r="H24" s="2">
        <v>40.692251483044458</v>
      </c>
      <c r="I24" s="2">
        <v>6.1610365306723187</v>
      </c>
      <c r="J24" s="2">
        <v>11.254802176743061</v>
      </c>
      <c r="K24" s="2">
        <v>41.891909809540152</v>
      </c>
      <c r="L24" s="2">
        <v>-0.63772417661753877</v>
      </c>
      <c r="M24" s="2">
        <v>0.85321428846273706</v>
      </c>
      <c r="N24" s="2">
        <v>1.4455141985728588</v>
      </c>
      <c r="O24" s="2">
        <v>0.32845840505226487</v>
      </c>
      <c r="P24" s="2">
        <v>1.6241978603266851</v>
      </c>
      <c r="Q24" s="2">
        <v>0.39915880344120991</v>
      </c>
      <c r="R24" s="2">
        <v>-2.43198788228203</v>
      </c>
      <c r="S24" s="1">
        <v>0.43550847688144428</v>
      </c>
    </row>
    <row r="25" spans="2:19" x14ac:dyDescent="0.2">
      <c r="B25" t="s">
        <v>60</v>
      </c>
      <c r="C25" t="str">
        <f>VLOOKUP(B25,xwalk!$A$1:$B$66,2,FALSE)</f>
        <v>Tunisia</v>
      </c>
      <c r="D25" s="2">
        <v>37.340492653336241</v>
      </c>
      <c r="E25" s="2">
        <v>3.4652016687888989</v>
      </c>
      <c r="F25" s="2">
        <v>9.4629436203728989</v>
      </c>
      <c r="G25" s="2">
        <v>49.731362057501983</v>
      </c>
      <c r="H25" s="2">
        <v>40.447442797286207</v>
      </c>
      <c r="I25" s="2">
        <v>5.8742256528004164</v>
      </c>
      <c r="J25" s="2">
        <v>5.8698685264364103</v>
      </c>
      <c r="K25" s="2">
        <v>47.808463023476961</v>
      </c>
      <c r="L25" s="2">
        <v>3.106950143949966</v>
      </c>
      <c r="M25" s="2">
        <v>0.39080470579104892</v>
      </c>
      <c r="N25" s="2">
        <v>2.4090239840115175</v>
      </c>
      <c r="O25" s="2">
        <v>0.12618770016477587</v>
      </c>
      <c r="P25" s="2">
        <v>-3.5930750939364886</v>
      </c>
      <c r="Q25" s="2">
        <v>9.6541102442326901E-2</v>
      </c>
      <c r="R25" s="2">
        <v>-1.922899034025022</v>
      </c>
      <c r="S25" s="1">
        <v>0.6024580946361372</v>
      </c>
    </row>
    <row r="26" spans="2:19" x14ac:dyDescent="0.2">
      <c r="B26" t="s">
        <v>52</v>
      </c>
      <c r="C26" t="str">
        <f>VLOOKUP(B26,xwalk!$A$1:$B$66,2,FALSE)</f>
        <v>Russian Federation</v>
      </c>
      <c r="D26" s="2">
        <v>35.098047063316123</v>
      </c>
      <c r="E26" s="2">
        <v>5.766925918597205</v>
      </c>
      <c r="F26" s="2">
        <v>6.7784321394639733</v>
      </c>
      <c r="G26" s="2">
        <v>52.356594878622701</v>
      </c>
      <c r="H26" s="2">
        <v>35.571618031353189</v>
      </c>
      <c r="I26" s="2">
        <v>9.2993048641683274</v>
      </c>
      <c r="J26" s="2">
        <v>4.56223003630714</v>
      </c>
      <c r="K26" s="2">
        <v>50.566847068171349</v>
      </c>
      <c r="L26" s="2">
        <v>0.47357096803706611</v>
      </c>
      <c r="M26" s="2">
        <v>0.89421817980256835</v>
      </c>
      <c r="N26" s="2">
        <v>3.5323789455711223</v>
      </c>
      <c r="O26" s="2">
        <v>7.7332354943986353E-2</v>
      </c>
      <c r="P26" s="2">
        <v>-2.2162021031568333</v>
      </c>
      <c r="Q26" s="2">
        <v>8.0710027903499917E-2</v>
      </c>
      <c r="R26" s="2">
        <v>-1.7897478104513524</v>
      </c>
      <c r="S26" s="1">
        <v>0.62986602926206037</v>
      </c>
    </row>
    <row r="27" spans="2:19" x14ac:dyDescent="0.2">
      <c r="B27" t="s">
        <v>17</v>
      </c>
      <c r="C27" t="str">
        <f>VLOOKUP(B27,xwalk!$A$1:$B$66,2,FALSE)</f>
        <v>Estonia</v>
      </c>
      <c r="D27" s="2">
        <v>42.316818441133883</v>
      </c>
      <c r="E27" s="2">
        <v>6.4741492264626057</v>
      </c>
      <c r="F27" s="2">
        <v>5.8826354534126946</v>
      </c>
      <c r="G27" s="2">
        <v>45.326396878990813</v>
      </c>
      <c r="H27" s="2">
        <v>38.052107939739606</v>
      </c>
      <c r="I27" s="2">
        <v>12.103620143749399</v>
      </c>
      <c r="J27" s="2">
        <v>6.1437720836565122</v>
      </c>
      <c r="K27" s="2">
        <v>43.700499832854483</v>
      </c>
      <c r="L27" s="2">
        <v>-4.2647105013942763</v>
      </c>
      <c r="M27" s="2">
        <v>0.24679105518876093</v>
      </c>
      <c r="N27" s="2">
        <v>5.6294709172867936</v>
      </c>
      <c r="O27" s="2">
        <v>1.5821498463708197E-2</v>
      </c>
      <c r="P27" s="2">
        <v>0.26113663024381761</v>
      </c>
      <c r="Q27" s="2">
        <v>0.85152365134449548</v>
      </c>
      <c r="R27" s="2">
        <v>-1.6258970461363305</v>
      </c>
      <c r="S27" s="1">
        <v>0.64388080269534065</v>
      </c>
    </row>
    <row r="28" spans="2:19" x14ac:dyDescent="0.2">
      <c r="B28" t="s">
        <v>23</v>
      </c>
      <c r="C28" t="str">
        <f>VLOOKUP(B28,xwalk!$A$1:$B$66,2,FALSE)</f>
        <v>Croatia</v>
      </c>
      <c r="D28" s="2">
        <v>34.362916819356592</v>
      </c>
      <c r="E28" s="2">
        <v>6.4577904818999112</v>
      </c>
      <c r="F28" s="2">
        <v>16.057696809990588</v>
      </c>
      <c r="G28" s="2">
        <v>43.121595888752928</v>
      </c>
      <c r="H28" s="2">
        <v>40.785941895013643</v>
      </c>
      <c r="I28" s="2">
        <v>9.0142052224637919</v>
      </c>
      <c r="J28" s="2">
        <v>8.4132815561605145</v>
      </c>
      <c r="K28" s="2">
        <v>41.786571326362051</v>
      </c>
      <c r="L28" s="2">
        <v>6.4230250756570513</v>
      </c>
      <c r="M28" s="2">
        <v>7.2483900874311252E-2</v>
      </c>
      <c r="N28" s="2">
        <v>2.5564147405638806</v>
      </c>
      <c r="O28" s="2">
        <v>0.10062510109885429</v>
      </c>
      <c r="P28" s="2">
        <v>-7.6444152538300738</v>
      </c>
      <c r="Q28" s="2">
        <v>2.4386188324591026E-3</v>
      </c>
      <c r="R28" s="2">
        <v>-1.3350245623908776</v>
      </c>
      <c r="S28" s="1">
        <v>0.72475869380215929</v>
      </c>
    </row>
    <row r="29" spans="2:19" x14ac:dyDescent="0.2">
      <c r="B29" t="s">
        <v>37</v>
      </c>
      <c r="C29" t="str">
        <f>VLOOKUP(B29,xwalk!$A$1:$B$66,2,FALSE)</f>
        <v>Latvia</v>
      </c>
      <c r="D29" s="2">
        <v>29.920565834990921</v>
      </c>
      <c r="E29" s="2">
        <v>14.02717783653514</v>
      </c>
      <c r="F29" s="2">
        <v>14.95353589698583</v>
      </c>
      <c r="G29" s="2">
        <v>41.098720431488097</v>
      </c>
      <c r="H29" s="2">
        <v>27.257345455559228</v>
      </c>
      <c r="I29" s="2">
        <v>22.59772532696622</v>
      </c>
      <c r="J29" s="2">
        <v>9.6271856090011489</v>
      </c>
      <c r="K29" s="2">
        <v>40.517743608473417</v>
      </c>
      <c r="L29" s="2">
        <v>-2.6632203794316922</v>
      </c>
      <c r="M29" s="2">
        <v>0.48296938623425301</v>
      </c>
      <c r="N29" s="2">
        <v>8.5705474904310801</v>
      </c>
      <c r="O29" s="2">
        <v>1.1262206672626444E-2</v>
      </c>
      <c r="P29" s="2">
        <v>-5.3263502879846811</v>
      </c>
      <c r="Q29" s="2">
        <v>7.959296414725546E-2</v>
      </c>
      <c r="R29" s="2">
        <v>-0.58097682301468012</v>
      </c>
      <c r="S29" s="1">
        <v>0.87512250085186993</v>
      </c>
    </row>
    <row r="30" spans="2:19" x14ac:dyDescent="0.2">
      <c r="B30" t="s">
        <v>53</v>
      </c>
      <c r="C30" t="str">
        <f>VLOOKUP(B30,xwalk!$A$1:$B$66,2,FALSE)</f>
        <v>Singapore</v>
      </c>
      <c r="D30" s="2">
        <v>44.283873752415282</v>
      </c>
      <c r="E30" s="2">
        <v>4.1223306547879224</v>
      </c>
      <c r="F30" s="2">
        <v>8.5119043357619333</v>
      </c>
      <c r="G30" s="2">
        <v>43.081891257034862</v>
      </c>
      <c r="H30" s="2">
        <v>46.310502790707922</v>
      </c>
      <c r="I30" s="2">
        <v>6.5051327574324596</v>
      </c>
      <c r="J30" s="2">
        <v>4.5271418223139168</v>
      </c>
      <c r="K30" s="2">
        <v>42.657222629545707</v>
      </c>
      <c r="L30" s="2">
        <v>2.02662903829264</v>
      </c>
      <c r="M30" s="2">
        <v>0.51407785430571651</v>
      </c>
      <c r="N30" s="2">
        <v>2.3828021026445372</v>
      </c>
      <c r="O30" s="2">
        <v>8.245268092690311E-2</v>
      </c>
      <c r="P30" s="2">
        <v>-3.9847625134480165</v>
      </c>
      <c r="Q30" s="2">
        <v>2.035015025087613E-2</v>
      </c>
      <c r="R30" s="2">
        <v>-0.42466862748915446</v>
      </c>
      <c r="S30" s="1">
        <v>0.90162061881059485</v>
      </c>
    </row>
    <row r="31" spans="2:19" x14ac:dyDescent="0.2">
      <c r="B31" t="s">
        <v>22</v>
      </c>
      <c r="C31" t="str">
        <f>VLOOKUP(B31,xwalk!$A$1:$B$66,2,FALSE)</f>
        <v>Hong Kong-China</v>
      </c>
      <c r="D31" s="2">
        <v>41.851035619881301</v>
      </c>
      <c r="E31" s="2">
        <v>3.8141145215493668</v>
      </c>
      <c r="F31" s="2">
        <v>9.651112229882628</v>
      </c>
      <c r="G31" s="2">
        <v>44.683737628686707</v>
      </c>
      <c r="H31" s="2">
        <v>32.00162269343528</v>
      </c>
      <c r="I31" s="2">
        <v>8.8026153734980035</v>
      </c>
      <c r="J31" s="2">
        <v>14.40197411456543</v>
      </c>
      <c r="K31" s="2">
        <v>44.793787818501293</v>
      </c>
      <c r="L31" s="2">
        <v>-9.8494129264460213</v>
      </c>
      <c r="M31" s="2">
        <v>9.1794911268051459E-3</v>
      </c>
      <c r="N31" s="2">
        <v>4.9885008519486362</v>
      </c>
      <c r="O31" s="2">
        <v>3.4633270138822851E-3</v>
      </c>
      <c r="P31" s="2">
        <v>4.7508618846828021</v>
      </c>
      <c r="Q31" s="2">
        <v>8.1652471983288649E-2</v>
      </c>
      <c r="R31" s="2">
        <v>0.11005018981458647</v>
      </c>
      <c r="S31" s="1">
        <v>0.97464518420714374</v>
      </c>
    </row>
    <row r="32" spans="2:19" x14ac:dyDescent="0.2">
      <c r="B32" t="s">
        <v>31</v>
      </c>
      <c r="C32" t="str">
        <f>VLOOKUP(B32,xwalk!$A$1:$B$66,2,FALSE)</f>
        <v>Japan</v>
      </c>
      <c r="D32" s="2">
        <v>33.691638064335741</v>
      </c>
      <c r="E32" s="2">
        <v>11.73562384141092</v>
      </c>
      <c r="F32" s="2">
        <v>12.956276727502869</v>
      </c>
      <c r="G32" s="2">
        <v>41.616461366750457</v>
      </c>
      <c r="H32" s="2">
        <v>26.80518737603191</v>
      </c>
      <c r="I32" s="2">
        <v>13.19769303865675</v>
      </c>
      <c r="J32" s="2">
        <v>17.884398429428799</v>
      </c>
      <c r="K32" s="2">
        <v>42.112721155882539</v>
      </c>
      <c r="L32" s="2">
        <v>-6.8864506883038317</v>
      </c>
      <c r="M32" s="2">
        <v>1.0948073119340632E-2</v>
      </c>
      <c r="N32" s="2">
        <v>1.46206919724583</v>
      </c>
      <c r="O32" s="2">
        <v>0.53127153622122947</v>
      </c>
      <c r="P32" s="2">
        <v>4.9281217019259298</v>
      </c>
      <c r="Q32" s="2">
        <v>3.7635861443775336E-2</v>
      </c>
      <c r="R32" s="2">
        <v>0.49625978913208257</v>
      </c>
      <c r="S32" s="1">
        <v>0.86763464723351369</v>
      </c>
    </row>
    <row r="33" spans="2:19" x14ac:dyDescent="0.2">
      <c r="B33" t="s">
        <v>24</v>
      </c>
      <c r="C33" t="str">
        <f>VLOOKUP(B33,xwalk!$A$1:$B$66,2,FALSE)</f>
        <v>Hungary</v>
      </c>
      <c r="D33" s="2">
        <v>30.31305843218037</v>
      </c>
      <c r="E33" s="2">
        <v>9.6159364464166597</v>
      </c>
      <c r="F33" s="2">
        <v>25.276581441460628</v>
      </c>
      <c r="G33" s="2">
        <v>34.794423679942348</v>
      </c>
      <c r="H33" s="2">
        <v>32.317640925641847</v>
      </c>
      <c r="I33" s="2">
        <v>17.20763281736123</v>
      </c>
      <c r="J33" s="2">
        <v>14.569031110302539</v>
      </c>
      <c r="K33" s="2">
        <v>35.90569514669437</v>
      </c>
      <c r="L33" s="2">
        <v>2.0045824934614771</v>
      </c>
      <c r="M33" s="2">
        <v>0.58923026599063788</v>
      </c>
      <c r="N33" s="2">
        <v>7.5916963709445699</v>
      </c>
      <c r="O33" s="2">
        <v>6.8699712536468109E-3</v>
      </c>
      <c r="P33" s="2">
        <v>-10.707550331158089</v>
      </c>
      <c r="Q33" s="2">
        <v>2.2931630893871167E-5</v>
      </c>
      <c r="R33" s="2">
        <v>1.1112714667520223</v>
      </c>
      <c r="S33" s="1">
        <v>0.79654078174013887</v>
      </c>
    </row>
    <row r="34" spans="2:19" x14ac:dyDescent="0.2">
      <c r="B34" t="s">
        <v>38</v>
      </c>
      <c r="C34" t="str">
        <f>VLOOKUP(B34,xwalk!$A$1:$B$66,2,FALSE)</f>
        <v>Macao-China</v>
      </c>
      <c r="D34" s="2">
        <v>43.23033317763808</v>
      </c>
      <c r="E34" s="2">
        <v>9.4740133137130567</v>
      </c>
      <c r="F34" s="2">
        <v>6.837701956832408</v>
      </c>
      <c r="G34" s="2">
        <v>40.45795155181645</v>
      </c>
      <c r="H34" s="2">
        <v>38.250643320080947</v>
      </c>
      <c r="I34" s="2">
        <v>13.560095807746841</v>
      </c>
      <c r="J34" s="2">
        <v>6.5101083922976084</v>
      </c>
      <c r="K34" s="2">
        <v>41.679152479874602</v>
      </c>
      <c r="L34" s="2">
        <v>-4.9796898575571333</v>
      </c>
      <c r="M34" s="2">
        <v>0.13848959323084298</v>
      </c>
      <c r="N34" s="2">
        <v>4.0860824940337839</v>
      </c>
      <c r="O34" s="2">
        <v>5.3107977320640466E-2</v>
      </c>
      <c r="P34" s="2">
        <v>-0.3275935645347996</v>
      </c>
      <c r="Q34" s="2">
        <v>0.84060669365686747</v>
      </c>
      <c r="R34" s="2">
        <v>1.2212009280581526</v>
      </c>
      <c r="S34" s="1">
        <v>0.71096342020709868</v>
      </c>
    </row>
    <row r="35" spans="2:19" x14ac:dyDescent="0.2">
      <c r="B35" t="s">
        <v>63</v>
      </c>
      <c r="C35" t="str">
        <f>VLOOKUP(B35,xwalk!$A$1:$B$66,2,FALSE)</f>
        <v>United States of America</v>
      </c>
      <c r="D35" s="2">
        <v>38.544582211337882</v>
      </c>
      <c r="E35" s="2">
        <v>2.353714507661238</v>
      </c>
      <c r="F35" s="2">
        <v>16.214184645811631</v>
      </c>
      <c r="G35" s="2">
        <v>42.887518635189267</v>
      </c>
      <c r="H35" s="2">
        <v>40.543348395084713</v>
      </c>
      <c r="I35" s="2">
        <v>6.8446098841602163</v>
      </c>
      <c r="J35" s="2">
        <v>7.5160937674357404</v>
      </c>
      <c r="K35" s="2">
        <v>45.095947953319353</v>
      </c>
      <c r="L35" s="2">
        <v>1.9987661837468309</v>
      </c>
      <c r="M35" s="2">
        <v>0.65710749126561008</v>
      </c>
      <c r="N35" s="2">
        <v>4.4908953764989779</v>
      </c>
      <c r="O35" s="2">
        <v>3.8435600741706299E-3</v>
      </c>
      <c r="P35" s="2">
        <v>-8.6980908783758899</v>
      </c>
      <c r="Q35" s="2">
        <v>4.7418072558609922E-4</v>
      </c>
      <c r="R35" s="2">
        <v>2.2084293181300865</v>
      </c>
      <c r="S35" s="1">
        <v>0.5447001877384392</v>
      </c>
    </row>
    <row r="36" spans="2:19" x14ac:dyDescent="0.2">
      <c r="B36" t="s">
        <v>19</v>
      </c>
      <c r="C36" t="str">
        <f>VLOOKUP(B36,xwalk!$A$1:$B$66,2,FALSE)</f>
        <v>France</v>
      </c>
      <c r="D36" s="2">
        <v>34.402461132673857</v>
      </c>
      <c r="E36" s="2">
        <v>11.95100731179244</v>
      </c>
      <c r="F36" s="2">
        <v>13.60215055426581</v>
      </c>
      <c r="G36" s="2">
        <v>40.044381001267887</v>
      </c>
      <c r="H36" s="2">
        <v>30.317459003409361</v>
      </c>
      <c r="I36" s="2">
        <v>17.98109253765714</v>
      </c>
      <c r="J36" s="2">
        <v>9.370674887719451</v>
      </c>
      <c r="K36" s="2">
        <v>42.330773571214053</v>
      </c>
      <c r="L36" s="2">
        <v>-4.0850021292644954</v>
      </c>
      <c r="M36" s="2">
        <v>0.23331328040753807</v>
      </c>
      <c r="N36" s="2">
        <v>6.0300852258647009</v>
      </c>
      <c r="O36" s="2">
        <v>1.3124891731991901E-2</v>
      </c>
      <c r="P36" s="2">
        <v>-4.2314756665463591</v>
      </c>
      <c r="Q36" s="2">
        <v>5.2377260375686581E-2</v>
      </c>
      <c r="R36" s="2">
        <v>2.286392569946166</v>
      </c>
      <c r="S36" s="1">
        <v>0.51621176965490978</v>
      </c>
    </row>
    <row r="37" spans="2:19" x14ac:dyDescent="0.2">
      <c r="B37" t="s">
        <v>62</v>
      </c>
      <c r="C37" t="str">
        <f>VLOOKUP(B37,xwalk!$A$1:$B$66,2,FALSE)</f>
        <v>Uruguay</v>
      </c>
      <c r="D37" s="2">
        <v>36.811288916995593</v>
      </c>
      <c r="E37" s="2">
        <v>3.7377668903749219</v>
      </c>
      <c r="F37" s="2">
        <v>12.68659207361852</v>
      </c>
      <c r="G37" s="2">
        <v>46.764352119010958</v>
      </c>
      <c r="H37" s="2">
        <v>37.48833371792994</v>
      </c>
      <c r="I37" s="2">
        <v>5.1185206744112284</v>
      </c>
      <c r="J37" s="2">
        <v>8.2934753721344183</v>
      </c>
      <c r="K37" s="2">
        <v>49.099670235524428</v>
      </c>
      <c r="L37" s="2">
        <v>0.67704480093434682</v>
      </c>
      <c r="M37" s="2">
        <v>0.83654893682429443</v>
      </c>
      <c r="N37" s="2">
        <v>1.3807537840363064</v>
      </c>
      <c r="O37" s="2">
        <v>0.32017465977358606</v>
      </c>
      <c r="P37" s="2">
        <v>-4.3931167014841019</v>
      </c>
      <c r="Q37" s="2">
        <v>4.3109474045825068E-2</v>
      </c>
      <c r="R37" s="2">
        <v>2.33531811651347</v>
      </c>
      <c r="S37" s="1">
        <v>0.50480372768411763</v>
      </c>
    </row>
    <row r="38" spans="2:19" x14ac:dyDescent="0.2">
      <c r="B38" t="s">
        <v>50</v>
      </c>
      <c r="C38" t="str">
        <f>VLOOKUP(B38,xwalk!$A$1:$B$66,2,FALSE)</f>
        <v>Perm(Russian Federation)</v>
      </c>
      <c r="D38" s="2">
        <v>36.762958071334587</v>
      </c>
      <c r="E38" s="2">
        <v>3.617534264635982</v>
      </c>
      <c r="F38" s="2">
        <v>7.8281340292467121</v>
      </c>
      <c r="G38" s="2">
        <v>51.791373634782722</v>
      </c>
      <c r="H38" s="2">
        <v>28.600365590560411</v>
      </c>
      <c r="I38" s="2">
        <v>12.48376162348409</v>
      </c>
      <c r="J38" s="2">
        <v>4.4404189871815216</v>
      </c>
      <c r="K38" s="2">
        <v>54.475453798773977</v>
      </c>
      <c r="L38" s="2">
        <v>-8.1625924807741761</v>
      </c>
      <c r="M38" s="2">
        <v>0.11606122786606374</v>
      </c>
      <c r="N38" s="2">
        <v>8.8662273588481089</v>
      </c>
      <c r="O38" s="2">
        <v>4.1027858418335938E-4</v>
      </c>
      <c r="P38" s="2">
        <v>-3.3877150420651905</v>
      </c>
      <c r="Q38" s="2">
        <v>0.18875005507119155</v>
      </c>
      <c r="R38" s="2">
        <v>2.6840801639912542</v>
      </c>
      <c r="S38" s="1">
        <v>0.6422864298589045</v>
      </c>
    </row>
    <row r="39" spans="2:19" x14ac:dyDescent="0.2">
      <c r="B39" t="s">
        <v>28</v>
      </c>
      <c r="C39" t="str">
        <f>VLOOKUP(B39,xwalk!$A$1:$B$66,2,FALSE)</f>
        <v>Israel</v>
      </c>
      <c r="D39" s="2">
        <v>41.473798976852393</v>
      </c>
      <c r="E39" s="2">
        <v>9.08203017284551</v>
      </c>
      <c r="F39" s="2">
        <v>6.3446050779901979</v>
      </c>
      <c r="G39" s="2">
        <v>43.099565772311912</v>
      </c>
      <c r="H39" s="2">
        <v>37.765000861762907</v>
      </c>
      <c r="I39" s="2">
        <v>9.070596155977011</v>
      </c>
      <c r="J39" s="2">
        <v>7.1545913138843256</v>
      </c>
      <c r="K39" s="2">
        <v>46.009811668375768</v>
      </c>
      <c r="L39" s="2">
        <v>-3.7087981150894862</v>
      </c>
      <c r="M39" s="2">
        <v>0.36310740453401286</v>
      </c>
      <c r="N39" s="2">
        <v>-1.1434016868498986E-2</v>
      </c>
      <c r="O39" s="2">
        <v>0.9958392899683477</v>
      </c>
      <c r="P39" s="2">
        <v>0.80998623589412766</v>
      </c>
      <c r="Q39" s="2">
        <v>0.6595742074635611</v>
      </c>
      <c r="R39" s="2">
        <v>2.9102458960638558</v>
      </c>
      <c r="S39" s="1">
        <v>0.45242703114503907</v>
      </c>
    </row>
    <row r="40" spans="2:19" x14ac:dyDescent="0.2">
      <c r="B40" t="s">
        <v>29</v>
      </c>
      <c r="C40" t="str">
        <f>VLOOKUP(B40,xwalk!$A$1:$B$66,2,FALSE)</f>
        <v>Italy</v>
      </c>
      <c r="D40" s="2">
        <v>42.069752957207321</v>
      </c>
      <c r="E40" s="2">
        <v>8.2530984064116542</v>
      </c>
      <c r="F40" s="2">
        <v>12.94314632122933</v>
      </c>
      <c r="G40" s="2">
        <v>36.734002315151713</v>
      </c>
      <c r="H40" s="2">
        <v>34.688157100783329</v>
      </c>
      <c r="I40" s="2">
        <v>13.379772315497069</v>
      </c>
      <c r="J40" s="2">
        <v>11.46802331528137</v>
      </c>
      <c r="K40" s="2">
        <v>40.464047268438243</v>
      </c>
      <c r="L40" s="2">
        <v>-7.3815958564239921</v>
      </c>
      <c r="M40" s="2">
        <v>6.6092956957805414E-5</v>
      </c>
      <c r="N40" s="2">
        <v>5.1266739090854152</v>
      </c>
      <c r="O40" s="2">
        <v>9.3062784414066075E-5</v>
      </c>
      <c r="P40" s="2">
        <v>-1.4751230059479603</v>
      </c>
      <c r="Q40" s="2">
        <v>0.22190097731857378</v>
      </c>
      <c r="R40" s="2">
        <v>3.7300449532865301</v>
      </c>
      <c r="S40" s="1">
        <v>2.9725698553286269E-2</v>
      </c>
    </row>
    <row r="41" spans="2:19" x14ac:dyDescent="0.2">
      <c r="B41" t="s">
        <v>49</v>
      </c>
      <c r="C41" t="str">
        <f>VLOOKUP(B41,xwalk!$A$1:$B$66,2,FALSE)</f>
        <v>Shanghai-China</v>
      </c>
      <c r="D41" s="2">
        <v>33.394718234881019</v>
      </c>
      <c r="E41" s="2">
        <v>13.387448907749169</v>
      </c>
      <c r="F41" s="2">
        <v>12.56311888571579</v>
      </c>
      <c r="G41" s="2">
        <v>40.654713971654012</v>
      </c>
      <c r="H41" s="2">
        <v>22.329743497792219</v>
      </c>
      <c r="I41" s="2">
        <v>20.62140763984176</v>
      </c>
      <c r="J41" s="2">
        <v>12.565644592521579</v>
      </c>
      <c r="K41" s="2">
        <v>44.483204269844443</v>
      </c>
      <c r="L41" s="2">
        <v>-11.0649747370888</v>
      </c>
      <c r="M41" s="2">
        <v>8.1267610627250674E-5</v>
      </c>
      <c r="N41" s="2">
        <v>7.2339587320925904</v>
      </c>
      <c r="O41" s="2">
        <v>8.7933523698410562E-3</v>
      </c>
      <c r="P41" s="2">
        <v>2.5257068057893406E-3</v>
      </c>
      <c r="Q41" s="2">
        <v>0.99908423290692194</v>
      </c>
      <c r="R41" s="2">
        <v>3.828490298190431</v>
      </c>
      <c r="S41" s="1">
        <v>0.30389836299551487</v>
      </c>
    </row>
    <row r="42" spans="2:19" x14ac:dyDescent="0.2">
      <c r="B42" t="s">
        <v>35</v>
      </c>
      <c r="C42" t="str">
        <f>VLOOKUP(B42,xwalk!$A$1:$B$66,2,FALSE)</f>
        <v>Lithuania</v>
      </c>
      <c r="D42" s="2">
        <v>41.544111604091057</v>
      </c>
      <c r="E42" s="2">
        <v>6.8158824119784649</v>
      </c>
      <c r="F42" s="2">
        <v>13.10284975221604</v>
      </c>
      <c r="G42" s="2">
        <v>38.537156231714441</v>
      </c>
      <c r="H42" s="2">
        <v>37.741428419834577</v>
      </c>
      <c r="I42" s="2">
        <v>13.938443250615819</v>
      </c>
      <c r="J42" s="2">
        <v>5.8674347391169039</v>
      </c>
      <c r="K42" s="2">
        <v>42.452693590432702</v>
      </c>
      <c r="L42" s="2">
        <v>-3.8026831842564803</v>
      </c>
      <c r="M42" s="2">
        <v>0.35445696950712507</v>
      </c>
      <c r="N42" s="2">
        <v>7.1225608386373542</v>
      </c>
      <c r="O42" s="2">
        <v>4.5212183061156793E-3</v>
      </c>
      <c r="P42" s="2">
        <v>-7.2354150130991357</v>
      </c>
      <c r="Q42" s="2">
        <v>7.4398264406787707E-4</v>
      </c>
      <c r="R42" s="2">
        <v>3.9155373587182609</v>
      </c>
      <c r="S42" s="1">
        <v>0.2731210305653114</v>
      </c>
    </row>
    <row r="43" spans="2:19" x14ac:dyDescent="0.2">
      <c r="B43" t="s">
        <v>16</v>
      </c>
      <c r="C43" t="str">
        <f>VLOOKUP(B43,xwalk!$A$1:$B$66,2,FALSE)</f>
        <v>Spain</v>
      </c>
      <c r="D43" s="2">
        <v>30.192708759686859</v>
      </c>
      <c r="E43" s="2">
        <v>13.76120061228373</v>
      </c>
      <c r="F43" s="2">
        <v>25.052428655248651</v>
      </c>
      <c r="G43" s="2">
        <v>30.99366197278076</v>
      </c>
      <c r="H43" s="2">
        <v>26.243111658833129</v>
      </c>
      <c r="I43" s="2">
        <v>19.15359121365789</v>
      </c>
      <c r="J43" s="2">
        <v>19.501744879367919</v>
      </c>
      <c r="K43" s="2">
        <v>35.101552248141061</v>
      </c>
      <c r="L43" s="2">
        <v>-3.9495971008537296</v>
      </c>
      <c r="M43" s="2">
        <v>0.13951104949789847</v>
      </c>
      <c r="N43" s="2">
        <v>5.39239060137416</v>
      </c>
      <c r="O43" s="2">
        <v>2.4421171371593387E-3</v>
      </c>
      <c r="P43" s="2">
        <v>-5.5506837758807315</v>
      </c>
      <c r="Q43" s="2">
        <v>1.0328394521004624E-2</v>
      </c>
      <c r="R43" s="2">
        <v>4.107890275360301</v>
      </c>
      <c r="S43" s="1">
        <v>0.10295445081800916</v>
      </c>
    </row>
    <row r="44" spans="2:19" x14ac:dyDescent="0.2">
      <c r="B44" t="s">
        <v>12</v>
      </c>
      <c r="C44" t="str">
        <f>VLOOKUP(B44,xwalk!$A$1:$B$66,2,FALSE)</f>
        <v>Costa Rica</v>
      </c>
      <c r="D44" s="2">
        <v>45.304340103095882</v>
      </c>
      <c r="E44" s="2">
        <v>3.813741366727827</v>
      </c>
      <c r="F44" s="2">
        <v>5.6078580996371006</v>
      </c>
      <c r="G44" s="2">
        <v>45.274060430539187</v>
      </c>
      <c r="H44" s="2">
        <v>41.878663608586393</v>
      </c>
      <c r="I44" s="2">
        <v>3.0785194023213189</v>
      </c>
      <c r="J44" s="2">
        <v>5.4104707103894976</v>
      </c>
      <c r="K44" s="2">
        <v>49.632346278702798</v>
      </c>
      <c r="L44" s="2">
        <v>-3.4256764945094886</v>
      </c>
      <c r="M44" s="2">
        <v>0.39398345773165255</v>
      </c>
      <c r="N44" s="2">
        <v>-0.73522196440650811</v>
      </c>
      <c r="O44" s="2">
        <v>0.61357485115264432</v>
      </c>
      <c r="P44" s="2">
        <v>-0.19738738924760302</v>
      </c>
      <c r="Q44" s="2">
        <v>0.90420938137980145</v>
      </c>
      <c r="R44" s="2">
        <v>4.3582858481636109</v>
      </c>
      <c r="S44" s="1">
        <v>0.26726895367826908</v>
      </c>
    </row>
    <row r="45" spans="2:19" x14ac:dyDescent="0.2">
      <c r="B45" t="s">
        <v>54</v>
      </c>
      <c r="C45" t="str">
        <f>VLOOKUP(B45,xwalk!$A$1:$B$66,2,FALSE)</f>
        <v>Serbia</v>
      </c>
      <c r="D45" s="2">
        <v>40.924585646179167</v>
      </c>
      <c r="E45" s="2">
        <v>4.5918707681449886</v>
      </c>
      <c r="F45" s="2">
        <v>10.95059633585354</v>
      </c>
      <c r="G45" s="2">
        <v>43.5329472498223</v>
      </c>
      <c r="H45" s="2">
        <v>43.144464494742593</v>
      </c>
      <c r="I45" s="2">
        <v>3.7414042694555052</v>
      </c>
      <c r="J45" s="2">
        <v>5.0667258701806066</v>
      </c>
      <c r="K45" s="2">
        <v>48.047405365621323</v>
      </c>
      <c r="L45" s="2">
        <v>2.2198788485634253</v>
      </c>
      <c r="M45" s="2">
        <v>0.52763929177442581</v>
      </c>
      <c r="N45" s="2">
        <v>-0.85046649868948343</v>
      </c>
      <c r="O45" s="2">
        <v>0.48528439794321115</v>
      </c>
      <c r="P45" s="2">
        <v>-5.883870465672933</v>
      </c>
      <c r="Q45" s="2">
        <v>2.5478216254044852E-3</v>
      </c>
      <c r="R45" s="2">
        <v>4.5144581157990231</v>
      </c>
      <c r="S45" s="1">
        <v>0.1895331941811475</v>
      </c>
    </row>
    <row r="46" spans="2:19" x14ac:dyDescent="0.2">
      <c r="B46" t="s">
        <v>13</v>
      </c>
      <c r="C46" t="str">
        <f>VLOOKUP(B46,xwalk!$A$1:$B$66,2,FALSE)</f>
        <v>Czech Republic</v>
      </c>
      <c r="D46" s="2">
        <v>42.544309717822323</v>
      </c>
      <c r="E46" s="2">
        <v>4.9564538267406952</v>
      </c>
      <c r="F46" s="2">
        <v>12.64189617355756</v>
      </c>
      <c r="G46" s="2">
        <v>39.857340281879416</v>
      </c>
      <c r="H46" s="2">
        <v>34.672142937844328</v>
      </c>
      <c r="I46" s="2">
        <v>10.882869244068511</v>
      </c>
      <c r="J46" s="2">
        <v>9.8083436857701578</v>
      </c>
      <c r="K46" s="2">
        <v>44.636644132317009</v>
      </c>
      <c r="L46" s="2">
        <v>-7.8721667799779951</v>
      </c>
      <c r="M46" s="2">
        <v>2.9143673509549935E-2</v>
      </c>
      <c r="N46" s="2">
        <v>5.9264154173278154</v>
      </c>
      <c r="O46" s="2">
        <v>3.5505837355904466E-3</v>
      </c>
      <c r="P46" s="2">
        <v>-2.8335524877874025</v>
      </c>
      <c r="Q46" s="2">
        <v>0.24209608990670689</v>
      </c>
      <c r="R46" s="2">
        <v>4.7793038504375929</v>
      </c>
      <c r="S46" s="1">
        <v>0.19161974259668033</v>
      </c>
    </row>
    <row r="47" spans="2:19" x14ac:dyDescent="0.2">
      <c r="B47" t="s">
        <v>2</v>
      </c>
      <c r="C47" t="str">
        <f>VLOOKUP(B47,xwalk!$A$1:$B$66,2,FALSE)</f>
        <v>Argentina</v>
      </c>
      <c r="D47" s="2">
        <v>48.051644927344498</v>
      </c>
      <c r="E47" s="2">
        <v>2.3429487848078439</v>
      </c>
      <c r="F47" s="2">
        <v>6.3852200952798848</v>
      </c>
      <c r="G47" s="2">
        <v>43.22018619256778</v>
      </c>
      <c r="H47" s="2">
        <v>44.480051866769628</v>
      </c>
      <c r="I47" s="2">
        <v>3.3729433333899088</v>
      </c>
      <c r="J47" s="2">
        <v>3.7113176603980018</v>
      </c>
      <c r="K47" s="2">
        <v>48.435687139442472</v>
      </c>
      <c r="L47" s="2">
        <v>-3.5715930605748696</v>
      </c>
      <c r="M47" s="2">
        <v>0.3170013274396653</v>
      </c>
      <c r="N47" s="2">
        <v>1.029994548582065</v>
      </c>
      <c r="O47" s="2">
        <v>0.46117385335004979</v>
      </c>
      <c r="P47" s="2">
        <v>-2.673902434881883</v>
      </c>
      <c r="Q47" s="2">
        <v>5.7370618248668293E-2</v>
      </c>
      <c r="R47" s="2">
        <v>5.2155009468746911</v>
      </c>
      <c r="S47" s="1">
        <v>0.22332323248620012</v>
      </c>
    </row>
    <row r="48" spans="2:19" x14ac:dyDescent="0.2">
      <c r="B48" t="s">
        <v>47</v>
      </c>
      <c r="C48" t="str">
        <f>VLOOKUP(B48,xwalk!$A$1:$B$66,2,FALSE)</f>
        <v>Portugal</v>
      </c>
      <c r="D48" s="2">
        <v>39.179638141870477</v>
      </c>
      <c r="E48" s="2">
        <v>4.1654696853677047</v>
      </c>
      <c r="F48" s="2">
        <v>14.4514105167063</v>
      </c>
      <c r="G48" s="2">
        <v>42.203481656055502</v>
      </c>
      <c r="H48" s="2">
        <v>33.422968027818072</v>
      </c>
      <c r="I48" s="2">
        <v>5.7277758418449158</v>
      </c>
      <c r="J48" s="2">
        <v>12.68346223837573</v>
      </c>
      <c r="K48" s="2">
        <v>48.165793891961293</v>
      </c>
      <c r="L48" s="2">
        <v>-5.7566701140524046</v>
      </c>
      <c r="M48" s="2">
        <v>0.13379651532818101</v>
      </c>
      <c r="N48" s="2">
        <v>1.5623061564772112</v>
      </c>
      <c r="O48" s="2">
        <v>0.31887223342936649</v>
      </c>
      <c r="P48" s="2">
        <v>-1.7679482783305698</v>
      </c>
      <c r="Q48" s="2">
        <v>0.52485916888834894</v>
      </c>
      <c r="R48" s="2">
        <v>5.9623122359057916</v>
      </c>
      <c r="S48" s="1">
        <v>7.5990328729643161E-2</v>
      </c>
    </row>
    <row r="49" spans="2:19" x14ac:dyDescent="0.2">
      <c r="B49" t="s">
        <v>64</v>
      </c>
      <c r="C49" t="str">
        <f>VLOOKUP(B49,xwalk!$A$1:$B$66,2,FALSE)</f>
        <v>Viet Nam</v>
      </c>
      <c r="D49" s="2">
        <v>42.47364426756014</v>
      </c>
      <c r="E49" s="2">
        <v>6.2742964648639994</v>
      </c>
      <c r="F49" s="2">
        <v>13.139907854404941</v>
      </c>
      <c r="G49" s="2">
        <v>38.11215141317092</v>
      </c>
      <c r="H49" s="2">
        <v>34.383954005935017</v>
      </c>
      <c r="I49" s="2">
        <v>9.4926161922428101</v>
      </c>
      <c r="J49" s="2">
        <v>11.80279513136386</v>
      </c>
      <c r="K49" s="2">
        <v>44.320634670458311</v>
      </c>
      <c r="L49" s="2">
        <v>-8.0896902616251225</v>
      </c>
      <c r="M49" s="2">
        <v>2.2080672526884129E-2</v>
      </c>
      <c r="N49" s="2">
        <v>3.2183197273788107</v>
      </c>
      <c r="O49" s="2">
        <v>8.4229897017260857E-2</v>
      </c>
      <c r="P49" s="2">
        <v>-1.3371127230410806</v>
      </c>
      <c r="Q49" s="2">
        <v>0.52721905978524131</v>
      </c>
      <c r="R49" s="2">
        <v>6.2084832572873907</v>
      </c>
      <c r="S49" s="1">
        <v>7.6552095820034943E-2</v>
      </c>
    </row>
    <row r="50" spans="2:19" x14ac:dyDescent="0.2">
      <c r="B50" t="s">
        <v>34</v>
      </c>
      <c r="C50" t="str">
        <f>VLOOKUP(B50,xwalk!$A$1:$B$66,2,FALSE)</f>
        <v>Liechtenstein</v>
      </c>
      <c r="D50" s="2">
        <v>19.47299662303729</v>
      </c>
      <c r="E50" s="2">
        <v>17.008060341640171</v>
      </c>
      <c r="F50" s="2">
        <v>26.071014814267048</v>
      </c>
      <c r="G50" s="2">
        <v>37.447928221055477</v>
      </c>
      <c r="H50" s="2">
        <v>23.288419034431339</v>
      </c>
      <c r="I50" s="2">
        <v>6.1694138950283604</v>
      </c>
      <c r="J50" s="2">
        <v>26.629030969563019</v>
      </c>
      <c r="K50" s="2">
        <v>43.91313610097729</v>
      </c>
      <c r="L50" s="2">
        <v>3.8154224113940494</v>
      </c>
      <c r="M50" s="2">
        <v>0.76443481665049928</v>
      </c>
      <c r="N50" s="2">
        <v>-10.838646446611811</v>
      </c>
      <c r="O50" s="2">
        <v>0.34177808538031224</v>
      </c>
      <c r="P50" s="2">
        <v>0.55801615529597015</v>
      </c>
      <c r="Q50" s="2">
        <v>0.96672379441692569</v>
      </c>
      <c r="R50" s="2">
        <v>6.4652078799218131</v>
      </c>
      <c r="S50" s="1">
        <v>0.65068012516853857</v>
      </c>
    </row>
    <row r="51" spans="2:19" x14ac:dyDescent="0.2">
      <c r="B51" t="s">
        <v>55</v>
      </c>
      <c r="C51" t="str">
        <f>VLOOKUP(B51,xwalk!$A$1:$B$66,2,FALSE)</f>
        <v>Slovak Republic</v>
      </c>
      <c r="D51" s="2">
        <v>35.370501711637253</v>
      </c>
      <c r="E51" s="2">
        <v>6.0415389190727158</v>
      </c>
      <c r="F51" s="2">
        <v>20.23955865879454</v>
      </c>
      <c r="G51" s="2">
        <v>38.34840071049549</v>
      </c>
      <c r="H51" s="2">
        <v>35.856300852445592</v>
      </c>
      <c r="I51" s="2">
        <v>8.2399590222055075</v>
      </c>
      <c r="J51" s="2">
        <v>10.604090003134941</v>
      </c>
      <c r="K51" s="2">
        <v>45.299650122213968</v>
      </c>
      <c r="L51" s="2">
        <v>0.4857991408083393</v>
      </c>
      <c r="M51" s="2">
        <v>0.90284574587130129</v>
      </c>
      <c r="N51" s="2">
        <v>2.1984201031327917</v>
      </c>
      <c r="O51" s="2">
        <v>0.25800145498810761</v>
      </c>
      <c r="P51" s="2">
        <v>-9.635468655659599</v>
      </c>
      <c r="Q51" s="2">
        <v>1.7143029663565178E-3</v>
      </c>
      <c r="R51" s="2">
        <v>6.9512494117184787</v>
      </c>
      <c r="S51" s="1">
        <v>8.2439134560388677E-2</v>
      </c>
    </row>
    <row r="52" spans="2:19" x14ac:dyDescent="0.2">
      <c r="B52" t="s">
        <v>8</v>
      </c>
      <c r="C52" t="str">
        <f>VLOOKUP(B52,xwalk!$A$1:$B$66,2,FALSE)</f>
        <v>Canada</v>
      </c>
      <c r="D52" s="2">
        <v>43.321112009157467</v>
      </c>
      <c r="E52" s="2">
        <v>4.5496902591663213</v>
      </c>
      <c r="F52" s="2">
        <v>11.589770584207461</v>
      </c>
      <c r="G52" s="2">
        <v>40.539427147468771</v>
      </c>
      <c r="H52" s="2">
        <v>35.761898325305822</v>
      </c>
      <c r="I52" s="2">
        <v>6.9661679229714268</v>
      </c>
      <c r="J52" s="2">
        <v>8.5395442988909505</v>
      </c>
      <c r="K52" s="2">
        <v>48.732389452831818</v>
      </c>
      <c r="L52" s="2">
        <v>-7.5592136838516453</v>
      </c>
      <c r="M52" s="2">
        <v>9.5094977704271184E-4</v>
      </c>
      <c r="N52" s="2">
        <v>2.4164776638051055</v>
      </c>
      <c r="O52" s="2">
        <v>8.3891005269811046E-3</v>
      </c>
      <c r="P52" s="2">
        <v>-3.0502262853165103</v>
      </c>
      <c r="Q52" s="2">
        <v>1.0523317424174332E-2</v>
      </c>
      <c r="R52" s="2">
        <v>8.1929623053630465</v>
      </c>
      <c r="S52" s="1">
        <v>3.9774402611682746E-4</v>
      </c>
    </row>
    <row r="53" spans="2:19" x14ac:dyDescent="0.2">
      <c r="B53" t="s">
        <v>3</v>
      </c>
      <c r="C53" t="str">
        <f>VLOOKUP(B53,xwalk!$A$1:$B$66,2,FALSE)</f>
        <v>Australia</v>
      </c>
      <c r="D53" s="2">
        <v>50.886167983608473</v>
      </c>
      <c r="E53" s="2">
        <v>1.477531817241245</v>
      </c>
      <c r="F53" s="2">
        <v>6.0760477435746543</v>
      </c>
      <c r="G53" s="2">
        <v>41.560252455575643</v>
      </c>
      <c r="H53" s="2">
        <v>41.390087088904153</v>
      </c>
      <c r="I53" s="2">
        <v>1.788025678038065</v>
      </c>
      <c r="J53" s="2">
        <v>6.1956717103258043</v>
      </c>
      <c r="K53" s="2">
        <v>50.626215522731982</v>
      </c>
      <c r="L53" s="2">
        <v>-9.4960808947043205</v>
      </c>
      <c r="M53" s="2">
        <v>1.9635147131342594E-4</v>
      </c>
      <c r="N53" s="2">
        <v>0.31049386079681995</v>
      </c>
      <c r="O53" s="2">
        <v>0.60170275479788971</v>
      </c>
      <c r="P53" s="2">
        <v>0.11962396675115006</v>
      </c>
      <c r="Q53" s="2">
        <v>0.90425324735215518</v>
      </c>
      <c r="R53" s="2">
        <v>9.0659630671563392</v>
      </c>
      <c r="S53" s="1">
        <v>1.2143601711011119E-4</v>
      </c>
    </row>
    <row r="54" spans="2:19" x14ac:dyDescent="0.2">
      <c r="B54" t="s">
        <v>14</v>
      </c>
      <c r="C54" t="str">
        <f>VLOOKUP(B54,xwalk!$A$1:$B$66,2,FALSE)</f>
        <v>Germany</v>
      </c>
      <c r="D54" s="2">
        <v>32.20452808160443</v>
      </c>
      <c r="E54" s="2">
        <v>12.563260803288539</v>
      </c>
      <c r="F54" s="2">
        <v>17.70662836975638</v>
      </c>
      <c r="G54" s="2">
        <v>37.525582745350668</v>
      </c>
      <c r="H54" s="2">
        <v>29.33175729987888</v>
      </c>
      <c r="I54" s="2">
        <v>9.5524984200134053</v>
      </c>
      <c r="J54" s="2">
        <v>13.946513541371329</v>
      </c>
      <c r="K54" s="2">
        <v>47.169230738736367</v>
      </c>
      <c r="L54" s="2">
        <v>-2.8727707817255492</v>
      </c>
      <c r="M54" s="2">
        <v>0.43427483604473754</v>
      </c>
      <c r="N54" s="2">
        <v>-3.010762383275134</v>
      </c>
      <c r="O54" s="2">
        <v>0.2378147710047524</v>
      </c>
      <c r="P54" s="2">
        <v>-3.760114828385051</v>
      </c>
      <c r="Q54" s="2">
        <v>0.14113210130907655</v>
      </c>
      <c r="R54" s="2">
        <v>9.6436479933856987</v>
      </c>
      <c r="S54" s="1">
        <v>6.1463134496197629E-3</v>
      </c>
    </row>
    <row r="55" spans="2:19" x14ac:dyDescent="0.2">
      <c r="B55" t="s">
        <v>42</v>
      </c>
      <c r="C55" t="str">
        <f>VLOOKUP(B55,xwalk!$A$1:$B$66,2,FALSE)</f>
        <v>Netherlands</v>
      </c>
      <c r="D55" s="2">
        <v>45.633719642051403</v>
      </c>
      <c r="E55" s="2">
        <v>4.1701271497402059</v>
      </c>
      <c r="F55" s="2">
        <v>12.31960408754688</v>
      </c>
      <c r="G55" s="2">
        <v>37.876549120661522</v>
      </c>
      <c r="H55" s="2">
        <v>34.085389228878192</v>
      </c>
      <c r="I55" s="2">
        <v>5.4575950562381879</v>
      </c>
      <c r="J55" s="2">
        <v>12.40922180732122</v>
      </c>
      <c r="K55" s="2">
        <v>48.047793907562387</v>
      </c>
      <c r="L55" s="2">
        <v>-11.548330413173211</v>
      </c>
      <c r="M55" s="2">
        <v>4.7289040564056934E-3</v>
      </c>
      <c r="N55" s="2">
        <v>1.2874679064979819</v>
      </c>
      <c r="O55" s="2">
        <v>0.37280272099876155</v>
      </c>
      <c r="P55" s="2">
        <v>8.9617719774340188E-2</v>
      </c>
      <c r="Q55" s="2">
        <v>0.96915394148505851</v>
      </c>
      <c r="R55" s="2">
        <v>10.171244786900864</v>
      </c>
      <c r="S55" s="1">
        <v>9.2762854916361211E-3</v>
      </c>
    </row>
    <row r="56" spans="2:19" x14ac:dyDescent="0.2">
      <c r="B56" t="s">
        <v>4</v>
      </c>
      <c r="C56" t="str">
        <f>VLOOKUP(B56,xwalk!$A$1:$B$66,2,FALSE)</f>
        <v>Austria</v>
      </c>
      <c r="D56" s="2">
        <v>37.727399407260812</v>
      </c>
      <c r="E56" s="2">
        <v>11.34098292116518</v>
      </c>
      <c r="F56" s="2">
        <v>18.048799666818049</v>
      </c>
      <c r="G56" s="2">
        <v>32.882818004755947</v>
      </c>
      <c r="H56" s="2">
        <v>28.728139997416601</v>
      </c>
      <c r="I56" s="2">
        <v>10.10398110253667</v>
      </c>
      <c r="J56" s="2">
        <v>17.90836015048826</v>
      </c>
      <c r="K56" s="2">
        <v>43.259518749558481</v>
      </c>
      <c r="L56" s="2">
        <v>-8.9992594098442105</v>
      </c>
      <c r="M56" s="2">
        <v>1.4974566303103228E-2</v>
      </c>
      <c r="N56" s="2">
        <v>-1.2370018186285101</v>
      </c>
      <c r="O56" s="2">
        <v>0.64912560680788145</v>
      </c>
      <c r="P56" s="2">
        <v>-0.14043951632978846</v>
      </c>
      <c r="Q56" s="2">
        <v>0.95688594582800313</v>
      </c>
      <c r="R56" s="2">
        <v>10.376700744802534</v>
      </c>
      <c r="S56" s="1">
        <v>3.6243096282602134E-3</v>
      </c>
    </row>
    <row r="57" spans="2:19" x14ac:dyDescent="0.2">
      <c r="B57" t="s">
        <v>9</v>
      </c>
      <c r="C57" t="str">
        <f>VLOOKUP(B57,xwalk!$A$1:$B$66,2,FALSE)</f>
        <v>Switzerland</v>
      </c>
      <c r="D57" s="2">
        <v>39.257507204942669</v>
      </c>
      <c r="E57" s="2">
        <v>8.354954997389525</v>
      </c>
      <c r="F57" s="2">
        <v>18.182833210240901</v>
      </c>
      <c r="G57" s="2">
        <v>34.204704587426903</v>
      </c>
      <c r="H57" s="2">
        <v>34.290793227453662</v>
      </c>
      <c r="I57" s="2">
        <v>5.8364548872776831</v>
      </c>
      <c r="J57" s="2">
        <v>14.340583172097221</v>
      </c>
      <c r="K57" s="2">
        <v>45.532168713171437</v>
      </c>
      <c r="L57" s="2">
        <v>-4.9667139774890074</v>
      </c>
      <c r="M57" s="2">
        <v>0.11914313862304649</v>
      </c>
      <c r="N57" s="2">
        <v>-2.5185001101118418</v>
      </c>
      <c r="O57" s="2">
        <v>0.1073650988650334</v>
      </c>
      <c r="P57" s="2">
        <v>-3.8422500381436802</v>
      </c>
      <c r="Q57" s="2">
        <v>0.12581288240278893</v>
      </c>
      <c r="R57" s="2">
        <v>11.327464125744534</v>
      </c>
      <c r="S57" s="1">
        <v>1.7628858559994305E-4</v>
      </c>
    </row>
    <row r="58" spans="2:19" x14ac:dyDescent="0.2">
      <c r="B58" t="s">
        <v>5</v>
      </c>
      <c r="C58" t="str">
        <f>VLOOKUP(B58,xwalk!$A$1:$B$66,2,FALSE)</f>
        <v>Belgium</v>
      </c>
      <c r="D58" s="2">
        <v>35.161463990003107</v>
      </c>
      <c r="E58" s="2">
        <v>18.352200711576039</v>
      </c>
      <c r="F58" s="2">
        <v>14.706276987705049</v>
      </c>
      <c r="G58" s="2">
        <v>31.780058310715798</v>
      </c>
      <c r="H58" s="2">
        <v>25.58994202553032</v>
      </c>
      <c r="I58" s="2">
        <v>14.318651188499009</v>
      </c>
      <c r="J58" s="2">
        <v>16.212297248348492</v>
      </c>
      <c r="K58" s="2">
        <v>43.879109537622192</v>
      </c>
      <c r="L58" s="2">
        <v>-9.5715219644727867</v>
      </c>
      <c r="M58" s="2">
        <v>1.0133937777835063E-4</v>
      </c>
      <c r="N58" s="2">
        <v>-4.0335495230770295</v>
      </c>
      <c r="O58" s="2">
        <v>5.5699933249596219E-2</v>
      </c>
      <c r="P58" s="2">
        <v>1.5060202606434423</v>
      </c>
      <c r="Q58" s="2">
        <v>0.4694901464800289</v>
      </c>
      <c r="R58" s="2">
        <v>12.099051226906393</v>
      </c>
      <c r="S58" s="1">
        <v>9.5642618683184355E-6</v>
      </c>
    </row>
    <row r="59" spans="2:19" x14ac:dyDescent="0.2">
      <c r="B59" t="s">
        <v>33</v>
      </c>
      <c r="C59" t="str">
        <f>VLOOKUP(B59,xwalk!$A$1:$B$66,2,FALSE)</f>
        <v>Korea</v>
      </c>
      <c r="D59" s="2">
        <v>27.264031927053932</v>
      </c>
      <c r="E59" s="2">
        <v>25.288893945229169</v>
      </c>
      <c r="F59" s="2">
        <v>24.908961930030571</v>
      </c>
      <c r="G59" s="2">
        <v>22.538112197686338</v>
      </c>
      <c r="H59" s="2">
        <v>18.384982929801179</v>
      </c>
      <c r="I59" s="2">
        <v>26.635823320085919</v>
      </c>
      <c r="J59" s="2">
        <v>17.688327331649791</v>
      </c>
      <c r="K59" s="2">
        <v>37.290866418463118</v>
      </c>
      <c r="L59" s="2">
        <v>-8.8790489972527524</v>
      </c>
      <c r="M59" s="2">
        <v>1.0936099816241903E-2</v>
      </c>
      <c r="N59" s="2">
        <v>1.3469293748567495</v>
      </c>
      <c r="O59" s="2">
        <v>0.73169259653844843</v>
      </c>
      <c r="P59" s="2">
        <v>-7.22063459838078</v>
      </c>
      <c r="Q59" s="2">
        <v>3.1200726998144652E-2</v>
      </c>
      <c r="R59" s="2">
        <v>14.752754220776779</v>
      </c>
      <c r="S59" s="1">
        <v>7.7399419146903189E-5</v>
      </c>
    </row>
    <row r="60" spans="2:19" x14ac:dyDescent="0.2">
      <c r="B60" t="s">
        <v>44</v>
      </c>
      <c r="C60" t="str">
        <f>VLOOKUP(B60,xwalk!$A$1:$B$66,2,FALSE)</f>
        <v>New Zealand</v>
      </c>
      <c r="D60" s="2">
        <v>55.201424312067182</v>
      </c>
      <c r="E60" s="2">
        <v>1.1482515155263939</v>
      </c>
      <c r="F60" s="2">
        <v>3.863657747562907</v>
      </c>
      <c r="G60" s="2">
        <v>39.786666424843517</v>
      </c>
      <c r="H60" s="2">
        <v>40.078029702785742</v>
      </c>
      <c r="I60" s="2">
        <v>2.2195184668772852</v>
      </c>
      <c r="J60" s="2">
        <v>3.157978652143075</v>
      </c>
      <c r="K60" s="2">
        <v>54.544473178193897</v>
      </c>
      <c r="L60" s="2">
        <v>-15.123394609281441</v>
      </c>
      <c r="M60" s="2">
        <v>1.0575766863670572E-5</v>
      </c>
      <c r="N60" s="2">
        <v>1.0712669513508912</v>
      </c>
      <c r="O60" s="2">
        <v>0.2199545560321283</v>
      </c>
      <c r="P60" s="2">
        <v>-0.70567909541983198</v>
      </c>
      <c r="Q60" s="2">
        <v>0.57253741651790635</v>
      </c>
      <c r="R60" s="2">
        <v>14.75780675335038</v>
      </c>
      <c r="S60" s="1">
        <v>2.9618426192106922E-5</v>
      </c>
    </row>
    <row r="61" spans="2:19" x14ac:dyDescent="0.2">
      <c r="B61" t="s">
        <v>26</v>
      </c>
      <c r="C61" t="str">
        <f>VLOOKUP(B61,xwalk!$A$1:$B$66,2,FALSE)</f>
        <v>Ireland</v>
      </c>
      <c r="D61" s="2">
        <v>52.079070899469059</v>
      </c>
      <c r="E61" s="2">
        <v>3.3985686666171362</v>
      </c>
      <c r="F61" s="2">
        <v>4.96010273634987</v>
      </c>
      <c r="G61" s="2">
        <v>39.562257697563943</v>
      </c>
      <c r="H61" s="2">
        <v>37.303092358349879</v>
      </c>
      <c r="I61" s="2">
        <v>3.5888961380009352</v>
      </c>
      <c r="J61" s="2">
        <v>4.5756917825960137</v>
      </c>
      <c r="K61" s="2">
        <v>54.532319721053177</v>
      </c>
      <c r="L61" s="2">
        <v>-14.77597854111918</v>
      </c>
      <c r="M61" s="2">
        <v>3.086129246882451E-5</v>
      </c>
      <c r="N61" s="2">
        <v>0.19032747138379902</v>
      </c>
      <c r="O61" s="2">
        <v>0.89419595756566206</v>
      </c>
      <c r="P61" s="2">
        <v>-0.38441095375385625</v>
      </c>
      <c r="Q61" s="2">
        <v>0.8039048716182372</v>
      </c>
      <c r="R61" s="2">
        <v>14.970062023489234</v>
      </c>
      <c r="S61" s="1">
        <v>1.043022131790794E-5</v>
      </c>
    </row>
    <row r="62" spans="2:19" x14ac:dyDescent="0.2">
      <c r="B62" t="s">
        <v>15</v>
      </c>
      <c r="C62" t="str">
        <f>VLOOKUP(B62,xwalk!$A$1:$B$66,2,FALSE)</f>
        <v>Denmark</v>
      </c>
      <c r="D62" s="2">
        <v>51.698666967974049</v>
      </c>
      <c r="E62" s="2">
        <v>3.9239367110628769</v>
      </c>
      <c r="F62" s="2">
        <v>4.2360064257338124</v>
      </c>
      <c r="G62" s="2">
        <v>40.14138989522926</v>
      </c>
      <c r="H62" s="2">
        <v>38.885577578522877</v>
      </c>
      <c r="I62" s="2">
        <v>2.2222986382633709</v>
      </c>
      <c r="J62" s="2">
        <v>3.4934123834912589</v>
      </c>
      <c r="K62" s="2">
        <v>55.39871139972248</v>
      </c>
      <c r="L62" s="2">
        <v>-12.813089389451171</v>
      </c>
      <c r="M62" s="2">
        <v>1.7874562940744783E-4</v>
      </c>
      <c r="N62" s="2">
        <v>-1.701638072799506</v>
      </c>
      <c r="O62" s="2">
        <v>0.15493459327626707</v>
      </c>
      <c r="P62" s="2">
        <v>-0.74259404224255343</v>
      </c>
      <c r="Q62" s="2">
        <v>0.53430359072623224</v>
      </c>
      <c r="R62" s="2">
        <v>15.25732150449322</v>
      </c>
      <c r="S62" s="1">
        <v>9.3505409962436581E-6</v>
      </c>
    </row>
    <row r="63" spans="2:19" x14ac:dyDescent="0.2">
      <c r="B63" t="s">
        <v>18</v>
      </c>
      <c r="C63" t="str">
        <f>VLOOKUP(B63,xwalk!$A$1:$B$66,2,FALSE)</f>
        <v>Finland</v>
      </c>
      <c r="D63" s="2">
        <v>45.703029794527843</v>
      </c>
      <c r="E63" s="2">
        <v>4.82967340609241</v>
      </c>
      <c r="F63" s="2">
        <v>10.51983203453481</v>
      </c>
      <c r="G63" s="2">
        <v>38.947464764844938</v>
      </c>
      <c r="H63" s="2">
        <v>33.568177504461332</v>
      </c>
      <c r="I63" s="2">
        <v>3.7542950068567471</v>
      </c>
      <c r="J63" s="2">
        <v>7.303282831760523</v>
      </c>
      <c r="K63" s="2">
        <v>55.374244656921412</v>
      </c>
      <c r="L63" s="2">
        <v>-12.134852290066512</v>
      </c>
      <c r="M63" s="2">
        <v>1.1308888861064797E-4</v>
      </c>
      <c r="N63" s="2">
        <v>-1.0753783992356629</v>
      </c>
      <c r="O63" s="2">
        <v>0.36273495485729174</v>
      </c>
      <c r="P63" s="2">
        <v>-3.2165492027742868</v>
      </c>
      <c r="Q63" s="2">
        <v>0.11015062330483556</v>
      </c>
      <c r="R63" s="2">
        <v>16.426779892076475</v>
      </c>
      <c r="S63" s="1">
        <v>3.7750580221121887E-6</v>
      </c>
    </row>
    <row r="64" spans="2:19" x14ac:dyDescent="0.2">
      <c r="B64" t="s">
        <v>36</v>
      </c>
      <c r="C64" t="str">
        <f>VLOOKUP(B64,xwalk!$A$1:$B$66,2,FALSE)</f>
        <v>Luxembourg</v>
      </c>
      <c r="D64" s="2">
        <v>50.087147645842691</v>
      </c>
      <c r="E64" s="2">
        <v>4.8596103279160179</v>
      </c>
      <c r="F64" s="2">
        <v>9.5869937574853239</v>
      </c>
      <c r="G64" s="2">
        <v>35.466248268755983</v>
      </c>
      <c r="H64" s="2">
        <v>37.081242954383157</v>
      </c>
      <c r="I64" s="2">
        <v>2.8225135605715121</v>
      </c>
      <c r="J64" s="2">
        <v>7.277709891257274</v>
      </c>
      <c r="K64" s="2">
        <v>52.818533593788061</v>
      </c>
      <c r="L64" s="2">
        <v>-13.005904691459534</v>
      </c>
      <c r="M64" s="2">
        <v>9.1418501127144675E-5</v>
      </c>
      <c r="N64" s="2">
        <v>-2.0370967673445057</v>
      </c>
      <c r="O64" s="2">
        <v>9.5105430691997381E-2</v>
      </c>
      <c r="P64" s="2">
        <v>-2.3092838662280499</v>
      </c>
      <c r="Q64" s="2">
        <v>0.22249045205701834</v>
      </c>
      <c r="R64" s="2">
        <v>17.352285325032078</v>
      </c>
      <c r="S64" s="1">
        <v>1.6636814111316546E-7</v>
      </c>
    </row>
    <row r="65" spans="2:19" x14ac:dyDescent="0.2">
      <c r="B65" t="s">
        <v>20</v>
      </c>
      <c r="C65" t="str">
        <f>VLOOKUP(B65,xwalk!$A$1:$B$66,2,FALSE)</f>
        <v>United Kingdom</v>
      </c>
      <c r="D65" s="2">
        <v>54.010889868839939</v>
      </c>
      <c r="E65" s="2">
        <v>1.072979650491817</v>
      </c>
      <c r="F65" s="2">
        <v>4.9248380487823846</v>
      </c>
      <c r="G65" s="2">
        <v>39.991292431885867</v>
      </c>
      <c r="H65" s="2">
        <v>35.972178582892703</v>
      </c>
      <c r="I65" s="2">
        <v>1.5099173956565159</v>
      </c>
      <c r="J65" s="2">
        <v>3.893160442102813</v>
      </c>
      <c r="K65" s="2">
        <v>58.624743579347971</v>
      </c>
      <c r="L65" s="2">
        <v>-18.038711285947237</v>
      </c>
      <c r="M65" s="2">
        <v>4.3830026803617639E-9</v>
      </c>
      <c r="N65" s="2">
        <v>0.43693774516469897</v>
      </c>
      <c r="O65" s="2">
        <v>0.44317352299882257</v>
      </c>
      <c r="P65" s="2">
        <v>-1.0316776066795716</v>
      </c>
      <c r="Q65" s="2">
        <v>0.39086665185449376</v>
      </c>
      <c r="R65" s="2">
        <v>18.633451147462104</v>
      </c>
      <c r="S65" s="1">
        <v>6.3603961606829492E-11</v>
      </c>
    </row>
    <row r="66" spans="2:19" x14ac:dyDescent="0.2">
      <c r="B66" t="s">
        <v>27</v>
      </c>
      <c r="C66" t="str">
        <f>VLOOKUP(B66,xwalk!$A$1:$B$66,2,FALSE)</f>
        <v>Iceland</v>
      </c>
      <c r="D66" s="2">
        <v>48.11857910670431</v>
      </c>
      <c r="E66" s="2">
        <v>1.087865824108772</v>
      </c>
      <c r="F66" s="2">
        <v>8.2724625149258415</v>
      </c>
      <c r="G66" s="2">
        <v>42.521092554261088</v>
      </c>
      <c r="H66" s="2">
        <v>29.6375261550807</v>
      </c>
      <c r="I66" s="2">
        <v>1.1098618358592289</v>
      </c>
      <c r="J66" s="2">
        <v>5.4731941039391874</v>
      </c>
      <c r="K66" s="2">
        <v>63.77941790512088</v>
      </c>
      <c r="L66" s="2">
        <v>-18.48105295162361</v>
      </c>
      <c r="M66" s="2">
        <v>4.4944237795611539E-6</v>
      </c>
      <c r="N66" s="2">
        <v>2.1996011750456956E-2</v>
      </c>
      <c r="O66" s="2">
        <v>0.97825871013733567</v>
      </c>
      <c r="P66" s="2">
        <v>-2.7992684109866541</v>
      </c>
      <c r="Q66" s="2">
        <v>0.1780423712358753</v>
      </c>
      <c r="R66" s="2">
        <v>21.258325350859792</v>
      </c>
      <c r="S66" s="1">
        <v>7.2621450651555719E-8</v>
      </c>
    </row>
    <row r="67" spans="2:19" x14ac:dyDescent="0.2">
      <c r="B67" t="s">
        <v>57</v>
      </c>
      <c r="C67" t="str">
        <f>VLOOKUP(B67,xwalk!$A$1:$B$66,2,FALSE)</f>
        <v>Sweden</v>
      </c>
      <c r="D67" s="2">
        <v>49.571021975155901</v>
      </c>
      <c r="E67" s="2">
        <v>2.227923325705528</v>
      </c>
      <c r="F67" s="2">
        <v>4.7820803047102771</v>
      </c>
      <c r="G67" s="2">
        <v>43.418974394428297</v>
      </c>
      <c r="H67" s="2">
        <v>27.85880435268124</v>
      </c>
      <c r="I67" s="2">
        <v>1.3265776489295731</v>
      </c>
      <c r="J67" s="2">
        <v>2.8549705661944409</v>
      </c>
      <c r="K67" s="2">
        <v>67.959647432194743</v>
      </c>
      <c r="L67" s="2">
        <v>-21.712217622474661</v>
      </c>
      <c r="M67" s="2">
        <v>1.3321592827292741E-9</v>
      </c>
      <c r="N67" s="2">
        <v>-0.9013456767759549</v>
      </c>
      <c r="O67" s="2">
        <v>0.33658141018608351</v>
      </c>
      <c r="P67" s="2">
        <v>-1.9271097385158362</v>
      </c>
      <c r="Q67" s="2">
        <v>0.15405170603745791</v>
      </c>
      <c r="R67" s="2">
        <v>24.540673037766446</v>
      </c>
      <c r="S67" s="1">
        <v>2.4379078441523452E-12</v>
      </c>
    </row>
  </sheetData>
  <autoFilter ref="B3:S3">
    <sortState ref="B4:S67">
      <sortCondition ref="R3"/>
    </sortState>
  </autoFilter>
  <phoneticPr fontId="0" type="noConversion"/>
  <conditionalFormatting sqref="S4:S67">
    <cfRule type="cellIs" dxfId="11" priority="1" stopIfTrue="1" operator="lessThan">
      <formula>0.05</formula>
    </cfRule>
  </conditionalFormatting>
  <pageMargins left="0.75" right="0.75" top="1" bottom="1" header="0.5" footer="0.5"/>
  <headerFooter alignWithMargins="0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Z68"/>
  <sheetViews>
    <sheetView zoomScale="85" zoomScaleNormal="85" workbookViewId="0">
      <selection sqref="A1:IV65536"/>
    </sheetView>
  </sheetViews>
  <sheetFormatPr defaultRowHeight="12.75" x14ac:dyDescent="0.2"/>
  <sheetData>
    <row r="2" spans="2:26" x14ac:dyDescent="0.2">
      <c r="C2" t="s">
        <v>72</v>
      </c>
      <c r="D2" t="s">
        <v>74</v>
      </c>
      <c r="E2" t="s">
        <v>72</v>
      </c>
      <c r="F2" t="s">
        <v>74</v>
      </c>
      <c r="G2" t="s">
        <v>72</v>
      </c>
      <c r="H2" t="s">
        <v>74</v>
      </c>
      <c r="I2" t="s">
        <v>72</v>
      </c>
      <c r="J2" t="s">
        <v>74</v>
      </c>
      <c r="K2" t="s">
        <v>78</v>
      </c>
      <c r="L2" t="s">
        <v>79</v>
      </c>
      <c r="M2" t="s">
        <v>78</v>
      </c>
      <c r="N2" t="s">
        <v>79</v>
      </c>
      <c r="O2" t="s">
        <v>78</v>
      </c>
      <c r="P2" t="s">
        <v>79</v>
      </c>
      <c r="Q2" t="s">
        <v>78</v>
      </c>
      <c r="R2" t="s">
        <v>79</v>
      </c>
      <c r="S2" t="s">
        <v>80</v>
      </c>
      <c r="T2" t="s">
        <v>207</v>
      </c>
      <c r="U2" t="s">
        <v>80</v>
      </c>
      <c r="V2" t="s">
        <v>207</v>
      </c>
      <c r="W2" t="s">
        <v>80</v>
      </c>
      <c r="X2" t="s">
        <v>207</v>
      </c>
      <c r="Y2" t="s">
        <v>80</v>
      </c>
      <c r="Z2" t="s">
        <v>207</v>
      </c>
    </row>
    <row r="3" spans="2:26" x14ac:dyDescent="0.2">
      <c r="C3" t="s">
        <v>73</v>
      </c>
      <c r="D3" t="s">
        <v>73</v>
      </c>
      <c r="E3" t="s">
        <v>75</v>
      </c>
      <c r="F3" t="s">
        <v>75</v>
      </c>
      <c r="G3" t="s">
        <v>76</v>
      </c>
      <c r="H3" t="s">
        <v>76</v>
      </c>
      <c r="I3" t="s">
        <v>77</v>
      </c>
      <c r="J3" t="s">
        <v>77</v>
      </c>
      <c r="K3" t="s">
        <v>73</v>
      </c>
      <c r="L3" t="s">
        <v>73</v>
      </c>
      <c r="M3" t="s">
        <v>75</v>
      </c>
      <c r="N3" t="s">
        <v>75</v>
      </c>
      <c r="O3" t="s">
        <v>76</v>
      </c>
      <c r="P3" t="s">
        <v>76</v>
      </c>
      <c r="Q3" t="s">
        <v>77</v>
      </c>
      <c r="R3" t="s">
        <v>77</v>
      </c>
      <c r="S3" t="s">
        <v>73</v>
      </c>
      <c r="T3" t="s">
        <v>73</v>
      </c>
      <c r="U3" t="s">
        <v>75</v>
      </c>
      <c r="V3" t="s">
        <v>75</v>
      </c>
      <c r="W3" t="s">
        <v>76</v>
      </c>
      <c r="X3" t="s">
        <v>76</v>
      </c>
      <c r="Y3" t="s">
        <v>77</v>
      </c>
      <c r="Z3" t="s">
        <v>77</v>
      </c>
    </row>
    <row r="4" spans="2:26" x14ac:dyDescent="0.2">
      <c r="B4" t="s">
        <v>0</v>
      </c>
      <c r="C4">
        <v>40.783145726157862</v>
      </c>
      <c r="D4">
        <v>2.8440241272189404</v>
      </c>
      <c r="E4">
        <v>0</v>
      </c>
      <c r="G4">
        <v>8.9645182938815928</v>
      </c>
      <c r="H4">
        <v>1.4546092256816252</v>
      </c>
      <c r="I4">
        <v>47.673814536156797</v>
      </c>
      <c r="J4">
        <v>2.9898712388308231</v>
      </c>
      <c r="K4">
        <v>39.773927236371712</v>
      </c>
      <c r="L4">
        <v>2.5764356365782288</v>
      </c>
      <c r="M4">
        <v>0</v>
      </c>
      <c r="O4">
        <v>10.91241069026294</v>
      </c>
      <c r="P4">
        <v>1.8924306771935984</v>
      </c>
      <c r="Q4">
        <v>43.961722314236269</v>
      </c>
      <c r="R4">
        <v>2.8415023281857623</v>
      </c>
      <c r="S4">
        <v>-1.00921848978615</v>
      </c>
      <c r="T4">
        <v>0.77579363572563054</v>
      </c>
      <c r="U4">
        <v>0</v>
      </c>
      <c r="W4">
        <v>1.9478923963813468</v>
      </c>
      <c r="X4">
        <v>0.37603057629485026</v>
      </c>
      <c r="Y4">
        <v>-3.7120922219205283</v>
      </c>
      <c r="Z4">
        <v>0.33318015035730875</v>
      </c>
    </row>
    <row r="5" spans="2:26" x14ac:dyDescent="0.2">
      <c r="B5" t="s">
        <v>1</v>
      </c>
      <c r="C5">
        <v>33.695729419285833</v>
      </c>
      <c r="D5">
        <v>2.2717160726281169</v>
      </c>
      <c r="E5">
        <v>3.867731745255568</v>
      </c>
      <c r="F5">
        <v>0.80915474884260652</v>
      </c>
      <c r="G5">
        <v>10.148864355019869</v>
      </c>
      <c r="H5">
        <v>1.2747324175254577</v>
      </c>
      <c r="I5">
        <v>52.287674480438717</v>
      </c>
      <c r="J5">
        <v>2.2466680854080443</v>
      </c>
      <c r="K5">
        <v>51.839670271131709</v>
      </c>
      <c r="L5">
        <v>1.9487541128713617</v>
      </c>
      <c r="M5">
        <v>5.4160409137816767</v>
      </c>
      <c r="N5">
        <v>0.830159327074942</v>
      </c>
      <c r="O5">
        <v>2.7131514206670739</v>
      </c>
      <c r="P5">
        <v>0.70080734508323816</v>
      </c>
      <c r="Q5">
        <v>40.031137394419538</v>
      </c>
      <c r="R5">
        <v>2.1041157087484312</v>
      </c>
      <c r="S5">
        <v>18.143940851845876</v>
      </c>
      <c r="T5">
        <v>4.1430565055778469E-10</v>
      </c>
      <c r="U5">
        <v>1.5483091685261088</v>
      </c>
      <c r="V5">
        <v>0.17402776175076273</v>
      </c>
      <c r="W5">
        <v>-7.4357129343527948</v>
      </c>
      <c r="X5">
        <v>5.3125644150433778E-7</v>
      </c>
      <c r="Y5">
        <v>-12.256537086019179</v>
      </c>
      <c r="Z5">
        <v>1.1529261436287461E-4</v>
      </c>
    </row>
    <row r="6" spans="2:26" x14ac:dyDescent="0.2">
      <c r="B6" t="s">
        <v>2</v>
      </c>
      <c r="C6">
        <v>48.051644927344498</v>
      </c>
      <c r="D6">
        <v>2.7467731439799326</v>
      </c>
      <c r="E6">
        <v>0</v>
      </c>
      <c r="G6">
        <v>6.3852200952798848</v>
      </c>
      <c r="H6">
        <v>1.3613048331946784</v>
      </c>
      <c r="I6">
        <v>43.22018619256778</v>
      </c>
      <c r="J6">
        <v>2.6844675217376102</v>
      </c>
      <c r="K6">
        <v>44.480051866769628</v>
      </c>
      <c r="L6">
        <v>3.0367477838080514</v>
      </c>
      <c r="M6">
        <v>0</v>
      </c>
      <c r="O6">
        <v>0</v>
      </c>
      <c r="Q6">
        <v>48.435687139442472</v>
      </c>
      <c r="R6">
        <v>3.3985416345534927</v>
      </c>
      <c r="S6">
        <v>-3.5715930605748696</v>
      </c>
      <c r="T6">
        <v>0.3170013274396653</v>
      </c>
      <c r="U6">
        <v>0</v>
      </c>
      <c r="W6">
        <v>0</v>
      </c>
      <c r="Y6">
        <v>5.2155009468746911</v>
      </c>
      <c r="Z6">
        <v>0.22332323248620012</v>
      </c>
    </row>
    <row r="7" spans="2:26" x14ac:dyDescent="0.2">
      <c r="B7" t="s">
        <v>3</v>
      </c>
      <c r="C7">
        <v>50.886167983608473</v>
      </c>
      <c r="D7">
        <v>1.7634966567701993</v>
      </c>
      <c r="E7">
        <v>0</v>
      </c>
      <c r="G7">
        <v>6.0760477435746543</v>
      </c>
      <c r="H7">
        <v>0.8903994429707508</v>
      </c>
      <c r="I7">
        <v>41.560252455575643</v>
      </c>
      <c r="J7">
        <v>1.5106892716194205</v>
      </c>
      <c r="K7">
        <v>41.390087088904153</v>
      </c>
      <c r="L7">
        <v>1.6862561677489605</v>
      </c>
      <c r="M7">
        <v>1.788025678038065</v>
      </c>
      <c r="N7">
        <v>0.3546376949062427</v>
      </c>
      <c r="O7">
        <v>6.1956717103258043</v>
      </c>
      <c r="P7">
        <v>0.67468034224723195</v>
      </c>
      <c r="Q7">
        <v>50.626215522731982</v>
      </c>
      <c r="R7">
        <v>1.603937328219347</v>
      </c>
      <c r="S7">
        <v>-9.4960808947043205</v>
      </c>
      <c r="T7">
        <v>1.9635147131342594E-4</v>
      </c>
      <c r="U7">
        <v>0</v>
      </c>
      <c r="W7">
        <v>0.11962396675115006</v>
      </c>
      <c r="X7">
        <v>0.90425324735215518</v>
      </c>
      <c r="Y7">
        <v>9.0659630671563392</v>
      </c>
      <c r="Z7">
        <v>1.2143601711011119E-4</v>
      </c>
    </row>
    <row r="8" spans="2:26" x14ac:dyDescent="0.2">
      <c r="B8" t="s">
        <v>4</v>
      </c>
      <c r="C8">
        <v>37.727399407260812</v>
      </c>
      <c r="D8">
        <v>2.8950054995272372</v>
      </c>
      <c r="E8">
        <v>11.34098292116518</v>
      </c>
      <c r="F8">
        <v>2.2360029693717158</v>
      </c>
      <c r="G8">
        <v>18.048799666818049</v>
      </c>
      <c r="H8">
        <v>2.38039098948855</v>
      </c>
      <c r="I8">
        <v>32.882818004755947</v>
      </c>
      <c r="J8">
        <v>2.5476228539015229</v>
      </c>
      <c r="K8">
        <v>28.728139997416601</v>
      </c>
      <c r="L8">
        <v>2.6385616382312977</v>
      </c>
      <c r="M8">
        <v>10.10398110253667</v>
      </c>
      <c r="N8">
        <v>1.5946856086085222</v>
      </c>
      <c r="O8">
        <v>17.90836015048826</v>
      </c>
      <c r="P8">
        <v>1.7416365658653106</v>
      </c>
      <c r="Q8">
        <v>43.259518749558481</v>
      </c>
      <c r="R8">
        <v>2.8148164662780979</v>
      </c>
      <c r="S8">
        <v>-8.9992594098442105</v>
      </c>
      <c r="T8">
        <v>1.4974566303103228E-2</v>
      </c>
      <c r="U8">
        <v>-1.2370018186285101</v>
      </c>
      <c r="V8">
        <v>0.64912560680788145</v>
      </c>
      <c r="W8">
        <v>-0.14043951632978846</v>
      </c>
      <c r="X8">
        <v>0.95688594582800313</v>
      </c>
      <c r="Y8">
        <v>10.376700744802534</v>
      </c>
      <c r="Z8">
        <v>3.6243096282602134E-3</v>
      </c>
    </row>
    <row r="9" spans="2:26" x14ac:dyDescent="0.2">
      <c r="B9" t="s">
        <v>5</v>
      </c>
      <c r="C9">
        <v>35.161463990003107</v>
      </c>
      <c r="D9">
        <v>2.0572214234966664</v>
      </c>
      <c r="E9">
        <v>18.352200711576039</v>
      </c>
      <c r="F9">
        <v>1.8615393124789006</v>
      </c>
      <c r="G9">
        <v>14.706276987705049</v>
      </c>
      <c r="H9">
        <v>1.5559537241036507</v>
      </c>
      <c r="I9">
        <v>31.780058310715798</v>
      </c>
      <c r="J9">
        <v>2.1921106403774169</v>
      </c>
      <c r="K9">
        <v>25.58994202553032</v>
      </c>
      <c r="L9">
        <v>1.5552527165818739</v>
      </c>
      <c r="M9">
        <v>14.318651188499009</v>
      </c>
      <c r="N9">
        <v>1.1041314907293229</v>
      </c>
      <c r="O9">
        <v>16.212297248348492</v>
      </c>
      <c r="P9">
        <v>1.6329846351837496</v>
      </c>
      <c r="Q9">
        <v>43.879109537622192</v>
      </c>
      <c r="R9">
        <v>1.628682370784994</v>
      </c>
      <c r="S9">
        <v>-9.5715219644727867</v>
      </c>
      <c r="T9">
        <v>1.0133937777835063E-4</v>
      </c>
      <c r="U9">
        <v>-4.0335495230770295</v>
      </c>
      <c r="V9">
        <v>5.5699933249596219E-2</v>
      </c>
      <c r="W9">
        <v>1.5060202606434423</v>
      </c>
      <c r="X9">
        <v>0.4694901464800289</v>
      </c>
      <c r="Y9">
        <v>12.099051226906393</v>
      </c>
      <c r="Z9">
        <v>9.5642618683184355E-6</v>
      </c>
    </row>
    <row r="10" spans="2:26" x14ac:dyDescent="0.2">
      <c r="B10" t="s">
        <v>6</v>
      </c>
      <c r="C10">
        <v>29.731932412027849</v>
      </c>
      <c r="D10">
        <v>2.6160656892894818</v>
      </c>
      <c r="E10">
        <v>0</v>
      </c>
      <c r="G10">
        <v>14.576529850909189</v>
      </c>
      <c r="H10">
        <v>2.9520585983100256</v>
      </c>
      <c r="I10">
        <v>48.992565364156412</v>
      </c>
      <c r="J10">
        <v>3.6413323576622476</v>
      </c>
      <c r="K10">
        <v>40.617693014896787</v>
      </c>
      <c r="L10">
        <v>3.2156217357256214</v>
      </c>
      <c r="M10">
        <v>8.653138762367929</v>
      </c>
      <c r="N10">
        <v>1.5380746338231146</v>
      </c>
      <c r="O10">
        <v>0</v>
      </c>
      <c r="Q10">
        <v>44.734009721182282</v>
      </c>
      <c r="R10">
        <v>2.9384023552401621</v>
      </c>
      <c r="S10">
        <v>10.885760602868938</v>
      </c>
      <c r="T10">
        <v>3.6240143864702621E-3</v>
      </c>
      <c r="U10">
        <v>0</v>
      </c>
      <c r="W10">
        <v>0</v>
      </c>
      <c r="Y10">
        <v>-4.2585556429741303</v>
      </c>
      <c r="Z10">
        <v>0.34336822878431045</v>
      </c>
    </row>
    <row r="11" spans="2:26" x14ac:dyDescent="0.2">
      <c r="B11" t="s">
        <v>7</v>
      </c>
      <c r="C11">
        <v>43.555551955161953</v>
      </c>
      <c r="D11">
        <v>1.8297383092520749</v>
      </c>
      <c r="E11">
        <v>1.87499777909184</v>
      </c>
      <c r="F11">
        <v>0.35547513200954811</v>
      </c>
      <c r="G11">
        <v>7.6031418395836772</v>
      </c>
      <c r="H11">
        <v>0.95252643694681294</v>
      </c>
      <c r="I11">
        <v>46.96630842616252</v>
      </c>
      <c r="J11">
        <v>1.805165113880338</v>
      </c>
      <c r="K11">
        <v>46.389352607768011</v>
      </c>
      <c r="L11">
        <v>2.2583708408280545</v>
      </c>
      <c r="M11">
        <v>2.6060724570956739</v>
      </c>
      <c r="N11">
        <v>0.57675042358184503</v>
      </c>
      <c r="O11">
        <v>7.4003345999521661</v>
      </c>
      <c r="P11">
        <v>0.93997595889588037</v>
      </c>
      <c r="Q11">
        <v>43.604240335184151</v>
      </c>
      <c r="R11">
        <v>2.1265664036168812</v>
      </c>
      <c r="S11">
        <v>2.8338006526060582</v>
      </c>
      <c r="T11">
        <v>0.2592726483256626</v>
      </c>
      <c r="U11">
        <v>0.73107467800383397</v>
      </c>
      <c r="V11">
        <v>0.2636977365449501</v>
      </c>
      <c r="W11">
        <v>-0.20280723963151104</v>
      </c>
      <c r="X11">
        <v>0.88192135341122146</v>
      </c>
      <c r="Y11">
        <v>-3.3620680909783687</v>
      </c>
      <c r="Z11">
        <v>0.17106080452918959</v>
      </c>
    </row>
    <row r="12" spans="2:26" x14ac:dyDescent="0.2">
      <c r="B12" t="s">
        <v>8</v>
      </c>
      <c r="C12">
        <v>43.321112009157467</v>
      </c>
      <c r="D12">
        <v>2.1138940464115028</v>
      </c>
      <c r="E12">
        <v>4.5496902591663213</v>
      </c>
      <c r="F12">
        <v>0.68323168336538953</v>
      </c>
      <c r="G12">
        <v>11.589770584207461</v>
      </c>
      <c r="H12">
        <v>0.97404222179094579</v>
      </c>
      <c r="I12">
        <v>40.539427147468771</v>
      </c>
      <c r="J12">
        <v>1.894167309393727</v>
      </c>
      <c r="K12">
        <v>35.761898325305822</v>
      </c>
      <c r="L12">
        <v>1.718847886115199</v>
      </c>
      <c r="M12">
        <v>6.9661679229714268</v>
      </c>
      <c r="N12">
        <v>0.71835015699740079</v>
      </c>
      <c r="O12">
        <v>8.5395442988909505</v>
      </c>
      <c r="P12">
        <v>0.90111326842126227</v>
      </c>
      <c r="Q12">
        <v>48.732389452831818</v>
      </c>
      <c r="R12">
        <v>1.6343669467167219</v>
      </c>
      <c r="S12">
        <v>-7.5592136838516453</v>
      </c>
      <c r="T12">
        <v>9.5094977704271184E-4</v>
      </c>
      <c r="U12">
        <v>2.4164776638051055</v>
      </c>
      <c r="V12">
        <v>8.3891005269811046E-3</v>
      </c>
      <c r="W12">
        <v>-3.0502262853165103</v>
      </c>
      <c r="X12">
        <v>1.0523317424174332E-2</v>
      </c>
      <c r="Y12">
        <v>8.1929623053630465</v>
      </c>
      <c r="Z12">
        <v>3.9774402611682746E-4</v>
      </c>
    </row>
    <row r="13" spans="2:26" x14ac:dyDescent="0.2">
      <c r="B13" t="s">
        <v>9</v>
      </c>
      <c r="C13">
        <v>39.257507204942669</v>
      </c>
      <c r="D13">
        <v>2.7227264018646911</v>
      </c>
      <c r="E13">
        <v>8.354954997389525</v>
      </c>
      <c r="F13">
        <v>1.3876410795466398</v>
      </c>
      <c r="G13">
        <v>18.182833210240901</v>
      </c>
      <c r="H13">
        <v>2.0225763511891937</v>
      </c>
      <c r="I13">
        <v>34.204704587426903</v>
      </c>
      <c r="J13">
        <v>2.483201541783973</v>
      </c>
      <c r="K13">
        <v>34.290793227453662</v>
      </c>
      <c r="L13">
        <v>2.1646972263737845</v>
      </c>
      <c r="M13">
        <v>5.8364548872776831</v>
      </c>
      <c r="N13">
        <v>0.94994789850347527</v>
      </c>
      <c r="O13">
        <v>14.340583172097221</v>
      </c>
      <c r="P13">
        <v>1.6726962366063056</v>
      </c>
      <c r="Q13">
        <v>45.532168713171437</v>
      </c>
      <c r="R13">
        <v>2.5422556139961552</v>
      </c>
      <c r="S13">
        <v>-4.9667139774890074</v>
      </c>
      <c r="T13">
        <v>0.11914313862304649</v>
      </c>
      <c r="U13">
        <v>-2.5185001101118418</v>
      </c>
      <c r="V13">
        <v>0.1073650988650334</v>
      </c>
      <c r="W13">
        <v>-3.8422500381436802</v>
      </c>
      <c r="X13">
        <v>0.12581288240278893</v>
      </c>
      <c r="Y13">
        <v>11.327464125744534</v>
      </c>
      <c r="Z13">
        <v>1.7628858559994305E-4</v>
      </c>
    </row>
    <row r="14" spans="2:26" x14ac:dyDescent="0.2">
      <c r="B14" t="s">
        <v>10</v>
      </c>
      <c r="C14">
        <v>41.329975659661997</v>
      </c>
      <c r="D14">
        <v>2.7596285156003941</v>
      </c>
      <c r="E14">
        <v>0</v>
      </c>
      <c r="G14">
        <v>9.6306043164163757</v>
      </c>
      <c r="H14">
        <v>1.3620472420321288</v>
      </c>
      <c r="I14">
        <v>44.323897691822182</v>
      </c>
      <c r="J14">
        <v>2.5145842973557144</v>
      </c>
      <c r="K14">
        <v>40.692251483044458</v>
      </c>
      <c r="L14">
        <v>2.6218519766814383</v>
      </c>
      <c r="M14">
        <v>0</v>
      </c>
      <c r="O14">
        <v>11.254802176743061</v>
      </c>
      <c r="P14">
        <v>1.5986963460690671</v>
      </c>
      <c r="Q14">
        <v>41.891909809540152</v>
      </c>
      <c r="R14">
        <v>2.5357340286303707</v>
      </c>
      <c r="S14">
        <v>-0.63772417661753877</v>
      </c>
      <c r="T14">
        <v>0.85321428846273706</v>
      </c>
      <c r="U14">
        <v>0</v>
      </c>
      <c r="W14">
        <v>1.6241978603266851</v>
      </c>
      <c r="X14">
        <v>0.39915880344120991</v>
      </c>
      <c r="Y14">
        <v>-2.43198788228203</v>
      </c>
      <c r="Z14">
        <v>0.43550847688144428</v>
      </c>
    </row>
    <row r="15" spans="2:26" x14ac:dyDescent="0.2">
      <c r="B15" t="s">
        <v>11</v>
      </c>
      <c r="C15">
        <v>38.103815378387338</v>
      </c>
      <c r="D15">
        <v>2.5798101375700333</v>
      </c>
      <c r="E15">
        <v>3.6950530679938902</v>
      </c>
      <c r="F15">
        <v>0.9837239484754301</v>
      </c>
      <c r="G15">
        <v>7.8120566541874563</v>
      </c>
      <c r="H15">
        <v>1.203013759249572</v>
      </c>
      <c r="I15">
        <v>50.389074899431321</v>
      </c>
      <c r="J15">
        <v>2.5619170130593707</v>
      </c>
      <c r="K15">
        <v>43.813897234532433</v>
      </c>
      <c r="L15">
        <v>2.5477105333862715</v>
      </c>
      <c r="M15">
        <v>0</v>
      </c>
      <c r="O15">
        <v>8.850090563580892</v>
      </c>
      <c r="P15">
        <v>1.4121478727722789</v>
      </c>
      <c r="Q15">
        <v>42.119725821297862</v>
      </c>
      <c r="R15">
        <v>2.6368741514322678</v>
      </c>
      <c r="S15">
        <v>5.710081856145095</v>
      </c>
      <c r="T15">
        <v>9.8916980980234881E-2</v>
      </c>
      <c r="U15">
        <v>0</v>
      </c>
      <c r="W15">
        <v>1.0380339093934356</v>
      </c>
      <c r="X15">
        <v>0.50695586944434812</v>
      </c>
      <c r="Y15">
        <v>-8.2693490781334589</v>
      </c>
      <c r="Z15">
        <v>1.3070864235112584E-2</v>
      </c>
    </row>
    <row r="16" spans="2:26" x14ac:dyDescent="0.2">
      <c r="B16" t="s">
        <v>12</v>
      </c>
      <c r="C16">
        <v>45.304340103095882</v>
      </c>
      <c r="D16">
        <v>3.246206929530965</v>
      </c>
      <c r="E16">
        <v>0</v>
      </c>
      <c r="G16">
        <v>0</v>
      </c>
      <c r="I16">
        <v>45.274060430539187</v>
      </c>
      <c r="J16">
        <v>2.9038392937645932</v>
      </c>
      <c r="K16">
        <v>41.878663608586393</v>
      </c>
      <c r="L16">
        <v>2.9121661348990631</v>
      </c>
      <c r="M16">
        <v>0</v>
      </c>
      <c r="O16">
        <v>0</v>
      </c>
      <c r="Q16">
        <v>49.632346278702798</v>
      </c>
      <c r="R16">
        <v>2.7794305237888786</v>
      </c>
      <c r="S16">
        <v>-3.4256764945094886</v>
      </c>
      <c r="T16">
        <v>0.39398345773165255</v>
      </c>
      <c r="U16">
        <v>0</v>
      </c>
      <c r="W16">
        <v>0</v>
      </c>
      <c r="Y16">
        <v>4.3582858481636109</v>
      </c>
      <c r="Z16">
        <v>0.26726895367826908</v>
      </c>
    </row>
    <row r="17" spans="2:26" x14ac:dyDescent="0.2">
      <c r="B17" t="s">
        <v>13</v>
      </c>
      <c r="C17">
        <v>42.544309717822323</v>
      </c>
      <c r="D17">
        <v>3.0950564294255614</v>
      </c>
      <c r="E17">
        <v>0</v>
      </c>
      <c r="G17">
        <v>12.64189617355756</v>
      </c>
      <c r="H17">
        <v>2.0795897658189335</v>
      </c>
      <c r="I17">
        <v>39.857340281879416</v>
      </c>
      <c r="J17">
        <v>2.6228230904838692</v>
      </c>
      <c r="K17">
        <v>34.672142937844328</v>
      </c>
      <c r="L17">
        <v>2.757705378433704</v>
      </c>
      <c r="M17">
        <v>10.882869244068511</v>
      </c>
      <c r="N17">
        <v>1.6131230766386844</v>
      </c>
      <c r="O17">
        <v>9.8083436857701578</v>
      </c>
      <c r="P17">
        <v>1.4880373880629583</v>
      </c>
      <c r="Q17">
        <v>44.636644132317009</v>
      </c>
      <c r="R17">
        <v>2.6532440959297605</v>
      </c>
      <c r="S17">
        <v>-7.8721667799779951</v>
      </c>
      <c r="T17">
        <v>2.9143673509549935E-2</v>
      </c>
      <c r="U17">
        <v>0</v>
      </c>
      <c r="W17">
        <v>-2.8335524877874025</v>
      </c>
      <c r="X17">
        <v>0.24209608990670689</v>
      </c>
      <c r="Y17">
        <v>4.7793038504375929</v>
      </c>
      <c r="Z17">
        <v>0.19161974259668033</v>
      </c>
    </row>
    <row r="18" spans="2:26" x14ac:dyDescent="0.2">
      <c r="B18" t="s">
        <v>14</v>
      </c>
      <c r="C18">
        <v>32.20452808160443</v>
      </c>
      <c r="D18">
        <v>3.0077183530439253</v>
      </c>
      <c r="E18">
        <v>12.563260803288539</v>
      </c>
      <c r="F18">
        <v>2.034631139241776</v>
      </c>
      <c r="G18">
        <v>17.70662836975638</v>
      </c>
      <c r="H18">
        <v>2.1491190047769031</v>
      </c>
      <c r="I18">
        <v>37.525582745350668</v>
      </c>
      <c r="J18">
        <v>2.889792483407652</v>
      </c>
      <c r="K18">
        <v>29.33175729987888</v>
      </c>
      <c r="L18">
        <v>2.3573058499852233</v>
      </c>
      <c r="M18">
        <v>9.5524984200134053</v>
      </c>
      <c r="N18">
        <v>1.5572098786916344</v>
      </c>
      <c r="O18">
        <v>13.946513541371329</v>
      </c>
      <c r="P18">
        <v>2.0790872838567864</v>
      </c>
      <c r="Q18">
        <v>47.169230738736367</v>
      </c>
      <c r="R18">
        <v>2.1706247067346265</v>
      </c>
      <c r="S18">
        <v>-2.8727707817255492</v>
      </c>
      <c r="T18">
        <v>0.43427483604473754</v>
      </c>
      <c r="U18">
        <v>-3.010762383275134</v>
      </c>
      <c r="V18">
        <v>0.2378147710047524</v>
      </c>
      <c r="W18">
        <v>-3.760114828385051</v>
      </c>
      <c r="X18">
        <v>0.14113210130907655</v>
      </c>
      <c r="Y18">
        <v>9.6436479933856987</v>
      </c>
      <c r="Z18">
        <v>6.1463134496197629E-3</v>
      </c>
    </row>
    <row r="19" spans="2:26" x14ac:dyDescent="0.2">
      <c r="B19" t="s">
        <v>15</v>
      </c>
      <c r="C19">
        <v>51.698666967974049</v>
      </c>
      <c r="D19">
        <v>2.8954181904953629</v>
      </c>
      <c r="E19">
        <v>3.9239367110628769</v>
      </c>
      <c r="F19">
        <v>1.0582062142101778</v>
      </c>
      <c r="G19">
        <v>0</v>
      </c>
      <c r="I19">
        <v>40.14138989522926</v>
      </c>
      <c r="J19">
        <v>2.7249216034542356</v>
      </c>
      <c r="K19">
        <v>38.885577578522877</v>
      </c>
      <c r="L19">
        <v>2.7938234602152572</v>
      </c>
      <c r="M19">
        <v>0</v>
      </c>
      <c r="O19">
        <v>0</v>
      </c>
      <c r="Q19">
        <v>55.39871139972248</v>
      </c>
      <c r="R19">
        <v>2.5595516022190448</v>
      </c>
      <c r="S19">
        <v>-12.813089389451171</v>
      </c>
      <c r="T19">
        <v>1.7874562940744783E-4</v>
      </c>
      <c r="U19">
        <v>0</v>
      </c>
      <c r="W19">
        <v>0</v>
      </c>
      <c r="Y19">
        <v>15.25732150449322</v>
      </c>
      <c r="Z19">
        <v>9.3505409962436581E-6</v>
      </c>
    </row>
    <row r="20" spans="2:26" x14ac:dyDescent="0.2">
      <c r="B20" t="s">
        <v>16</v>
      </c>
      <c r="C20">
        <v>30.192708759686859</v>
      </c>
      <c r="D20">
        <v>2.033795413802002</v>
      </c>
      <c r="E20">
        <v>13.76120061228373</v>
      </c>
      <c r="F20">
        <v>1.3344705622827266</v>
      </c>
      <c r="G20">
        <v>25.052428655248651</v>
      </c>
      <c r="H20">
        <v>2.2610254012610271</v>
      </c>
      <c r="I20">
        <v>30.99366197278076</v>
      </c>
      <c r="J20">
        <v>2.042344899082329</v>
      </c>
      <c r="K20">
        <v>26.243111658833129</v>
      </c>
      <c r="L20">
        <v>1.5657587214051871</v>
      </c>
      <c r="M20">
        <v>19.15359121365789</v>
      </c>
      <c r="N20">
        <v>1.3837292675353585</v>
      </c>
      <c r="O20">
        <v>19.501744879367919</v>
      </c>
      <c r="P20">
        <v>1.3545901828348232</v>
      </c>
      <c r="Q20">
        <v>35.101552248141061</v>
      </c>
      <c r="R20">
        <v>1.3335997973231657</v>
      </c>
      <c r="S20">
        <v>-3.9495971008537296</v>
      </c>
      <c r="T20">
        <v>0.13951104949789847</v>
      </c>
      <c r="U20">
        <v>5.39239060137416</v>
      </c>
      <c r="V20">
        <v>2.4421171371593387E-3</v>
      </c>
      <c r="W20">
        <v>-5.5506837758807315</v>
      </c>
      <c r="X20">
        <v>1.0328394521004624E-2</v>
      </c>
      <c r="Y20">
        <v>4.107890275360301</v>
      </c>
      <c r="Z20">
        <v>0.10295445081800916</v>
      </c>
    </row>
    <row r="21" spans="2:26" x14ac:dyDescent="0.2">
      <c r="B21" t="s">
        <v>17</v>
      </c>
      <c r="C21">
        <v>42.316818441133883</v>
      </c>
      <c r="D21">
        <v>2.9959862587942414</v>
      </c>
      <c r="E21">
        <v>0</v>
      </c>
      <c r="G21">
        <v>0</v>
      </c>
      <c r="I21">
        <v>45.326396878990813</v>
      </c>
      <c r="J21">
        <v>2.7144160289401307</v>
      </c>
      <c r="K21">
        <v>38.052107939739606</v>
      </c>
      <c r="L21">
        <v>2.263914085728715</v>
      </c>
      <c r="M21">
        <v>12.103620143749399</v>
      </c>
      <c r="N21">
        <v>1.7049375781593028</v>
      </c>
      <c r="O21">
        <v>6.1437720836565122</v>
      </c>
      <c r="P21">
        <v>1.1755997463483627</v>
      </c>
      <c r="Q21">
        <v>43.700499832854483</v>
      </c>
      <c r="R21">
        <v>2.4200900358353672</v>
      </c>
      <c r="S21">
        <v>-4.2647105013942763</v>
      </c>
      <c r="T21">
        <v>0.24679105518876093</v>
      </c>
      <c r="U21">
        <v>0</v>
      </c>
      <c r="W21">
        <v>0</v>
      </c>
      <c r="Y21">
        <v>-1.6258970461363305</v>
      </c>
      <c r="Z21">
        <v>0.64388080269534065</v>
      </c>
    </row>
    <row r="22" spans="2:26" x14ac:dyDescent="0.2">
      <c r="B22" t="s">
        <v>18</v>
      </c>
      <c r="C22">
        <v>45.703029794527843</v>
      </c>
      <c r="D22">
        <v>2.5255263028462664</v>
      </c>
      <c r="E22">
        <v>4.82967340609241</v>
      </c>
      <c r="F22">
        <v>0.78382713991013764</v>
      </c>
      <c r="G22">
        <v>10.51983203453481</v>
      </c>
      <c r="H22">
        <v>1.6689650493251236</v>
      </c>
      <c r="I22">
        <v>38.947464764844938</v>
      </c>
      <c r="J22">
        <v>2.7661982316714679</v>
      </c>
      <c r="K22">
        <v>33.568177504461332</v>
      </c>
      <c r="L22">
        <v>2.2208535570760461</v>
      </c>
      <c r="M22">
        <v>3.7542950068567471</v>
      </c>
      <c r="N22">
        <v>0.80569183944778555</v>
      </c>
      <c r="O22">
        <v>7.303282831760523</v>
      </c>
      <c r="P22">
        <v>1.0351933207690778</v>
      </c>
      <c r="Q22">
        <v>55.374244656921412</v>
      </c>
      <c r="R22">
        <v>2.3788847894473353</v>
      </c>
      <c r="S22">
        <v>-12.134852290066512</v>
      </c>
      <c r="T22">
        <v>1.1308888861064797E-4</v>
      </c>
      <c r="U22">
        <v>-1.0753783992356629</v>
      </c>
      <c r="V22">
        <v>0.36273495485729174</v>
      </c>
      <c r="W22">
        <v>-3.2165492027742868</v>
      </c>
      <c r="X22">
        <v>0.11015062330483556</v>
      </c>
      <c r="Y22">
        <v>16.426779892076475</v>
      </c>
      <c r="Z22">
        <v>3.7750580221121887E-6</v>
      </c>
    </row>
    <row r="23" spans="2:26" x14ac:dyDescent="0.2">
      <c r="B23" t="s">
        <v>19</v>
      </c>
      <c r="C23">
        <v>34.402461132673857</v>
      </c>
      <c r="D23">
        <v>2.7192505675401581</v>
      </c>
      <c r="E23">
        <v>11.95100731179244</v>
      </c>
      <c r="F23">
        <v>1.7506673619195601</v>
      </c>
      <c r="G23">
        <v>13.60215055426581</v>
      </c>
      <c r="H23">
        <v>1.6273758792732218</v>
      </c>
      <c r="I23">
        <v>40.044381001267887</v>
      </c>
      <c r="J23">
        <v>2.9897174519041405</v>
      </c>
      <c r="K23">
        <v>30.317459003409361</v>
      </c>
      <c r="L23">
        <v>2.3591317289181397</v>
      </c>
      <c r="M23">
        <v>17.98109253765714</v>
      </c>
      <c r="N23">
        <v>1.8060925034503408</v>
      </c>
      <c r="O23">
        <v>9.370674887719451</v>
      </c>
      <c r="P23">
        <v>1.3285618486121269</v>
      </c>
      <c r="Q23">
        <v>42.330773571214053</v>
      </c>
      <c r="R23">
        <v>2.4703891672242646</v>
      </c>
      <c r="S23">
        <v>-4.0850021292644954</v>
      </c>
      <c r="T23">
        <v>0.23331328040753807</v>
      </c>
      <c r="U23">
        <v>6.0300852258647009</v>
      </c>
      <c r="V23">
        <v>1.3124891731991901E-2</v>
      </c>
      <c r="W23">
        <v>-4.2314756665463591</v>
      </c>
      <c r="X23">
        <v>5.2377260375686581E-2</v>
      </c>
      <c r="Y23">
        <v>2.286392569946166</v>
      </c>
      <c r="Z23">
        <v>0.51621176965490978</v>
      </c>
    </row>
    <row r="24" spans="2:26" x14ac:dyDescent="0.2">
      <c r="B24" t="s">
        <v>20</v>
      </c>
      <c r="C24">
        <v>54.010889868839939</v>
      </c>
      <c r="D24">
        <v>2.729819723156782</v>
      </c>
      <c r="E24">
        <v>0</v>
      </c>
      <c r="G24">
        <v>4.9248380487823846</v>
      </c>
      <c r="H24">
        <v>0.91827727482364385</v>
      </c>
      <c r="I24">
        <v>39.991292431885867</v>
      </c>
      <c r="J24">
        <v>2.4476038228159429</v>
      </c>
      <c r="K24">
        <v>35.972178582892703</v>
      </c>
      <c r="L24">
        <v>2.0854453605293282</v>
      </c>
      <c r="M24">
        <v>0</v>
      </c>
      <c r="O24">
        <v>3.893160442102813</v>
      </c>
      <c r="P24">
        <v>0.79045342033467847</v>
      </c>
      <c r="Q24">
        <v>58.624743579347971</v>
      </c>
      <c r="R24">
        <v>1.9439523297234143</v>
      </c>
      <c r="S24">
        <v>-18.038711285947237</v>
      </c>
      <c r="T24">
        <v>4.3830026803617639E-9</v>
      </c>
      <c r="U24">
        <v>0</v>
      </c>
      <c r="W24">
        <v>-1.0316776066795716</v>
      </c>
      <c r="X24">
        <v>0.39086665185449376</v>
      </c>
      <c r="Y24">
        <v>18.633451147462104</v>
      </c>
      <c r="Z24">
        <v>6.3603961606829492E-11</v>
      </c>
    </row>
    <row r="25" spans="2:26" x14ac:dyDescent="0.2">
      <c r="B25" t="s">
        <v>21</v>
      </c>
      <c r="C25">
        <v>35.518511767693298</v>
      </c>
      <c r="D25">
        <v>2.7319459645163877</v>
      </c>
      <c r="E25">
        <v>9.4705685921205465</v>
      </c>
      <c r="F25">
        <v>1.6251757232022943</v>
      </c>
      <c r="G25">
        <v>8.8497366791659946</v>
      </c>
      <c r="H25">
        <v>1.4818640185481058</v>
      </c>
      <c r="I25">
        <v>46.161182961020167</v>
      </c>
      <c r="J25">
        <v>2.8660946656299271</v>
      </c>
      <c r="K25">
        <v>32.10573612105226</v>
      </c>
      <c r="L25">
        <v>2.2535332778521404</v>
      </c>
      <c r="M25">
        <v>18.275689314020511</v>
      </c>
      <c r="N25">
        <v>1.8547793866576352</v>
      </c>
      <c r="O25">
        <v>6.9518804449686709</v>
      </c>
      <c r="P25">
        <v>1.2836830334547917</v>
      </c>
      <c r="Q25">
        <v>42.666694119958557</v>
      </c>
      <c r="R25">
        <v>2.3544143560082649</v>
      </c>
      <c r="S25">
        <v>-3.4127756466410375</v>
      </c>
      <c r="T25">
        <v>0.32199276414706729</v>
      </c>
      <c r="U25">
        <v>8.8051207218999643</v>
      </c>
      <c r="V25">
        <v>2.3180698794597137E-5</v>
      </c>
      <c r="W25">
        <v>-1.8978562341973237</v>
      </c>
      <c r="X25">
        <v>0.27938181507376336</v>
      </c>
      <c r="Y25">
        <v>-3.4944888410616102</v>
      </c>
      <c r="Z25">
        <v>0.32697361070273684</v>
      </c>
    </row>
    <row r="26" spans="2:26" x14ac:dyDescent="0.2">
      <c r="B26" t="s">
        <v>22</v>
      </c>
      <c r="C26">
        <v>41.851035619881301</v>
      </c>
      <c r="D26">
        <v>3.0013600791517168</v>
      </c>
      <c r="E26">
        <v>0</v>
      </c>
      <c r="G26">
        <v>9.651112229882628</v>
      </c>
      <c r="H26">
        <v>2.142972890250074</v>
      </c>
      <c r="I26">
        <v>44.683737628686707</v>
      </c>
      <c r="J26">
        <v>2.8124557925305562</v>
      </c>
      <c r="K26">
        <v>32.00162269343528</v>
      </c>
      <c r="L26">
        <v>2.5593843659803652</v>
      </c>
      <c r="M26">
        <v>8.8026153734980035</v>
      </c>
      <c r="N26">
        <v>1.3608839853101151</v>
      </c>
      <c r="O26">
        <v>14.40197411456543</v>
      </c>
      <c r="P26">
        <v>1.854128885859774</v>
      </c>
      <c r="Q26">
        <v>44.793787818501293</v>
      </c>
      <c r="R26">
        <v>2.6887967947157905</v>
      </c>
      <c r="S26">
        <v>-9.8494129264460213</v>
      </c>
      <c r="T26">
        <v>9.1794911268051459E-3</v>
      </c>
      <c r="U26">
        <v>0</v>
      </c>
      <c r="W26">
        <v>4.7508618846828021</v>
      </c>
      <c r="X26">
        <v>8.1652471983288649E-2</v>
      </c>
      <c r="Y26">
        <v>0.11005018981458647</v>
      </c>
      <c r="Z26">
        <v>0.97464518420714374</v>
      </c>
    </row>
    <row r="27" spans="2:26" x14ac:dyDescent="0.2">
      <c r="B27" t="s">
        <v>23</v>
      </c>
      <c r="C27">
        <v>34.362916819356592</v>
      </c>
      <c r="D27">
        <v>2.8325321912301034</v>
      </c>
      <c r="E27">
        <v>0</v>
      </c>
      <c r="G27">
        <v>16.057696809990588</v>
      </c>
      <c r="H27">
        <v>2.0846623458078208</v>
      </c>
      <c r="I27">
        <v>43.121595888752928</v>
      </c>
      <c r="J27">
        <v>2.8666753035897177</v>
      </c>
      <c r="K27">
        <v>40.785941895013643</v>
      </c>
      <c r="L27">
        <v>2.3007755873191065</v>
      </c>
      <c r="M27">
        <v>9.0142052224637919</v>
      </c>
      <c r="N27">
        <v>1.1582256639390034</v>
      </c>
      <c r="O27">
        <v>8.4132815561605145</v>
      </c>
      <c r="P27">
        <v>1.5246602470291357</v>
      </c>
      <c r="Q27">
        <v>41.786571326362051</v>
      </c>
      <c r="R27">
        <v>2.3175418888883357</v>
      </c>
      <c r="S27">
        <v>6.4230250756570513</v>
      </c>
      <c r="T27">
        <v>7.2483900874311252E-2</v>
      </c>
      <c r="U27">
        <v>0</v>
      </c>
      <c r="W27">
        <v>-7.6444152538300738</v>
      </c>
      <c r="X27">
        <v>2.4386188324591026E-3</v>
      </c>
      <c r="Y27">
        <v>-1.3350245623908776</v>
      </c>
      <c r="Z27">
        <v>0.72475869380215929</v>
      </c>
    </row>
    <row r="28" spans="2:26" x14ac:dyDescent="0.2">
      <c r="B28" t="s">
        <v>24</v>
      </c>
      <c r="C28">
        <v>30.31305843218037</v>
      </c>
      <c r="D28">
        <v>2.8220434856925927</v>
      </c>
      <c r="E28">
        <v>9.6159364464166597</v>
      </c>
      <c r="F28">
        <v>1.6181752767391906</v>
      </c>
      <c r="G28">
        <v>25.276581441460628</v>
      </c>
      <c r="H28">
        <v>2.8241450094745351</v>
      </c>
      <c r="I28">
        <v>34.794423679942348</v>
      </c>
      <c r="J28">
        <v>3.0182802854760582</v>
      </c>
      <c r="K28">
        <v>32.317640925641847</v>
      </c>
      <c r="L28">
        <v>2.7400581435238891</v>
      </c>
      <c r="M28">
        <v>17.20763281736123</v>
      </c>
      <c r="N28">
        <v>2.1871258366490021</v>
      </c>
      <c r="O28">
        <v>14.569031110302539</v>
      </c>
      <c r="P28">
        <v>1.8534025690187403</v>
      </c>
      <c r="Q28">
        <v>35.90569514669437</v>
      </c>
      <c r="R28">
        <v>3.0755629233390995</v>
      </c>
      <c r="S28">
        <v>2.0045824934614771</v>
      </c>
      <c r="T28">
        <v>0.58923026599063788</v>
      </c>
      <c r="U28">
        <v>7.5916963709445699</v>
      </c>
      <c r="V28">
        <v>6.8699712536468109E-3</v>
      </c>
      <c r="W28">
        <v>-10.707550331158089</v>
      </c>
      <c r="X28">
        <v>2.2931630893871167E-5</v>
      </c>
      <c r="Y28">
        <v>1.1112714667520223</v>
      </c>
      <c r="Z28">
        <v>0.79654078174013887</v>
      </c>
    </row>
    <row r="29" spans="2:26" x14ac:dyDescent="0.2">
      <c r="B29" t="s">
        <v>25</v>
      </c>
      <c r="C29">
        <v>39.705991921825031</v>
      </c>
      <c r="D29">
        <v>2.599333610617677</v>
      </c>
      <c r="E29">
        <v>0</v>
      </c>
      <c r="G29">
        <v>0</v>
      </c>
      <c r="I29">
        <v>54.573714132832357</v>
      </c>
      <c r="J29">
        <v>2.7623918647301351</v>
      </c>
      <c r="K29">
        <v>52.944294042206288</v>
      </c>
      <c r="L29">
        <v>2.3180307160495959</v>
      </c>
      <c r="M29">
        <v>0</v>
      </c>
      <c r="O29">
        <v>0</v>
      </c>
      <c r="Q29">
        <v>43.310737075894302</v>
      </c>
      <c r="R29">
        <v>2.1746514083024837</v>
      </c>
      <c r="S29">
        <v>13.238302120381256</v>
      </c>
      <c r="T29">
        <v>3.6647893062256378E-7</v>
      </c>
      <c r="U29">
        <v>0</v>
      </c>
      <c r="W29">
        <v>0</v>
      </c>
      <c r="Y29">
        <v>-11.262977056938055</v>
      </c>
      <c r="Z29">
        <v>6.5368907509025001E-5</v>
      </c>
    </row>
    <row r="30" spans="2:26" x14ac:dyDescent="0.2">
      <c r="B30" t="s">
        <v>26</v>
      </c>
      <c r="C30">
        <v>52.079070899469059</v>
      </c>
      <c r="D30">
        <v>2.7349939858592993</v>
      </c>
      <c r="E30">
        <v>0</v>
      </c>
      <c r="G30">
        <v>0</v>
      </c>
      <c r="I30">
        <v>39.562257697563943</v>
      </c>
      <c r="J30">
        <v>2.756612303369895</v>
      </c>
      <c r="K30">
        <v>37.303092358349879</v>
      </c>
      <c r="L30">
        <v>2.1879132093056994</v>
      </c>
      <c r="M30">
        <v>0</v>
      </c>
      <c r="O30">
        <v>0</v>
      </c>
      <c r="Q30">
        <v>54.532319721053177</v>
      </c>
      <c r="R30">
        <v>2.2693964842190542</v>
      </c>
      <c r="S30">
        <v>-14.77597854111918</v>
      </c>
      <c r="T30">
        <v>3.086129246882451E-5</v>
      </c>
      <c r="U30">
        <v>0</v>
      </c>
      <c r="W30">
        <v>0</v>
      </c>
      <c r="Y30">
        <v>14.970062023489234</v>
      </c>
      <c r="Z30">
        <v>1.043022131790794E-5</v>
      </c>
    </row>
    <row r="31" spans="2:26" x14ac:dyDescent="0.2">
      <c r="B31" t="s">
        <v>27</v>
      </c>
      <c r="C31">
        <v>48.11857910670431</v>
      </c>
      <c r="D31">
        <v>3.2228711142155078</v>
      </c>
      <c r="E31">
        <v>0</v>
      </c>
      <c r="G31">
        <v>0</v>
      </c>
      <c r="I31">
        <v>42.521092554261088</v>
      </c>
      <c r="J31">
        <v>3.0564187404515559</v>
      </c>
      <c r="K31">
        <v>29.6375261550807</v>
      </c>
      <c r="L31">
        <v>2.7118963441252242</v>
      </c>
      <c r="M31">
        <v>0</v>
      </c>
      <c r="O31">
        <v>0</v>
      </c>
      <c r="Q31">
        <v>63.77941790512088</v>
      </c>
      <c r="R31">
        <v>2.8643687001352607</v>
      </c>
      <c r="S31">
        <v>-18.48105295162361</v>
      </c>
      <c r="T31">
        <v>4.4944237795611539E-6</v>
      </c>
      <c r="U31">
        <v>0</v>
      </c>
      <c r="W31">
        <v>0</v>
      </c>
      <c r="Y31">
        <v>21.258325350859792</v>
      </c>
      <c r="Z31">
        <v>7.2621450651555719E-8</v>
      </c>
    </row>
    <row r="32" spans="2:26" x14ac:dyDescent="0.2">
      <c r="B32" t="s">
        <v>28</v>
      </c>
      <c r="C32">
        <v>41.473798976852393</v>
      </c>
      <c r="D32">
        <v>2.5195140819757365</v>
      </c>
      <c r="E32">
        <v>9.08203017284551</v>
      </c>
      <c r="F32">
        <v>1.5098197270503813</v>
      </c>
      <c r="G32">
        <v>0</v>
      </c>
      <c r="I32">
        <v>43.099565772311912</v>
      </c>
      <c r="J32">
        <v>2.6534102806330138</v>
      </c>
      <c r="K32">
        <v>37.765000861762907</v>
      </c>
      <c r="L32">
        <v>3.4917860839565198</v>
      </c>
      <c r="M32">
        <v>9.070596155977011</v>
      </c>
      <c r="N32">
        <v>1.5939010393422015</v>
      </c>
      <c r="O32">
        <v>7.1545913138843256</v>
      </c>
      <c r="P32">
        <v>1.289030334166086</v>
      </c>
      <c r="Q32">
        <v>46.009811668375768</v>
      </c>
      <c r="R32">
        <v>2.9935823797016421</v>
      </c>
      <c r="S32">
        <v>-3.7087981150894862</v>
      </c>
      <c r="T32">
        <v>0.36310740453401286</v>
      </c>
      <c r="U32">
        <v>-1.1434016868498986E-2</v>
      </c>
      <c r="V32">
        <v>0.9958392899683477</v>
      </c>
      <c r="W32">
        <v>0</v>
      </c>
      <c r="Y32">
        <v>2.9102458960638558</v>
      </c>
      <c r="Z32">
        <v>0.45242703114503907</v>
      </c>
    </row>
    <row r="33" spans="2:26" x14ac:dyDescent="0.2">
      <c r="B33" t="s">
        <v>29</v>
      </c>
      <c r="C33">
        <v>42.069752957207321</v>
      </c>
      <c r="D33">
        <v>1.7907972007722033</v>
      </c>
      <c r="E33">
        <v>8.2530984064116542</v>
      </c>
      <c r="F33">
        <v>1.0096557226656919</v>
      </c>
      <c r="G33">
        <v>12.94314632122933</v>
      </c>
      <c r="H33">
        <v>1.1475966398309156</v>
      </c>
      <c r="I33">
        <v>36.734002315151713</v>
      </c>
      <c r="J33">
        <v>1.5451328870255736</v>
      </c>
      <c r="K33">
        <v>34.688157100783329</v>
      </c>
      <c r="L33">
        <v>1.2500546123851335</v>
      </c>
      <c r="M33">
        <v>13.379772315497069</v>
      </c>
      <c r="N33">
        <v>0.98741691143717747</v>
      </c>
      <c r="O33">
        <v>11.46802331528137</v>
      </c>
      <c r="P33">
        <v>0.83992549631104929</v>
      </c>
      <c r="Q33">
        <v>40.464047268438243</v>
      </c>
      <c r="R33">
        <v>1.2946484814381862</v>
      </c>
      <c r="S33">
        <v>-7.3815958564239921</v>
      </c>
      <c r="T33">
        <v>6.6092956957805414E-5</v>
      </c>
      <c r="U33">
        <v>5.1266739090854152</v>
      </c>
      <c r="V33">
        <v>9.3062784414066075E-5</v>
      </c>
      <c r="W33">
        <v>-1.4751230059479603</v>
      </c>
      <c r="X33">
        <v>0.22190097731857378</v>
      </c>
      <c r="Y33">
        <v>3.7300449532865301</v>
      </c>
      <c r="Z33">
        <v>2.9725698553286269E-2</v>
      </c>
    </row>
    <row r="34" spans="2:26" x14ac:dyDescent="0.2">
      <c r="B34" t="s">
        <v>30</v>
      </c>
      <c r="C34">
        <v>27.61480095507082</v>
      </c>
      <c r="D34">
        <v>1.9168150898553422</v>
      </c>
      <c r="E34">
        <v>0</v>
      </c>
      <c r="G34">
        <v>7.2492727906405943</v>
      </c>
      <c r="H34">
        <v>1.3390440362945135</v>
      </c>
      <c r="I34">
        <v>64.015796401740587</v>
      </c>
      <c r="J34">
        <v>2.4674346055202787</v>
      </c>
      <c r="K34">
        <v>58.257810246528983</v>
      </c>
      <c r="L34">
        <v>2.478810238056937</v>
      </c>
      <c r="M34">
        <v>0</v>
      </c>
      <c r="O34">
        <v>0</v>
      </c>
      <c r="Q34">
        <v>38.403797571072772</v>
      </c>
      <c r="R34">
        <v>2.6362694564491425</v>
      </c>
      <c r="S34">
        <v>30.643009291458164</v>
      </c>
      <c r="T34">
        <v>6.2341362965184317E-26</v>
      </c>
      <c r="U34">
        <v>0</v>
      </c>
      <c r="W34">
        <v>0</v>
      </c>
      <c r="Y34">
        <v>-25.611998830667815</v>
      </c>
      <c r="Z34">
        <v>1.4126978788229347E-13</v>
      </c>
    </row>
    <row r="35" spans="2:26" x14ac:dyDescent="0.2">
      <c r="B35" t="s">
        <v>31</v>
      </c>
      <c r="C35">
        <v>33.691638064335741</v>
      </c>
      <c r="D35">
        <v>2.6628544415501714</v>
      </c>
      <c r="E35">
        <v>11.73562384141092</v>
      </c>
      <c r="F35">
        <v>2.1943247955827538</v>
      </c>
      <c r="G35">
        <v>12.956276727502869</v>
      </c>
      <c r="H35">
        <v>1.6944546036320494</v>
      </c>
      <c r="I35">
        <v>41.616461366750457</v>
      </c>
      <c r="J35">
        <v>2.7361907606280997</v>
      </c>
      <c r="K35">
        <v>26.80518737603191</v>
      </c>
      <c r="L35">
        <v>2.2751465906411554</v>
      </c>
      <c r="M35">
        <v>13.19769303865675</v>
      </c>
      <c r="N35">
        <v>1.600447770332186</v>
      </c>
      <c r="O35">
        <v>17.884398429428799</v>
      </c>
      <c r="P35">
        <v>2.2780384446989244</v>
      </c>
      <c r="Q35">
        <v>42.112721155882539</v>
      </c>
      <c r="R35">
        <v>1.914425166447151</v>
      </c>
      <c r="S35">
        <v>-6.8864506883038317</v>
      </c>
      <c r="T35">
        <v>1.0948073119340632E-2</v>
      </c>
      <c r="U35">
        <v>1.46206919724583</v>
      </c>
      <c r="V35">
        <v>0.53127153622122947</v>
      </c>
      <c r="W35">
        <v>4.9281217019259298</v>
      </c>
      <c r="X35">
        <v>3.7635861443775336E-2</v>
      </c>
      <c r="Y35">
        <v>0.49625978913208257</v>
      </c>
      <c r="Z35">
        <v>0.86763464723351369</v>
      </c>
    </row>
    <row r="36" spans="2:26" x14ac:dyDescent="0.2">
      <c r="B36" t="s">
        <v>32</v>
      </c>
      <c r="C36">
        <v>35.10561403598814</v>
      </c>
      <c r="D36">
        <v>2.8379400697673458</v>
      </c>
      <c r="E36">
        <v>0</v>
      </c>
      <c r="G36">
        <v>0</v>
      </c>
      <c r="I36">
        <v>60.535414401548692</v>
      </c>
      <c r="J36">
        <v>2.9299781116605281</v>
      </c>
      <c r="K36">
        <v>50.985295055792903</v>
      </c>
      <c r="L36">
        <v>3.1899097199494042</v>
      </c>
      <c r="M36">
        <v>0</v>
      </c>
      <c r="O36">
        <v>0</v>
      </c>
      <c r="Q36">
        <v>46.146014848036167</v>
      </c>
      <c r="R36">
        <v>3.2177571359353219</v>
      </c>
      <c r="S36">
        <v>15.879681019804764</v>
      </c>
      <c r="T36">
        <v>3.9295424733983584E-6</v>
      </c>
      <c r="U36">
        <v>0</v>
      </c>
      <c r="W36">
        <v>0</v>
      </c>
      <c r="Y36">
        <v>-14.389399553512526</v>
      </c>
      <c r="Z36">
        <v>6.1380543497292891E-5</v>
      </c>
    </row>
    <row r="37" spans="2:26" x14ac:dyDescent="0.2">
      <c r="B37" t="s">
        <v>33</v>
      </c>
      <c r="C37">
        <v>27.264031927053932</v>
      </c>
      <c r="D37">
        <v>3.0879907582548536</v>
      </c>
      <c r="E37">
        <v>25.288893945229169</v>
      </c>
      <c r="F37">
        <v>3.0230236438576714</v>
      </c>
      <c r="G37">
        <v>24.908961930030571</v>
      </c>
      <c r="H37">
        <v>2.8423873068191217</v>
      </c>
      <c r="I37">
        <v>22.538112197686338</v>
      </c>
      <c r="J37">
        <v>2.7214212162797393</v>
      </c>
      <c r="K37">
        <v>18.384982929801179</v>
      </c>
      <c r="L37">
        <v>2.0156325690268937</v>
      </c>
      <c r="M37">
        <v>26.635823320085919</v>
      </c>
      <c r="N37">
        <v>3.2809555194144946</v>
      </c>
      <c r="O37">
        <v>17.688327331649791</v>
      </c>
      <c r="P37">
        <v>2.1051627284197401</v>
      </c>
      <c r="Q37">
        <v>37.290866418463118</v>
      </c>
      <c r="R37">
        <v>2.7730041329030577</v>
      </c>
      <c r="S37">
        <v>-8.8790489972527524</v>
      </c>
      <c r="T37">
        <v>1.0936099816241903E-2</v>
      </c>
      <c r="U37">
        <v>1.3469293748567495</v>
      </c>
      <c r="V37">
        <v>0.73169259653844843</v>
      </c>
      <c r="W37">
        <v>-7.22063459838078</v>
      </c>
      <c r="X37">
        <v>3.1200726998144652E-2</v>
      </c>
      <c r="Y37">
        <v>14.752754220776779</v>
      </c>
      <c r="Z37">
        <v>7.7399419146903189E-5</v>
      </c>
    </row>
    <row r="38" spans="2:26" x14ac:dyDescent="0.2">
      <c r="B38" t="s">
        <v>34</v>
      </c>
      <c r="C38">
        <v>0</v>
      </c>
      <c r="E38">
        <v>0</v>
      </c>
      <c r="G38">
        <v>0</v>
      </c>
      <c r="I38">
        <v>0</v>
      </c>
      <c r="K38">
        <v>0</v>
      </c>
      <c r="M38">
        <v>0</v>
      </c>
      <c r="O38">
        <v>0</v>
      </c>
      <c r="Q38">
        <v>0</v>
      </c>
      <c r="S38">
        <v>0</v>
      </c>
      <c r="U38">
        <v>0</v>
      </c>
      <c r="W38">
        <v>0</v>
      </c>
      <c r="Y38">
        <v>0</v>
      </c>
    </row>
    <row r="39" spans="2:26" x14ac:dyDescent="0.2">
      <c r="B39" t="s">
        <v>35</v>
      </c>
      <c r="C39">
        <v>41.544111604091057</v>
      </c>
      <c r="D39">
        <v>3.41432913648014</v>
      </c>
      <c r="E39">
        <v>0</v>
      </c>
      <c r="G39">
        <v>13.10284975221604</v>
      </c>
      <c r="H39">
        <v>1.8668275945783137</v>
      </c>
      <c r="I39">
        <v>38.537156231714441</v>
      </c>
      <c r="J39">
        <v>2.8107240569847369</v>
      </c>
      <c r="K39">
        <v>37.741428419834577</v>
      </c>
      <c r="L39">
        <v>2.4192969369105852</v>
      </c>
      <c r="M39">
        <v>13.938443250615819</v>
      </c>
      <c r="N39">
        <v>1.9457399007974681</v>
      </c>
      <c r="O39">
        <v>0</v>
      </c>
      <c r="Q39">
        <v>42.452693590432702</v>
      </c>
      <c r="R39">
        <v>2.3509630007946027</v>
      </c>
      <c r="S39">
        <v>-3.8026831842564803</v>
      </c>
      <c r="T39">
        <v>0.35445696950712507</v>
      </c>
      <c r="U39">
        <v>0</v>
      </c>
      <c r="W39">
        <v>0</v>
      </c>
      <c r="Y39">
        <v>3.9155373587182609</v>
      </c>
      <c r="Z39">
        <v>0.2731210305653114</v>
      </c>
    </row>
    <row r="40" spans="2:26" x14ac:dyDescent="0.2">
      <c r="B40" t="s">
        <v>36</v>
      </c>
      <c r="C40">
        <v>50.087147645842691</v>
      </c>
      <c r="D40">
        <v>2.4199394539624537</v>
      </c>
      <c r="E40">
        <v>0</v>
      </c>
      <c r="G40">
        <v>9.5869937574853239</v>
      </c>
      <c r="H40">
        <v>1.3337198555491094</v>
      </c>
      <c r="I40">
        <v>35.466248268755983</v>
      </c>
      <c r="J40">
        <v>2.3439040199338561</v>
      </c>
      <c r="K40">
        <v>37.081242954383157</v>
      </c>
      <c r="L40">
        <v>2.1532061879901727</v>
      </c>
      <c r="M40">
        <v>0</v>
      </c>
      <c r="O40">
        <v>7.277709891257274</v>
      </c>
      <c r="P40">
        <v>1.1460891384139473</v>
      </c>
      <c r="Q40">
        <v>52.818533593788061</v>
      </c>
      <c r="R40">
        <v>2.0780654837501529</v>
      </c>
      <c r="S40">
        <v>-13.005904691459534</v>
      </c>
      <c r="T40">
        <v>9.1418501127144675E-5</v>
      </c>
      <c r="U40">
        <v>0</v>
      </c>
      <c r="W40">
        <v>-2.3092838662280499</v>
      </c>
      <c r="X40">
        <v>0.22249045205701834</v>
      </c>
      <c r="Y40">
        <v>17.352285325032078</v>
      </c>
      <c r="Z40">
        <v>1.6636814111316546E-7</v>
      </c>
    </row>
    <row r="41" spans="2:26" x14ac:dyDescent="0.2">
      <c r="B41" t="s">
        <v>37</v>
      </c>
      <c r="C41">
        <v>29.920565834990921</v>
      </c>
      <c r="D41">
        <v>3.1652602909519971</v>
      </c>
      <c r="E41">
        <v>14.02717783653514</v>
      </c>
      <c r="F41">
        <v>2.1734641445728609</v>
      </c>
      <c r="G41">
        <v>14.95353589698583</v>
      </c>
      <c r="H41">
        <v>2.750951508952066</v>
      </c>
      <c r="I41">
        <v>41.098720431488097</v>
      </c>
      <c r="J41">
        <v>3.2084026545470654</v>
      </c>
      <c r="K41">
        <v>27.257345455559228</v>
      </c>
      <c r="L41">
        <v>3.0452567477959396</v>
      </c>
      <c r="M41">
        <v>22.59772532696622</v>
      </c>
      <c r="N41">
        <v>2.6370991208135113</v>
      </c>
      <c r="O41">
        <v>9.6271856090011489</v>
      </c>
      <c r="P41">
        <v>1.5305363356421104</v>
      </c>
      <c r="Q41">
        <v>40.517743608473417</v>
      </c>
      <c r="R41">
        <v>2.8684288161382345</v>
      </c>
      <c r="S41">
        <v>-2.6632203794316922</v>
      </c>
      <c r="T41">
        <v>0.48296938623425301</v>
      </c>
      <c r="U41">
        <v>8.5705474904310801</v>
      </c>
      <c r="V41">
        <v>1.1262206672626444E-2</v>
      </c>
      <c r="W41">
        <v>-5.3263502879846811</v>
      </c>
      <c r="X41">
        <v>7.959296414725546E-2</v>
      </c>
      <c r="Y41">
        <v>-0.58097682301468012</v>
      </c>
      <c r="Z41">
        <v>0.87512250085186993</v>
      </c>
    </row>
    <row r="42" spans="2:26" x14ac:dyDescent="0.2">
      <c r="B42" t="s">
        <v>38</v>
      </c>
      <c r="C42">
        <v>43.23033317763808</v>
      </c>
      <c r="D42">
        <v>2.6574818315112481</v>
      </c>
      <c r="E42">
        <v>9.4740133137130567</v>
      </c>
      <c r="F42">
        <v>1.5184829561701016</v>
      </c>
      <c r="G42">
        <v>0</v>
      </c>
      <c r="I42">
        <v>40.45795155181645</v>
      </c>
      <c r="J42">
        <v>2.4999364396229051</v>
      </c>
      <c r="K42">
        <v>38.250643320080947</v>
      </c>
      <c r="L42">
        <v>2.0537847202031267</v>
      </c>
      <c r="M42">
        <v>13.560095807746841</v>
      </c>
      <c r="N42">
        <v>1.4166118542621251</v>
      </c>
      <c r="O42">
        <v>6.5101083922976084</v>
      </c>
      <c r="P42">
        <v>1.0347052697531933</v>
      </c>
      <c r="Q42">
        <v>41.679152479874602</v>
      </c>
      <c r="R42">
        <v>2.170588866101308</v>
      </c>
      <c r="S42">
        <v>-4.9796898575571333</v>
      </c>
      <c r="T42">
        <v>0.13848959323084298</v>
      </c>
      <c r="U42">
        <v>4.0860824940337839</v>
      </c>
      <c r="V42">
        <v>5.3107977320640466E-2</v>
      </c>
      <c r="W42">
        <v>0</v>
      </c>
      <c r="Y42">
        <v>1.2212009280581526</v>
      </c>
      <c r="Z42">
        <v>0.71096342020709868</v>
      </c>
    </row>
    <row r="43" spans="2:26" x14ac:dyDescent="0.2">
      <c r="B43" t="s">
        <v>39</v>
      </c>
      <c r="C43">
        <v>43.497000333511302</v>
      </c>
      <c r="D43">
        <v>1.249546658806971</v>
      </c>
      <c r="E43">
        <v>1.850725753001387</v>
      </c>
      <c r="F43">
        <v>0.37187823371607814</v>
      </c>
      <c r="G43">
        <v>3.6440802108770809</v>
      </c>
      <c r="H43">
        <v>0.37508275324248669</v>
      </c>
      <c r="I43">
        <v>51.008193702610228</v>
      </c>
      <c r="J43">
        <v>1.2831634466914064</v>
      </c>
      <c r="K43">
        <v>48.60096961531567</v>
      </c>
      <c r="L43">
        <v>1.4401016716778399</v>
      </c>
      <c r="M43">
        <v>2.000449122461148</v>
      </c>
      <c r="N43">
        <v>0.33917811383911084</v>
      </c>
      <c r="O43">
        <v>2.3038222927412879</v>
      </c>
      <c r="P43">
        <v>0.35697224495151481</v>
      </c>
      <c r="Q43">
        <v>47.094758969481902</v>
      </c>
      <c r="R43">
        <v>1.4508420099399011</v>
      </c>
      <c r="S43">
        <v>5.1039692818043676</v>
      </c>
      <c r="T43">
        <v>8.0482740913648595E-3</v>
      </c>
      <c r="U43">
        <v>0.14972336945976106</v>
      </c>
      <c r="V43">
        <v>0.74738713377364041</v>
      </c>
      <c r="W43">
        <v>-1.340257918135793</v>
      </c>
      <c r="X43">
        <v>1.4502960720502037E-2</v>
      </c>
      <c r="Y43">
        <v>-3.9134347331283266</v>
      </c>
      <c r="Z43">
        <v>4.5259274875426234E-2</v>
      </c>
    </row>
    <row r="44" spans="2:26" x14ac:dyDescent="0.2">
      <c r="B44" t="s">
        <v>40</v>
      </c>
      <c r="C44">
        <v>39.301761164345557</v>
      </c>
      <c r="D44">
        <v>2.9180885257289035</v>
      </c>
      <c r="E44">
        <v>0</v>
      </c>
      <c r="G44">
        <v>0</v>
      </c>
      <c r="I44">
        <v>49.865779247341123</v>
      </c>
      <c r="J44">
        <v>2.9480154933477665</v>
      </c>
      <c r="K44">
        <v>46.915571871817448</v>
      </c>
      <c r="L44">
        <v>2.4708377066628908</v>
      </c>
      <c r="M44">
        <v>0</v>
      </c>
      <c r="O44">
        <v>0</v>
      </c>
      <c r="Q44">
        <v>44.841020740657392</v>
      </c>
      <c r="R44">
        <v>2.1796485345543775</v>
      </c>
      <c r="S44">
        <v>7.6138107074718917</v>
      </c>
      <c r="T44">
        <v>6.1991039064640714E-2</v>
      </c>
      <c r="U44">
        <v>0</v>
      </c>
      <c r="W44">
        <v>0</v>
      </c>
      <c r="Y44">
        <v>-5.0247585066837317</v>
      </c>
      <c r="Z44">
        <v>0.19193184821971876</v>
      </c>
    </row>
    <row r="45" spans="2:26" x14ac:dyDescent="0.2">
      <c r="B45" t="s">
        <v>41</v>
      </c>
      <c r="C45">
        <v>42.08085357244579</v>
      </c>
      <c r="D45">
        <v>2.2679907090992013</v>
      </c>
      <c r="E45">
        <v>0</v>
      </c>
      <c r="G45">
        <v>0</v>
      </c>
      <c r="I45">
        <v>52.642636428576438</v>
      </c>
      <c r="J45">
        <v>2.3135019909516839</v>
      </c>
      <c r="K45">
        <v>50.747734672408107</v>
      </c>
      <c r="L45">
        <v>2.2033589925591572</v>
      </c>
      <c r="M45">
        <v>0</v>
      </c>
      <c r="O45">
        <v>0</v>
      </c>
      <c r="Q45">
        <v>46.725875458355929</v>
      </c>
      <c r="R45">
        <v>2.131042218069843</v>
      </c>
      <c r="S45">
        <v>8.6668810999623176</v>
      </c>
      <c r="T45">
        <v>2.7586587648571206E-3</v>
      </c>
      <c r="U45">
        <v>0</v>
      </c>
      <c r="W45">
        <v>0</v>
      </c>
      <c r="Y45">
        <v>-5.9167609702205084</v>
      </c>
      <c r="Z45">
        <v>3.8093846282299809E-2</v>
      </c>
    </row>
    <row r="46" spans="2:26" x14ac:dyDescent="0.2">
      <c r="B46" t="s">
        <v>42</v>
      </c>
      <c r="C46">
        <v>45.633719642051403</v>
      </c>
      <c r="D46">
        <v>2.6903526568447855</v>
      </c>
      <c r="E46">
        <v>0</v>
      </c>
      <c r="G46">
        <v>12.31960408754688</v>
      </c>
      <c r="H46">
        <v>2.6444522809489475</v>
      </c>
      <c r="I46">
        <v>37.876549120661522</v>
      </c>
      <c r="J46">
        <v>2.6603295540541199</v>
      </c>
      <c r="K46">
        <v>34.085389228878192</v>
      </c>
      <c r="L46">
        <v>3.6023717240358843</v>
      </c>
      <c r="M46">
        <v>0</v>
      </c>
      <c r="O46">
        <v>12.40922180732122</v>
      </c>
      <c r="P46">
        <v>1.8274505813861677</v>
      </c>
      <c r="Q46">
        <v>48.047793907562387</v>
      </c>
      <c r="R46">
        <v>2.9407488414797709</v>
      </c>
      <c r="S46">
        <v>-11.548330413173211</v>
      </c>
      <c r="T46">
        <v>4.7289040564056934E-3</v>
      </c>
      <c r="U46">
        <v>0</v>
      </c>
      <c r="W46">
        <v>8.9617719774340188E-2</v>
      </c>
      <c r="X46">
        <v>0.96915394148505851</v>
      </c>
      <c r="Y46">
        <v>10.171244786900864</v>
      </c>
      <c r="Z46">
        <v>9.2762854916361211E-3</v>
      </c>
    </row>
    <row r="47" spans="2:26" x14ac:dyDescent="0.2">
      <c r="B47" t="s">
        <v>43</v>
      </c>
      <c r="C47">
        <v>0</v>
      </c>
      <c r="E47">
        <v>0</v>
      </c>
      <c r="G47">
        <v>0</v>
      </c>
      <c r="I47">
        <v>0</v>
      </c>
      <c r="K47">
        <v>0</v>
      </c>
      <c r="M47">
        <v>0</v>
      </c>
      <c r="O47">
        <v>0</v>
      </c>
      <c r="Q47">
        <v>0</v>
      </c>
      <c r="S47">
        <v>0</v>
      </c>
      <c r="U47">
        <v>0</v>
      </c>
      <c r="W47">
        <v>0</v>
      </c>
      <c r="Y47">
        <v>0</v>
      </c>
    </row>
    <row r="48" spans="2:26" x14ac:dyDescent="0.2">
      <c r="B48" t="s">
        <v>44</v>
      </c>
      <c r="C48">
        <v>55.201424312067182</v>
      </c>
      <c r="D48">
        <v>2.8472625837516903</v>
      </c>
      <c r="E48">
        <v>0</v>
      </c>
      <c r="G48">
        <v>0</v>
      </c>
      <c r="I48">
        <v>39.786666424843517</v>
      </c>
      <c r="J48">
        <v>2.57672843464454</v>
      </c>
      <c r="K48">
        <v>40.078029702785742</v>
      </c>
      <c r="L48">
        <v>2.7286802178983272</v>
      </c>
      <c r="M48">
        <v>0</v>
      </c>
      <c r="O48">
        <v>0</v>
      </c>
      <c r="Q48">
        <v>54.544473178193897</v>
      </c>
      <c r="R48">
        <v>2.8132440431389454</v>
      </c>
      <c r="S48">
        <v>-15.123394609281441</v>
      </c>
      <c r="T48">
        <v>1.0575766863670572E-5</v>
      </c>
      <c r="U48">
        <v>0</v>
      </c>
      <c r="W48">
        <v>0</v>
      </c>
      <c r="Y48">
        <v>14.75780675335038</v>
      </c>
      <c r="Z48">
        <v>2.9618426192106922E-5</v>
      </c>
    </row>
    <row r="49" spans="2:26" x14ac:dyDescent="0.2">
      <c r="B49" t="s">
        <v>45</v>
      </c>
      <c r="C49">
        <v>42.667408490640781</v>
      </c>
      <c r="D49">
        <v>2.4758466753466037</v>
      </c>
      <c r="E49">
        <v>0</v>
      </c>
      <c r="G49">
        <v>5.9228354422771554</v>
      </c>
      <c r="H49">
        <v>1.0827052148593159</v>
      </c>
      <c r="I49">
        <v>49.167298585508178</v>
      </c>
      <c r="J49">
        <v>2.6695372228808423</v>
      </c>
      <c r="K49">
        <v>53.256467721838852</v>
      </c>
      <c r="L49">
        <v>2.4841212779097384</v>
      </c>
      <c r="M49">
        <v>0</v>
      </c>
      <c r="O49">
        <v>0</v>
      </c>
      <c r="Q49">
        <v>39.394605297189287</v>
      </c>
      <c r="R49">
        <v>2.7249590764414569</v>
      </c>
      <c r="S49">
        <v>10.589059231198071</v>
      </c>
      <c r="T49">
        <v>5.383122524057945E-4</v>
      </c>
      <c r="U49">
        <v>0</v>
      </c>
      <c r="W49">
        <v>0</v>
      </c>
      <c r="Y49">
        <v>-9.7726932883188908</v>
      </c>
      <c r="Z49">
        <v>2.7102918532718092E-3</v>
      </c>
    </row>
    <row r="50" spans="2:26" x14ac:dyDescent="0.2">
      <c r="B50" t="s">
        <v>46</v>
      </c>
      <c r="C50">
        <v>40.356913539279532</v>
      </c>
      <c r="D50">
        <v>2.3352047906494056</v>
      </c>
      <c r="E50">
        <v>0</v>
      </c>
      <c r="G50">
        <v>0</v>
      </c>
      <c r="I50">
        <v>49.942583916477602</v>
      </c>
      <c r="J50">
        <v>2.6331787529205131</v>
      </c>
      <c r="K50">
        <v>39.84304824777459</v>
      </c>
      <c r="L50">
        <v>2.7357153921366955</v>
      </c>
      <c r="M50">
        <v>8.6928195989182591</v>
      </c>
      <c r="N50">
        <v>1.5134982735494065</v>
      </c>
      <c r="O50">
        <v>0</v>
      </c>
      <c r="Q50">
        <v>47.022373972892197</v>
      </c>
      <c r="R50">
        <v>2.5532496481874798</v>
      </c>
      <c r="S50">
        <v>-0.51386529150494198</v>
      </c>
      <c r="T50">
        <v>0.864922889614123</v>
      </c>
      <c r="U50">
        <v>0</v>
      </c>
      <c r="W50">
        <v>0</v>
      </c>
      <c r="Y50">
        <v>-2.9202099435854052</v>
      </c>
      <c r="Z50">
        <v>0.34937737300690153</v>
      </c>
    </row>
    <row r="51" spans="2:26" x14ac:dyDescent="0.2">
      <c r="B51" t="s">
        <v>47</v>
      </c>
      <c r="C51">
        <v>39.179638141870477</v>
      </c>
      <c r="D51">
        <v>2.7599465829940555</v>
      </c>
      <c r="E51">
        <v>0</v>
      </c>
      <c r="G51">
        <v>14.4514105167063</v>
      </c>
      <c r="H51">
        <v>1.7665584693565854</v>
      </c>
      <c r="I51">
        <v>42.203481656055502</v>
      </c>
      <c r="J51">
        <v>2.6785162721691695</v>
      </c>
      <c r="K51">
        <v>33.422968027818072</v>
      </c>
      <c r="L51">
        <v>2.9636192275530382</v>
      </c>
      <c r="M51">
        <v>5.7277758418449158</v>
      </c>
      <c r="N51">
        <v>1.0338371227658474</v>
      </c>
      <c r="O51">
        <v>12.68346223837573</v>
      </c>
      <c r="P51">
        <v>1.9860772566451852</v>
      </c>
      <c r="Q51">
        <v>48.165793891961293</v>
      </c>
      <c r="R51">
        <v>2.6575462654138264</v>
      </c>
      <c r="S51">
        <v>-5.7566701140524046</v>
      </c>
      <c r="T51">
        <v>0.13379651532818101</v>
      </c>
      <c r="U51">
        <v>0</v>
      </c>
      <c r="W51">
        <v>-1.7679482783305698</v>
      </c>
      <c r="X51">
        <v>0.52485916888834894</v>
      </c>
      <c r="Y51">
        <v>5.9623122359057916</v>
      </c>
      <c r="Z51">
        <v>7.5990328729643161E-2</v>
      </c>
    </row>
    <row r="52" spans="2:26" x14ac:dyDescent="0.2">
      <c r="B52" t="s">
        <v>48</v>
      </c>
      <c r="C52">
        <v>45.695835966879791</v>
      </c>
      <c r="D52">
        <v>1.675502877354325</v>
      </c>
      <c r="E52">
        <v>0</v>
      </c>
      <c r="G52">
        <v>6.9993683578141503</v>
      </c>
      <c r="H52">
        <v>0.69426141038629086</v>
      </c>
      <c r="I52">
        <v>45.360169981067081</v>
      </c>
      <c r="J52">
        <v>1.6873987025528763</v>
      </c>
      <c r="K52">
        <v>53.538322266429482</v>
      </c>
      <c r="L52">
        <v>1.3563164395458591</v>
      </c>
      <c r="M52">
        <v>0</v>
      </c>
      <c r="O52">
        <v>4.1794694223030939</v>
      </c>
      <c r="P52">
        <v>0.55011123038265453</v>
      </c>
      <c r="Q52">
        <v>41.285797699713513</v>
      </c>
      <c r="R52">
        <v>1.4533661731739189</v>
      </c>
      <c r="S52">
        <v>7.8424862995496909</v>
      </c>
      <c r="T52">
        <v>1.6878929162443783E-5</v>
      </c>
      <c r="U52">
        <v>0</v>
      </c>
      <c r="W52">
        <v>-2.8198989355110564</v>
      </c>
      <c r="X52">
        <v>2.0618964363041518E-3</v>
      </c>
      <c r="Y52">
        <v>-4.0743722813535683</v>
      </c>
      <c r="Z52">
        <v>4.1211758565520756E-2</v>
      </c>
    </row>
    <row r="53" spans="2:26" x14ac:dyDescent="0.2">
      <c r="B53" t="s">
        <v>49</v>
      </c>
      <c r="C53">
        <v>33.394718234881019</v>
      </c>
      <c r="D53">
        <v>2.4348788293158674</v>
      </c>
      <c r="E53">
        <v>13.387448907749169</v>
      </c>
      <c r="F53">
        <v>2.1274355133644884</v>
      </c>
      <c r="G53">
        <v>12.56311888571579</v>
      </c>
      <c r="H53">
        <v>1.546736525074567</v>
      </c>
      <c r="I53">
        <v>40.654713971654012</v>
      </c>
      <c r="J53">
        <v>2.681499057534912</v>
      </c>
      <c r="K53">
        <v>22.329743497792219</v>
      </c>
      <c r="L53">
        <v>1.5803428913177395</v>
      </c>
      <c r="M53">
        <v>20.62140763984176</v>
      </c>
      <c r="N53">
        <v>1.9682646124437813</v>
      </c>
      <c r="O53">
        <v>12.565644592521579</v>
      </c>
      <c r="P53">
        <v>1.485420961990098</v>
      </c>
      <c r="Q53">
        <v>44.483204269844443</v>
      </c>
      <c r="R53">
        <v>2.7456708305792845</v>
      </c>
      <c r="S53">
        <v>-11.0649747370888</v>
      </c>
      <c r="T53">
        <v>8.1267610627250674E-5</v>
      </c>
      <c r="U53">
        <v>7.2339587320925904</v>
      </c>
      <c r="V53">
        <v>8.7933523698410562E-3</v>
      </c>
      <c r="W53">
        <v>2.5257068057893406E-3</v>
      </c>
      <c r="X53">
        <v>0.99908423290692194</v>
      </c>
      <c r="Y53">
        <v>3.828490298190431</v>
      </c>
      <c r="Z53">
        <v>0.30389836299551487</v>
      </c>
    </row>
    <row r="54" spans="2:26" x14ac:dyDescent="0.2">
      <c r="B54" t="s">
        <v>50</v>
      </c>
      <c r="C54">
        <v>36.762958071334587</v>
      </c>
      <c r="D54">
        <v>4.1077906471944283</v>
      </c>
      <c r="E54">
        <v>0</v>
      </c>
      <c r="G54">
        <v>0</v>
      </c>
      <c r="I54">
        <v>51.791373634782722</v>
      </c>
      <c r="J54">
        <v>4.5734607554598217</v>
      </c>
      <c r="K54">
        <v>28.600365590560411</v>
      </c>
      <c r="L54">
        <v>3.8327921353414967</v>
      </c>
      <c r="M54">
        <v>0</v>
      </c>
      <c r="O54">
        <v>0</v>
      </c>
      <c r="Q54">
        <v>54.475453798773977</v>
      </c>
      <c r="R54">
        <v>4.1083362252772888</v>
      </c>
      <c r="S54">
        <v>-8.1625924807741761</v>
      </c>
      <c r="T54">
        <v>0.11606122786606374</v>
      </c>
      <c r="U54">
        <v>0</v>
      </c>
      <c r="W54">
        <v>0</v>
      </c>
      <c r="Y54">
        <v>2.6840801639912542</v>
      </c>
      <c r="Z54">
        <v>0.6422864298589045</v>
      </c>
    </row>
    <row r="55" spans="2:26" x14ac:dyDescent="0.2">
      <c r="B55" t="s">
        <v>51</v>
      </c>
      <c r="C55">
        <v>39.967939608824551</v>
      </c>
      <c r="D55">
        <v>3.262499550402687</v>
      </c>
      <c r="E55">
        <v>0</v>
      </c>
      <c r="G55">
        <v>11.620706112321511</v>
      </c>
      <c r="H55">
        <v>1.9196323170903673</v>
      </c>
      <c r="I55">
        <v>45.156891913200589</v>
      </c>
      <c r="J55">
        <v>3.0029659566691302</v>
      </c>
      <c r="K55">
        <v>50.562429338293313</v>
      </c>
      <c r="L55">
        <v>2.9840141670868983</v>
      </c>
      <c r="M55">
        <v>0</v>
      </c>
      <c r="O55">
        <v>7.0057775245441096</v>
      </c>
      <c r="P55">
        <v>1.4379224611232926</v>
      </c>
      <c r="Q55">
        <v>36.959951205735287</v>
      </c>
      <c r="R55">
        <v>2.5801195164335531</v>
      </c>
      <c r="S55">
        <v>10.594489729468762</v>
      </c>
      <c r="T55">
        <v>9.5501418212499672E-3</v>
      </c>
      <c r="U55">
        <v>0</v>
      </c>
      <c r="W55">
        <v>-4.6149285877774009</v>
      </c>
      <c r="X55">
        <v>1.8739118634455917E-2</v>
      </c>
      <c r="Y55">
        <v>-8.196940707465302</v>
      </c>
      <c r="Z55">
        <v>2.796980242954385E-2</v>
      </c>
    </row>
    <row r="56" spans="2:26" x14ac:dyDescent="0.2">
      <c r="B56" t="s">
        <v>52</v>
      </c>
      <c r="C56">
        <v>35.098047063316123</v>
      </c>
      <c r="D56">
        <v>2.6573560994635148</v>
      </c>
      <c r="E56">
        <v>0</v>
      </c>
      <c r="G56">
        <v>6.7784321394639733</v>
      </c>
      <c r="H56">
        <v>1.126393611048367</v>
      </c>
      <c r="I56">
        <v>52.356594878622701</v>
      </c>
      <c r="J56">
        <v>3.0637853561697459</v>
      </c>
      <c r="K56">
        <v>35.571618031353189</v>
      </c>
      <c r="L56">
        <v>2.4200034002536306</v>
      </c>
      <c r="M56">
        <v>9.2993048641683274</v>
      </c>
      <c r="N56">
        <v>1.3831502471287764</v>
      </c>
      <c r="O56">
        <v>0</v>
      </c>
      <c r="Q56">
        <v>50.566847068171349</v>
      </c>
      <c r="R56">
        <v>2.3871294668782883</v>
      </c>
      <c r="S56">
        <v>0.47357096803706611</v>
      </c>
      <c r="T56">
        <v>0.89421817980256835</v>
      </c>
      <c r="U56">
        <v>0</v>
      </c>
      <c r="W56">
        <v>0</v>
      </c>
      <c r="Y56">
        <v>-1.7897478104513524</v>
      </c>
      <c r="Z56">
        <v>0.62986602926206037</v>
      </c>
    </row>
    <row r="57" spans="2:26" x14ac:dyDescent="0.2">
      <c r="B57" t="s">
        <v>53</v>
      </c>
      <c r="C57">
        <v>44.283873752415282</v>
      </c>
      <c r="D57">
        <v>2.2077839790718943</v>
      </c>
      <c r="E57">
        <v>0</v>
      </c>
      <c r="G57">
        <v>8.5119043357619333</v>
      </c>
      <c r="H57">
        <v>1.3381270127295153</v>
      </c>
      <c r="I57">
        <v>43.081891257034862</v>
      </c>
      <c r="J57">
        <v>2.2497186978677575</v>
      </c>
      <c r="K57">
        <v>46.310502790707922</v>
      </c>
      <c r="L57">
        <v>2.018737143864568</v>
      </c>
      <c r="M57">
        <v>6.5051327574324596</v>
      </c>
      <c r="N57">
        <v>1.057321486814373</v>
      </c>
      <c r="O57">
        <v>0</v>
      </c>
      <c r="Q57">
        <v>42.657222629545707</v>
      </c>
      <c r="R57">
        <v>2.3001868226720137</v>
      </c>
      <c r="S57">
        <v>2.02662903829264</v>
      </c>
      <c r="T57">
        <v>0.51407785430571651</v>
      </c>
      <c r="U57">
        <v>0</v>
      </c>
      <c r="W57">
        <v>0</v>
      </c>
      <c r="Y57">
        <v>-0.42466862748915446</v>
      </c>
      <c r="Z57">
        <v>0.90162061881059485</v>
      </c>
    </row>
    <row r="58" spans="2:26" x14ac:dyDescent="0.2">
      <c r="B58" t="s">
        <v>54</v>
      </c>
      <c r="C58">
        <v>40.924585646179167</v>
      </c>
      <c r="D58">
        <v>2.5478220229198278</v>
      </c>
      <c r="E58">
        <v>0</v>
      </c>
      <c r="G58">
        <v>10.95059633585354</v>
      </c>
      <c r="H58">
        <v>1.6908184329440583</v>
      </c>
      <c r="I58">
        <v>43.5329472498223</v>
      </c>
      <c r="J58">
        <v>2.486929315500114</v>
      </c>
      <c r="K58">
        <v>43.144464494742593</v>
      </c>
      <c r="L58">
        <v>2.6067064226319197</v>
      </c>
      <c r="M58">
        <v>0</v>
      </c>
      <c r="O58">
        <v>0</v>
      </c>
      <c r="Q58">
        <v>48.047405365621323</v>
      </c>
      <c r="R58">
        <v>2.5540722313273272</v>
      </c>
      <c r="S58">
        <v>2.2198788485634253</v>
      </c>
      <c r="T58">
        <v>0.52763929177442581</v>
      </c>
      <c r="U58">
        <v>0</v>
      </c>
      <c r="W58">
        <v>0</v>
      </c>
      <c r="Y58">
        <v>4.5144581157990231</v>
      </c>
      <c r="Z58">
        <v>0.1895331941811475</v>
      </c>
    </row>
    <row r="59" spans="2:26" x14ac:dyDescent="0.2">
      <c r="B59" t="s">
        <v>55</v>
      </c>
      <c r="C59">
        <v>35.370501711637253</v>
      </c>
      <c r="D59">
        <v>2.4754397853705323</v>
      </c>
      <c r="E59">
        <v>0</v>
      </c>
      <c r="G59">
        <v>20.23955865879454</v>
      </c>
      <c r="H59">
        <v>3.0882832236599516</v>
      </c>
      <c r="I59">
        <v>38.34840071049549</v>
      </c>
      <c r="J59">
        <v>3.1809495898590194</v>
      </c>
      <c r="K59">
        <v>35.856300852445592</v>
      </c>
      <c r="L59">
        <v>2.991742969344541</v>
      </c>
      <c r="M59">
        <v>8.2399590222055075</v>
      </c>
      <c r="N59">
        <v>1.3828454572805462</v>
      </c>
      <c r="O59">
        <v>10.604090003134941</v>
      </c>
      <c r="P59">
        <v>1.5777207146957544</v>
      </c>
      <c r="Q59">
        <v>45.299650122213968</v>
      </c>
      <c r="R59">
        <v>2.6847206915006856</v>
      </c>
      <c r="S59">
        <v>0.4857991408083393</v>
      </c>
      <c r="T59">
        <v>0.90284574587130129</v>
      </c>
      <c r="U59">
        <v>0</v>
      </c>
      <c r="W59">
        <v>-9.635468655659599</v>
      </c>
      <c r="X59">
        <v>1.7143029663565178E-3</v>
      </c>
      <c r="Y59">
        <v>6.9512494117184787</v>
      </c>
      <c r="Z59">
        <v>8.2439134560388677E-2</v>
      </c>
    </row>
    <row r="60" spans="2:26" x14ac:dyDescent="0.2">
      <c r="B60" t="s">
        <v>56</v>
      </c>
      <c r="C60">
        <v>40.922098188935969</v>
      </c>
      <c r="D60">
        <v>2.7989044446764479</v>
      </c>
      <c r="E60">
        <v>0</v>
      </c>
      <c r="G60">
        <v>11.0690548094289</v>
      </c>
      <c r="H60">
        <v>1.7457647130928446</v>
      </c>
      <c r="I60">
        <v>44.330536768678449</v>
      </c>
      <c r="J60">
        <v>2.8796607923161361</v>
      </c>
      <c r="K60">
        <v>37.102284451197342</v>
      </c>
      <c r="L60">
        <v>2.7698801257750727</v>
      </c>
      <c r="M60">
        <v>13.39883861023381</v>
      </c>
      <c r="N60">
        <v>1.2522472339958772</v>
      </c>
      <c r="O60">
        <v>8.3479553413076406</v>
      </c>
      <c r="P60">
        <v>1.655633780668019</v>
      </c>
      <c r="Q60">
        <v>41.150921597261217</v>
      </c>
      <c r="R60">
        <v>2.385733280661797</v>
      </c>
      <c r="S60">
        <v>-3.8198137377386274</v>
      </c>
      <c r="T60">
        <v>0.34812178134620919</v>
      </c>
      <c r="U60">
        <v>0</v>
      </c>
      <c r="W60">
        <v>-2.7210994681212597</v>
      </c>
      <c r="X60">
        <v>0.23007945522824524</v>
      </c>
      <c r="Y60">
        <v>-3.1796151714172325</v>
      </c>
      <c r="Z60">
        <v>0.40785850920932515</v>
      </c>
    </row>
    <row r="61" spans="2:26" x14ac:dyDescent="0.2">
      <c r="B61" t="s">
        <v>57</v>
      </c>
      <c r="C61">
        <v>49.571021975155901</v>
      </c>
      <c r="D61">
        <v>2.9989585436108759</v>
      </c>
      <c r="E61">
        <v>0</v>
      </c>
      <c r="G61">
        <v>0</v>
      </c>
      <c r="I61">
        <v>43.418974394428297</v>
      </c>
      <c r="J61">
        <v>2.800788998084776</v>
      </c>
      <c r="K61">
        <v>27.85880435268124</v>
      </c>
      <c r="L61">
        <v>2.0297402733141015</v>
      </c>
      <c r="M61">
        <v>0</v>
      </c>
      <c r="O61">
        <v>0</v>
      </c>
      <c r="Q61">
        <v>67.959647432194743</v>
      </c>
      <c r="R61">
        <v>1.9876684020340789</v>
      </c>
      <c r="S61">
        <v>-21.712217622474661</v>
      </c>
      <c r="T61">
        <v>1.3321592827292741E-9</v>
      </c>
      <c r="U61">
        <v>0</v>
      </c>
      <c r="W61">
        <v>0</v>
      </c>
      <c r="Y61">
        <v>24.540673037766446</v>
      </c>
      <c r="Z61">
        <v>2.4379078441523452E-12</v>
      </c>
    </row>
    <row r="62" spans="2:26" x14ac:dyDescent="0.2">
      <c r="B62" t="s">
        <v>58</v>
      </c>
      <c r="C62">
        <v>28.99045140595171</v>
      </c>
      <c r="D62">
        <v>2.2012027071949731</v>
      </c>
      <c r="E62">
        <v>12.35913463402678</v>
      </c>
      <c r="F62">
        <v>1.520301673459153</v>
      </c>
      <c r="G62">
        <v>22.157762490202689</v>
      </c>
      <c r="H62">
        <v>2.2594914258857837</v>
      </c>
      <c r="I62">
        <v>36.492651469818838</v>
      </c>
      <c r="J62">
        <v>2.2234941692679384</v>
      </c>
      <c r="K62">
        <v>28.58704400612277</v>
      </c>
      <c r="L62">
        <v>2.1892314380777633</v>
      </c>
      <c r="M62">
        <v>19.71939423269809</v>
      </c>
      <c r="N62">
        <v>1.9764367072050055</v>
      </c>
      <c r="O62">
        <v>18.548728442195689</v>
      </c>
      <c r="P62">
        <v>2.0577014054014464</v>
      </c>
      <c r="Q62">
        <v>33.14483331898348</v>
      </c>
      <c r="R62">
        <v>2.064855771073915</v>
      </c>
      <c r="S62">
        <v>-0.40340739982893936</v>
      </c>
      <c r="T62">
        <v>0.90779770813184102</v>
      </c>
      <c r="U62">
        <v>7.3602595986713091</v>
      </c>
      <c r="V62">
        <v>3.0531760579413964E-3</v>
      </c>
      <c r="W62">
        <v>-3.6090340480070005</v>
      </c>
      <c r="X62">
        <v>0.29758836558653096</v>
      </c>
      <c r="Y62">
        <v>-3.3478181508353586</v>
      </c>
      <c r="Z62">
        <v>0.26637025087525651</v>
      </c>
    </row>
    <row r="63" spans="2:26" x14ac:dyDescent="0.2">
      <c r="B63" t="s">
        <v>59</v>
      </c>
      <c r="C63">
        <v>36.856131791233452</v>
      </c>
      <c r="D63">
        <v>2.3075893302011989</v>
      </c>
      <c r="E63">
        <v>0</v>
      </c>
      <c r="G63">
        <v>11.237496608231449</v>
      </c>
      <c r="H63">
        <v>2.0118018747386555</v>
      </c>
      <c r="I63">
        <v>50.206427452997183</v>
      </c>
      <c r="J63">
        <v>2.1732738759824359</v>
      </c>
      <c r="K63">
        <v>55.224931023889653</v>
      </c>
      <c r="L63">
        <v>2.6941607306471678</v>
      </c>
      <c r="M63">
        <v>0</v>
      </c>
      <c r="O63">
        <v>4.5838030661719706</v>
      </c>
      <c r="P63">
        <v>1.005910954563525</v>
      </c>
      <c r="Q63">
        <v>37.927238955386777</v>
      </c>
      <c r="R63">
        <v>2.7151784087637556</v>
      </c>
      <c r="S63">
        <v>18.368799232656201</v>
      </c>
      <c r="T63">
        <v>4.9025103917455866E-10</v>
      </c>
      <c r="U63">
        <v>0</v>
      </c>
      <c r="W63">
        <v>-6.6536935420594787</v>
      </c>
      <c r="X63">
        <v>4.4692099549404664E-4</v>
      </c>
      <c r="Y63">
        <v>-12.279188497610406</v>
      </c>
      <c r="Z63">
        <v>2.0867134810865264E-4</v>
      </c>
    </row>
    <row r="64" spans="2:26" x14ac:dyDescent="0.2">
      <c r="B64" t="s">
        <v>60</v>
      </c>
      <c r="C64">
        <v>37.340492653336241</v>
      </c>
      <c r="D64">
        <v>2.7852467176290565</v>
      </c>
      <c r="E64">
        <v>0</v>
      </c>
      <c r="G64">
        <v>9.4629436203728989</v>
      </c>
      <c r="H64">
        <v>1.380027605238376</v>
      </c>
      <c r="I64">
        <v>49.731362057501983</v>
      </c>
      <c r="J64">
        <v>2.8320527202270598</v>
      </c>
      <c r="K64">
        <v>40.447442797286207</v>
      </c>
      <c r="L64">
        <v>2.8415683143404098</v>
      </c>
      <c r="M64">
        <v>0</v>
      </c>
      <c r="O64">
        <v>0</v>
      </c>
      <c r="Q64">
        <v>47.808463023476961</v>
      </c>
      <c r="R64">
        <v>2.7494136005829786</v>
      </c>
      <c r="S64">
        <v>3.106950143949966</v>
      </c>
      <c r="T64">
        <v>0.39080470579104892</v>
      </c>
      <c r="U64">
        <v>0</v>
      </c>
      <c r="W64">
        <v>0</v>
      </c>
      <c r="Y64">
        <v>-1.922899034025022</v>
      </c>
      <c r="Z64">
        <v>0.6024580946361372</v>
      </c>
    </row>
    <row r="65" spans="2:26" x14ac:dyDescent="0.2">
      <c r="B65" t="s">
        <v>61</v>
      </c>
      <c r="C65">
        <v>30.491271864241281</v>
      </c>
      <c r="D65">
        <v>3.0240525759930108</v>
      </c>
      <c r="E65">
        <v>0</v>
      </c>
      <c r="G65">
        <v>19.92747877379804</v>
      </c>
      <c r="H65">
        <v>2.7462900997056083</v>
      </c>
      <c r="I65">
        <v>44.216832252151697</v>
      </c>
      <c r="J65">
        <v>2.9124491706303774</v>
      </c>
      <c r="K65">
        <v>37.454116538764453</v>
      </c>
      <c r="L65">
        <v>2.5685666631326529</v>
      </c>
      <c r="M65">
        <v>13.05789893316968</v>
      </c>
      <c r="N65">
        <v>1.7083372724439232</v>
      </c>
      <c r="O65">
        <v>11.98793883817099</v>
      </c>
      <c r="P65">
        <v>2.0796282218999478</v>
      </c>
      <c r="Q65">
        <v>37.500045689894883</v>
      </c>
      <c r="R65">
        <v>2.7893159296974805</v>
      </c>
      <c r="S65">
        <v>6.962844674523172</v>
      </c>
      <c r="T65">
        <v>7.5931660894545686E-2</v>
      </c>
      <c r="U65">
        <v>0</v>
      </c>
      <c r="W65">
        <v>-7.9395399356270495</v>
      </c>
      <c r="X65">
        <v>4.9119278440621205E-3</v>
      </c>
      <c r="Y65">
        <v>-6.7167865622568144</v>
      </c>
      <c r="Z65">
        <v>9.2630236609695105E-2</v>
      </c>
    </row>
    <row r="66" spans="2:26" x14ac:dyDescent="0.2">
      <c r="B66" t="s">
        <v>62</v>
      </c>
      <c r="C66">
        <v>36.811288916995593</v>
      </c>
      <c r="D66">
        <v>2.3706058191996866</v>
      </c>
      <c r="E66">
        <v>0</v>
      </c>
      <c r="G66">
        <v>12.68659207361852</v>
      </c>
      <c r="H66">
        <v>1.8649106388873502</v>
      </c>
      <c r="I66">
        <v>46.764352119010958</v>
      </c>
      <c r="J66">
        <v>2.546837278595603</v>
      </c>
      <c r="K66">
        <v>37.48833371792994</v>
      </c>
      <c r="L66">
        <v>2.575610236595463</v>
      </c>
      <c r="M66">
        <v>0</v>
      </c>
      <c r="O66">
        <v>8.2934753721344183</v>
      </c>
      <c r="P66">
        <v>1.7944020459455934</v>
      </c>
      <c r="Q66">
        <v>49.099670235524428</v>
      </c>
      <c r="R66">
        <v>2.6795914438951027</v>
      </c>
      <c r="S66">
        <v>0.67704480093434682</v>
      </c>
      <c r="T66">
        <v>0.83654893682429443</v>
      </c>
      <c r="U66">
        <v>0</v>
      </c>
      <c r="W66">
        <v>-4.3931167014841019</v>
      </c>
      <c r="X66">
        <v>4.3109474045825068E-2</v>
      </c>
      <c r="Y66">
        <v>2.33531811651347</v>
      </c>
      <c r="Z66">
        <v>0.50480372768411763</v>
      </c>
    </row>
    <row r="67" spans="2:26" x14ac:dyDescent="0.2">
      <c r="B67" t="s">
        <v>63</v>
      </c>
      <c r="C67">
        <v>38.544582211337882</v>
      </c>
      <c r="D67">
        <v>2.5779252651059812</v>
      </c>
      <c r="E67">
        <v>0</v>
      </c>
      <c r="G67">
        <v>16.214184645811631</v>
      </c>
      <c r="H67">
        <v>2.2929240164622318</v>
      </c>
      <c r="I67">
        <v>42.887518635189267</v>
      </c>
      <c r="J67">
        <v>2.3782219397686397</v>
      </c>
      <c r="K67">
        <v>40.543348395084713</v>
      </c>
      <c r="L67">
        <v>3.5500556619799326</v>
      </c>
      <c r="M67">
        <v>0</v>
      </c>
      <c r="O67">
        <v>7.5160937674357404</v>
      </c>
      <c r="P67">
        <v>1.3469297940240912</v>
      </c>
      <c r="Q67">
        <v>45.095947953319353</v>
      </c>
      <c r="R67">
        <v>2.9916175166416279</v>
      </c>
      <c r="S67">
        <v>1.9987661837468309</v>
      </c>
      <c r="T67">
        <v>0.65710749126561008</v>
      </c>
      <c r="U67">
        <v>0</v>
      </c>
      <c r="W67">
        <v>-8.6980908783758899</v>
      </c>
      <c r="X67">
        <v>4.7418072558609922E-4</v>
      </c>
      <c r="Y67">
        <v>2.2084293181300865</v>
      </c>
      <c r="Z67">
        <v>0.5447001877384392</v>
      </c>
    </row>
    <row r="68" spans="2:26" x14ac:dyDescent="0.2">
      <c r="B68" t="s">
        <v>64</v>
      </c>
      <c r="C68">
        <v>42.47364426756014</v>
      </c>
      <c r="D68">
        <v>3.1688207151591272</v>
      </c>
      <c r="E68">
        <v>0</v>
      </c>
      <c r="G68">
        <v>13.139907854404941</v>
      </c>
      <c r="H68">
        <v>1.8570342850723189</v>
      </c>
      <c r="I68">
        <v>38.11215141317092</v>
      </c>
      <c r="J68">
        <v>2.5748376862795617</v>
      </c>
      <c r="K68">
        <v>34.383954005935017</v>
      </c>
      <c r="L68">
        <v>2.990923110473275</v>
      </c>
      <c r="M68">
        <v>9.4926161922428101</v>
      </c>
      <c r="N68">
        <v>1.4510745970206302</v>
      </c>
      <c r="O68">
        <v>11.80279513136386</v>
      </c>
      <c r="P68">
        <v>1.5133175567568049</v>
      </c>
      <c r="Q68">
        <v>44.320634670458311</v>
      </c>
      <c r="R68">
        <v>2.8910922125860581</v>
      </c>
      <c r="S68">
        <v>-8.0896902616251225</v>
      </c>
      <c r="T68">
        <v>2.2080672526884129E-2</v>
      </c>
      <c r="U68">
        <v>0</v>
      </c>
      <c r="W68">
        <v>-1.3371127230410806</v>
      </c>
      <c r="X68">
        <v>0.52721905978524131</v>
      </c>
      <c r="Y68">
        <v>6.2084832572873907</v>
      </c>
      <c r="Z68">
        <v>7.6552095820034943E-2</v>
      </c>
    </row>
  </sheetData>
  <phoneticPr fontId="0" type="noConversion"/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67"/>
  <sheetViews>
    <sheetView zoomScale="85" zoomScaleNormal="85" workbookViewId="0">
      <selection activeCell="K3" sqref="K3"/>
    </sheetView>
  </sheetViews>
  <sheetFormatPr defaultRowHeight="12.75" x14ac:dyDescent="0.2"/>
  <sheetData>
    <row r="2" spans="2:19" x14ac:dyDescent="0.2">
      <c r="D2" t="s">
        <v>81</v>
      </c>
      <c r="E2" t="s">
        <v>81</v>
      </c>
      <c r="F2" t="s">
        <v>81</v>
      </c>
      <c r="G2" t="s">
        <v>81</v>
      </c>
      <c r="H2" t="s">
        <v>83</v>
      </c>
      <c r="I2" t="s">
        <v>83</v>
      </c>
      <c r="J2" t="s">
        <v>83</v>
      </c>
      <c r="K2" t="s">
        <v>83</v>
      </c>
      <c r="L2" t="s">
        <v>85</v>
      </c>
      <c r="M2" t="s">
        <v>208</v>
      </c>
      <c r="N2" t="s">
        <v>85</v>
      </c>
      <c r="O2" t="s">
        <v>208</v>
      </c>
      <c r="P2" t="s">
        <v>85</v>
      </c>
      <c r="Q2" t="s">
        <v>208</v>
      </c>
      <c r="R2" t="s">
        <v>85</v>
      </c>
      <c r="S2" t="s">
        <v>208</v>
      </c>
    </row>
    <row r="3" spans="2:19" x14ac:dyDescent="0.2">
      <c r="D3" t="s">
        <v>73</v>
      </c>
      <c r="E3" t="s">
        <v>75</v>
      </c>
      <c r="F3" t="s">
        <v>76</v>
      </c>
      <c r="G3" t="s">
        <v>77</v>
      </c>
      <c r="H3" t="s">
        <v>73</v>
      </c>
      <c r="I3" t="s">
        <v>75</v>
      </c>
      <c r="J3" t="s">
        <v>76</v>
      </c>
      <c r="K3" t="s">
        <v>77</v>
      </c>
      <c r="L3" t="s">
        <v>73</v>
      </c>
      <c r="M3" t="s">
        <v>73</v>
      </c>
      <c r="N3" t="s">
        <v>75</v>
      </c>
      <c r="O3" t="s">
        <v>75</v>
      </c>
      <c r="P3" t="s">
        <v>76</v>
      </c>
      <c r="Q3" t="s">
        <v>76</v>
      </c>
      <c r="R3" t="s">
        <v>77</v>
      </c>
      <c r="S3" t="s">
        <v>77</v>
      </c>
    </row>
    <row r="4" spans="2:19" x14ac:dyDescent="0.2">
      <c r="B4" t="s">
        <v>34</v>
      </c>
      <c r="C4" t="str">
        <f>VLOOKUP(B4,xwalk!$A$1:$B$66,2,FALSE)</f>
        <v>Liechtenstein</v>
      </c>
      <c r="D4" s="2">
        <v>33.198242375293262</v>
      </c>
      <c r="E4" s="2">
        <v>11.13803315257106</v>
      </c>
      <c r="F4" s="2">
        <v>15.16191684935195</v>
      </c>
      <c r="G4" s="2">
        <v>40.501807622783737</v>
      </c>
      <c r="H4" s="2">
        <v>15.16079539596965</v>
      </c>
      <c r="I4" s="2">
        <v>8.3687590585752467</v>
      </c>
      <c r="J4" s="2">
        <v>33.586922904323252</v>
      </c>
      <c r="K4" s="2">
        <v>42.883522641131847</v>
      </c>
      <c r="L4" s="2">
        <v>-18.037446979323612</v>
      </c>
      <c r="M4" s="2">
        <v>0.18044827252994181</v>
      </c>
      <c r="N4" s="2">
        <v>-2.7692740939958131</v>
      </c>
      <c r="O4" s="2">
        <v>0.76300800513956013</v>
      </c>
      <c r="P4" s="2">
        <v>18.425006054971302</v>
      </c>
      <c r="Q4" s="2">
        <v>0.11268446432290138</v>
      </c>
      <c r="R4" s="2">
        <v>2.3817150183481104</v>
      </c>
      <c r="S4" s="1">
        <v>0.8710888692198332</v>
      </c>
    </row>
    <row r="5" spans="2:19" x14ac:dyDescent="0.2">
      <c r="B5" t="s">
        <v>61</v>
      </c>
      <c r="C5" t="str">
        <f>VLOOKUP(B5,xwalk!$A$1:$B$66,2,FALSE)</f>
        <v>Turkey</v>
      </c>
      <c r="D5" s="2">
        <v>43.256513864441693</v>
      </c>
      <c r="E5" s="2">
        <v>10.46052943450797</v>
      </c>
      <c r="F5" s="2">
        <v>9.9095882140252893</v>
      </c>
      <c r="G5" s="2">
        <v>36.373368487025047</v>
      </c>
      <c r="H5" s="2">
        <v>25.165983409818931</v>
      </c>
      <c r="I5" s="2">
        <v>8.435987631831674</v>
      </c>
      <c r="J5" s="2">
        <v>21.75326762210203</v>
      </c>
      <c r="K5" s="2">
        <v>44.644761336247363</v>
      </c>
      <c r="L5" s="2">
        <v>-18.090530454622762</v>
      </c>
      <c r="M5" s="2">
        <v>1.1770816479353887E-7</v>
      </c>
      <c r="N5" s="2">
        <v>-2.0245418026762962</v>
      </c>
      <c r="O5" s="2">
        <v>0.3237652507378731</v>
      </c>
      <c r="P5" s="2">
        <v>11.84367940807674</v>
      </c>
      <c r="Q5" s="2">
        <v>9.015195718609494E-6</v>
      </c>
      <c r="R5" s="2">
        <v>8.2713928492223161</v>
      </c>
      <c r="S5" s="1">
        <v>1.8285685523311591E-2</v>
      </c>
    </row>
    <row r="6" spans="2:19" x14ac:dyDescent="0.2">
      <c r="B6" t="s">
        <v>57</v>
      </c>
      <c r="C6" t="str">
        <f>VLOOKUP(B6,xwalk!$A$1:$B$66,2,FALSE)</f>
        <v>Sweden</v>
      </c>
      <c r="D6" s="2">
        <v>40.492008446348123</v>
      </c>
      <c r="E6" s="2">
        <v>1.9966322828009011</v>
      </c>
      <c r="F6" s="2">
        <v>2.9543919606096809</v>
      </c>
      <c r="G6" s="2">
        <v>54.556967310241291</v>
      </c>
      <c r="H6" s="2">
        <v>31.745670096900589</v>
      </c>
      <c r="I6" s="2">
        <v>1.007931949829123</v>
      </c>
      <c r="J6" s="2">
        <v>4.2987418864689406</v>
      </c>
      <c r="K6" s="2">
        <v>62.947656066801343</v>
      </c>
      <c r="L6" s="2">
        <v>-8.7463383494475337</v>
      </c>
      <c r="M6" s="2">
        <v>2.604841101514618E-3</v>
      </c>
      <c r="N6" s="2">
        <v>-0.98870033297177806</v>
      </c>
      <c r="O6" s="2">
        <v>0.19656431926531726</v>
      </c>
      <c r="P6" s="2">
        <v>1.3443499258592597</v>
      </c>
      <c r="Q6" s="2">
        <v>0.31078521311038321</v>
      </c>
      <c r="R6" s="2">
        <v>8.3906887565600528</v>
      </c>
      <c r="S6" s="1">
        <v>7.9529979885105719E-3</v>
      </c>
    </row>
    <row r="7" spans="2:19" x14ac:dyDescent="0.2">
      <c r="B7" t="s">
        <v>27</v>
      </c>
      <c r="C7" t="str">
        <f>VLOOKUP(B7,xwalk!$A$1:$B$66,2,FALSE)</f>
        <v>Iceland</v>
      </c>
      <c r="D7" s="2">
        <v>45.922637072674192</v>
      </c>
      <c r="E7" s="2">
        <v>0.72506418950618845</v>
      </c>
      <c r="F7" s="2">
        <v>3.4918807027720198</v>
      </c>
      <c r="G7" s="2">
        <v>49.860418035047608</v>
      </c>
      <c r="H7" s="2">
        <v>30.019792719076491</v>
      </c>
      <c r="I7" s="2">
        <v>1.4350159943316181</v>
      </c>
      <c r="J7" s="2">
        <v>9.5069715635997429</v>
      </c>
      <c r="K7" s="2">
        <v>59.03821972299216</v>
      </c>
      <c r="L7" s="2">
        <v>-15.9028443535977</v>
      </c>
      <c r="M7" s="2">
        <v>1.5762546084324593E-5</v>
      </c>
      <c r="N7" s="2">
        <v>0.70995180482542963</v>
      </c>
      <c r="O7" s="2">
        <v>0.38682342315710933</v>
      </c>
      <c r="P7" s="2">
        <v>6.0150908608277227</v>
      </c>
      <c r="Q7" s="2">
        <v>1.7924678482569535E-3</v>
      </c>
      <c r="R7" s="2">
        <v>9.1778016879445516</v>
      </c>
      <c r="S7" s="1">
        <v>7.8403064833099251E-3</v>
      </c>
    </row>
    <row r="8" spans="2:19" x14ac:dyDescent="0.2">
      <c r="B8" t="s">
        <v>35</v>
      </c>
      <c r="C8" t="str">
        <f>VLOOKUP(B8,xwalk!$A$1:$B$66,2,FALSE)</f>
        <v>Lithuania</v>
      </c>
      <c r="D8" s="2">
        <v>47.746607270521892</v>
      </c>
      <c r="E8" s="2">
        <v>11.967371084215999</v>
      </c>
      <c r="F8" s="2">
        <v>4.8837385067443684</v>
      </c>
      <c r="G8" s="2">
        <v>35.402283138517753</v>
      </c>
      <c r="H8" s="2">
        <v>31.529657018870349</v>
      </c>
      <c r="I8" s="2">
        <v>9.2531853244608353</v>
      </c>
      <c r="J8" s="2">
        <v>13.41913545210814</v>
      </c>
      <c r="K8" s="2">
        <v>45.798022204560681</v>
      </c>
      <c r="L8" s="2">
        <v>-16.216950251651543</v>
      </c>
      <c r="M8" s="2">
        <v>5.473829277250448E-7</v>
      </c>
      <c r="N8" s="2">
        <v>-2.7141857597551642</v>
      </c>
      <c r="O8" s="2">
        <v>0.18463312482766767</v>
      </c>
      <c r="P8" s="2">
        <v>8.5353969453637717</v>
      </c>
      <c r="Q8" s="2">
        <v>6.9181051176618484E-6</v>
      </c>
      <c r="R8" s="2">
        <v>10.395739066042928</v>
      </c>
      <c r="S8" s="1">
        <v>3.7734563799123309E-3</v>
      </c>
    </row>
    <row r="9" spans="2:19" x14ac:dyDescent="0.2">
      <c r="B9" t="s">
        <v>24</v>
      </c>
      <c r="C9" t="str">
        <f>VLOOKUP(B9,xwalk!$A$1:$B$66,2,FALSE)</f>
        <v>Hungary</v>
      </c>
      <c r="D9" s="2">
        <v>41.239865116417839</v>
      </c>
      <c r="E9" s="2">
        <v>19.985821352802439</v>
      </c>
      <c r="F9" s="2">
        <v>9.2383902684168682</v>
      </c>
      <c r="G9" s="2">
        <v>29.53592326236285</v>
      </c>
      <c r="H9" s="2">
        <v>23.020033233034368</v>
      </c>
      <c r="I9" s="2">
        <v>7.1645604993715599</v>
      </c>
      <c r="J9" s="2">
        <v>29.023062472866339</v>
      </c>
      <c r="K9" s="2">
        <v>40.792343794727742</v>
      </c>
      <c r="L9" s="2">
        <v>-18.21983188338347</v>
      </c>
      <c r="M9" s="2">
        <v>4.5154983819531308E-6</v>
      </c>
      <c r="N9" s="2">
        <v>-12.821260853430879</v>
      </c>
      <c r="O9" s="2">
        <v>1.0800218442202886E-4</v>
      </c>
      <c r="P9" s="2">
        <v>19.784672204449471</v>
      </c>
      <c r="Q9" s="2">
        <v>8.7327815884408259E-11</v>
      </c>
      <c r="R9" s="2">
        <v>11.256420532364892</v>
      </c>
      <c r="S9" s="1">
        <v>6.9368609595284753E-3</v>
      </c>
    </row>
    <row r="10" spans="2:19" x14ac:dyDescent="0.2">
      <c r="B10" t="s">
        <v>40</v>
      </c>
      <c r="C10" t="str">
        <f>VLOOKUP(B10,xwalk!$A$1:$B$66,2,FALSE)</f>
        <v>Montenegro</v>
      </c>
      <c r="D10" s="2">
        <v>49.649669017927799</v>
      </c>
      <c r="E10" s="2">
        <v>4.2690784499428656</v>
      </c>
      <c r="F10" s="2">
        <v>5.2269300501021112</v>
      </c>
      <c r="G10" s="2">
        <v>40.854322482027229</v>
      </c>
      <c r="H10" s="2">
        <v>37.513169995936238</v>
      </c>
      <c r="I10" s="2">
        <v>2.7977182944677592</v>
      </c>
      <c r="J10" s="2">
        <v>6.4184558886338126</v>
      </c>
      <c r="K10" s="2">
        <v>53.27065582096219</v>
      </c>
      <c r="L10" s="2">
        <v>-12.136499021991561</v>
      </c>
      <c r="M10" s="2">
        <v>2.4018876684948416E-3</v>
      </c>
      <c r="N10" s="2">
        <v>-1.4713601554751063</v>
      </c>
      <c r="O10" s="2">
        <v>0.25318787072035009</v>
      </c>
      <c r="P10" s="2">
        <v>1.1915258385317014</v>
      </c>
      <c r="Q10" s="2">
        <v>0.55691321112318115</v>
      </c>
      <c r="R10" s="2">
        <v>12.416333338934962</v>
      </c>
      <c r="S10" s="1">
        <v>2.1672056467152479E-3</v>
      </c>
    </row>
    <row r="11" spans="2:19" x14ac:dyDescent="0.2">
      <c r="B11" t="s">
        <v>19</v>
      </c>
      <c r="C11" t="str">
        <f>VLOOKUP(B11,xwalk!$A$1:$B$66,2,FALSE)</f>
        <v>France</v>
      </c>
      <c r="D11" s="2">
        <v>41.648889352401909</v>
      </c>
      <c r="E11" s="2">
        <v>19.228152041887089</v>
      </c>
      <c r="F11" s="2">
        <v>4.2201621110069931</v>
      </c>
      <c r="G11" s="2">
        <v>34.902796494704027</v>
      </c>
      <c r="H11" s="2">
        <v>21.873220616512331</v>
      </c>
      <c r="I11" s="2">
        <v>9.9340670589698128</v>
      </c>
      <c r="J11" s="2">
        <v>19.095198027862558</v>
      </c>
      <c r="K11" s="2">
        <v>49.097514296655312</v>
      </c>
      <c r="L11" s="2">
        <v>-19.775668735889578</v>
      </c>
      <c r="M11" s="2">
        <v>1.0507091362050322E-8</v>
      </c>
      <c r="N11" s="2">
        <v>-9.2940849829172762</v>
      </c>
      <c r="O11" s="2">
        <v>1.3833652467207342E-3</v>
      </c>
      <c r="P11" s="2">
        <v>14.875035916855566</v>
      </c>
      <c r="Q11" s="2">
        <v>2.0526531839296362E-11</v>
      </c>
      <c r="R11" s="2">
        <v>14.194717801951285</v>
      </c>
      <c r="S11" s="1">
        <v>7.7208484600492381E-5</v>
      </c>
    </row>
    <row r="12" spans="2:19" x14ac:dyDescent="0.2">
      <c r="B12" t="s">
        <v>47</v>
      </c>
      <c r="C12" t="str">
        <f>VLOOKUP(B12,xwalk!$A$1:$B$66,2,FALSE)</f>
        <v>Portugal</v>
      </c>
      <c r="D12" s="2">
        <v>49.347702395234279</v>
      </c>
      <c r="E12" s="2">
        <v>6.6627679937523894</v>
      </c>
      <c r="F12" s="2">
        <v>6.1781466553351718</v>
      </c>
      <c r="G12" s="2">
        <v>37.811382955678162</v>
      </c>
      <c r="H12" s="2">
        <v>24.059612761824191</v>
      </c>
      <c r="I12" s="2">
        <v>3.094458704565719</v>
      </c>
      <c r="J12" s="2">
        <v>20.59068498261118</v>
      </c>
      <c r="K12" s="2">
        <v>52.255243550998919</v>
      </c>
      <c r="L12" s="2">
        <v>-25.288089633410088</v>
      </c>
      <c r="M12" s="2">
        <v>2.27574390912953E-11</v>
      </c>
      <c r="N12" s="2">
        <v>-3.5683092891866703</v>
      </c>
      <c r="O12" s="2">
        <v>2.2080403059982E-2</v>
      </c>
      <c r="P12" s="2">
        <v>14.412538327276007</v>
      </c>
      <c r="Q12" s="2">
        <v>3.372258563924424E-12</v>
      </c>
      <c r="R12" s="2">
        <v>14.443860595320757</v>
      </c>
      <c r="S12" s="1">
        <v>1.9955711081262687E-4</v>
      </c>
    </row>
    <row r="13" spans="2:19" x14ac:dyDescent="0.2">
      <c r="B13" t="s">
        <v>18</v>
      </c>
      <c r="C13" t="str">
        <f>VLOOKUP(B13,xwalk!$A$1:$B$66,2,FALSE)</f>
        <v>Finland</v>
      </c>
      <c r="D13" s="2">
        <v>48.179787307875792</v>
      </c>
      <c r="E13" s="2">
        <v>5.3415866185110596</v>
      </c>
      <c r="F13" s="2">
        <v>5.6441092751597033</v>
      </c>
      <c r="G13" s="2">
        <v>40.83451679845345</v>
      </c>
      <c r="H13" s="2">
        <v>29.508172791616332</v>
      </c>
      <c r="I13" s="2">
        <v>3.2143599818038582</v>
      </c>
      <c r="J13" s="2">
        <v>11.823533518793379</v>
      </c>
      <c r="K13" s="2">
        <v>55.453933707786433</v>
      </c>
      <c r="L13" s="2">
        <v>-18.67161451625946</v>
      </c>
      <c r="M13" s="2">
        <v>1.0514507244418192E-14</v>
      </c>
      <c r="N13" s="2">
        <v>-2.1272266367072015</v>
      </c>
      <c r="O13" s="2">
        <v>4.4131089210693412E-2</v>
      </c>
      <c r="P13" s="2">
        <v>6.1794242436336759</v>
      </c>
      <c r="Q13" s="2">
        <v>3.2329186955496679E-5</v>
      </c>
      <c r="R13" s="2">
        <v>14.619416909332983</v>
      </c>
      <c r="S13" s="1">
        <v>2.7252617484745581E-9</v>
      </c>
    </row>
    <row r="14" spans="2:19" x14ac:dyDescent="0.2">
      <c r="B14" t="s">
        <v>30</v>
      </c>
      <c r="C14" t="str">
        <f>VLOOKUP(B14,xwalk!$A$1:$B$66,2,FALSE)</f>
        <v>Jordan</v>
      </c>
      <c r="D14" s="2">
        <v>53.068092286014092</v>
      </c>
      <c r="E14" s="2">
        <v>1.8054051060101199</v>
      </c>
      <c r="F14" s="2">
        <v>2.720321188523374</v>
      </c>
      <c r="G14" s="2">
        <v>42.406181419452423</v>
      </c>
      <c r="H14" s="2">
        <v>36.008918275083168</v>
      </c>
      <c r="I14" s="2">
        <v>1.986496142760209</v>
      </c>
      <c r="J14" s="2">
        <v>4.666989064476768</v>
      </c>
      <c r="K14" s="2">
        <v>57.337596517679863</v>
      </c>
      <c r="L14" s="2">
        <v>-17.059174010930924</v>
      </c>
      <c r="M14" s="2">
        <v>5.0218736058549578E-6</v>
      </c>
      <c r="N14" s="2">
        <v>0.18109103675008908</v>
      </c>
      <c r="O14" s="2">
        <v>0.85498898837987358</v>
      </c>
      <c r="P14" s="2">
        <v>1.946667875953394</v>
      </c>
      <c r="Q14" s="2">
        <v>0.17650962964368561</v>
      </c>
      <c r="R14" s="2">
        <v>14.93141509822744</v>
      </c>
      <c r="S14" s="1">
        <v>1.2564425962229705E-4</v>
      </c>
    </row>
    <row r="15" spans="2:19" x14ac:dyDescent="0.2">
      <c r="B15" t="s">
        <v>46</v>
      </c>
      <c r="C15" t="str">
        <f>VLOOKUP(B15,xwalk!$A$1:$B$66,2,FALSE)</f>
        <v>Poland</v>
      </c>
      <c r="D15" s="2">
        <v>48.399859036193973</v>
      </c>
      <c r="E15" s="2">
        <v>7.8779743189421518</v>
      </c>
      <c r="F15" s="2">
        <v>3.3471235132260371</v>
      </c>
      <c r="G15" s="2">
        <v>40.375043131637852</v>
      </c>
      <c r="H15" s="2">
        <v>32.214955136683692</v>
      </c>
      <c r="I15" s="2">
        <v>4.8213775286371456</v>
      </c>
      <c r="J15" s="2">
        <v>7.2970279305431527</v>
      </c>
      <c r="K15" s="2">
        <v>55.666639404136014</v>
      </c>
      <c r="L15" s="2">
        <v>-16.184903899510282</v>
      </c>
      <c r="M15" s="2">
        <v>2.5860322778232059E-7</v>
      </c>
      <c r="N15" s="2">
        <v>-3.0565967903050062</v>
      </c>
      <c r="O15" s="2">
        <v>9.0496916908575878E-2</v>
      </c>
      <c r="P15" s="2">
        <v>3.9499044173171156</v>
      </c>
      <c r="Q15" s="2">
        <v>8.2948543690815404E-3</v>
      </c>
      <c r="R15" s="2">
        <v>15.291596272498161</v>
      </c>
      <c r="S15" s="1">
        <v>8.9993246943957886E-7</v>
      </c>
    </row>
    <row r="16" spans="2:19" x14ac:dyDescent="0.2">
      <c r="B16" t="s">
        <v>52</v>
      </c>
      <c r="C16" t="str">
        <f>VLOOKUP(B16,xwalk!$A$1:$B$66,2,FALSE)</f>
        <v>Russian Federation</v>
      </c>
      <c r="D16" s="2">
        <v>43.241840887977403</v>
      </c>
      <c r="E16" s="2">
        <v>10.19428275486627</v>
      </c>
      <c r="F16" s="2">
        <v>2.1594675820968301</v>
      </c>
      <c r="G16" s="2">
        <v>44.404408775059487</v>
      </c>
      <c r="H16" s="2">
        <v>26.228857540736161</v>
      </c>
      <c r="I16" s="2">
        <v>4.3989295635253489</v>
      </c>
      <c r="J16" s="2">
        <v>9.363812251597297</v>
      </c>
      <c r="K16" s="2">
        <v>60.008400644141211</v>
      </c>
      <c r="L16" s="2">
        <v>-17.012983347241242</v>
      </c>
      <c r="M16" s="2">
        <v>1.1548820682220996E-7</v>
      </c>
      <c r="N16" s="2">
        <v>-5.7953531913409213</v>
      </c>
      <c r="O16" s="2">
        <v>1.3097834616328121E-6</v>
      </c>
      <c r="P16" s="2">
        <v>7.2043446695004665</v>
      </c>
      <c r="Q16" s="2">
        <v>4.702521735416075E-5</v>
      </c>
      <c r="R16" s="2">
        <v>15.603991869081725</v>
      </c>
      <c r="S16" s="1">
        <v>1.359923107999448E-7</v>
      </c>
    </row>
    <row r="17" spans="2:19" x14ac:dyDescent="0.2">
      <c r="B17" t="s">
        <v>23</v>
      </c>
      <c r="C17" t="str">
        <f>VLOOKUP(B17,xwalk!$A$1:$B$66,2,FALSE)</f>
        <v>Croatia</v>
      </c>
      <c r="D17" s="2">
        <v>47.621450117351387</v>
      </c>
      <c r="E17" s="2">
        <v>11.05623977249625</v>
      </c>
      <c r="F17" s="2">
        <v>7.2447378680001089</v>
      </c>
      <c r="G17" s="2">
        <v>34.077572242152243</v>
      </c>
      <c r="H17" s="2">
        <v>28.927449274183441</v>
      </c>
      <c r="I17" s="2">
        <v>4.9471400338455069</v>
      </c>
      <c r="J17" s="2">
        <v>15.82530624671649</v>
      </c>
      <c r="K17" s="2">
        <v>50.300104445254583</v>
      </c>
      <c r="L17" s="2">
        <v>-18.694000843167945</v>
      </c>
      <c r="M17" s="2">
        <v>9.1060861762014252E-10</v>
      </c>
      <c r="N17" s="2">
        <v>-6.1090997386507429</v>
      </c>
      <c r="O17" s="2">
        <v>4.3608998978602578E-4</v>
      </c>
      <c r="P17" s="2">
        <v>8.5805683787163822</v>
      </c>
      <c r="Q17" s="2">
        <v>8.0274356694163933E-4</v>
      </c>
      <c r="R17" s="2">
        <v>16.22253220310234</v>
      </c>
      <c r="S17" s="1">
        <v>3.1564850884678057E-7</v>
      </c>
    </row>
    <row r="18" spans="2:19" x14ac:dyDescent="0.2">
      <c r="B18" t="s">
        <v>42</v>
      </c>
      <c r="C18" t="str">
        <f>VLOOKUP(B18,xwalk!$A$1:$B$66,2,FALSE)</f>
        <v>Netherlands</v>
      </c>
      <c r="D18" s="2">
        <v>52.256985464300293</v>
      </c>
      <c r="E18" s="2">
        <v>6.4487957515149779</v>
      </c>
      <c r="F18" s="2">
        <v>6.5902956962180372</v>
      </c>
      <c r="G18" s="2">
        <v>34.703923087966693</v>
      </c>
      <c r="H18" s="2">
        <v>28.050123462930792</v>
      </c>
      <c r="I18" s="2">
        <v>2.9811950372467728</v>
      </c>
      <c r="J18" s="2">
        <v>18.027700609400981</v>
      </c>
      <c r="K18" s="2">
        <v>50.94098089042145</v>
      </c>
      <c r="L18" s="2">
        <v>-24.206862001369501</v>
      </c>
      <c r="M18" s="2">
        <v>4.9042728664213737E-9</v>
      </c>
      <c r="N18" s="2">
        <v>-3.467600714268205</v>
      </c>
      <c r="O18" s="2">
        <v>3.5362678967135318E-2</v>
      </c>
      <c r="P18" s="2">
        <v>11.437404913182943</v>
      </c>
      <c r="Q18" s="2">
        <v>1.4974133209558621E-3</v>
      </c>
      <c r="R18" s="2">
        <v>16.237057802454757</v>
      </c>
      <c r="S18" s="1">
        <v>1.3303316370131843E-5</v>
      </c>
    </row>
    <row r="19" spans="2:19" x14ac:dyDescent="0.2">
      <c r="B19" t="s">
        <v>37</v>
      </c>
      <c r="C19" t="str">
        <f>VLOOKUP(B19,xwalk!$A$1:$B$66,2,FALSE)</f>
        <v>Latvia</v>
      </c>
      <c r="D19" s="2">
        <v>35.510285659481482</v>
      </c>
      <c r="E19" s="2">
        <v>25.367150687738992</v>
      </c>
      <c r="F19" s="2">
        <v>7.1383174807319536</v>
      </c>
      <c r="G19" s="2">
        <v>31.98424617204758</v>
      </c>
      <c r="H19" s="2">
        <v>22.512243679905978</v>
      </c>
      <c r="I19" s="2">
        <v>12.784126169400441</v>
      </c>
      <c r="J19" s="2">
        <v>16.335377896661932</v>
      </c>
      <c r="K19" s="2">
        <v>48.368252254031653</v>
      </c>
      <c r="L19" s="2">
        <v>-12.998041979575504</v>
      </c>
      <c r="M19" s="2">
        <v>8.2744390915466294E-3</v>
      </c>
      <c r="N19" s="2">
        <v>-12.583024518338551</v>
      </c>
      <c r="O19" s="2">
        <v>6.9983477018642913E-5</v>
      </c>
      <c r="P19" s="2">
        <v>9.1970604159299789</v>
      </c>
      <c r="Q19" s="2">
        <v>9.9118763366393896E-4</v>
      </c>
      <c r="R19" s="2">
        <v>16.384006081984072</v>
      </c>
      <c r="S19" s="1">
        <v>5.9907854090012998E-4</v>
      </c>
    </row>
    <row r="20" spans="2:19" x14ac:dyDescent="0.2">
      <c r="B20" t="s">
        <v>14</v>
      </c>
      <c r="C20" t="str">
        <f>VLOOKUP(B20,xwalk!$A$1:$B$66,2,FALSE)</f>
        <v>Germany</v>
      </c>
      <c r="D20" s="2">
        <v>40.748416311729542</v>
      </c>
      <c r="E20" s="2">
        <v>16.495255585863148</v>
      </c>
      <c r="F20" s="2">
        <v>8.9521879010388368</v>
      </c>
      <c r="G20" s="2">
        <v>33.80414020136849</v>
      </c>
      <c r="H20" s="2">
        <v>22.902980073843288</v>
      </c>
      <c r="I20" s="2">
        <v>5.6784014898885324</v>
      </c>
      <c r="J20" s="2">
        <v>21.209093151656699</v>
      </c>
      <c r="K20" s="2">
        <v>50.209525284611487</v>
      </c>
      <c r="L20" s="2">
        <v>-17.845436237886254</v>
      </c>
      <c r="M20" s="2">
        <v>6.6789472427223725E-7</v>
      </c>
      <c r="N20" s="2">
        <v>-10.816854095974616</v>
      </c>
      <c r="O20" s="2">
        <v>2.9653123932460383E-5</v>
      </c>
      <c r="P20" s="2">
        <v>12.256905250617862</v>
      </c>
      <c r="Q20" s="2">
        <v>1.7574745621749509E-4</v>
      </c>
      <c r="R20" s="2">
        <v>16.405385083242997</v>
      </c>
      <c r="S20" s="1">
        <v>1.4699793467910062E-7</v>
      </c>
    </row>
    <row r="21" spans="2:19" x14ac:dyDescent="0.2">
      <c r="B21" t="s">
        <v>9</v>
      </c>
      <c r="C21" t="str">
        <f>VLOOKUP(B21,xwalk!$A$1:$B$66,2,FALSE)</f>
        <v>Switzerland</v>
      </c>
      <c r="D21" s="2">
        <v>50.057690244167688</v>
      </c>
      <c r="E21" s="2">
        <v>10.6474890231706</v>
      </c>
      <c r="F21" s="2">
        <v>8.0294944716147487</v>
      </c>
      <c r="G21" s="2">
        <v>31.265326261046969</v>
      </c>
      <c r="H21" s="2">
        <v>23.559809550430611</v>
      </c>
      <c r="I21" s="2">
        <v>3.0222666021954621</v>
      </c>
      <c r="J21" s="2">
        <v>24.143219056400419</v>
      </c>
      <c r="K21" s="2">
        <v>49.274704790973523</v>
      </c>
      <c r="L21" s="2">
        <v>-26.497880693737077</v>
      </c>
      <c r="M21" s="2">
        <v>1.2115734927372203E-17</v>
      </c>
      <c r="N21" s="2">
        <v>-7.6252224209751382</v>
      </c>
      <c r="O21" s="2">
        <v>1.5319859132231784E-7</v>
      </c>
      <c r="P21" s="2">
        <v>16.113724584785672</v>
      </c>
      <c r="Q21" s="2">
        <v>1.00570845440247E-10</v>
      </c>
      <c r="R21" s="2">
        <v>18.009378529926554</v>
      </c>
      <c r="S21" s="1">
        <v>3.8713277499020037E-9</v>
      </c>
    </row>
    <row r="22" spans="2:19" x14ac:dyDescent="0.2">
      <c r="B22" t="s">
        <v>4</v>
      </c>
      <c r="C22" t="str">
        <f>VLOOKUP(B22,xwalk!$A$1:$B$66,2,FALSE)</f>
        <v>Austria</v>
      </c>
      <c r="D22" s="2">
        <v>46.193678877505953</v>
      </c>
      <c r="E22" s="2">
        <v>17.00492667090532</v>
      </c>
      <c r="F22" s="2">
        <v>8.2433826996354096</v>
      </c>
      <c r="G22" s="2">
        <v>28.55801175195332</v>
      </c>
      <c r="H22" s="2">
        <v>21.947423271742188</v>
      </c>
      <c r="I22" s="2">
        <v>5.8884624479035592</v>
      </c>
      <c r="J22" s="2">
        <v>25.444837352179189</v>
      </c>
      <c r="K22" s="2">
        <v>46.719276928175077</v>
      </c>
      <c r="L22" s="2">
        <v>-24.246255605763764</v>
      </c>
      <c r="M22" s="2">
        <v>2.0133274587713503E-15</v>
      </c>
      <c r="N22" s="2">
        <v>-11.11646422300176</v>
      </c>
      <c r="O22" s="2">
        <v>3.4947526030622411E-5</v>
      </c>
      <c r="P22" s="2">
        <v>17.201454652543781</v>
      </c>
      <c r="Q22" s="2">
        <v>1.375239189005564E-11</v>
      </c>
      <c r="R22" s="2">
        <v>18.161265176221757</v>
      </c>
      <c r="S22" s="1">
        <v>1.7582192408062475E-6</v>
      </c>
    </row>
    <row r="23" spans="2:19" x14ac:dyDescent="0.2">
      <c r="B23" t="s">
        <v>26</v>
      </c>
      <c r="C23" t="str">
        <f>VLOOKUP(B23,xwalk!$A$1:$B$66,2,FALSE)</f>
        <v>Ireland</v>
      </c>
      <c r="D23" s="2">
        <v>52.843550744954811</v>
      </c>
      <c r="E23" s="2">
        <v>5.278392059503993</v>
      </c>
      <c r="F23" s="2">
        <v>3.1705050564025301</v>
      </c>
      <c r="G23" s="2">
        <v>38.707552139138663</v>
      </c>
      <c r="H23" s="2">
        <v>34.820043141502147</v>
      </c>
      <c r="I23" s="2">
        <v>1.874593982885232</v>
      </c>
      <c r="J23" s="2">
        <v>6.3693645622254813</v>
      </c>
      <c r="K23" s="2">
        <v>56.935998313387138</v>
      </c>
      <c r="L23" s="2">
        <v>-18.023507603452664</v>
      </c>
      <c r="M23" s="2">
        <v>2.4266912449293999E-8</v>
      </c>
      <c r="N23" s="2">
        <v>-3.4037980766187612</v>
      </c>
      <c r="O23" s="2">
        <v>5.959938681440393E-2</v>
      </c>
      <c r="P23" s="2">
        <v>3.1988595058229512</v>
      </c>
      <c r="Q23" s="2">
        <v>1.3619106048947177E-2</v>
      </c>
      <c r="R23" s="2">
        <v>18.228446174248475</v>
      </c>
      <c r="S23" s="1">
        <v>1.4357472478827342E-8</v>
      </c>
    </row>
    <row r="24" spans="2:19" x14ac:dyDescent="0.2">
      <c r="B24" t="s">
        <v>50</v>
      </c>
      <c r="C24" t="str">
        <f>VLOOKUP(B24,xwalk!$A$1:$B$66,2,FALSE)</f>
        <v>Perm(Russian Federation)</v>
      </c>
      <c r="D24" s="2">
        <v>42.194865930464758</v>
      </c>
      <c r="E24" s="2">
        <v>9.6690100800311889</v>
      </c>
      <c r="F24" s="2">
        <v>4.2047321618662021</v>
      </c>
      <c r="G24" s="2">
        <v>43.931391827637832</v>
      </c>
      <c r="H24" s="2">
        <v>22.815358205570821</v>
      </c>
      <c r="I24" s="2">
        <v>7.2174796345663914</v>
      </c>
      <c r="J24" s="2">
        <v>7.719739894720286</v>
      </c>
      <c r="K24" s="2">
        <v>62.247422265142497</v>
      </c>
      <c r="L24" s="2">
        <v>-19.379507724893937</v>
      </c>
      <c r="M24" s="2">
        <v>7.0329879945656192E-3</v>
      </c>
      <c r="N24" s="2">
        <v>-2.4515304454647975</v>
      </c>
      <c r="O24" s="2">
        <v>0.52942320650537011</v>
      </c>
      <c r="P24" s="2">
        <v>3.5150077328540839</v>
      </c>
      <c r="Q24" s="2">
        <v>0.2881931771815408</v>
      </c>
      <c r="R24" s="2">
        <v>18.316030437504665</v>
      </c>
      <c r="S24" s="1">
        <v>5.6435634684764216E-3</v>
      </c>
    </row>
    <row r="25" spans="2:19" x14ac:dyDescent="0.2">
      <c r="B25" t="s">
        <v>31</v>
      </c>
      <c r="C25" t="str">
        <f>VLOOKUP(B25,xwalk!$A$1:$B$66,2,FALSE)</f>
        <v>Japan</v>
      </c>
      <c r="D25" s="2">
        <v>39.172834336341467</v>
      </c>
      <c r="E25" s="2">
        <v>17.905630644551412</v>
      </c>
      <c r="F25" s="2">
        <v>10.099335017402961</v>
      </c>
      <c r="G25" s="2">
        <v>32.822200001704182</v>
      </c>
      <c r="H25" s="2">
        <v>20.171457112883829</v>
      </c>
      <c r="I25" s="2">
        <v>7.4210395611625328</v>
      </c>
      <c r="J25" s="2">
        <v>21.239284097568898</v>
      </c>
      <c r="K25" s="2">
        <v>51.168219228384729</v>
      </c>
      <c r="L25" s="2">
        <v>-19.001377223457638</v>
      </c>
      <c r="M25" s="2">
        <v>1.4201139328470371E-11</v>
      </c>
      <c r="N25" s="2">
        <v>-10.484591083388878</v>
      </c>
      <c r="O25" s="2">
        <v>1.3872019488977603E-5</v>
      </c>
      <c r="P25" s="2">
        <v>11.139949080165938</v>
      </c>
      <c r="Q25" s="2">
        <v>2.2941795070482412E-5</v>
      </c>
      <c r="R25" s="2">
        <v>18.346019226680546</v>
      </c>
      <c r="S25" s="1">
        <v>3.6871770195495307E-9</v>
      </c>
    </row>
    <row r="26" spans="2:19" x14ac:dyDescent="0.2">
      <c r="B26" t="s">
        <v>59</v>
      </c>
      <c r="C26" t="str">
        <f>VLOOKUP(B26,xwalk!$A$1:$B$66,2,FALSE)</f>
        <v>Thailand</v>
      </c>
      <c r="D26" s="2">
        <v>59.216484782780007</v>
      </c>
      <c r="E26" s="2">
        <v>2.7569547282278579</v>
      </c>
      <c r="F26" s="2">
        <v>2.7063791619896231</v>
      </c>
      <c r="G26" s="2">
        <v>35.320181327002508</v>
      </c>
      <c r="H26" s="2">
        <v>31.036506714105251</v>
      </c>
      <c r="I26" s="2">
        <v>1.1763065348812309</v>
      </c>
      <c r="J26" s="2">
        <v>13.67220980769776</v>
      </c>
      <c r="K26" s="2">
        <v>54.114976943315767</v>
      </c>
      <c r="L26" s="2">
        <v>-28.179978068674757</v>
      </c>
      <c r="M26" s="2">
        <v>6.3429822369697166E-22</v>
      </c>
      <c r="N26" s="2">
        <v>-1.580648193346627</v>
      </c>
      <c r="O26" s="2">
        <v>5.4426336071403583E-2</v>
      </c>
      <c r="P26" s="2">
        <v>10.965830645708136</v>
      </c>
      <c r="Q26" s="2">
        <v>2.3978341720968582E-6</v>
      </c>
      <c r="R26" s="2">
        <v>18.794795616313259</v>
      </c>
      <c r="S26" s="1">
        <v>1.7408723798905192E-8</v>
      </c>
    </row>
    <row r="27" spans="2:19" x14ac:dyDescent="0.2">
      <c r="B27" t="s">
        <v>51</v>
      </c>
      <c r="C27" t="str">
        <f>VLOOKUP(B27,xwalk!$A$1:$B$66,2,FALSE)</f>
        <v>Romania</v>
      </c>
      <c r="D27" s="2">
        <v>57.434354352967532</v>
      </c>
      <c r="E27" s="2">
        <v>5.9929612935898744</v>
      </c>
      <c r="F27" s="2">
        <v>4.7002932386488139</v>
      </c>
      <c r="G27" s="2">
        <v>31.8723911147938</v>
      </c>
      <c r="H27" s="2">
        <v>32.920382243351057</v>
      </c>
      <c r="I27" s="2">
        <v>2.3156663426718369</v>
      </c>
      <c r="J27" s="2">
        <v>14.04493225392798</v>
      </c>
      <c r="K27" s="2">
        <v>50.719019160049129</v>
      </c>
      <c r="L27" s="2">
        <v>-24.513972109616475</v>
      </c>
      <c r="M27" s="2">
        <v>5.2999879110888323E-9</v>
      </c>
      <c r="N27" s="2">
        <v>-3.6772949509180375</v>
      </c>
      <c r="O27" s="2">
        <v>1.618156444654633E-2</v>
      </c>
      <c r="P27" s="2">
        <v>9.3446390152791672</v>
      </c>
      <c r="Q27" s="2">
        <v>2.454784250047904E-4</v>
      </c>
      <c r="R27" s="2">
        <v>18.846628045255329</v>
      </c>
      <c r="S27" s="1">
        <v>1.6773375817629724E-6</v>
      </c>
    </row>
    <row r="28" spans="2:19" x14ac:dyDescent="0.2">
      <c r="B28" t="s">
        <v>38</v>
      </c>
      <c r="C28" t="str">
        <f>VLOOKUP(B28,xwalk!$A$1:$B$66,2,FALSE)</f>
        <v>Macao-China</v>
      </c>
      <c r="D28" s="2">
        <v>49.135192686755133</v>
      </c>
      <c r="E28" s="2">
        <v>10.474020116792969</v>
      </c>
      <c r="F28" s="2">
        <v>8.2412853076724879</v>
      </c>
      <c r="G28" s="2">
        <v>32.149501888779412</v>
      </c>
      <c r="H28" s="2">
        <v>31.407712169290779</v>
      </c>
      <c r="I28" s="2">
        <v>12.71047237436923</v>
      </c>
      <c r="J28" s="2">
        <v>4.86983430011251</v>
      </c>
      <c r="K28" s="2">
        <v>51.011981156227492</v>
      </c>
      <c r="L28" s="2">
        <v>-17.727480517464354</v>
      </c>
      <c r="M28" s="2">
        <v>1.4071522614783324E-9</v>
      </c>
      <c r="N28" s="2">
        <v>2.2364522575762606</v>
      </c>
      <c r="O28" s="2">
        <v>0.2009645480256135</v>
      </c>
      <c r="P28" s="2">
        <v>-3.371451007559978</v>
      </c>
      <c r="Q28" s="2">
        <v>5.3769140267436809E-2</v>
      </c>
      <c r="R28" s="2">
        <v>18.86247926744808</v>
      </c>
      <c r="S28" s="1">
        <v>2.2443489132186961E-11</v>
      </c>
    </row>
    <row r="29" spans="2:19" x14ac:dyDescent="0.2">
      <c r="B29" t="s">
        <v>17</v>
      </c>
      <c r="C29" t="str">
        <f>VLOOKUP(B29,xwalk!$A$1:$B$66,2,FALSE)</f>
        <v>Estonia</v>
      </c>
      <c r="D29" s="2">
        <v>50.193312796854933</v>
      </c>
      <c r="E29" s="2">
        <v>10.71263881700103</v>
      </c>
      <c r="F29" s="2">
        <v>3.999551545598814</v>
      </c>
      <c r="G29" s="2">
        <v>35.094496840545233</v>
      </c>
      <c r="H29" s="2">
        <v>29.730721335524802</v>
      </c>
      <c r="I29" s="2">
        <v>8.0471833395438779</v>
      </c>
      <c r="J29" s="2">
        <v>8.1909493988063122</v>
      </c>
      <c r="K29" s="2">
        <v>54.031145926125014</v>
      </c>
      <c r="L29" s="2">
        <v>-20.462591461330131</v>
      </c>
      <c r="M29" s="2">
        <v>3.0420384456871413E-7</v>
      </c>
      <c r="N29" s="2">
        <v>-2.6654554774571526</v>
      </c>
      <c r="O29" s="2">
        <v>0.18288283914908399</v>
      </c>
      <c r="P29" s="2">
        <v>4.1913978532074978</v>
      </c>
      <c r="Q29" s="2">
        <v>1.6714985165814614E-2</v>
      </c>
      <c r="R29" s="2">
        <v>18.936649085579781</v>
      </c>
      <c r="S29" s="1">
        <v>4.7257572902207953E-7</v>
      </c>
    </row>
    <row r="30" spans="2:19" x14ac:dyDescent="0.2">
      <c r="B30" t="s">
        <v>25</v>
      </c>
      <c r="C30" t="str">
        <f>VLOOKUP(B30,xwalk!$A$1:$B$66,2,FALSE)</f>
        <v>Indonesia</v>
      </c>
      <c r="D30" s="2">
        <v>57.670037860318679</v>
      </c>
      <c r="E30" s="2">
        <v>2.2440207731885451</v>
      </c>
      <c r="F30" s="2">
        <v>0.7712416592216923</v>
      </c>
      <c r="G30" s="2">
        <v>39.314699707271082</v>
      </c>
      <c r="H30" s="2">
        <v>35.150638009691903</v>
      </c>
      <c r="I30" s="2">
        <v>1.298960904128182</v>
      </c>
      <c r="J30" s="2">
        <v>5.1036367059352576</v>
      </c>
      <c r="K30" s="2">
        <v>58.446764380244673</v>
      </c>
      <c r="L30" s="2">
        <v>-22.519399850626776</v>
      </c>
      <c r="M30" s="2">
        <v>2.9148708606612245E-12</v>
      </c>
      <c r="N30" s="2">
        <v>-0.9450598690603631</v>
      </c>
      <c r="O30" s="2">
        <v>0.30465205887569652</v>
      </c>
      <c r="P30" s="2">
        <v>4.3323950467135655</v>
      </c>
      <c r="Q30" s="2">
        <v>1.2156731601772016E-3</v>
      </c>
      <c r="R30" s="2">
        <v>19.132064672973591</v>
      </c>
      <c r="S30" s="1">
        <v>3.1639822472274748E-10</v>
      </c>
    </row>
    <row r="31" spans="2:19" x14ac:dyDescent="0.2">
      <c r="B31" t="s">
        <v>32</v>
      </c>
      <c r="C31" t="str">
        <f>VLOOKUP(B31,xwalk!$A$1:$B$66,2,FALSE)</f>
        <v>Kazakhstan</v>
      </c>
      <c r="D31" s="2">
        <v>52.321537495251988</v>
      </c>
      <c r="E31" s="2">
        <v>1.878511716798519</v>
      </c>
      <c r="F31" s="2">
        <v>1.9758903887894781</v>
      </c>
      <c r="G31" s="2">
        <v>43.824060399160018</v>
      </c>
      <c r="H31" s="2">
        <v>33.254009371234282</v>
      </c>
      <c r="I31" s="2">
        <v>0.72965930520781308</v>
      </c>
      <c r="J31" s="2">
        <v>2.6870277607916999</v>
      </c>
      <c r="K31" s="2">
        <v>63.329303562766214</v>
      </c>
      <c r="L31" s="2">
        <v>-19.067528124017706</v>
      </c>
      <c r="M31" s="2">
        <v>1.0206187389099414E-7</v>
      </c>
      <c r="N31" s="2">
        <v>-1.1488524115907059</v>
      </c>
      <c r="O31" s="2">
        <v>0.12305379795510768</v>
      </c>
      <c r="P31" s="2">
        <v>0.71113737200222182</v>
      </c>
      <c r="Q31" s="2">
        <v>0.46185184582688077</v>
      </c>
      <c r="R31" s="2">
        <v>19.505243163606195</v>
      </c>
      <c r="S31" s="1">
        <v>3.7562515774456575E-8</v>
      </c>
    </row>
    <row r="32" spans="2:19" x14ac:dyDescent="0.2">
      <c r="B32" t="s">
        <v>16</v>
      </c>
      <c r="C32" t="str">
        <f>VLOOKUP(B32,xwalk!$A$1:$B$66,2,FALSE)</f>
        <v>Spain</v>
      </c>
      <c r="D32" s="2">
        <v>39.87581500692793</v>
      </c>
      <c r="E32" s="2">
        <v>24.30520439046397</v>
      </c>
      <c r="F32" s="2">
        <v>12.307240774334529</v>
      </c>
      <c r="G32" s="2">
        <v>23.511739828273551</v>
      </c>
      <c r="H32" s="2">
        <v>15.905728777505241</v>
      </c>
      <c r="I32" s="2">
        <v>9.2503485562529733</v>
      </c>
      <c r="J32" s="2">
        <v>31.748316533324271</v>
      </c>
      <c r="K32" s="2">
        <v>43.095606132917517</v>
      </c>
      <c r="L32" s="2">
        <v>-23.970086229422691</v>
      </c>
      <c r="M32" s="2">
        <v>9.2946078910660289E-24</v>
      </c>
      <c r="N32" s="2">
        <v>-15.054855834210997</v>
      </c>
      <c r="O32" s="2">
        <v>1.0992851088081322E-17</v>
      </c>
      <c r="P32" s="2">
        <v>19.44107575898974</v>
      </c>
      <c r="Q32" s="2">
        <v>4.3973733381476414E-12</v>
      </c>
      <c r="R32" s="2">
        <v>19.583866304643966</v>
      </c>
      <c r="S32" s="1">
        <v>2.9818477592459897E-17</v>
      </c>
    </row>
    <row r="33" spans="2:19" x14ac:dyDescent="0.2">
      <c r="B33" t="s">
        <v>11</v>
      </c>
      <c r="C33" t="str">
        <f>VLOOKUP(B33,xwalk!$A$1:$B$66,2,FALSE)</f>
        <v>Colombia</v>
      </c>
      <c r="D33" s="2">
        <v>55.262262287655957</v>
      </c>
      <c r="E33" s="2">
        <v>5.5725755490487909</v>
      </c>
      <c r="F33" s="2">
        <v>3.109307965833735</v>
      </c>
      <c r="G33" s="2">
        <v>36.055854197461521</v>
      </c>
      <c r="H33" s="2">
        <v>27.63331586849699</v>
      </c>
      <c r="I33" s="2">
        <v>3.3893363176597879</v>
      </c>
      <c r="J33" s="2">
        <v>12.977678213267341</v>
      </c>
      <c r="K33" s="2">
        <v>55.999669600575871</v>
      </c>
      <c r="L33" s="2">
        <v>-27.628946419158968</v>
      </c>
      <c r="M33" s="2">
        <v>3.0265040683869117E-17</v>
      </c>
      <c r="N33" s="2">
        <v>-2.183239231389003</v>
      </c>
      <c r="O33" s="2">
        <v>0.21942295167911136</v>
      </c>
      <c r="P33" s="2">
        <v>9.8683702474336066</v>
      </c>
      <c r="Q33" s="2">
        <v>3.2802080787611044E-10</v>
      </c>
      <c r="R33" s="2">
        <v>19.94381540311435</v>
      </c>
      <c r="S33" s="1">
        <v>2.9277789244677027E-10</v>
      </c>
    </row>
    <row r="34" spans="2:19" x14ac:dyDescent="0.2">
      <c r="B34" t="s">
        <v>29</v>
      </c>
      <c r="C34" t="str">
        <f>VLOOKUP(B34,xwalk!$A$1:$B$66,2,FALSE)</f>
        <v>Italy</v>
      </c>
      <c r="D34" s="2">
        <v>48.705319697811113</v>
      </c>
      <c r="E34" s="2">
        <v>14.148062154768519</v>
      </c>
      <c r="F34" s="2">
        <v>8.1804697190059041</v>
      </c>
      <c r="G34" s="2">
        <v>28.966148428414471</v>
      </c>
      <c r="H34" s="2">
        <v>26.790209949665432</v>
      </c>
      <c r="I34" s="2">
        <v>7.8982456943540651</v>
      </c>
      <c r="J34" s="2">
        <v>16.214331802451351</v>
      </c>
      <c r="K34" s="2">
        <v>49.097212553529147</v>
      </c>
      <c r="L34" s="2">
        <v>-21.915109748145682</v>
      </c>
      <c r="M34" s="2">
        <v>2.8651946046182931E-37</v>
      </c>
      <c r="N34" s="2">
        <v>-6.2498164604144542</v>
      </c>
      <c r="O34" s="2">
        <v>4.8202826192148025E-5</v>
      </c>
      <c r="P34" s="2">
        <v>8.0338620834454471</v>
      </c>
      <c r="Q34" s="2">
        <v>8.6571120841146981E-9</v>
      </c>
      <c r="R34" s="2">
        <v>20.131064125114676</v>
      </c>
      <c r="S34" s="1">
        <v>7.2390738326969478E-33</v>
      </c>
    </row>
    <row r="35" spans="2:19" x14ac:dyDescent="0.2">
      <c r="B35" t="s">
        <v>1</v>
      </c>
      <c r="C35" t="str">
        <f>VLOOKUP(B35,xwalk!$A$1:$B$66,2,FALSE)</f>
        <v>United Arab Emirates</v>
      </c>
      <c r="D35" s="2">
        <v>53.028872375074322</v>
      </c>
      <c r="E35" s="2">
        <v>6.9906115976103429</v>
      </c>
      <c r="F35" s="2">
        <v>4.8684218061505993</v>
      </c>
      <c r="G35" s="2">
        <v>35.112094221164732</v>
      </c>
      <c r="H35" s="2">
        <v>34.789393986970907</v>
      </c>
      <c r="I35" s="2">
        <v>2.6781669750560342</v>
      </c>
      <c r="J35" s="2">
        <v>7.2744784162147038</v>
      </c>
      <c r="K35" s="2">
        <v>55.257960621758372</v>
      </c>
      <c r="L35" s="2">
        <v>-18.239478388103414</v>
      </c>
      <c r="M35" s="2">
        <v>1.9165390534367889E-10</v>
      </c>
      <c r="N35" s="2">
        <v>-4.3124446225543087</v>
      </c>
      <c r="O35" s="2">
        <v>8.5134070583156075E-5</v>
      </c>
      <c r="P35" s="2">
        <v>2.4060566100641045</v>
      </c>
      <c r="Q35" s="2">
        <v>7.9590703938965682E-2</v>
      </c>
      <c r="R35" s="2">
        <v>20.14586640059364</v>
      </c>
      <c r="S35" s="1">
        <v>5.4433634588215184E-12</v>
      </c>
    </row>
    <row r="36" spans="2:19" x14ac:dyDescent="0.2">
      <c r="B36" t="s">
        <v>10</v>
      </c>
      <c r="C36" t="str">
        <f>VLOOKUP(B36,xwalk!$A$1:$B$66,2,FALSE)</f>
        <v>Chile</v>
      </c>
      <c r="D36" s="2">
        <v>54.427259133806913</v>
      </c>
      <c r="E36" s="2">
        <v>8.2500786072208161</v>
      </c>
      <c r="F36" s="2">
        <v>4.1703029853346694</v>
      </c>
      <c r="G36" s="2">
        <v>33.152359273637593</v>
      </c>
      <c r="H36" s="2">
        <v>27.300788778899818</v>
      </c>
      <c r="I36" s="2">
        <v>2.6001048688090052</v>
      </c>
      <c r="J36" s="2">
        <v>16.740931537468899</v>
      </c>
      <c r="K36" s="2">
        <v>53.35817481482227</v>
      </c>
      <c r="L36" s="2">
        <v>-27.126470354907095</v>
      </c>
      <c r="M36" s="2">
        <v>6.4164724502439297E-18</v>
      </c>
      <c r="N36" s="2">
        <v>-5.6499737384118109</v>
      </c>
      <c r="O36" s="2">
        <v>7.6226431197042914E-5</v>
      </c>
      <c r="P36" s="2">
        <v>12.570628552134231</v>
      </c>
      <c r="Q36" s="2">
        <v>3.2097917711198807E-12</v>
      </c>
      <c r="R36" s="2">
        <v>20.205815541184677</v>
      </c>
      <c r="S36" s="1">
        <v>2.1070703095968709E-13</v>
      </c>
    </row>
    <row r="37" spans="2:19" x14ac:dyDescent="0.2">
      <c r="B37" t="s">
        <v>48</v>
      </c>
      <c r="C37" t="str">
        <f>VLOOKUP(B37,xwalk!$A$1:$B$66,2,FALSE)</f>
        <v>Qatar</v>
      </c>
      <c r="D37" s="2">
        <v>60.846884010095302</v>
      </c>
      <c r="E37" s="2">
        <v>1.747466878994888</v>
      </c>
      <c r="F37" s="2">
        <v>4.4455331491412027</v>
      </c>
      <c r="G37" s="2">
        <v>32.960115961768622</v>
      </c>
      <c r="H37" s="2">
        <v>38.980154897663532</v>
      </c>
      <c r="I37" s="2">
        <v>1.1152446045837809</v>
      </c>
      <c r="J37" s="2">
        <v>6.5315181456855251</v>
      </c>
      <c r="K37" s="2">
        <v>53.373082352067172</v>
      </c>
      <c r="L37" s="2">
        <v>-21.86672911243177</v>
      </c>
      <c r="M37" s="2">
        <v>1.1621199367113523E-22</v>
      </c>
      <c r="N37" s="2">
        <v>-0.63222227441110701</v>
      </c>
      <c r="O37" s="2">
        <v>0.11661359549599727</v>
      </c>
      <c r="P37" s="2">
        <v>2.0859849965443225</v>
      </c>
      <c r="Q37" s="2">
        <v>1.3241252037623144E-2</v>
      </c>
      <c r="R37" s="2">
        <v>20.41296639029855</v>
      </c>
      <c r="S37" s="1">
        <v>1.9594690442975067E-22</v>
      </c>
    </row>
    <row r="38" spans="2:19" x14ac:dyDescent="0.2">
      <c r="B38" t="s">
        <v>60</v>
      </c>
      <c r="C38" t="str">
        <f>VLOOKUP(B38,xwalk!$A$1:$B$66,2,FALSE)</f>
        <v>Tunisia</v>
      </c>
      <c r="D38" s="2">
        <v>50.407312159652648</v>
      </c>
      <c r="E38" s="2">
        <v>4.8921298254859993</v>
      </c>
      <c r="F38" s="2">
        <v>6.6852506873743032</v>
      </c>
      <c r="G38" s="2">
        <v>38.015307327487037</v>
      </c>
      <c r="H38" s="2">
        <v>28.485648440537219</v>
      </c>
      <c r="I38" s="2">
        <v>4.1774214350775409</v>
      </c>
      <c r="J38" s="2">
        <v>8.8588636322305483</v>
      </c>
      <c r="K38" s="2">
        <v>58.478066492154689</v>
      </c>
      <c r="L38" s="2">
        <v>-21.921663719115429</v>
      </c>
      <c r="M38" s="2">
        <v>9.1086067138428752E-9</v>
      </c>
      <c r="N38" s="2">
        <v>-0.71470839040845835</v>
      </c>
      <c r="O38" s="2">
        <v>0.62990624961192787</v>
      </c>
      <c r="P38" s="2">
        <v>2.1736129448562451</v>
      </c>
      <c r="Q38" s="2">
        <v>0.31793824982047697</v>
      </c>
      <c r="R38" s="2">
        <v>20.462759164667652</v>
      </c>
      <c r="S38" s="1">
        <v>2.1746622626281315E-6</v>
      </c>
    </row>
    <row r="39" spans="2:19" x14ac:dyDescent="0.2">
      <c r="B39" t="s">
        <v>41</v>
      </c>
      <c r="C39" t="str">
        <f>VLOOKUP(B39,xwalk!$A$1:$B$66,2,FALSE)</f>
        <v>Malaysia</v>
      </c>
      <c r="D39" s="2">
        <v>58.358228522186486</v>
      </c>
      <c r="E39" s="2">
        <v>1.094576916251965</v>
      </c>
      <c r="F39" s="2">
        <v>1.339566840638355</v>
      </c>
      <c r="G39" s="2">
        <v>39.207627720923192</v>
      </c>
      <c r="H39" s="2">
        <v>34.860634654869123</v>
      </c>
      <c r="I39" s="2">
        <v>1.4995423952444069</v>
      </c>
      <c r="J39" s="2">
        <v>3.80080372297981</v>
      </c>
      <c r="K39" s="2">
        <v>59.83901922690665</v>
      </c>
      <c r="L39" s="2">
        <v>-23.497593867317363</v>
      </c>
      <c r="M39" s="2">
        <v>7.6568169188787595E-14</v>
      </c>
      <c r="N39" s="2">
        <v>0.40496547899244195</v>
      </c>
      <c r="O39" s="2">
        <v>0.44729559024867749</v>
      </c>
      <c r="P39" s="2">
        <v>2.461236882341455</v>
      </c>
      <c r="Q39" s="2">
        <v>4.0647409807289835E-2</v>
      </c>
      <c r="R39" s="2">
        <v>20.631391505983459</v>
      </c>
      <c r="S39" s="1">
        <v>1.2077486842231976E-10</v>
      </c>
    </row>
    <row r="40" spans="2:19" x14ac:dyDescent="0.2">
      <c r="B40" t="s">
        <v>22</v>
      </c>
      <c r="C40" t="str">
        <f>VLOOKUP(B40,xwalk!$A$1:$B$66,2,FALSE)</f>
        <v>Hong Kong-China</v>
      </c>
      <c r="D40" s="2">
        <v>47.784762130032192</v>
      </c>
      <c r="E40" s="2">
        <v>5.466397598290011</v>
      </c>
      <c r="F40" s="2">
        <v>13.076740774982371</v>
      </c>
      <c r="G40" s="2">
        <v>33.672099496695417</v>
      </c>
      <c r="H40" s="2">
        <v>26.40792177810637</v>
      </c>
      <c r="I40" s="2">
        <v>7.3899885676360171</v>
      </c>
      <c r="J40" s="2">
        <v>11.46534798283504</v>
      </c>
      <c r="K40" s="2">
        <v>54.736741671422593</v>
      </c>
      <c r="L40" s="2">
        <v>-21.376840351925821</v>
      </c>
      <c r="M40" s="2">
        <v>7.6618981907204001E-8</v>
      </c>
      <c r="N40" s="2">
        <v>1.923590969346006</v>
      </c>
      <c r="O40" s="2">
        <v>0.25100175690936288</v>
      </c>
      <c r="P40" s="2">
        <v>-1.6113927921473312</v>
      </c>
      <c r="Q40" s="2">
        <v>0.44336654177169066</v>
      </c>
      <c r="R40" s="2">
        <v>21.064642174727176</v>
      </c>
      <c r="S40" s="1">
        <v>1.0096295472100074E-6</v>
      </c>
    </row>
    <row r="41" spans="2:19" x14ac:dyDescent="0.2">
      <c r="B41" t="s">
        <v>54</v>
      </c>
      <c r="C41" t="str">
        <f>VLOOKUP(B41,xwalk!$A$1:$B$66,2,FALSE)</f>
        <v>Serbia</v>
      </c>
      <c r="D41" s="2">
        <v>55.298283022397207</v>
      </c>
      <c r="E41" s="2">
        <v>5.8599942728691774</v>
      </c>
      <c r="F41" s="2">
        <v>3.3396078205744408</v>
      </c>
      <c r="G41" s="2">
        <v>35.502114884159163</v>
      </c>
      <c r="H41" s="2">
        <v>28.622547913373879</v>
      </c>
      <c r="I41" s="2">
        <v>2.3879168060816629</v>
      </c>
      <c r="J41" s="2">
        <v>12.3270208024162</v>
      </c>
      <c r="K41" s="2">
        <v>56.662514478128237</v>
      </c>
      <c r="L41" s="2">
        <v>-26.675735109023329</v>
      </c>
      <c r="M41" s="2">
        <v>6.1091129762840239E-18</v>
      </c>
      <c r="N41" s="2">
        <v>-3.4720774667875145</v>
      </c>
      <c r="O41" s="2">
        <v>8.2912490670731046E-3</v>
      </c>
      <c r="P41" s="2">
        <v>8.987412981841759</v>
      </c>
      <c r="Q41" s="2">
        <v>5.7761895798897516E-6</v>
      </c>
      <c r="R41" s="2">
        <v>21.160399593969075</v>
      </c>
      <c r="S41" s="1">
        <v>6.0217275943728836E-10</v>
      </c>
    </row>
    <row r="42" spans="2:19" x14ac:dyDescent="0.2">
      <c r="B42" t="s">
        <v>6</v>
      </c>
      <c r="C42" t="str">
        <f>VLOOKUP(B42,xwalk!$A$1:$B$66,2,FALSE)</f>
        <v>Bulgaria</v>
      </c>
      <c r="D42" s="2">
        <v>51.639058810171768</v>
      </c>
      <c r="E42" s="2">
        <v>9.4614287348321842</v>
      </c>
      <c r="F42" s="2">
        <v>3.182518766884574</v>
      </c>
      <c r="G42" s="2">
        <v>35.716993688111472</v>
      </c>
      <c r="H42" s="2">
        <v>19.841404697155159</v>
      </c>
      <c r="I42" s="2">
        <v>6.2022755965763379</v>
      </c>
      <c r="J42" s="2">
        <v>16.89504041210774</v>
      </c>
      <c r="K42" s="2">
        <v>57.061279294160762</v>
      </c>
      <c r="L42" s="2">
        <v>-31.797654113016609</v>
      </c>
      <c r="M42" s="2">
        <v>1.8377169967974251E-17</v>
      </c>
      <c r="N42" s="2">
        <v>-3.2591531382558463</v>
      </c>
      <c r="O42" s="2">
        <v>9.9130674394786497E-2</v>
      </c>
      <c r="P42" s="2">
        <v>13.712521645223166</v>
      </c>
      <c r="Q42" s="2">
        <v>4.3423939053679854E-6</v>
      </c>
      <c r="R42" s="2">
        <v>21.34428560604929</v>
      </c>
      <c r="S42" s="1">
        <v>1.4575338425492842E-7</v>
      </c>
    </row>
    <row r="43" spans="2:19" x14ac:dyDescent="0.2">
      <c r="B43" t="s">
        <v>5</v>
      </c>
      <c r="C43" t="str">
        <f>VLOOKUP(B43,xwalk!$A$1:$B$66,2,FALSE)</f>
        <v>Belgium</v>
      </c>
      <c r="D43" s="2">
        <v>41.871235620887752</v>
      </c>
      <c r="E43" s="2">
        <v>21.702110237903561</v>
      </c>
      <c r="F43" s="2">
        <v>8.3144013445617073</v>
      </c>
      <c r="G43" s="2">
        <v>28.112252796646992</v>
      </c>
      <c r="H43" s="2">
        <v>17.261651830252809</v>
      </c>
      <c r="I43" s="2">
        <v>9.8557263351874234</v>
      </c>
      <c r="J43" s="2">
        <v>23.09447465880735</v>
      </c>
      <c r="K43" s="2">
        <v>49.788147175752407</v>
      </c>
      <c r="L43" s="2">
        <v>-24.609583790634943</v>
      </c>
      <c r="M43" s="2">
        <v>2.122993806130771E-21</v>
      </c>
      <c r="N43" s="2">
        <v>-11.846383902716138</v>
      </c>
      <c r="O43" s="2">
        <v>3.1829881523448158E-10</v>
      </c>
      <c r="P43" s="2">
        <v>14.780073314245643</v>
      </c>
      <c r="Q43" s="2">
        <v>1.164364180442016E-15</v>
      </c>
      <c r="R43" s="2">
        <v>21.675894379105415</v>
      </c>
      <c r="S43" s="1">
        <v>3.8374703898289274E-19</v>
      </c>
    </row>
    <row r="44" spans="2:19" x14ac:dyDescent="0.2">
      <c r="B44" t="s">
        <v>64</v>
      </c>
      <c r="C44" t="str">
        <f>VLOOKUP(B44,xwalk!$A$1:$B$66,2,FALSE)</f>
        <v>Viet Nam</v>
      </c>
      <c r="D44" s="2">
        <v>49.069164885463032</v>
      </c>
      <c r="E44" s="2">
        <v>9.9798937131096039</v>
      </c>
      <c r="F44" s="2">
        <v>10.09478935617379</v>
      </c>
      <c r="G44" s="2">
        <v>30.85615204525358</v>
      </c>
      <c r="H44" s="2">
        <v>26.618097214501539</v>
      </c>
      <c r="I44" s="2">
        <v>5.570719528577901</v>
      </c>
      <c r="J44" s="2">
        <v>15.099977273746649</v>
      </c>
      <c r="K44" s="2">
        <v>52.71120598317394</v>
      </c>
      <c r="L44" s="2">
        <v>-22.451067670961493</v>
      </c>
      <c r="M44" s="2">
        <v>3.2436566489554597E-10</v>
      </c>
      <c r="N44" s="2">
        <v>-4.409174184531703</v>
      </c>
      <c r="O44" s="2">
        <v>1.3628559794742772E-2</v>
      </c>
      <c r="P44" s="2">
        <v>5.0051879175728597</v>
      </c>
      <c r="Q44" s="2">
        <v>3.5940828606251543E-2</v>
      </c>
      <c r="R44" s="2">
        <v>21.85505393792036</v>
      </c>
      <c r="S44" s="1">
        <v>7.4740667327121429E-11</v>
      </c>
    </row>
    <row r="45" spans="2:19" x14ac:dyDescent="0.2">
      <c r="B45" t="s">
        <v>8</v>
      </c>
      <c r="C45" t="str">
        <f>VLOOKUP(B45,xwalk!$A$1:$B$66,2,FALSE)</f>
        <v>Canada</v>
      </c>
      <c r="D45" s="2">
        <v>51.570034508720923</v>
      </c>
      <c r="E45" s="2">
        <v>6.8255600761406718</v>
      </c>
      <c r="F45" s="2">
        <v>7.5346465196704564</v>
      </c>
      <c r="G45" s="2">
        <v>34.069758895467963</v>
      </c>
      <c r="H45" s="2">
        <v>26.656568059456269</v>
      </c>
      <c r="I45" s="2">
        <v>4.8050439939294707</v>
      </c>
      <c r="J45" s="2">
        <v>12.481661885026019</v>
      </c>
      <c r="K45" s="2">
        <v>56.056726061588243</v>
      </c>
      <c r="L45" s="2">
        <v>-24.913466449264654</v>
      </c>
      <c r="M45" s="2">
        <v>1.6562944807258282E-32</v>
      </c>
      <c r="N45" s="2">
        <v>-2.0205160822112012</v>
      </c>
      <c r="O45" s="2">
        <v>7.7895921211607197E-2</v>
      </c>
      <c r="P45" s="2">
        <v>4.9470153653555631</v>
      </c>
      <c r="Q45" s="2">
        <v>3.7989842193469377E-4</v>
      </c>
      <c r="R45" s="2">
        <v>21.98696716612028</v>
      </c>
      <c r="S45" s="1">
        <v>1.2551487962237299E-21</v>
      </c>
    </row>
    <row r="46" spans="2:19" x14ac:dyDescent="0.2">
      <c r="B46" t="s">
        <v>39</v>
      </c>
      <c r="C46" t="str">
        <f>VLOOKUP(B46,xwalk!$A$1:$B$66,2,FALSE)</f>
        <v>Mexico</v>
      </c>
      <c r="D46" s="2">
        <v>57.562889915792113</v>
      </c>
      <c r="E46" s="2">
        <v>2.433784770813892</v>
      </c>
      <c r="F46" s="2">
        <v>1.954746699010381</v>
      </c>
      <c r="G46" s="2">
        <v>38.048578614383622</v>
      </c>
      <c r="H46" s="2">
        <v>34.229206289539142</v>
      </c>
      <c r="I46" s="2">
        <v>1.411356044939629</v>
      </c>
      <c r="J46" s="2">
        <v>4.0478684752642051</v>
      </c>
      <c r="K46" s="2">
        <v>60.311569190257018</v>
      </c>
      <c r="L46" s="2">
        <v>-23.33368362625297</v>
      </c>
      <c r="M46" s="2">
        <v>1.1042779073719897E-37</v>
      </c>
      <c r="N46" s="2">
        <v>-1.022428725874263</v>
      </c>
      <c r="O46" s="2">
        <v>3.0303246060686389E-2</v>
      </c>
      <c r="P46" s="2">
        <v>2.0931217762538239</v>
      </c>
      <c r="Q46" s="2">
        <v>2.086302635989255E-5</v>
      </c>
      <c r="R46" s="2">
        <v>22.262990575873395</v>
      </c>
      <c r="S46" s="1">
        <v>3.3709990593509264E-36</v>
      </c>
    </row>
    <row r="47" spans="2:19" x14ac:dyDescent="0.2">
      <c r="B47" t="s">
        <v>33</v>
      </c>
      <c r="C47" t="str">
        <f>VLOOKUP(B47,xwalk!$A$1:$B$66,2,FALSE)</f>
        <v>Korea</v>
      </c>
      <c r="D47" s="2">
        <v>30.755846992902079</v>
      </c>
      <c r="E47" s="2">
        <v>37.905583886901773</v>
      </c>
      <c r="F47" s="2">
        <v>11.501196427980069</v>
      </c>
      <c r="G47" s="2">
        <v>19.837372692216071</v>
      </c>
      <c r="H47" s="2">
        <v>13.79154697797952</v>
      </c>
      <c r="I47" s="2">
        <v>15.72375065518337</v>
      </c>
      <c r="J47" s="2">
        <v>28.168675887203261</v>
      </c>
      <c r="K47" s="2">
        <v>42.316026479633827</v>
      </c>
      <c r="L47" s="2">
        <v>-16.964300014922557</v>
      </c>
      <c r="M47" s="2">
        <v>3.1887250040796984E-8</v>
      </c>
      <c r="N47" s="2">
        <v>-22.181833231718404</v>
      </c>
      <c r="O47" s="2">
        <v>9.2540132743843608E-16</v>
      </c>
      <c r="P47" s="2">
        <v>16.667479459223191</v>
      </c>
      <c r="Q47" s="2">
        <v>3.6143547615244105E-9</v>
      </c>
      <c r="R47" s="2">
        <v>22.478653787417755</v>
      </c>
      <c r="S47" s="1">
        <v>5.225180478587133E-13</v>
      </c>
    </row>
    <row r="48" spans="2:19" x14ac:dyDescent="0.2">
      <c r="B48" t="s">
        <v>2</v>
      </c>
      <c r="C48" t="str">
        <f>VLOOKUP(B48,xwalk!$A$1:$B$66,2,FALSE)</f>
        <v>Argentina</v>
      </c>
      <c r="D48" s="2">
        <v>58.438763341416987</v>
      </c>
      <c r="E48" s="2">
        <v>3.7423641903245382</v>
      </c>
      <c r="F48" s="2">
        <v>2.160754405839636</v>
      </c>
      <c r="G48" s="2">
        <v>35.658118062418829</v>
      </c>
      <c r="H48" s="2">
        <v>31.923639168126929</v>
      </c>
      <c r="I48" s="2">
        <v>1.759233425456538</v>
      </c>
      <c r="J48" s="2">
        <v>8.1305673081841743</v>
      </c>
      <c r="K48" s="2">
        <v>58.186560098232377</v>
      </c>
      <c r="L48" s="2">
        <v>-26.515124173290058</v>
      </c>
      <c r="M48" s="2">
        <v>1.4549531117724442E-9</v>
      </c>
      <c r="N48" s="2">
        <v>-1.9831307648680001</v>
      </c>
      <c r="O48" s="2">
        <v>0.15570309452613693</v>
      </c>
      <c r="P48" s="2">
        <v>5.9698129023445379</v>
      </c>
      <c r="Q48" s="2">
        <v>1.6965280063342041E-4</v>
      </c>
      <c r="R48" s="2">
        <v>22.528442035813548</v>
      </c>
      <c r="S48" s="1">
        <v>8.214824835108867E-9</v>
      </c>
    </row>
    <row r="49" spans="2:19" x14ac:dyDescent="0.2">
      <c r="B49" t="s">
        <v>63</v>
      </c>
      <c r="C49" t="str">
        <f>VLOOKUP(B49,xwalk!$A$1:$B$66,2,FALSE)</f>
        <v>United States of America</v>
      </c>
      <c r="D49" s="2">
        <v>56.400687541526402</v>
      </c>
      <c r="E49" s="2">
        <v>6.5017741492571419</v>
      </c>
      <c r="F49" s="2">
        <v>5.6635731935813167</v>
      </c>
      <c r="G49" s="2">
        <v>31.43396511563515</v>
      </c>
      <c r="H49" s="2">
        <v>25.37947545378756</v>
      </c>
      <c r="I49" s="2">
        <v>2.8178686655202969</v>
      </c>
      <c r="J49" s="2">
        <v>17.194686622336292</v>
      </c>
      <c r="K49" s="2">
        <v>54.607969258355851</v>
      </c>
      <c r="L49" s="2">
        <v>-31.021212087738842</v>
      </c>
      <c r="M49" s="2">
        <v>6.2900169667449153E-16</v>
      </c>
      <c r="N49" s="2">
        <v>-3.683905483736845</v>
      </c>
      <c r="O49" s="2">
        <v>1.6921463704824238E-2</v>
      </c>
      <c r="P49" s="2">
        <v>11.531113428754974</v>
      </c>
      <c r="Q49" s="2">
        <v>5.9128322395960614E-8</v>
      </c>
      <c r="R49" s="2">
        <v>23.174004142720701</v>
      </c>
      <c r="S49" s="1">
        <v>2.1643470115939657E-14</v>
      </c>
    </row>
    <row r="50" spans="2:19" x14ac:dyDescent="0.2">
      <c r="B50" t="s">
        <v>13</v>
      </c>
      <c r="C50" t="str">
        <f>VLOOKUP(B50,xwalk!$A$1:$B$66,2,FALSE)</f>
        <v>Czech Republic</v>
      </c>
      <c r="D50" s="2">
        <v>54.945573792893967</v>
      </c>
      <c r="E50" s="2">
        <v>7.8654070314736728</v>
      </c>
      <c r="F50" s="2">
        <v>7.2477748371766388</v>
      </c>
      <c r="G50" s="2">
        <v>29.941244338455729</v>
      </c>
      <c r="H50" s="2">
        <v>24.12174065469668</v>
      </c>
      <c r="I50" s="2">
        <v>8.0584736342762877</v>
      </c>
      <c r="J50" s="2">
        <v>14.52580017425457</v>
      </c>
      <c r="K50" s="2">
        <v>53.293985536772468</v>
      </c>
      <c r="L50" s="2">
        <v>-30.823833138197287</v>
      </c>
      <c r="M50" s="2">
        <v>3.2377326982423529E-18</v>
      </c>
      <c r="N50" s="2">
        <v>0.1930666028026149</v>
      </c>
      <c r="O50" s="2">
        <v>0.93960474958716367</v>
      </c>
      <c r="P50" s="2">
        <v>7.2780253370779313</v>
      </c>
      <c r="Q50" s="2">
        <v>1.8053950962328784E-3</v>
      </c>
      <c r="R50" s="2">
        <v>23.352741198316739</v>
      </c>
      <c r="S50" s="1">
        <v>3.0077388285112444E-15</v>
      </c>
    </row>
    <row r="51" spans="2:19" x14ac:dyDescent="0.2">
      <c r="B51" t="s">
        <v>28</v>
      </c>
      <c r="C51" t="str">
        <f>VLOOKUP(B51,xwalk!$A$1:$B$66,2,FALSE)</f>
        <v>Israel</v>
      </c>
      <c r="D51" s="2">
        <v>50.52527363244338</v>
      </c>
      <c r="E51" s="2">
        <v>12.010517497493421</v>
      </c>
      <c r="F51" s="2">
        <v>4.8523975473952161</v>
      </c>
      <c r="G51" s="2">
        <v>32.611811322667997</v>
      </c>
      <c r="H51" s="2">
        <v>27.883025212110919</v>
      </c>
      <c r="I51" s="2">
        <v>6.4124656786509204</v>
      </c>
      <c r="J51" s="2">
        <v>8.7761377754464345</v>
      </c>
      <c r="K51" s="2">
        <v>56.928371333791723</v>
      </c>
      <c r="L51" s="2">
        <v>-22.642248420332461</v>
      </c>
      <c r="M51" s="2">
        <v>1.2174576905313278E-8</v>
      </c>
      <c r="N51" s="2">
        <v>-5.5980518188425004</v>
      </c>
      <c r="O51" s="2">
        <v>7.9429229009398833E-3</v>
      </c>
      <c r="P51" s="2">
        <v>3.9237402280512184</v>
      </c>
      <c r="Q51" s="2">
        <v>1.5839749947679119E-2</v>
      </c>
      <c r="R51" s="2">
        <v>24.316560011123727</v>
      </c>
      <c r="S51" s="1">
        <v>2.5518784619519651E-10</v>
      </c>
    </row>
    <row r="52" spans="2:19" x14ac:dyDescent="0.2">
      <c r="B52" t="s">
        <v>12</v>
      </c>
      <c r="C52" t="str">
        <f>VLOOKUP(B52,xwalk!$A$1:$B$66,2,FALSE)</f>
        <v>Costa Rica</v>
      </c>
      <c r="D52" s="2">
        <v>58.057250199660807</v>
      </c>
      <c r="E52" s="2">
        <v>4.3670627822836021</v>
      </c>
      <c r="F52" s="2">
        <v>2.378762221900637</v>
      </c>
      <c r="G52" s="2">
        <v>35.196924796154939</v>
      </c>
      <c r="H52" s="2">
        <v>29.226852812786252</v>
      </c>
      <c r="I52" s="2">
        <v>2.5944252974262869</v>
      </c>
      <c r="J52" s="2">
        <v>8.4707171077234715</v>
      </c>
      <c r="K52" s="2">
        <v>59.708004782064002</v>
      </c>
      <c r="L52" s="2">
        <v>-28.830397386874555</v>
      </c>
      <c r="M52" s="2">
        <v>4.1165537875322508E-14</v>
      </c>
      <c r="N52" s="2">
        <v>-1.7726374848573152</v>
      </c>
      <c r="O52" s="2">
        <v>0.25022162013565186</v>
      </c>
      <c r="P52" s="2">
        <v>6.091954885822835</v>
      </c>
      <c r="Q52" s="2">
        <v>4.2326051422649484E-4</v>
      </c>
      <c r="R52" s="2">
        <v>24.511079985909063</v>
      </c>
      <c r="S52" s="1">
        <v>1.2511543282741215E-10</v>
      </c>
    </row>
    <row r="53" spans="2:19" x14ac:dyDescent="0.2">
      <c r="B53" t="s">
        <v>62</v>
      </c>
      <c r="C53" t="str">
        <f>VLOOKUP(B53,xwalk!$A$1:$B$66,2,FALSE)</f>
        <v>Uruguay</v>
      </c>
      <c r="D53" s="2">
        <v>54.370182433006342</v>
      </c>
      <c r="E53" s="2">
        <v>6.6937871652825534</v>
      </c>
      <c r="F53" s="2">
        <v>4.2751536772520211</v>
      </c>
      <c r="G53" s="2">
        <v>34.660876724459079</v>
      </c>
      <c r="H53" s="2">
        <v>22.463838589269699</v>
      </c>
      <c r="I53" s="2">
        <v>2.5147371215607728</v>
      </c>
      <c r="J53" s="2">
        <v>15.83405267392282</v>
      </c>
      <c r="K53" s="2">
        <v>59.187371615246718</v>
      </c>
      <c r="L53" s="2">
        <v>-31.906343843736643</v>
      </c>
      <c r="M53" s="2">
        <v>1.1281706159633105E-24</v>
      </c>
      <c r="N53" s="2">
        <v>-4.1790500437217801</v>
      </c>
      <c r="O53" s="2">
        <v>7.8180120597243774E-3</v>
      </c>
      <c r="P53" s="2">
        <v>11.558898996670798</v>
      </c>
      <c r="Q53" s="2">
        <v>1.0892490590025879E-5</v>
      </c>
      <c r="R53" s="2">
        <v>24.526494890787639</v>
      </c>
      <c r="S53" s="1">
        <v>1.3383942935606669E-12</v>
      </c>
    </row>
    <row r="54" spans="2:19" x14ac:dyDescent="0.2">
      <c r="B54" t="s">
        <v>49</v>
      </c>
      <c r="C54" t="str">
        <f>VLOOKUP(B54,xwalk!$A$1:$B$66,2,FALSE)</f>
        <v>Shanghai-China</v>
      </c>
      <c r="D54" s="2">
        <v>34.068763177009551</v>
      </c>
      <c r="E54" s="2">
        <v>25.269078565749119</v>
      </c>
      <c r="F54" s="2">
        <v>9.9190373416202338</v>
      </c>
      <c r="G54" s="2">
        <v>30.743120915621109</v>
      </c>
      <c r="H54" s="2">
        <v>20.48920613209313</v>
      </c>
      <c r="I54" s="2">
        <v>8.9813609122425238</v>
      </c>
      <c r="J54" s="2">
        <v>15.1694649020685</v>
      </c>
      <c r="K54" s="2">
        <v>55.359968053595843</v>
      </c>
      <c r="L54" s="2">
        <v>-13.57955704491642</v>
      </c>
      <c r="M54" s="2">
        <v>1.4887694296758756E-7</v>
      </c>
      <c r="N54" s="2">
        <v>-16.287717653506597</v>
      </c>
      <c r="O54" s="2">
        <v>1.5302909047649192E-8</v>
      </c>
      <c r="P54" s="2">
        <v>5.2504275604482658</v>
      </c>
      <c r="Q54" s="2">
        <v>3.0337111681150879E-2</v>
      </c>
      <c r="R54" s="2">
        <v>24.616847137974734</v>
      </c>
      <c r="S54" s="1">
        <v>2.347912991629224E-13</v>
      </c>
    </row>
    <row r="55" spans="2:19" x14ac:dyDescent="0.2">
      <c r="B55" t="s">
        <v>58</v>
      </c>
      <c r="C55" t="str">
        <f>VLOOKUP(B55,xwalk!$A$1:$B$66,2,FALSE)</f>
        <v>Chinese Taipei</v>
      </c>
      <c r="D55" s="2">
        <v>39.916701169521239</v>
      </c>
      <c r="E55" s="2">
        <v>23.26272342876219</v>
      </c>
      <c r="F55" s="2">
        <v>14.966287531257629</v>
      </c>
      <c r="G55" s="2">
        <v>21.854287870458929</v>
      </c>
      <c r="H55" s="2">
        <v>18.02684957842359</v>
      </c>
      <c r="I55" s="2">
        <v>9.6409197143882555</v>
      </c>
      <c r="J55" s="2">
        <v>25.53663377615916</v>
      </c>
      <c r="K55" s="2">
        <v>46.795596931028989</v>
      </c>
      <c r="L55" s="2">
        <v>-21.889851591097649</v>
      </c>
      <c r="M55" s="2">
        <v>2.874148069067899E-16</v>
      </c>
      <c r="N55" s="2">
        <v>-13.621803714373934</v>
      </c>
      <c r="O55" s="2">
        <v>8.0407634324841086E-10</v>
      </c>
      <c r="P55" s="2">
        <v>10.570346244901531</v>
      </c>
      <c r="Q55" s="2">
        <v>5.7651030134024047E-5</v>
      </c>
      <c r="R55" s="2">
        <v>24.94130906057006</v>
      </c>
      <c r="S55" s="1">
        <v>1.9897427517614082E-17</v>
      </c>
    </row>
    <row r="56" spans="2:19" x14ac:dyDescent="0.2">
      <c r="B56" t="s">
        <v>44</v>
      </c>
      <c r="C56" t="str">
        <f>VLOOKUP(B56,xwalk!$A$1:$B$66,2,FALSE)</f>
        <v>New Zealand</v>
      </c>
      <c r="D56" s="2">
        <v>60.135934873543192</v>
      </c>
      <c r="E56" s="2">
        <v>2.0445769439969999</v>
      </c>
      <c r="F56" s="2">
        <v>2.6286483323810499</v>
      </c>
      <c r="G56" s="2">
        <v>35.190839850078753</v>
      </c>
      <c r="H56" s="2">
        <v>33.78440040392276</v>
      </c>
      <c r="I56" s="2">
        <v>1.2473663959469079</v>
      </c>
      <c r="J56" s="2">
        <v>4.4149851024706299</v>
      </c>
      <c r="K56" s="2">
        <v>60.553248097659718</v>
      </c>
      <c r="L56" s="2">
        <v>-26.351534469620432</v>
      </c>
      <c r="M56" s="2">
        <v>7.7475467890027321E-17</v>
      </c>
      <c r="N56" s="2">
        <v>-0.79721054805009195</v>
      </c>
      <c r="O56" s="2">
        <v>0.35050331503773652</v>
      </c>
      <c r="P56" s="2">
        <v>1.78633677008958</v>
      </c>
      <c r="Q56" s="2">
        <v>0.17899726806175245</v>
      </c>
      <c r="R56" s="2">
        <v>25.362408247580966</v>
      </c>
      <c r="S56" s="1">
        <v>1.4366159535801825E-15</v>
      </c>
    </row>
    <row r="57" spans="2:19" x14ac:dyDescent="0.2">
      <c r="B57" t="s">
        <v>21</v>
      </c>
      <c r="C57" t="str">
        <f>VLOOKUP(B57,xwalk!$A$1:$B$66,2,FALSE)</f>
        <v>Greece</v>
      </c>
      <c r="D57" s="2">
        <v>44.375109011765019</v>
      </c>
      <c r="E57" s="2">
        <v>20.371838102570852</v>
      </c>
      <c r="F57" s="2">
        <v>4.4976621783082766</v>
      </c>
      <c r="G57" s="2">
        <v>30.755390707355868</v>
      </c>
      <c r="H57" s="2">
        <v>23.312047522825772</v>
      </c>
      <c r="I57" s="2">
        <v>9.3159271706819027</v>
      </c>
      <c r="J57" s="2">
        <v>10.8046368613168</v>
      </c>
      <c r="K57" s="2">
        <v>56.567388445175538</v>
      </c>
      <c r="L57" s="2">
        <v>-21.063061488939248</v>
      </c>
      <c r="M57" s="2">
        <v>7.6538367984297894E-10</v>
      </c>
      <c r="N57" s="2">
        <v>-11.055910931888949</v>
      </c>
      <c r="O57" s="2">
        <v>1.2466181432066288E-5</v>
      </c>
      <c r="P57" s="2">
        <v>6.3069746830085229</v>
      </c>
      <c r="Q57" s="2">
        <v>2.0503063434254736E-4</v>
      </c>
      <c r="R57" s="2">
        <v>25.81199773781967</v>
      </c>
      <c r="S57" s="1">
        <v>5.1661438749199644E-16</v>
      </c>
    </row>
    <row r="58" spans="2:19" x14ac:dyDescent="0.2">
      <c r="B58" t="s">
        <v>20</v>
      </c>
      <c r="C58" t="str">
        <f>VLOOKUP(B58,xwalk!$A$1:$B$66,2,FALSE)</f>
        <v>United Kingdom</v>
      </c>
      <c r="D58" s="2">
        <v>59.319072866221589</v>
      </c>
      <c r="E58" s="2">
        <v>1.973934304732424</v>
      </c>
      <c r="F58" s="2">
        <v>2.1407639966719039</v>
      </c>
      <c r="G58" s="2">
        <v>36.566228832374073</v>
      </c>
      <c r="H58" s="2">
        <v>29.46889846380121</v>
      </c>
      <c r="I58" s="2">
        <v>0.65911511905446352</v>
      </c>
      <c r="J58" s="2">
        <v>6.722786583330528</v>
      </c>
      <c r="K58" s="2">
        <v>63.149199833813803</v>
      </c>
      <c r="L58" s="2">
        <v>-29.850174402420379</v>
      </c>
      <c r="M58" s="2">
        <v>5.9620136007489515E-24</v>
      </c>
      <c r="N58" s="2">
        <v>-1.3148191856779605</v>
      </c>
      <c r="O58" s="2">
        <v>3.5708915899911923E-3</v>
      </c>
      <c r="P58" s="2">
        <v>4.5820225866586242</v>
      </c>
      <c r="Q58" s="2">
        <v>1.4704242581984508E-4</v>
      </c>
      <c r="R58" s="2">
        <v>26.582971001439731</v>
      </c>
      <c r="S58" s="1">
        <v>2.7821556636671359E-18</v>
      </c>
    </row>
    <row r="59" spans="2:19" x14ac:dyDescent="0.2">
      <c r="B59" t="s">
        <v>3</v>
      </c>
      <c r="C59" t="str">
        <f>VLOOKUP(B59,xwalk!$A$1:$B$66,2,FALSE)</f>
        <v>Australia</v>
      </c>
      <c r="D59" s="2">
        <v>61.073045233306111</v>
      </c>
      <c r="E59" s="2">
        <v>1.953635386425379</v>
      </c>
      <c r="F59" s="2">
        <v>3.8592803265485101</v>
      </c>
      <c r="G59" s="2">
        <v>33.114039053719999</v>
      </c>
      <c r="H59" s="2">
        <v>30.337137908201711</v>
      </c>
      <c r="I59" s="2">
        <v>1.2029370378904229</v>
      </c>
      <c r="J59" s="2">
        <v>8.4263692365180045</v>
      </c>
      <c r="K59" s="2">
        <v>60.033555817389882</v>
      </c>
      <c r="L59" s="2">
        <v>-30.735907325104399</v>
      </c>
      <c r="M59" s="2">
        <v>1.2639857003515839E-66</v>
      </c>
      <c r="N59" s="2">
        <v>-0.75069834853495609</v>
      </c>
      <c r="O59" s="2">
        <v>0.16404030595359065</v>
      </c>
      <c r="P59" s="2">
        <v>4.5670889099694945</v>
      </c>
      <c r="Q59" s="2">
        <v>1.2568543071953185E-4</v>
      </c>
      <c r="R59" s="2">
        <v>26.919516763669883</v>
      </c>
      <c r="S59" s="1">
        <v>2.7287434433280643E-58</v>
      </c>
    </row>
    <row r="60" spans="2:19" x14ac:dyDescent="0.2">
      <c r="B60" t="s">
        <v>56</v>
      </c>
      <c r="C60" t="str">
        <f>VLOOKUP(B60,xwalk!$A$1:$B$66,2,FALSE)</f>
        <v>Slovenia</v>
      </c>
      <c r="D60" s="2">
        <v>51.683084920575141</v>
      </c>
      <c r="E60" s="2">
        <v>12.35428607957909</v>
      </c>
      <c r="F60" s="2">
        <v>7.1759981771306904</v>
      </c>
      <c r="G60" s="2">
        <v>28.786630822715079</v>
      </c>
      <c r="H60" s="2">
        <v>26.20778415821292</v>
      </c>
      <c r="I60" s="2">
        <v>5.5772320742993289</v>
      </c>
      <c r="J60" s="2">
        <v>12.138970862725181</v>
      </c>
      <c r="K60" s="2">
        <v>56.076012904762592</v>
      </c>
      <c r="L60" s="2">
        <v>-25.47530076236222</v>
      </c>
      <c r="M60" s="2">
        <v>7.5272182161498952E-19</v>
      </c>
      <c r="N60" s="2">
        <v>-6.7770540052797612</v>
      </c>
      <c r="O60" s="2">
        <v>8.3249678066210761E-4</v>
      </c>
      <c r="P60" s="2">
        <v>4.9629726855944902</v>
      </c>
      <c r="Q60" s="2">
        <v>3.4503517168610616E-2</v>
      </c>
      <c r="R60" s="2">
        <v>27.289382082047513</v>
      </c>
      <c r="S60" s="1">
        <v>9.9664872286770559E-16</v>
      </c>
    </row>
    <row r="61" spans="2:19" x14ac:dyDescent="0.2">
      <c r="B61" t="s">
        <v>7</v>
      </c>
      <c r="C61" t="str">
        <f>VLOOKUP(B61,xwalk!$A$1:$B$66,2,FALSE)</f>
        <v>Brazil</v>
      </c>
      <c r="D61" s="2">
        <v>62.497206117817107</v>
      </c>
      <c r="E61" s="2">
        <v>3.020074557989425</v>
      </c>
      <c r="F61" s="2">
        <v>3.4203904625355639</v>
      </c>
      <c r="G61" s="2">
        <v>31.06232886165791</v>
      </c>
      <c r="H61" s="2">
        <v>28.415277243385319</v>
      </c>
      <c r="I61" s="2">
        <v>1.532585069998933</v>
      </c>
      <c r="J61" s="2">
        <v>11.397589174084811</v>
      </c>
      <c r="K61" s="2">
        <v>58.654548512530937</v>
      </c>
      <c r="L61" s="2">
        <v>-34.081928874431789</v>
      </c>
      <c r="M61" s="2">
        <v>1.2648806230348054E-47</v>
      </c>
      <c r="N61" s="2">
        <v>-1.4874894879904921</v>
      </c>
      <c r="O61" s="2">
        <v>1.8124281192693586E-2</v>
      </c>
      <c r="P61" s="2">
        <v>7.9771987115492466</v>
      </c>
      <c r="Q61" s="2">
        <v>4.4216957993288869E-11</v>
      </c>
      <c r="R61" s="2">
        <v>27.592219650873027</v>
      </c>
      <c r="S61" s="1">
        <v>4.0898098633547331E-27</v>
      </c>
    </row>
    <row r="62" spans="2:19" x14ac:dyDescent="0.2">
      <c r="B62" t="s">
        <v>15</v>
      </c>
      <c r="C62" t="str">
        <f>VLOOKUP(B62,xwalk!$A$1:$B$66,2,FALSE)</f>
        <v>Denmark</v>
      </c>
      <c r="D62" s="2">
        <v>58.896864269080837</v>
      </c>
      <c r="E62" s="2">
        <v>3.7737653569419729</v>
      </c>
      <c r="F62" s="2">
        <v>2.7546025367683469</v>
      </c>
      <c r="G62" s="2">
        <v>34.574767837208839</v>
      </c>
      <c r="H62" s="2">
        <v>30.222203628361381</v>
      </c>
      <c r="I62" s="2">
        <v>1.9870395559786029</v>
      </c>
      <c r="J62" s="2">
        <v>4.9124345232854552</v>
      </c>
      <c r="K62" s="2">
        <v>62.87832229237457</v>
      </c>
      <c r="L62" s="2">
        <v>-28.674660640719456</v>
      </c>
      <c r="M62" s="2">
        <v>3.173384154860625E-18</v>
      </c>
      <c r="N62" s="2">
        <v>-1.78672580096337</v>
      </c>
      <c r="O62" s="2">
        <v>5.5791923880472959E-2</v>
      </c>
      <c r="P62" s="2">
        <v>2.1578319865171083</v>
      </c>
      <c r="Q62" s="2">
        <v>0.15695875786903349</v>
      </c>
      <c r="R62" s="2">
        <v>28.303554455165731</v>
      </c>
      <c r="S62" s="1">
        <v>9.2452906189382842E-25</v>
      </c>
    </row>
    <row r="63" spans="2:19" x14ac:dyDescent="0.2">
      <c r="B63" t="s">
        <v>55</v>
      </c>
      <c r="C63" t="str">
        <f>VLOOKUP(B63,xwalk!$A$1:$B$66,2,FALSE)</f>
        <v>Slovak Republic</v>
      </c>
      <c r="D63" s="2">
        <v>51.255681688775233</v>
      </c>
      <c r="E63" s="2">
        <v>11.170791754379691</v>
      </c>
      <c r="F63" s="2">
        <v>9.8645331389818853</v>
      </c>
      <c r="G63" s="2">
        <v>27.708993417863208</v>
      </c>
      <c r="H63" s="2">
        <v>20.634352269313609</v>
      </c>
      <c r="I63" s="2">
        <v>3.5508112048027249</v>
      </c>
      <c r="J63" s="2">
        <v>19.631499180824679</v>
      </c>
      <c r="K63" s="2">
        <v>56.183337345059002</v>
      </c>
      <c r="L63" s="2">
        <v>-30.621329419461624</v>
      </c>
      <c r="M63" s="2">
        <v>1.4200423582464555E-18</v>
      </c>
      <c r="N63" s="2">
        <v>-7.6199805495769652</v>
      </c>
      <c r="O63" s="2">
        <v>3.2960887455858559E-5</v>
      </c>
      <c r="P63" s="2">
        <v>9.7669660418427942</v>
      </c>
      <c r="Q63" s="2">
        <v>3.8699524146159543E-3</v>
      </c>
      <c r="R63" s="2">
        <v>28.474343927195793</v>
      </c>
      <c r="S63" s="1">
        <v>9.0325361005326087E-15</v>
      </c>
    </row>
    <row r="64" spans="2:19" x14ac:dyDescent="0.2">
      <c r="B64" t="s">
        <v>36</v>
      </c>
      <c r="C64" t="str">
        <f>VLOOKUP(B64,xwalk!$A$1:$B$66,2,FALSE)</f>
        <v>Luxembourg</v>
      </c>
      <c r="D64" s="2">
        <v>62.847559242338377</v>
      </c>
      <c r="E64" s="2">
        <v>5.6785659652638953</v>
      </c>
      <c r="F64" s="2">
        <v>2.437062902836673</v>
      </c>
      <c r="G64" s="2">
        <v>29.036811889561051</v>
      </c>
      <c r="H64" s="2">
        <v>22.521151171010921</v>
      </c>
      <c r="I64" s="2">
        <v>1.91394885928648</v>
      </c>
      <c r="J64" s="2">
        <v>14.805432845642891</v>
      </c>
      <c r="K64" s="2">
        <v>60.759467124059711</v>
      </c>
      <c r="L64" s="2">
        <v>-40.326408071327457</v>
      </c>
      <c r="M64" s="2">
        <v>3.7237563501863312E-41</v>
      </c>
      <c r="N64" s="2">
        <v>-3.7646171059774156</v>
      </c>
      <c r="O64" s="2">
        <v>1.0462228025974413E-3</v>
      </c>
      <c r="P64" s="2">
        <v>12.368369942806218</v>
      </c>
      <c r="Q64" s="2">
        <v>3.4327030458023661E-13</v>
      </c>
      <c r="R64" s="2">
        <v>31.72265523449866</v>
      </c>
      <c r="S64" s="1">
        <v>2.7708068586561854E-22</v>
      </c>
    </row>
    <row r="65" spans="2:19" x14ac:dyDescent="0.2">
      <c r="B65" t="s">
        <v>45</v>
      </c>
      <c r="C65" t="str">
        <f>VLOOKUP(B65,xwalk!$A$1:$B$66,2,FALSE)</f>
        <v>Peru</v>
      </c>
      <c r="D65" s="2">
        <v>65.074100741989838</v>
      </c>
      <c r="E65" s="2">
        <v>3.9841598925697479</v>
      </c>
      <c r="F65" s="2">
        <v>2.2526086050583611</v>
      </c>
      <c r="G65" s="2">
        <v>28.689130760382049</v>
      </c>
      <c r="H65" s="2">
        <v>30.03423756736527</v>
      </c>
      <c r="I65" s="2">
        <v>1.9106557930045029</v>
      </c>
      <c r="J65" s="2">
        <v>7.4466642435700674</v>
      </c>
      <c r="K65" s="2">
        <v>60.608442396060163</v>
      </c>
      <c r="L65" s="2">
        <v>-35.039863174624571</v>
      </c>
      <c r="M65" s="2">
        <v>5.2995055098362494E-28</v>
      </c>
      <c r="N65" s="2">
        <v>-2.0735040995652447</v>
      </c>
      <c r="O65" s="2">
        <v>0.12572702073357792</v>
      </c>
      <c r="P65" s="2">
        <v>5.1940556385117063</v>
      </c>
      <c r="Q65" s="2">
        <v>2.0409889220431658E-4</v>
      </c>
      <c r="R65" s="2">
        <v>31.919311635678113</v>
      </c>
      <c r="S65" s="1">
        <v>2.527081889318129E-20</v>
      </c>
    </row>
    <row r="66" spans="2:19" x14ac:dyDescent="0.2">
      <c r="B66" t="s">
        <v>53</v>
      </c>
      <c r="C66" t="str">
        <f>VLOOKUP(B66,xwalk!$A$1:$B$66,2,FALSE)</f>
        <v>Singapore</v>
      </c>
      <c r="D66" s="2">
        <v>62.121863715559847</v>
      </c>
      <c r="E66" s="2">
        <v>8.0146121833682784</v>
      </c>
      <c r="F66" s="2">
        <v>4.2243500517022081</v>
      </c>
      <c r="G66" s="2">
        <v>25.639174049369661</v>
      </c>
      <c r="H66" s="2">
        <v>27.721471069335131</v>
      </c>
      <c r="I66" s="2">
        <v>2.6833521501100721</v>
      </c>
      <c r="J66" s="2">
        <v>8.5727804965722108</v>
      </c>
      <c r="K66" s="2">
        <v>61.022396283982573</v>
      </c>
      <c r="L66" s="2">
        <v>-34.400392646224716</v>
      </c>
      <c r="M66" s="2">
        <v>5.3688842097245021E-24</v>
      </c>
      <c r="N66" s="2">
        <v>-5.3312600332582063</v>
      </c>
      <c r="O66" s="2">
        <v>1.4033644631983762E-3</v>
      </c>
      <c r="P66" s="2">
        <v>4.3484304448700026</v>
      </c>
      <c r="Q66" s="2">
        <v>4.9905081396174524E-3</v>
      </c>
      <c r="R66" s="2">
        <v>35.383222234612916</v>
      </c>
      <c r="S66" s="1">
        <v>1.529506467991544E-27</v>
      </c>
    </row>
    <row r="67" spans="2:19" x14ac:dyDescent="0.2">
      <c r="B67" t="s">
        <v>0</v>
      </c>
      <c r="C67" t="str">
        <f>VLOOKUP(B67,xwalk!$A$1:$B$66,2,FALSE)</f>
        <v>Albania</v>
      </c>
    </row>
  </sheetData>
  <autoFilter ref="B3:S3">
    <sortState ref="B4:S67">
      <sortCondition ref="R3"/>
    </sortState>
  </autoFilter>
  <phoneticPr fontId="0" type="noConversion"/>
  <conditionalFormatting sqref="S5:S67">
    <cfRule type="cellIs" dxfId="10" priority="1" stopIfTrue="1" operator="lessThan">
      <formula>0.05</formula>
    </cfRule>
  </conditionalFormatting>
  <pageMargins left="0.75" right="0.75" top="1" bottom="1" header="0.5" footer="0.5"/>
  <headerFooter alignWithMargins="0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Z68"/>
  <sheetViews>
    <sheetView workbookViewId="0">
      <selection activeCell="AA9" sqref="AA9"/>
    </sheetView>
  </sheetViews>
  <sheetFormatPr defaultRowHeight="12.75" x14ac:dyDescent="0.2"/>
  <sheetData>
    <row r="2" spans="2:26" x14ac:dyDescent="0.2">
      <c r="C2" t="s">
        <v>81</v>
      </c>
      <c r="D2" t="s">
        <v>82</v>
      </c>
      <c r="E2" t="s">
        <v>81</v>
      </c>
      <c r="F2" t="s">
        <v>82</v>
      </c>
      <c r="G2" t="s">
        <v>81</v>
      </c>
      <c r="H2" t="s">
        <v>82</v>
      </c>
      <c r="I2" t="s">
        <v>81</v>
      </c>
      <c r="J2" t="s">
        <v>82</v>
      </c>
      <c r="K2" t="s">
        <v>83</v>
      </c>
      <c r="L2" t="s">
        <v>84</v>
      </c>
      <c r="M2" t="s">
        <v>83</v>
      </c>
      <c r="N2" t="s">
        <v>84</v>
      </c>
      <c r="O2" t="s">
        <v>83</v>
      </c>
      <c r="P2" t="s">
        <v>84</v>
      </c>
      <c r="Q2" t="s">
        <v>83</v>
      </c>
      <c r="R2" t="s">
        <v>84</v>
      </c>
      <c r="S2" t="s">
        <v>85</v>
      </c>
      <c r="T2" t="s">
        <v>208</v>
      </c>
      <c r="U2" t="s">
        <v>85</v>
      </c>
      <c r="V2" t="s">
        <v>208</v>
      </c>
      <c r="W2" t="s">
        <v>85</v>
      </c>
      <c r="X2" t="s">
        <v>208</v>
      </c>
      <c r="Y2" t="s">
        <v>85</v>
      </c>
      <c r="Z2" t="s">
        <v>208</v>
      </c>
    </row>
    <row r="3" spans="2:26" x14ac:dyDescent="0.2">
      <c r="C3" t="s">
        <v>73</v>
      </c>
      <c r="D3" t="s">
        <v>73</v>
      </c>
      <c r="E3" t="s">
        <v>75</v>
      </c>
      <c r="F3" t="s">
        <v>75</v>
      </c>
      <c r="G3" t="s">
        <v>76</v>
      </c>
      <c r="H3" t="s">
        <v>76</v>
      </c>
      <c r="I3" t="s">
        <v>77</v>
      </c>
      <c r="J3" t="s">
        <v>77</v>
      </c>
      <c r="K3" t="s">
        <v>73</v>
      </c>
      <c r="L3" t="s">
        <v>73</v>
      </c>
      <c r="M3" t="s">
        <v>75</v>
      </c>
      <c r="N3" t="s">
        <v>75</v>
      </c>
      <c r="O3" t="s">
        <v>76</v>
      </c>
      <c r="P3" t="s">
        <v>76</v>
      </c>
      <c r="Q3" t="s">
        <v>77</v>
      </c>
      <c r="R3" t="s">
        <v>77</v>
      </c>
      <c r="S3" t="s">
        <v>73</v>
      </c>
      <c r="T3" t="s">
        <v>73</v>
      </c>
      <c r="U3" t="s">
        <v>75</v>
      </c>
      <c r="V3" t="s">
        <v>75</v>
      </c>
      <c r="W3" t="s">
        <v>76</v>
      </c>
      <c r="X3" t="s">
        <v>76</v>
      </c>
      <c r="Y3" t="s">
        <v>77</v>
      </c>
      <c r="Z3" t="s">
        <v>77</v>
      </c>
    </row>
    <row r="4" spans="2:26" x14ac:dyDescent="0.2">
      <c r="B4" t="s">
        <v>0</v>
      </c>
    </row>
    <row r="5" spans="2:26" x14ac:dyDescent="0.2">
      <c r="B5" t="s">
        <v>1</v>
      </c>
      <c r="C5">
        <v>53.028872375074322</v>
      </c>
      <c r="D5">
        <v>2.4051598602075561</v>
      </c>
      <c r="E5">
        <v>6.9906115976103429</v>
      </c>
      <c r="F5">
        <v>1.0377344667889594</v>
      </c>
      <c r="G5">
        <v>4.8684218061505993</v>
      </c>
      <c r="H5">
        <v>0.94087062403192101</v>
      </c>
      <c r="I5">
        <v>35.112094221164732</v>
      </c>
      <c r="J5">
        <v>2.2425141473695382</v>
      </c>
      <c r="K5">
        <v>34.789393986970907</v>
      </c>
      <c r="L5">
        <v>1.8387987704297333</v>
      </c>
      <c r="M5">
        <v>2.6781669750560342</v>
      </c>
      <c r="N5">
        <v>0.51338837295922812</v>
      </c>
      <c r="O5">
        <v>7.2744784162147038</v>
      </c>
      <c r="P5">
        <v>1.0254660879155664</v>
      </c>
      <c r="Q5">
        <v>55.257960621758372</v>
      </c>
      <c r="R5">
        <v>1.9469161611837174</v>
      </c>
      <c r="S5">
        <v>-18.239478388103414</v>
      </c>
      <c r="T5">
        <v>1.9165390534367889E-10</v>
      </c>
      <c r="U5">
        <v>-4.3124446225543087</v>
      </c>
      <c r="V5">
        <v>8.5134070583156075E-5</v>
      </c>
      <c r="W5">
        <v>2.4060566100641045</v>
      </c>
      <c r="X5">
        <v>7.9590703938965682E-2</v>
      </c>
      <c r="Y5">
        <v>20.14586640059364</v>
      </c>
      <c r="Z5">
        <v>5.4433634588215184E-12</v>
      </c>
    </row>
    <row r="6" spans="2:26" x14ac:dyDescent="0.2">
      <c r="B6" t="s">
        <v>2</v>
      </c>
      <c r="C6">
        <v>58.438763341416987</v>
      </c>
      <c r="D6">
        <v>3.3051873415100026</v>
      </c>
      <c r="E6">
        <v>0</v>
      </c>
      <c r="G6">
        <v>0</v>
      </c>
      <c r="I6">
        <v>35.658118062418829</v>
      </c>
      <c r="J6">
        <v>3.159463834604864</v>
      </c>
      <c r="K6">
        <v>31.923639168126929</v>
      </c>
      <c r="L6">
        <v>2.7529518135814262</v>
      </c>
      <c r="M6">
        <v>0</v>
      </c>
      <c r="O6">
        <v>8.1305673081841743</v>
      </c>
      <c r="P6">
        <v>1.559182195821438</v>
      </c>
      <c r="Q6">
        <v>58.186560098232377</v>
      </c>
      <c r="R6">
        <v>2.491125913413696</v>
      </c>
      <c r="S6">
        <v>-26.515124173290058</v>
      </c>
      <c r="T6">
        <v>1.4549531117724442E-9</v>
      </c>
      <c r="U6">
        <v>0</v>
      </c>
      <c r="W6">
        <v>0</v>
      </c>
      <c r="Y6">
        <v>22.528442035813548</v>
      </c>
      <c r="Z6">
        <v>8.214824835108867E-9</v>
      </c>
    </row>
    <row r="7" spans="2:26" x14ac:dyDescent="0.2">
      <c r="B7" t="s">
        <v>3</v>
      </c>
      <c r="C7">
        <v>61.073045233306111</v>
      </c>
      <c r="D7">
        <v>1.3663751783535922</v>
      </c>
      <c r="E7">
        <v>1.953635386425379</v>
      </c>
      <c r="F7">
        <v>0.37934767752328552</v>
      </c>
      <c r="G7">
        <v>3.8592803265485101</v>
      </c>
      <c r="H7">
        <v>0.62236577419779704</v>
      </c>
      <c r="I7">
        <v>33.114039053719999</v>
      </c>
      <c r="J7">
        <v>1.3267533964664271</v>
      </c>
      <c r="K7">
        <v>30.337137908201711</v>
      </c>
      <c r="L7">
        <v>1.6269799317117111</v>
      </c>
      <c r="M7">
        <v>0</v>
      </c>
      <c r="O7">
        <v>8.4263692365180045</v>
      </c>
      <c r="P7">
        <v>1.0201964683859197</v>
      </c>
      <c r="Q7">
        <v>60.033555817389882</v>
      </c>
      <c r="R7">
        <v>1.4202053775565706</v>
      </c>
      <c r="S7">
        <v>-30.735907325104399</v>
      </c>
      <c r="T7">
        <v>1.2639857003515839E-66</v>
      </c>
      <c r="U7">
        <v>0</v>
      </c>
      <c r="W7">
        <v>4.5670889099694945</v>
      </c>
      <c r="X7">
        <v>1.2568543071953185E-4</v>
      </c>
      <c r="Y7">
        <v>26.919516763669883</v>
      </c>
      <c r="Z7">
        <v>2.7287434433280643E-58</v>
      </c>
    </row>
    <row r="8" spans="2:26" x14ac:dyDescent="0.2">
      <c r="B8" t="s">
        <v>4</v>
      </c>
      <c r="C8">
        <v>46.193678877505953</v>
      </c>
      <c r="D8">
        <v>2.5250058079910134</v>
      </c>
      <c r="E8">
        <v>17.00492667090532</v>
      </c>
      <c r="F8">
        <v>2.2078207743098228</v>
      </c>
      <c r="G8">
        <v>0</v>
      </c>
      <c r="I8">
        <v>28.55801175195332</v>
      </c>
      <c r="J8">
        <v>2.4952985024964849</v>
      </c>
      <c r="K8">
        <v>21.947423271742188</v>
      </c>
      <c r="L8">
        <v>2.4461699092903606</v>
      </c>
      <c r="M8">
        <v>0</v>
      </c>
      <c r="O8">
        <v>25.444837352179189</v>
      </c>
      <c r="P8">
        <v>2.4156743017886093</v>
      </c>
      <c r="Q8">
        <v>46.719276928175077</v>
      </c>
      <c r="R8">
        <v>2.9271969903962645</v>
      </c>
      <c r="S8">
        <v>-24.246255605763764</v>
      </c>
      <c r="T8">
        <v>2.0133274587713503E-15</v>
      </c>
      <c r="U8">
        <v>0</v>
      </c>
      <c r="W8">
        <v>0</v>
      </c>
      <c r="Y8">
        <v>18.161265176221757</v>
      </c>
      <c r="Z8">
        <v>1.7582192408062475E-6</v>
      </c>
    </row>
    <row r="9" spans="2:26" x14ac:dyDescent="0.2">
      <c r="B9" t="s">
        <v>5</v>
      </c>
      <c r="C9">
        <v>41.871235620887752</v>
      </c>
      <c r="D9">
        <v>1.8833207998731787</v>
      </c>
      <c r="E9">
        <v>21.702110237903561</v>
      </c>
      <c r="F9">
        <v>1.6193359918730097</v>
      </c>
      <c r="G9">
        <v>8.3144013445617073</v>
      </c>
      <c r="H9">
        <v>1.1717430467878323</v>
      </c>
      <c r="I9">
        <v>28.112252796646992</v>
      </c>
      <c r="J9">
        <v>1.6422482500927211</v>
      </c>
      <c r="K9">
        <v>17.261651830252809</v>
      </c>
      <c r="L9">
        <v>1.7479667488710131</v>
      </c>
      <c r="M9">
        <v>9.8557263351874234</v>
      </c>
      <c r="N9">
        <v>1.2001510426648021</v>
      </c>
      <c r="O9">
        <v>23.09447465880735</v>
      </c>
      <c r="P9">
        <v>1.7279958142113627</v>
      </c>
      <c r="Q9">
        <v>49.788147175752407</v>
      </c>
      <c r="R9">
        <v>1.9978900488156377</v>
      </c>
      <c r="S9">
        <v>-24.609583790634943</v>
      </c>
      <c r="T9">
        <v>2.122993806130771E-21</v>
      </c>
      <c r="U9">
        <v>-11.846383902716138</v>
      </c>
      <c r="V9">
        <v>3.1829881523448158E-10</v>
      </c>
      <c r="W9">
        <v>14.780073314245643</v>
      </c>
      <c r="X9">
        <v>1.164364180442016E-15</v>
      </c>
      <c r="Y9">
        <v>21.675894379105415</v>
      </c>
      <c r="Z9">
        <v>3.8374703898289274E-19</v>
      </c>
    </row>
    <row r="10" spans="2:26" x14ac:dyDescent="0.2">
      <c r="B10" t="s">
        <v>6</v>
      </c>
      <c r="C10">
        <v>51.639058810171768</v>
      </c>
      <c r="D10">
        <v>3.1155479577054002</v>
      </c>
      <c r="E10">
        <v>9.4614287348321842</v>
      </c>
      <c r="F10">
        <v>1.5384552376258103</v>
      </c>
      <c r="G10">
        <v>0</v>
      </c>
      <c r="I10">
        <v>35.716993688111472</v>
      </c>
      <c r="J10">
        <v>2.9751404776868937</v>
      </c>
      <c r="K10">
        <v>19.841404697155159</v>
      </c>
      <c r="L10">
        <v>2.3916047106844336</v>
      </c>
      <c r="M10">
        <v>0</v>
      </c>
      <c r="O10">
        <v>16.89504041210774</v>
      </c>
      <c r="P10">
        <v>2.8345878997304674</v>
      </c>
      <c r="Q10">
        <v>57.061279294160762</v>
      </c>
      <c r="R10">
        <v>3.1228288131331805</v>
      </c>
      <c r="S10">
        <v>-31.797654113016609</v>
      </c>
      <c r="T10">
        <v>1.8377169967974251E-17</v>
      </c>
      <c r="U10">
        <v>0</v>
      </c>
      <c r="W10">
        <v>0</v>
      </c>
      <c r="Y10">
        <v>21.34428560604929</v>
      </c>
      <c r="Z10">
        <v>1.4575338425492842E-7</v>
      </c>
    </row>
    <row r="11" spans="2:26" x14ac:dyDescent="0.2">
      <c r="B11" t="s">
        <v>7</v>
      </c>
      <c r="C11">
        <v>62.497206117817107</v>
      </c>
      <c r="D11">
        <v>1.8078408650996629</v>
      </c>
      <c r="E11">
        <v>3.020074557989425</v>
      </c>
      <c r="F11">
        <v>0.55773781134044143</v>
      </c>
      <c r="G11">
        <v>3.4203904625355639</v>
      </c>
      <c r="H11">
        <v>0.72834330906655842</v>
      </c>
      <c r="I11">
        <v>31.06232886165791</v>
      </c>
      <c r="J11">
        <v>1.8558916737201465</v>
      </c>
      <c r="K11">
        <v>28.415277243385319</v>
      </c>
      <c r="L11">
        <v>2.0198398712299785</v>
      </c>
      <c r="M11">
        <v>1.532585069998933</v>
      </c>
      <c r="N11">
        <v>0.38105411583707427</v>
      </c>
      <c r="O11">
        <v>11.397589174084811</v>
      </c>
      <c r="P11">
        <v>1.0037495878919793</v>
      </c>
      <c r="Q11">
        <v>58.654548512530937</v>
      </c>
      <c r="R11">
        <v>2.0392689632084133</v>
      </c>
      <c r="S11">
        <v>-34.081928874431789</v>
      </c>
      <c r="T11">
        <v>1.2648806230348054E-47</v>
      </c>
      <c r="U11">
        <v>-1.4874894879904921</v>
      </c>
      <c r="V11">
        <v>1.8124281192693586E-2</v>
      </c>
      <c r="W11">
        <v>7.9771987115492466</v>
      </c>
      <c r="X11">
        <v>4.4216957993288869E-11</v>
      </c>
      <c r="Y11">
        <v>27.592219650873027</v>
      </c>
      <c r="Z11">
        <v>4.0898098633547331E-27</v>
      </c>
    </row>
    <row r="12" spans="2:26" x14ac:dyDescent="0.2">
      <c r="B12" t="s">
        <v>8</v>
      </c>
      <c r="C12">
        <v>51.570034508720923</v>
      </c>
      <c r="D12">
        <v>1.8249606058580516</v>
      </c>
      <c r="E12">
        <v>6.8255600761406718</v>
      </c>
      <c r="F12">
        <v>0.77512718227658206</v>
      </c>
      <c r="G12">
        <v>7.5346465196704564</v>
      </c>
      <c r="H12">
        <v>0.85117478497244059</v>
      </c>
      <c r="I12">
        <v>34.069758895467963</v>
      </c>
      <c r="J12">
        <v>1.5223198306477668</v>
      </c>
      <c r="K12">
        <v>26.656568059456269</v>
      </c>
      <c r="L12">
        <v>1.7729959582491972</v>
      </c>
      <c r="M12">
        <v>4.8050439939294707</v>
      </c>
      <c r="N12">
        <v>0.79321007885489991</v>
      </c>
      <c r="O12">
        <v>12.481661885026019</v>
      </c>
      <c r="P12">
        <v>1.1320630350604288</v>
      </c>
      <c r="Q12">
        <v>56.056726061588243</v>
      </c>
      <c r="R12">
        <v>1.9178468906982087</v>
      </c>
      <c r="S12">
        <v>-24.913466449264654</v>
      </c>
      <c r="T12">
        <v>1.6562944807258282E-32</v>
      </c>
      <c r="U12">
        <v>-2.0205160822112012</v>
      </c>
      <c r="V12">
        <v>7.7895921211607197E-2</v>
      </c>
      <c r="W12">
        <v>4.9470153653555631</v>
      </c>
      <c r="X12">
        <v>3.7989842193469377E-4</v>
      </c>
      <c r="Y12">
        <v>21.98696716612028</v>
      </c>
      <c r="Z12">
        <v>1.2551487962237299E-21</v>
      </c>
    </row>
    <row r="13" spans="2:26" x14ac:dyDescent="0.2">
      <c r="B13" t="s">
        <v>9</v>
      </c>
      <c r="C13">
        <v>50.057690244167688</v>
      </c>
      <c r="D13">
        <v>2.5778596686133568</v>
      </c>
      <c r="E13">
        <v>10.6474890231706</v>
      </c>
      <c r="F13">
        <v>1.3383638657182413</v>
      </c>
      <c r="G13">
        <v>8.0294944716147487</v>
      </c>
      <c r="H13">
        <v>1.1391187364988948</v>
      </c>
      <c r="I13">
        <v>31.265326261046969</v>
      </c>
      <c r="J13">
        <v>2.3305397868873921</v>
      </c>
      <c r="K13">
        <v>23.559809550430611</v>
      </c>
      <c r="L13">
        <v>2.0092505729964301</v>
      </c>
      <c r="M13">
        <v>0</v>
      </c>
      <c r="O13">
        <v>24.143219056400419</v>
      </c>
      <c r="P13">
        <v>2.2476327169153727</v>
      </c>
      <c r="Q13">
        <v>49.274704790973523</v>
      </c>
      <c r="R13">
        <v>2.6144668518534262</v>
      </c>
      <c r="S13">
        <v>-26.497880693737077</v>
      </c>
      <c r="T13">
        <v>1.2115734927372203E-17</v>
      </c>
      <c r="U13">
        <v>0</v>
      </c>
      <c r="W13">
        <v>16.113724584785672</v>
      </c>
      <c r="X13">
        <v>1.00570845440247E-10</v>
      </c>
      <c r="Y13">
        <v>18.009378529926554</v>
      </c>
      <c r="Z13">
        <v>3.8713277499020037E-9</v>
      </c>
    </row>
    <row r="14" spans="2:26" x14ac:dyDescent="0.2">
      <c r="B14" t="s">
        <v>10</v>
      </c>
      <c r="C14">
        <v>54.427259133806913</v>
      </c>
      <c r="D14">
        <v>2.7377163069436614</v>
      </c>
      <c r="E14">
        <v>8.2500786072208161</v>
      </c>
      <c r="F14">
        <v>1.1605677285667175</v>
      </c>
      <c r="G14">
        <v>0</v>
      </c>
      <c r="I14">
        <v>33.152359273637593</v>
      </c>
      <c r="J14">
        <v>2.4722464177278871</v>
      </c>
      <c r="K14">
        <v>27.300788778899818</v>
      </c>
      <c r="L14">
        <v>2.2445558781086339</v>
      </c>
      <c r="M14">
        <v>0</v>
      </c>
      <c r="O14">
        <v>16.740931537468899</v>
      </c>
      <c r="P14">
        <v>1.7646418417797503</v>
      </c>
      <c r="Q14">
        <v>53.35817481482227</v>
      </c>
      <c r="R14">
        <v>2.1853322032563156</v>
      </c>
      <c r="S14">
        <v>-27.126470354907095</v>
      </c>
      <c r="T14">
        <v>6.4164724502439297E-18</v>
      </c>
      <c r="U14">
        <v>0</v>
      </c>
      <c r="W14">
        <v>0</v>
      </c>
      <c r="Y14">
        <v>20.205815541184677</v>
      </c>
      <c r="Z14">
        <v>2.1070703095968709E-13</v>
      </c>
    </row>
    <row r="15" spans="2:26" x14ac:dyDescent="0.2">
      <c r="B15" t="s">
        <v>11</v>
      </c>
      <c r="C15">
        <v>55.262262287655957</v>
      </c>
      <c r="D15">
        <v>2.6765931935735336</v>
      </c>
      <c r="E15">
        <v>5.5725755490487909</v>
      </c>
      <c r="F15">
        <v>1.4678633975728732</v>
      </c>
      <c r="G15">
        <v>0</v>
      </c>
      <c r="I15">
        <v>36.055854197461521</v>
      </c>
      <c r="J15">
        <v>2.9471489641323534</v>
      </c>
      <c r="K15">
        <v>27.63331586849699</v>
      </c>
      <c r="L15">
        <v>2.0393973238189091</v>
      </c>
      <c r="M15">
        <v>0</v>
      </c>
      <c r="O15">
        <v>12.977678213267341</v>
      </c>
      <c r="P15">
        <v>1.5384685158882148</v>
      </c>
      <c r="Q15">
        <v>55.999669600575871</v>
      </c>
      <c r="R15">
        <v>2.0189314174539823</v>
      </c>
      <c r="S15">
        <v>-27.628946419158968</v>
      </c>
      <c r="T15">
        <v>3.0265040683869117E-17</v>
      </c>
      <c r="U15">
        <v>0</v>
      </c>
      <c r="W15">
        <v>0</v>
      </c>
      <c r="Y15">
        <v>19.94381540311435</v>
      </c>
      <c r="Z15">
        <v>2.9277789244677027E-10</v>
      </c>
    </row>
    <row r="16" spans="2:26" x14ac:dyDescent="0.2">
      <c r="B16" t="s">
        <v>12</v>
      </c>
      <c r="C16">
        <v>58.057250199660807</v>
      </c>
      <c r="D16">
        <v>2.9574525765748501</v>
      </c>
      <c r="E16">
        <v>0</v>
      </c>
      <c r="G16">
        <v>0</v>
      </c>
      <c r="I16">
        <v>35.196924796154939</v>
      </c>
      <c r="J16">
        <v>2.7330357865491037</v>
      </c>
      <c r="K16">
        <v>29.226852812786252</v>
      </c>
      <c r="L16">
        <v>2.6810357920246295</v>
      </c>
      <c r="M16">
        <v>0</v>
      </c>
      <c r="O16">
        <v>8.4707171077234715</v>
      </c>
      <c r="P16">
        <v>1.7584424647148706</v>
      </c>
      <c r="Q16">
        <v>59.708004782064002</v>
      </c>
      <c r="R16">
        <v>2.5827118878499951</v>
      </c>
      <c r="S16">
        <v>-28.830397386874555</v>
      </c>
      <c r="T16">
        <v>4.1165537875322508E-14</v>
      </c>
      <c r="U16">
        <v>0</v>
      </c>
      <c r="W16">
        <v>0</v>
      </c>
      <c r="Y16">
        <v>24.511079985909063</v>
      </c>
      <c r="Z16">
        <v>1.2511543282741215E-10</v>
      </c>
    </row>
    <row r="17" spans="2:26" x14ac:dyDescent="0.2">
      <c r="B17" t="s">
        <v>13</v>
      </c>
      <c r="C17">
        <v>54.945573792893967</v>
      </c>
      <c r="D17">
        <v>3.1519425493829063</v>
      </c>
      <c r="E17">
        <v>7.8654070314736728</v>
      </c>
      <c r="F17">
        <v>1.9219447221490633</v>
      </c>
      <c r="G17">
        <v>7.2477748371766388</v>
      </c>
      <c r="H17">
        <v>1.7269744388472157</v>
      </c>
      <c r="I17">
        <v>29.941244338455729</v>
      </c>
      <c r="J17">
        <v>2.3535164065326923</v>
      </c>
      <c r="K17">
        <v>24.12174065469668</v>
      </c>
      <c r="L17">
        <v>2.1580923875323683</v>
      </c>
      <c r="M17">
        <v>8.0584736342762877</v>
      </c>
      <c r="N17">
        <v>1.408176829794374</v>
      </c>
      <c r="O17">
        <v>14.52580017425457</v>
      </c>
      <c r="P17">
        <v>1.7259347803723444</v>
      </c>
      <c r="Q17">
        <v>53.293985536772468</v>
      </c>
      <c r="R17">
        <v>2.2883778009792697</v>
      </c>
      <c r="S17">
        <v>-30.823833138197287</v>
      </c>
      <c r="T17">
        <v>3.2377326982423529E-18</v>
      </c>
      <c r="U17">
        <v>0.1930666028026149</v>
      </c>
      <c r="V17">
        <v>0.93960474958716367</v>
      </c>
      <c r="W17">
        <v>7.2780253370779313</v>
      </c>
      <c r="X17">
        <v>1.8053950962328784E-3</v>
      </c>
      <c r="Y17">
        <v>23.352741198316739</v>
      </c>
      <c r="Z17">
        <v>3.0077388285112444E-15</v>
      </c>
    </row>
    <row r="18" spans="2:26" x14ac:dyDescent="0.2">
      <c r="B18" t="s">
        <v>14</v>
      </c>
      <c r="C18">
        <v>40.748416311729542</v>
      </c>
      <c r="D18">
        <v>2.7857316491850863</v>
      </c>
      <c r="E18">
        <v>16.495255585863148</v>
      </c>
      <c r="F18">
        <v>2.2453552309761999</v>
      </c>
      <c r="G18">
        <v>0</v>
      </c>
      <c r="I18">
        <v>33.80414020136849</v>
      </c>
      <c r="J18">
        <v>2.3656433669907253</v>
      </c>
      <c r="K18">
        <v>22.902980073843288</v>
      </c>
      <c r="L18">
        <v>2.611444462089811</v>
      </c>
      <c r="M18">
        <v>0</v>
      </c>
      <c r="O18">
        <v>21.209093151656699</v>
      </c>
      <c r="P18">
        <v>2.6678690685802704</v>
      </c>
      <c r="Q18">
        <v>50.209525284611487</v>
      </c>
      <c r="R18">
        <v>2.4225853342168047</v>
      </c>
      <c r="S18">
        <v>-17.845436237886254</v>
      </c>
      <c r="T18">
        <v>6.6789472427223725E-7</v>
      </c>
      <c r="U18">
        <v>0</v>
      </c>
      <c r="W18">
        <v>0</v>
      </c>
      <c r="Y18">
        <v>16.405385083242997</v>
      </c>
      <c r="Z18">
        <v>1.4699793467910062E-7</v>
      </c>
    </row>
    <row r="19" spans="2:26" x14ac:dyDescent="0.2">
      <c r="B19" t="s">
        <v>15</v>
      </c>
      <c r="C19">
        <v>58.896864269080837</v>
      </c>
      <c r="D19">
        <v>2.8993474092653786</v>
      </c>
      <c r="E19">
        <v>3.7737653569419729</v>
      </c>
      <c r="F19">
        <v>0.82895053768754956</v>
      </c>
      <c r="G19">
        <v>0</v>
      </c>
      <c r="I19">
        <v>34.574767837208839</v>
      </c>
      <c r="J19">
        <v>2.363835332897986</v>
      </c>
      <c r="K19">
        <v>30.222203628361381</v>
      </c>
      <c r="L19">
        <v>2.4717504834195636</v>
      </c>
      <c r="M19">
        <v>0</v>
      </c>
      <c r="O19">
        <v>4.9124345232854552</v>
      </c>
      <c r="P19">
        <v>1.0937526660118677</v>
      </c>
      <c r="Q19">
        <v>62.87832229237457</v>
      </c>
      <c r="R19">
        <v>2.2542994653977759</v>
      </c>
      <c r="S19">
        <v>-28.674660640719456</v>
      </c>
      <c r="T19">
        <v>3.173384154860625E-18</v>
      </c>
      <c r="U19">
        <v>0</v>
      </c>
      <c r="W19">
        <v>0</v>
      </c>
      <c r="Y19">
        <v>28.303554455165731</v>
      </c>
      <c r="Z19">
        <v>9.2452906189382842E-25</v>
      </c>
    </row>
    <row r="20" spans="2:26" x14ac:dyDescent="0.2">
      <c r="B20" t="s">
        <v>16</v>
      </c>
      <c r="C20">
        <v>39.87581500692793</v>
      </c>
      <c r="D20">
        <v>1.5730411510317859</v>
      </c>
      <c r="E20">
        <v>24.30520439046397</v>
      </c>
      <c r="F20">
        <v>1.5649071348260131</v>
      </c>
      <c r="G20">
        <v>12.307240774334529</v>
      </c>
      <c r="H20">
        <v>1.1946850480346047</v>
      </c>
      <c r="I20">
        <v>23.511739828273551</v>
      </c>
      <c r="J20">
        <v>1.2863298947987265</v>
      </c>
      <c r="K20">
        <v>15.905728777505241</v>
      </c>
      <c r="L20">
        <v>1.6230889107207267</v>
      </c>
      <c r="M20">
        <v>9.2503485562529733</v>
      </c>
      <c r="N20">
        <v>1.0729982165524987</v>
      </c>
      <c r="O20">
        <v>31.748316533324271</v>
      </c>
      <c r="P20">
        <v>2.4705685082264921</v>
      </c>
      <c r="Q20">
        <v>43.095606132917517</v>
      </c>
      <c r="R20">
        <v>1.8742078301264504</v>
      </c>
      <c r="S20">
        <v>-23.970086229422691</v>
      </c>
      <c r="T20">
        <v>9.2946078910660289E-24</v>
      </c>
      <c r="U20">
        <v>-15.054855834210997</v>
      </c>
      <c r="V20">
        <v>1.0992851088081322E-17</v>
      </c>
      <c r="W20">
        <v>19.44107575898974</v>
      </c>
      <c r="X20">
        <v>4.3973733381476414E-12</v>
      </c>
      <c r="Y20">
        <v>19.583866304643966</v>
      </c>
      <c r="Z20">
        <v>2.9818477592459897E-17</v>
      </c>
    </row>
    <row r="21" spans="2:26" x14ac:dyDescent="0.2">
      <c r="B21" t="s">
        <v>17</v>
      </c>
      <c r="C21">
        <v>50.193312796854933</v>
      </c>
      <c r="D21">
        <v>2.7780006738722234</v>
      </c>
      <c r="E21">
        <v>10.71263881700103</v>
      </c>
      <c r="F21">
        <v>1.6891072450147104</v>
      </c>
      <c r="G21">
        <v>0</v>
      </c>
      <c r="I21">
        <v>35.094496840545233</v>
      </c>
      <c r="J21">
        <v>2.4734594233614873</v>
      </c>
      <c r="K21">
        <v>29.730721335524802</v>
      </c>
      <c r="L21">
        <v>2.6718182234599581</v>
      </c>
      <c r="M21">
        <v>8.0471833395438779</v>
      </c>
      <c r="N21">
        <v>1.2215144027001399</v>
      </c>
      <c r="O21">
        <v>8.1909493988063122</v>
      </c>
      <c r="P21">
        <v>1.4671452598161177</v>
      </c>
      <c r="Q21">
        <v>54.031145926125014</v>
      </c>
      <c r="R21">
        <v>2.8387563294261802</v>
      </c>
      <c r="S21">
        <v>-20.462591461330131</v>
      </c>
      <c r="T21">
        <v>3.0420384456871413E-7</v>
      </c>
      <c r="U21">
        <v>-2.6654554774571526</v>
      </c>
      <c r="V21">
        <v>0.18288283914908399</v>
      </c>
      <c r="W21">
        <v>0</v>
      </c>
      <c r="Y21">
        <v>18.936649085579781</v>
      </c>
      <c r="Z21">
        <v>4.7257572902207953E-7</v>
      </c>
    </row>
    <row r="22" spans="2:26" x14ac:dyDescent="0.2">
      <c r="B22" t="s">
        <v>18</v>
      </c>
      <c r="C22">
        <v>48.179787307875792</v>
      </c>
      <c r="D22">
        <v>2.1378452408361204</v>
      </c>
      <c r="E22">
        <v>5.3415866185110596</v>
      </c>
      <c r="F22">
        <v>0.94273813183349175</v>
      </c>
      <c r="G22">
        <v>5.6441092751597033</v>
      </c>
      <c r="H22">
        <v>1.0712857904056774</v>
      </c>
      <c r="I22">
        <v>40.83451679845345</v>
      </c>
      <c r="J22">
        <v>2.3876956161121661</v>
      </c>
      <c r="K22">
        <v>29.508172791616332</v>
      </c>
      <c r="L22">
        <v>2.0032200554787045</v>
      </c>
      <c r="M22">
        <v>3.2143599818038582</v>
      </c>
      <c r="N22">
        <v>0.51749509155598583</v>
      </c>
      <c r="O22">
        <v>11.823533518793379</v>
      </c>
      <c r="P22">
        <v>1.2561233799394482</v>
      </c>
      <c r="Q22">
        <v>55.453933707786433</v>
      </c>
      <c r="R22">
        <v>2.0201530454913419</v>
      </c>
      <c r="S22">
        <v>-18.67161451625946</v>
      </c>
      <c r="T22">
        <v>1.0514507244418192E-14</v>
      </c>
      <c r="U22">
        <v>-2.1272266367072015</v>
      </c>
      <c r="V22">
        <v>4.4131089210693412E-2</v>
      </c>
      <c r="W22">
        <v>6.1794242436336759</v>
      </c>
      <c r="X22">
        <v>3.2329186955496679E-5</v>
      </c>
      <c r="Y22">
        <v>14.619416909332983</v>
      </c>
      <c r="Z22">
        <v>2.7252617484745581E-9</v>
      </c>
    </row>
    <row r="23" spans="2:26" x14ac:dyDescent="0.2">
      <c r="B23" t="s">
        <v>19</v>
      </c>
      <c r="C23">
        <v>41.648889352401909</v>
      </c>
      <c r="D23">
        <v>2.6889740400405309</v>
      </c>
      <c r="E23">
        <v>19.228152041887089</v>
      </c>
      <c r="F23">
        <v>1.9814865697965081</v>
      </c>
      <c r="G23">
        <v>0</v>
      </c>
      <c r="I23">
        <v>34.902796494704027</v>
      </c>
      <c r="J23">
        <v>3.0082701380082084</v>
      </c>
      <c r="K23">
        <v>21.873220616512331</v>
      </c>
      <c r="L23">
        <v>2.1903033799942495</v>
      </c>
      <c r="M23">
        <v>9.9340670589698128</v>
      </c>
      <c r="N23">
        <v>1.8580406663417155</v>
      </c>
      <c r="O23">
        <v>19.095198027862558</v>
      </c>
      <c r="P23">
        <v>1.8835247075023609</v>
      </c>
      <c r="Q23">
        <v>49.097514296655312</v>
      </c>
      <c r="R23">
        <v>2.3934253190791441</v>
      </c>
      <c r="S23">
        <v>-19.775668735889578</v>
      </c>
      <c r="T23">
        <v>1.0507091362050322E-8</v>
      </c>
      <c r="U23">
        <v>-9.2940849829172762</v>
      </c>
      <c r="V23">
        <v>1.3833652467207342E-3</v>
      </c>
      <c r="W23">
        <v>0</v>
      </c>
      <c r="Y23">
        <v>14.194717801951285</v>
      </c>
      <c r="Z23">
        <v>7.7208484600492381E-5</v>
      </c>
    </row>
    <row r="24" spans="2:26" x14ac:dyDescent="0.2">
      <c r="B24" t="s">
        <v>20</v>
      </c>
      <c r="C24">
        <v>59.319072866221589</v>
      </c>
      <c r="D24">
        <v>2.549699587453985</v>
      </c>
      <c r="E24">
        <v>1.973934304732424</v>
      </c>
      <c r="F24">
        <v>0.51270606316787537</v>
      </c>
      <c r="G24">
        <v>0</v>
      </c>
      <c r="I24">
        <v>36.566228832374073</v>
      </c>
      <c r="J24">
        <v>2.5091822619771795</v>
      </c>
      <c r="K24">
        <v>29.46889846380121</v>
      </c>
      <c r="L24">
        <v>1.9777912373825104</v>
      </c>
      <c r="M24">
        <v>0</v>
      </c>
      <c r="O24">
        <v>6.722786583330528</v>
      </c>
      <c r="P24">
        <v>1.0689436151516265</v>
      </c>
      <c r="Q24">
        <v>63.149199833813803</v>
      </c>
      <c r="R24">
        <v>1.9179262017466896</v>
      </c>
      <c r="S24">
        <v>-29.850174402420379</v>
      </c>
      <c r="T24">
        <v>5.9620136007489515E-24</v>
      </c>
      <c r="U24">
        <v>0</v>
      </c>
      <c r="W24">
        <v>0</v>
      </c>
      <c r="Y24">
        <v>26.582971001439731</v>
      </c>
      <c r="Z24">
        <v>2.7821556636671359E-18</v>
      </c>
    </row>
    <row r="25" spans="2:26" x14ac:dyDescent="0.2">
      <c r="B25" t="s">
        <v>21</v>
      </c>
      <c r="C25">
        <v>44.375109011765019</v>
      </c>
      <c r="D25">
        <v>2.4506953257356576</v>
      </c>
      <c r="E25">
        <v>20.371838102570852</v>
      </c>
      <c r="F25">
        <v>1.9695178459512157</v>
      </c>
      <c r="G25">
        <v>0</v>
      </c>
      <c r="I25">
        <v>30.755390707355868</v>
      </c>
      <c r="J25">
        <v>2.0153201930247873</v>
      </c>
      <c r="K25">
        <v>23.312047522825772</v>
      </c>
      <c r="L25">
        <v>2.3200067153562705</v>
      </c>
      <c r="M25">
        <v>9.3159271706819027</v>
      </c>
      <c r="N25">
        <v>1.7306324625002187</v>
      </c>
      <c r="O25">
        <v>10.8046368613168</v>
      </c>
      <c r="P25">
        <v>1.691505383944816</v>
      </c>
      <c r="Q25">
        <v>56.567388445175538</v>
      </c>
      <c r="R25">
        <v>2.5067538013391668</v>
      </c>
      <c r="S25">
        <v>-21.063061488939248</v>
      </c>
      <c r="T25">
        <v>7.6538367984297894E-10</v>
      </c>
      <c r="U25">
        <v>-11.055910931888949</v>
      </c>
      <c r="V25">
        <v>1.2466181432066288E-5</v>
      </c>
      <c r="W25">
        <v>0</v>
      </c>
      <c r="Y25">
        <v>25.81199773781967</v>
      </c>
      <c r="Z25">
        <v>5.1661438749199644E-16</v>
      </c>
    </row>
    <row r="26" spans="2:26" x14ac:dyDescent="0.2">
      <c r="B26" t="s">
        <v>22</v>
      </c>
      <c r="C26">
        <v>47.784762130032192</v>
      </c>
      <c r="D26">
        <v>2.6790754835736341</v>
      </c>
      <c r="E26">
        <v>0</v>
      </c>
      <c r="G26">
        <v>13.076740774982371</v>
      </c>
      <c r="H26">
        <v>1.845672404811816</v>
      </c>
      <c r="I26">
        <v>33.672099496695417</v>
      </c>
      <c r="J26">
        <v>2.6182368306734674</v>
      </c>
      <c r="K26">
        <v>26.40792177810637</v>
      </c>
      <c r="L26">
        <v>3.0049539588523233</v>
      </c>
      <c r="M26">
        <v>7.3899885676360171</v>
      </c>
      <c r="N26">
        <v>1.3692907833319092</v>
      </c>
      <c r="O26">
        <v>11.46534798283504</v>
      </c>
      <c r="P26">
        <v>1.7818108078323573</v>
      </c>
      <c r="Q26">
        <v>54.736741671422593</v>
      </c>
      <c r="R26">
        <v>3.524292849433948</v>
      </c>
      <c r="S26">
        <v>-21.376840351925821</v>
      </c>
      <c r="T26">
        <v>7.6618981907204001E-8</v>
      </c>
      <c r="U26">
        <v>0</v>
      </c>
      <c r="W26">
        <v>-1.6113927921473312</v>
      </c>
      <c r="X26">
        <v>0.44336654177169066</v>
      </c>
      <c r="Y26">
        <v>21.064642174727176</v>
      </c>
      <c r="Z26">
        <v>1.0096295472100074E-6</v>
      </c>
    </row>
    <row r="27" spans="2:26" x14ac:dyDescent="0.2">
      <c r="B27" t="s">
        <v>23</v>
      </c>
      <c r="C27">
        <v>47.621450117351387</v>
      </c>
      <c r="D27">
        <v>2.3672445097630388</v>
      </c>
      <c r="E27">
        <v>11.05623977249625</v>
      </c>
      <c r="F27">
        <v>1.5035761366564855</v>
      </c>
      <c r="G27">
        <v>0</v>
      </c>
      <c r="I27">
        <v>34.077572242152243</v>
      </c>
      <c r="J27">
        <v>2.4827459779383774</v>
      </c>
      <c r="K27">
        <v>28.927449274183441</v>
      </c>
      <c r="L27">
        <v>2.2658826960580205</v>
      </c>
      <c r="M27">
        <v>0</v>
      </c>
      <c r="O27">
        <v>15.82530624671649</v>
      </c>
      <c r="P27">
        <v>2.1272507180696025</v>
      </c>
      <c r="Q27">
        <v>50.300104445254583</v>
      </c>
      <c r="R27">
        <v>2.2079049419798724</v>
      </c>
      <c r="S27">
        <v>-18.694000843167945</v>
      </c>
      <c r="T27">
        <v>9.1060861762014252E-10</v>
      </c>
      <c r="U27">
        <v>0</v>
      </c>
      <c r="W27">
        <v>0</v>
      </c>
      <c r="Y27">
        <v>16.22253220310234</v>
      </c>
      <c r="Z27">
        <v>3.1564850884678057E-7</v>
      </c>
    </row>
    <row r="28" spans="2:26" x14ac:dyDescent="0.2">
      <c r="B28" t="s">
        <v>24</v>
      </c>
      <c r="C28">
        <v>41.239865116417839</v>
      </c>
      <c r="D28">
        <v>2.8987685570599595</v>
      </c>
      <c r="E28">
        <v>19.985821352802439</v>
      </c>
      <c r="F28">
        <v>2.495876371513694</v>
      </c>
      <c r="G28">
        <v>9.2383902684168682</v>
      </c>
      <c r="H28">
        <v>1.4484006249000034</v>
      </c>
      <c r="I28">
        <v>29.53592326236285</v>
      </c>
      <c r="J28">
        <v>2.7215383080055515</v>
      </c>
      <c r="K28">
        <v>23.020033233034368</v>
      </c>
      <c r="L28">
        <v>2.6916249165192561</v>
      </c>
      <c r="M28">
        <v>0</v>
      </c>
      <c r="O28">
        <v>29.023062472866339</v>
      </c>
      <c r="P28">
        <v>3.0438233387991298</v>
      </c>
      <c r="Q28">
        <v>40.792343794727742</v>
      </c>
      <c r="R28">
        <v>3.1657335986951769</v>
      </c>
      <c r="S28">
        <v>-18.21983188338347</v>
      </c>
      <c r="T28">
        <v>4.5154983819531308E-6</v>
      </c>
      <c r="U28">
        <v>0</v>
      </c>
      <c r="W28">
        <v>19.784672204449471</v>
      </c>
      <c r="X28">
        <v>8.7327815884408259E-11</v>
      </c>
      <c r="Y28">
        <v>11.256420532364892</v>
      </c>
      <c r="Z28">
        <v>6.9368609595284753E-3</v>
      </c>
    </row>
    <row r="29" spans="2:26" x14ac:dyDescent="0.2">
      <c r="B29" t="s">
        <v>25</v>
      </c>
      <c r="C29">
        <v>57.670037860318679</v>
      </c>
      <c r="D29">
        <v>2.1823943925296292</v>
      </c>
      <c r="E29">
        <v>0</v>
      </c>
      <c r="G29">
        <v>0</v>
      </c>
      <c r="I29">
        <v>39.314699707271082</v>
      </c>
      <c r="J29">
        <v>2.4454765993989596</v>
      </c>
      <c r="K29">
        <v>35.150638009691903</v>
      </c>
      <c r="L29">
        <v>2.9158746959603183</v>
      </c>
      <c r="M29">
        <v>0</v>
      </c>
      <c r="O29">
        <v>5.1036367059352576</v>
      </c>
      <c r="P29">
        <v>1.2923158087639601</v>
      </c>
      <c r="Q29">
        <v>58.446764380244673</v>
      </c>
      <c r="R29">
        <v>2.5851078400150107</v>
      </c>
      <c r="S29">
        <v>-22.519399850626776</v>
      </c>
      <c r="T29">
        <v>2.9148708606612245E-12</v>
      </c>
      <c r="U29">
        <v>0</v>
      </c>
      <c r="W29">
        <v>0</v>
      </c>
      <c r="Y29">
        <v>19.132064672973591</v>
      </c>
      <c r="Z29">
        <v>3.1639822472274748E-10</v>
      </c>
    </row>
    <row r="30" spans="2:26" x14ac:dyDescent="0.2">
      <c r="B30" t="s">
        <v>26</v>
      </c>
      <c r="C30">
        <v>52.843550744954811</v>
      </c>
      <c r="D30">
        <v>2.8120177994439346</v>
      </c>
      <c r="E30">
        <v>0</v>
      </c>
      <c r="G30">
        <v>0</v>
      </c>
      <c r="I30">
        <v>38.707552139138663</v>
      </c>
      <c r="J30">
        <v>2.5693536117255267</v>
      </c>
      <c r="K30">
        <v>34.820043141502147</v>
      </c>
      <c r="L30">
        <v>1.8899339539052959</v>
      </c>
      <c r="M30">
        <v>0</v>
      </c>
      <c r="O30">
        <v>6.3693645622254813</v>
      </c>
      <c r="P30">
        <v>1.0724405636904599</v>
      </c>
      <c r="Q30">
        <v>56.935998313387138</v>
      </c>
      <c r="R30">
        <v>2.2603010819238403</v>
      </c>
      <c r="S30">
        <v>-18.023507603452664</v>
      </c>
      <c r="T30">
        <v>2.4266912449293999E-8</v>
      </c>
      <c r="U30">
        <v>0</v>
      </c>
      <c r="W30">
        <v>0</v>
      </c>
      <c r="Y30">
        <v>18.228446174248475</v>
      </c>
      <c r="Z30">
        <v>1.4357472478827342E-8</v>
      </c>
    </row>
    <row r="31" spans="2:26" x14ac:dyDescent="0.2">
      <c r="B31" t="s">
        <v>27</v>
      </c>
      <c r="C31">
        <v>45.922637072674192</v>
      </c>
      <c r="D31">
        <v>3.0751835761361104</v>
      </c>
      <c r="E31">
        <v>0</v>
      </c>
      <c r="G31">
        <v>0</v>
      </c>
      <c r="I31">
        <v>49.860418035047608</v>
      </c>
      <c r="J31">
        <v>3.0144930555436051</v>
      </c>
      <c r="K31">
        <v>30.019792719076491</v>
      </c>
      <c r="L31">
        <v>2.6590127400007693</v>
      </c>
      <c r="M31">
        <v>0</v>
      </c>
      <c r="O31">
        <v>9.5069715635997429</v>
      </c>
      <c r="P31">
        <v>1.5625450405152144</v>
      </c>
      <c r="Q31">
        <v>59.03821972299216</v>
      </c>
      <c r="R31">
        <v>2.629270174096189</v>
      </c>
      <c r="S31">
        <v>-15.9028443535977</v>
      </c>
      <c r="T31">
        <v>1.5762546084324593E-5</v>
      </c>
      <c r="U31">
        <v>0</v>
      </c>
      <c r="W31">
        <v>0</v>
      </c>
      <c r="Y31">
        <v>9.1778016879445516</v>
      </c>
      <c r="Z31">
        <v>7.8403064833099251E-3</v>
      </c>
    </row>
    <row r="32" spans="2:26" x14ac:dyDescent="0.2">
      <c r="B32" t="s">
        <v>28</v>
      </c>
      <c r="C32">
        <v>50.52527363244338</v>
      </c>
      <c r="D32">
        <v>3.092086405725436</v>
      </c>
      <c r="E32">
        <v>12.010517497493421</v>
      </c>
      <c r="F32">
        <v>1.8517652336358716</v>
      </c>
      <c r="G32">
        <v>0</v>
      </c>
      <c r="I32">
        <v>32.611811322667997</v>
      </c>
      <c r="J32">
        <v>2.5489324545452225</v>
      </c>
      <c r="K32">
        <v>27.883025212110919</v>
      </c>
      <c r="L32">
        <v>3.0331720779917726</v>
      </c>
      <c r="M32">
        <v>0</v>
      </c>
      <c r="O32">
        <v>8.7761377754464345</v>
      </c>
      <c r="P32">
        <v>1.4113977319717685</v>
      </c>
      <c r="Q32">
        <v>56.928371333791723</v>
      </c>
      <c r="R32">
        <v>3.0785544276764663</v>
      </c>
      <c r="S32">
        <v>-22.642248420332461</v>
      </c>
      <c r="T32">
        <v>1.2174576905313278E-8</v>
      </c>
      <c r="U32">
        <v>0</v>
      </c>
      <c r="W32">
        <v>0</v>
      </c>
      <c r="Y32">
        <v>24.316560011123727</v>
      </c>
      <c r="Z32">
        <v>2.5518784619519651E-10</v>
      </c>
    </row>
    <row r="33" spans="2:26" x14ac:dyDescent="0.2">
      <c r="B33" t="s">
        <v>29</v>
      </c>
      <c r="C33">
        <v>48.705319697811113</v>
      </c>
      <c r="D33">
        <v>1.5077690515967781</v>
      </c>
      <c r="E33">
        <v>14.148062154768519</v>
      </c>
      <c r="F33">
        <v>1.155603024398757</v>
      </c>
      <c r="G33">
        <v>8.1804697190059041</v>
      </c>
      <c r="H33">
        <v>0.7556533052416764</v>
      </c>
      <c r="I33">
        <v>28.966148428414471</v>
      </c>
      <c r="J33">
        <v>1.3551064222427716</v>
      </c>
      <c r="K33">
        <v>26.790209949665432</v>
      </c>
      <c r="L33">
        <v>1.3084537210672493</v>
      </c>
      <c r="M33">
        <v>7.8982456943540651</v>
      </c>
      <c r="N33">
        <v>0.935610559196279</v>
      </c>
      <c r="O33">
        <v>16.214331802451351</v>
      </c>
      <c r="P33">
        <v>1.2524530212084317</v>
      </c>
      <c r="Q33">
        <v>49.097212553529147</v>
      </c>
      <c r="R33">
        <v>1.3445767855955604</v>
      </c>
      <c r="S33">
        <v>-21.915109748145682</v>
      </c>
      <c r="T33">
        <v>2.8651946046182931E-37</v>
      </c>
      <c r="U33">
        <v>-6.2498164604144542</v>
      </c>
      <c r="V33">
        <v>4.8202826192148025E-5</v>
      </c>
      <c r="W33">
        <v>8.0338620834454471</v>
      </c>
      <c r="X33">
        <v>8.6571120841146981E-9</v>
      </c>
      <c r="Y33">
        <v>20.131064125114676</v>
      </c>
      <c r="Z33">
        <v>7.2390738326969478E-33</v>
      </c>
    </row>
    <row r="34" spans="2:26" x14ac:dyDescent="0.2">
      <c r="B34" t="s">
        <v>30</v>
      </c>
      <c r="C34">
        <v>53.068092286014092</v>
      </c>
      <c r="D34">
        <v>2.6335478756865105</v>
      </c>
      <c r="E34">
        <v>0</v>
      </c>
      <c r="G34">
        <v>0</v>
      </c>
      <c r="I34">
        <v>42.406181419452423</v>
      </c>
      <c r="J34">
        <v>2.9537568618753034</v>
      </c>
      <c r="K34">
        <v>36.008918275083168</v>
      </c>
      <c r="L34">
        <v>2.8183412991246648</v>
      </c>
      <c r="M34">
        <v>0</v>
      </c>
      <c r="O34">
        <v>4.666989064476768</v>
      </c>
      <c r="P34">
        <v>1.0107309649465344</v>
      </c>
      <c r="Q34">
        <v>57.337596517679863</v>
      </c>
      <c r="R34">
        <v>2.8055655915216899</v>
      </c>
      <c r="S34">
        <v>-17.059174010930924</v>
      </c>
      <c r="T34">
        <v>5.0218736058549578E-6</v>
      </c>
      <c r="U34">
        <v>0</v>
      </c>
      <c r="W34">
        <v>0</v>
      </c>
      <c r="Y34">
        <v>14.93141509822744</v>
      </c>
      <c r="Z34">
        <v>1.2564425962229705E-4</v>
      </c>
    </row>
    <row r="35" spans="2:26" x14ac:dyDescent="0.2">
      <c r="B35" t="s">
        <v>31</v>
      </c>
      <c r="C35">
        <v>39.172834336341467</v>
      </c>
      <c r="D35">
        <v>2.5139322970958728</v>
      </c>
      <c r="E35">
        <v>17.905630644551412</v>
      </c>
      <c r="F35">
        <v>2.3445076862895413</v>
      </c>
      <c r="G35">
        <v>10.099335017402961</v>
      </c>
      <c r="H35">
        <v>1.6906186387887896</v>
      </c>
      <c r="I35">
        <v>32.822200001704182</v>
      </c>
      <c r="J35">
        <v>2.4124440926140305</v>
      </c>
      <c r="K35">
        <v>20.171457112883829</v>
      </c>
      <c r="L35">
        <v>2.2869173416500006</v>
      </c>
      <c r="M35">
        <v>7.4210395611625328</v>
      </c>
      <c r="N35">
        <v>1.280745043817191</v>
      </c>
      <c r="O35">
        <v>21.239284097568898</v>
      </c>
      <c r="P35">
        <v>2.5162074852704199</v>
      </c>
      <c r="Q35">
        <v>51.168219228384729</v>
      </c>
      <c r="R35">
        <v>2.125345375684899</v>
      </c>
      <c r="S35">
        <v>-19.001377223457638</v>
      </c>
      <c r="T35">
        <v>1.4201139328470371E-11</v>
      </c>
      <c r="U35">
        <v>-10.484591083388878</v>
      </c>
      <c r="V35">
        <v>1.3872019488977603E-5</v>
      </c>
      <c r="W35">
        <v>11.139949080165938</v>
      </c>
      <c r="X35">
        <v>2.2941795070482412E-5</v>
      </c>
      <c r="Y35">
        <v>18.346019226680546</v>
      </c>
      <c r="Z35">
        <v>3.6871770195495307E-9</v>
      </c>
    </row>
    <row r="36" spans="2:26" x14ac:dyDescent="0.2">
      <c r="B36" t="s">
        <v>32</v>
      </c>
      <c r="C36">
        <v>52.321537495251988</v>
      </c>
      <c r="D36">
        <v>3.2901355203806784</v>
      </c>
      <c r="E36">
        <v>0</v>
      </c>
      <c r="G36">
        <v>0</v>
      </c>
      <c r="I36">
        <v>43.824060399160018</v>
      </c>
      <c r="J36">
        <v>3.0621198489355068</v>
      </c>
      <c r="K36">
        <v>33.254009371234282</v>
      </c>
      <c r="L36">
        <v>2.6382111094271234</v>
      </c>
      <c r="M36">
        <v>0</v>
      </c>
      <c r="O36">
        <v>0</v>
      </c>
      <c r="Q36">
        <v>63.329303562766214</v>
      </c>
      <c r="R36">
        <v>2.8811870439004292</v>
      </c>
      <c r="S36">
        <v>-19.067528124017706</v>
      </c>
      <c r="T36">
        <v>1.0206187389099414E-7</v>
      </c>
      <c r="U36">
        <v>0</v>
      </c>
      <c r="W36">
        <v>0</v>
      </c>
      <c r="Y36">
        <v>19.505243163606195</v>
      </c>
      <c r="Z36">
        <v>3.7562515774456575E-8</v>
      </c>
    </row>
    <row r="37" spans="2:26" x14ac:dyDescent="0.2">
      <c r="B37" t="s">
        <v>33</v>
      </c>
      <c r="C37">
        <v>30.755846992902079</v>
      </c>
      <c r="D37">
        <v>2.673636486689376</v>
      </c>
      <c r="E37">
        <v>37.905583886901773</v>
      </c>
      <c r="F37">
        <v>3.1482440476634319</v>
      </c>
      <c r="G37">
        <v>11.501196427980069</v>
      </c>
      <c r="H37">
        <v>1.9081766333053201</v>
      </c>
      <c r="I37">
        <v>19.837372692216071</v>
      </c>
      <c r="J37">
        <v>2.0393565847717809</v>
      </c>
      <c r="K37">
        <v>13.79154697797952</v>
      </c>
      <c r="L37">
        <v>1.8878340328909728</v>
      </c>
      <c r="M37">
        <v>15.72375065518337</v>
      </c>
      <c r="N37">
        <v>2.1918572857253356</v>
      </c>
      <c r="O37">
        <v>28.168675887203261</v>
      </c>
      <c r="P37">
        <v>2.3292819008584944</v>
      </c>
      <c r="Q37">
        <v>42.316026479633827</v>
      </c>
      <c r="R37">
        <v>2.7057655726284904</v>
      </c>
      <c r="S37">
        <v>-16.964300014922557</v>
      </c>
      <c r="T37">
        <v>3.1887250040796984E-8</v>
      </c>
      <c r="U37">
        <v>-22.181833231718404</v>
      </c>
      <c r="V37">
        <v>9.2540132743843608E-16</v>
      </c>
      <c r="W37">
        <v>16.667479459223191</v>
      </c>
      <c r="X37">
        <v>3.6143547615244105E-9</v>
      </c>
      <c r="Y37">
        <v>22.478653787417755</v>
      </c>
      <c r="Z37">
        <v>5.225180478587133E-13</v>
      </c>
    </row>
    <row r="38" spans="2:26" x14ac:dyDescent="0.2">
      <c r="B38" t="s">
        <v>34</v>
      </c>
      <c r="C38">
        <v>0</v>
      </c>
      <c r="E38">
        <v>0</v>
      </c>
      <c r="G38">
        <v>0</v>
      </c>
      <c r="I38">
        <v>0</v>
      </c>
      <c r="K38">
        <v>0</v>
      </c>
      <c r="M38">
        <v>0</v>
      </c>
      <c r="O38">
        <v>0</v>
      </c>
      <c r="Q38">
        <v>0</v>
      </c>
      <c r="S38">
        <v>0</v>
      </c>
      <c r="U38">
        <v>0</v>
      </c>
      <c r="W38">
        <v>0</v>
      </c>
      <c r="Y38">
        <v>0</v>
      </c>
    </row>
    <row r="39" spans="2:26" x14ac:dyDescent="0.2">
      <c r="B39" t="s">
        <v>35</v>
      </c>
      <c r="C39">
        <v>47.746607270521892</v>
      </c>
      <c r="D39">
        <v>2.732993364169872</v>
      </c>
      <c r="E39">
        <v>11.967371084215999</v>
      </c>
      <c r="F39">
        <v>1.6314254781004478</v>
      </c>
      <c r="G39">
        <v>0</v>
      </c>
      <c r="I39">
        <v>35.402283138517753</v>
      </c>
      <c r="J39">
        <v>2.8281733998877945</v>
      </c>
      <c r="K39">
        <v>31.529657018870349</v>
      </c>
      <c r="L39">
        <v>2.4762479453625881</v>
      </c>
      <c r="M39">
        <v>9.2531853244608353</v>
      </c>
      <c r="N39">
        <v>1.494629517847079</v>
      </c>
      <c r="O39">
        <v>13.41913545210814</v>
      </c>
      <c r="P39">
        <v>1.7337961280399643</v>
      </c>
      <c r="Q39">
        <v>45.798022204560681</v>
      </c>
      <c r="R39">
        <v>2.270014202442912</v>
      </c>
      <c r="S39">
        <v>-16.216950251651543</v>
      </c>
      <c r="T39">
        <v>5.473829277250448E-7</v>
      </c>
      <c r="U39">
        <v>-2.7141857597551642</v>
      </c>
      <c r="V39">
        <v>0.18463312482766767</v>
      </c>
      <c r="W39">
        <v>0</v>
      </c>
      <c r="Y39">
        <v>10.395739066042928</v>
      </c>
      <c r="Z39">
        <v>3.7734563799123309E-3</v>
      </c>
    </row>
    <row r="40" spans="2:26" x14ac:dyDescent="0.2">
      <c r="B40" t="s">
        <v>36</v>
      </c>
      <c r="C40">
        <v>62.847559242338377</v>
      </c>
      <c r="D40">
        <v>2.1274916523536422</v>
      </c>
      <c r="E40">
        <v>0</v>
      </c>
      <c r="G40">
        <v>0</v>
      </c>
      <c r="I40">
        <v>29.036811889561051</v>
      </c>
      <c r="J40">
        <v>1.9883710131434909</v>
      </c>
      <c r="K40">
        <v>22.521151171010921</v>
      </c>
      <c r="L40">
        <v>2.144251633921451</v>
      </c>
      <c r="M40">
        <v>0</v>
      </c>
      <c r="O40">
        <v>14.805432845642891</v>
      </c>
      <c r="P40">
        <v>1.5178819814473832</v>
      </c>
      <c r="Q40">
        <v>60.759467124059711</v>
      </c>
      <c r="R40">
        <v>2.4324262206513532</v>
      </c>
      <c r="S40">
        <v>-40.326408071327457</v>
      </c>
      <c r="T40">
        <v>3.7237563501863312E-41</v>
      </c>
      <c r="U40">
        <v>0</v>
      </c>
      <c r="W40">
        <v>0</v>
      </c>
      <c r="Y40">
        <v>31.72265523449866</v>
      </c>
      <c r="Z40">
        <v>2.7708068586561854E-22</v>
      </c>
    </row>
    <row r="41" spans="2:26" x14ac:dyDescent="0.2">
      <c r="B41" t="s">
        <v>37</v>
      </c>
      <c r="C41">
        <v>35.510285659481482</v>
      </c>
      <c r="D41">
        <v>3.7411890205235045</v>
      </c>
      <c r="E41">
        <v>25.367150687738992</v>
      </c>
      <c r="F41">
        <v>2.7568764217757993</v>
      </c>
      <c r="G41">
        <v>0</v>
      </c>
      <c r="I41">
        <v>31.98424617204758</v>
      </c>
      <c r="J41">
        <v>3.4884839252180511</v>
      </c>
      <c r="K41">
        <v>22.512243679905978</v>
      </c>
      <c r="L41">
        <v>3.2876382288532553</v>
      </c>
      <c r="M41">
        <v>12.784126169400441</v>
      </c>
      <c r="N41">
        <v>1.9716876749372674</v>
      </c>
      <c r="O41">
        <v>16.335377896661932</v>
      </c>
      <c r="P41">
        <v>2.4186047633637187</v>
      </c>
      <c r="Q41">
        <v>48.368252254031653</v>
      </c>
      <c r="R41">
        <v>3.3383959777012602</v>
      </c>
      <c r="S41">
        <v>-12.998041979575504</v>
      </c>
      <c r="T41">
        <v>8.2744390915466294E-3</v>
      </c>
      <c r="U41">
        <v>-12.583024518338551</v>
      </c>
      <c r="V41">
        <v>6.9983477018642913E-5</v>
      </c>
      <c r="W41">
        <v>0</v>
      </c>
      <c r="Y41">
        <v>16.384006081984072</v>
      </c>
      <c r="Z41">
        <v>5.9907854090012998E-4</v>
      </c>
    </row>
    <row r="42" spans="2:26" x14ac:dyDescent="0.2">
      <c r="B42" t="s">
        <v>38</v>
      </c>
      <c r="C42">
        <v>49.135192686755133</v>
      </c>
      <c r="D42">
        <v>2.1946528227842785</v>
      </c>
      <c r="E42">
        <v>10.474020116792969</v>
      </c>
      <c r="F42">
        <v>1.3196724715512407</v>
      </c>
      <c r="G42">
        <v>8.2412853076724879</v>
      </c>
      <c r="H42">
        <v>1.3050090799467471</v>
      </c>
      <c r="I42">
        <v>32.149501888779412</v>
      </c>
      <c r="J42">
        <v>1.9213719195112309</v>
      </c>
      <c r="K42">
        <v>31.407712169290779</v>
      </c>
      <c r="L42">
        <v>2.1649544662596418</v>
      </c>
      <c r="M42">
        <v>12.71047237436923</v>
      </c>
      <c r="N42">
        <v>1.4036942231923895</v>
      </c>
      <c r="O42">
        <v>0</v>
      </c>
      <c r="Q42">
        <v>51.011981156227492</v>
      </c>
      <c r="R42">
        <v>2.4130795767248436</v>
      </c>
      <c r="S42">
        <v>-17.727480517464354</v>
      </c>
      <c r="T42">
        <v>1.4071522614783324E-9</v>
      </c>
      <c r="U42">
        <v>2.2364522575762606</v>
      </c>
      <c r="V42">
        <v>0.2009645480256135</v>
      </c>
      <c r="W42">
        <v>0</v>
      </c>
      <c r="Y42">
        <v>18.86247926744808</v>
      </c>
      <c r="Z42">
        <v>2.2443489132186961E-11</v>
      </c>
    </row>
    <row r="43" spans="2:26" x14ac:dyDescent="0.2">
      <c r="B43" t="s">
        <v>39</v>
      </c>
      <c r="C43">
        <v>57.562889915792113</v>
      </c>
      <c r="D43">
        <v>1.2420897651687772</v>
      </c>
      <c r="E43">
        <v>2.433784770813892</v>
      </c>
      <c r="F43">
        <v>0.40935829547342245</v>
      </c>
      <c r="G43">
        <v>1.954746699010381</v>
      </c>
      <c r="H43">
        <v>0.29196067389843572</v>
      </c>
      <c r="I43">
        <v>38.048578614383622</v>
      </c>
      <c r="J43">
        <v>1.1439013712191952</v>
      </c>
      <c r="K43">
        <v>34.229206289539142</v>
      </c>
      <c r="L43">
        <v>1.2133136523672137</v>
      </c>
      <c r="M43">
        <v>1.411356044939629</v>
      </c>
      <c r="N43">
        <v>0.29860869710002297</v>
      </c>
      <c r="O43">
        <v>4.0478684752642051</v>
      </c>
      <c r="P43">
        <v>0.3959536085365537</v>
      </c>
      <c r="Q43">
        <v>60.311569190257018</v>
      </c>
      <c r="R43">
        <v>1.2947096778853988</v>
      </c>
      <c r="S43">
        <v>-23.33368362625297</v>
      </c>
      <c r="T43">
        <v>1.1042779073719897E-37</v>
      </c>
      <c r="U43">
        <v>-1.022428725874263</v>
      </c>
      <c r="V43">
        <v>3.0303246060686389E-2</v>
      </c>
      <c r="W43">
        <v>2.0931217762538239</v>
      </c>
      <c r="X43">
        <v>2.086302635989255E-5</v>
      </c>
      <c r="Y43">
        <v>22.262990575873395</v>
      </c>
      <c r="Z43">
        <v>3.3709990593509264E-36</v>
      </c>
    </row>
    <row r="44" spans="2:26" x14ac:dyDescent="0.2">
      <c r="B44" t="s">
        <v>40</v>
      </c>
      <c r="C44">
        <v>49.649669017927799</v>
      </c>
      <c r="D44">
        <v>2.6582366486397535</v>
      </c>
      <c r="E44">
        <v>0</v>
      </c>
      <c r="G44">
        <v>0</v>
      </c>
      <c r="I44">
        <v>40.854322482027229</v>
      </c>
      <c r="J44">
        <v>2.5929408010820203</v>
      </c>
      <c r="K44">
        <v>37.513169995936238</v>
      </c>
      <c r="L44">
        <v>2.627559137835362</v>
      </c>
      <c r="M44">
        <v>0</v>
      </c>
      <c r="O44">
        <v>0</v>
      </c>
      <c r="Q44">
        <v>53.27065582096219</v>
      </c>
      <c r="R44">
        <v>2.6427335512808479</v>
      </c>
      <c r="S44">
        <v>-12.136499021991561</v>
      </c>
      <c r="T44">
        <v>2.4018876684948416E-3</v>
      </c>
      <c r="U44">
        <v>0</v>
      </c>
      <c r="W44">
        <v>0</v>
      </c>
      <c r="Y44">
        <v>12.416333338934962</v>
      </c>
      <c r="Z44">
        <v>2.1672056467152479E-3</v>
      </c>
    </row>
    <row r="45" spans="2:26" x14ac:dyDescent="0.2">
      <c r="B45" t="s">
        <v>41</v>
      </c>
      <c r="C45">
        <v>58.358228522186486</v>
      </c>
      <c r="D45">
        <v>2.2763490523359273</v>
      </c>
      <c r="E45">
        <v>0</v>
      </c>
      <c r="G45">
        <v>0</v>
      </c>
      <c r="I45">
        <v>39.207627720923192</v>
      </c>
      <c r="J45">
        <v>2.2257725014900949</v>
      </c>
      <c r="K45">
        <v>34.860634654869123</v>
      </c>
      <c r="L45">
        <v>2.2558495975059722</v>
      </c>
      <c r="M45">
        <v>0</v>
      </c>
      <c r="O45">
        <v>0</v>
      </c>
      <c r="Q45">
        <v>59.83901922690665</v>
      </c>
      <c r="R45">
        <v>2.3522547229329964</v>
      </c>
      <c r="S45">
        <v>-23.497593867317363</v>
      </c>
      <c r="T45">
        <v>7.6568169188787595E-14</v>
      </c>
      <c r="U45">
        <v>0</v>
      </c>
      <c r="W45">
        <v>0</v>
      </c>
      <c r="Y45">
        <v>20.631391505983459</v>
      </c>
      <c r="Z45">
        <v>1.2077486842231976E-10</v>
      </c>
    </row>
    <row r="46" spans="2:26" x14ac:dyDescent="0.2">
      <c r="B46" t="s">
        <v>42</v>
      </c>
      <c r="C46">
        <v>52.256985464300293</v>
      </c>
      <c r="D46">
        <v>2.8346177031228548</v>
      </c>
      <c r="E46">
        <v>0</v>
      </c>
      <c r="G46">
        <v>0</v>
      </c>
      <c r="I46">
        <v>34.703923087966693</v>
      </c>
      <c r="J46">
        <v>2.4897197463300076</v>
      </c>
      <c r="K46">
        <v>28.050123462930792</v>
      </c>
      <c r="L46">
        <v>3.2139794358168405</v>
      </c>
      <c r="M46">
        <v>0</v>
      </c>
      <c r="O46">
        <v>18.027700609400981</v>
      </c>
      <c r="P46">
        <v>3.3419917278831357</v>
      </c>
      <c r="Q46">
        <v>50.94098089042145</v>
      </c>
      <c r="R46">
        <v>3.0284599995742698</v>
      </c>
      <c r="S46">
        <v>-24.206862001369501</v>
      </c>
      <c r="T46">
        <v>4.9042728664213737E-9</v>
      </c>
      <c r="U46">
        <v>0</v>
      </c>
      <c r="W46">
        <v>0</v>
      </c>
      <c r="Y46">
        <v>16.237057802454757</v>
      </c>
      <c r="Z46">
        <v>1.3303316370131843E-5</v>
      </c>
    </row>
    <row r="47" spans="2:26" x14ac:dyDescent="0.2">
      <c r="B47" t="s">
        <v>43</v>
      </c>
      <c r="C47">
        <v>0</v>
      </c>
      <c r="E47">
        <v>0</v>
      </c>
      <c r="G47">
        <v>0</v>
      </c>
      <c r="I47">
        <v>0</v>
      </c>
      <c r="K47">
        <v>0</v>
      </c>
      <c r="M47">
        <v>0</v>
      </c>
      <c r="O47">
        <v>0</v>
      </c>
      <c r="Q47">
        <v>0</v>
      </c>
      <c r="S47">
        <v>0</v>
      </c>
      <c r="U47">
        <v>0</v>
      </c>
      <c r="W47">
        <v>0</v>
      </c>
      <c r="Y47">
        <v>0</v>
      </c>
    </row>
    <row r="48" spans="2:26" x14ac:dyDescent="0.2">
      <c r="B48" t="s">
        <v>44</v>
      </c>
      <c r="C48">
        <v>60.135934873543192</v>
      </c>
      <c r="D48">
        <v>2.9702782479961107</v>
      </c>
      <c r="E48">
        <v>0</v>
      </c>
      <c r="G48">
        <v>0</v>
      </c>
      <c r="I48">
        <v>35.190839850078753</v>
      </c>
      <c r="J48">
        <v>2.7072895258095619</v>
      </c>
      <c r="K48">
        <v>33.78440040392276</v>
      </c>
      <c r="L48">
        <v>2.3247385683501833</v>
      </c>
      <c r="M48">
        <v>0</v>
      </c>
      <c r="O48">
        <v>0</v>
      </c>
      <c r="Q48">
        <v>60.553248097659718</v>
      </c>
      <c r="R48">
        <v>2.4332464026645741</v>
      </c>
      <c r="S48">
        <v>-26.351534469620432</v>
      </c>
      <c r="T48">
        <v>7.7475467890027321E-17</v>
      </c>
      <c r="U48">
        <v>0</v>
      </c>
      <c r="W48">
        <v>0</v>
      </c>
      <c r="Y48">
        <v>25.362408247580966</v>
      </c>
      <c r="Z48">
        <v>1.4366159535801825E-15</v>
      </c>
    </row>
    <row r="49" spans="2:26" x14ac:dyDescent="0.2">
      <c r="B49" t="s">
        <v>45</v>
      </c>
      <c r="C49">
        <v>65.074100741989838</v>
      </c>
      <c r="D49">
        <v>2.1183160253546696</v>
      </c>
      <c r="E49">
        <v>0</v>
      </c>
      <c r="G49">
        <v>0</v>
      </c>
      <c r="I49">
        <v>28.689130760382049</v>
      </c>
      <c r="J49">
        <v>2.2695894244225467</v>
      </c>
      <c r="K49">
        <v>30.03423756736527</v>
      </c>
      <c r="L49">
        <v>2.613336412000975</v>
      </c>
      <c r="M49">
        <v>0</v>
      </c>
      <c r="O49">
        <v>7.4466642435700674</v>
      </c>
      <c r="P49">
        <v>1.3205606668339622</v>
      </c>
      <c r="Q49">
        <v>60.608442396060163</v>
      </c>
      <c r="R49">
        <v>2.935716151448994</v>
      </c>
      <c r="S49">
        <v>-35.039863174624571</v>
      </c>
      <c r="T49">
        <v>5.2995055098362494E-28</v>
      </c>
      <c r="U49">
        <v>0</v>
      </c>
      <c r="W49">
        <v>0</v>
      </c>
      <c r="Y49">
        <v>31.919311635678113</v>
      </c>
      <c r="Z49">
        <v>2.527081889318129E-20</v>
      </c>
    </row>
    <row r="50" spans="2:26" x14ac:dyDescent="0.2">
      <c r="B50" t="s">
        <v>46</v>
      </c>
      <c r="C50">
        <v>48.399859036193973</v>
      </c>
      <c r="D50">
        <v>2.4973822951955444</v>
      </c>
      <c r="E50">
        <v>0</v>
      </c>
      <c r="G50">
        <v>0</v>
      </c>
      <c r="I50">
        <v>40.375043131637852</v>
      </c>
      <c r="J50">
        <v>2.3968089846522949</v>
      </c>
      <c r="K50">
        <v>32.214955136683692</v>
      </c>
      <c r="L50">
        <v>2.5565633257549312</v>
      </c>
      <c r="M50">
        <v>0</v>
      </c>
      <c r="O50">
        <v>7.2970279305431527</v>
      </c>
      <c r="P50">
        <v>1.2604445864292186</v>
      </c>
      <c r="Q50">
        <v>55.666639404136014</v>
      </c>
      <c r="R50">
        <v>2.6931889521452224</v>
      </c>
      <c r="S50">
        <v>-16.184903899510282</v>
      </c>
      <c r="T50">
        <v>2.5860322778232059E-7</v>
      </c>
      <c r="U50">
        <v>0</v>
      </c>
      <c r="W50">
        <v>0</v>
      </c>
      <c r="Y50">
        <v>15.291596272498161</v>
      </c>
      <c r="Z50">
        <v>8.9993246943957886E-7</v>
      </c>
    </row>
    <row r="51" spans="2:26" x14ac:dyDescent="0.2">
      <c r="B51" t="s">
        <v>47</v>
      </c>
      <c r="C51">
        <v>49.347702395234279</v>
      </c>
      <c r="D51">
        <v>3.145305400768323</v>
      </c>
      <c r="E51">
        <v>6.6627679937523894</v>
      </c>
      <c r="F51">
        <v>1.2031254179895801</v>
      </c>
      <c r="G51">
        <v>0</v>
      </c>
      <c r="I51">
        <v>37.811382955678162</v>
      </c>
      <c r="J51">
        <v>2.85505852435187</v>
      </c>
      <c r="K51">
        <v>24.059612761824191</v>
      </c>
      <c r="L51">
        <v>2.3316318661205546</v>
      </c>
      <c r="M51">
        <v>0</v>
      </c>
      <c r="O51">
        <v>20.59068498261118</v>
      </c>
      <c r="P51">
        <v>1.8529429194381957</v>
      </c>
      <c r="Q51">
        <v>52.255243550998919</v>
      </c>
      <c r="R51">
        <v>2.7138505963890509</v>
      </c>
      <c r="S51">
        <v>-25.288089633410088</v>
      </c>
      <c r="T51">
        <v>2.27574390912953E-11</v>
      </c>
      <c r="U51">
        <v>0</v>
      </c>
      <c r="W51">
        <v>0</v>
      </c>
      <c r="Y51">
        <v>14.443860595320757</v>
      </c>
      <c r="Z51">
        <v>1.9955711081262687E-4</v>
      </c>
    </row>
    <row r="52" spans="2:26" x14ac:dyDescent="0.2">
      <c r="B52" t="s">
        <v>48</v>
      </c>
      <c r="C52">
        <v>60.846884010095302</v>
      </c>
      <c r="D52">
        <v>1.7159688842157867</v>
      </c>
      <c r="E52">
        <v>0</v>
      </c>
      <c r="G52">
        <v>4.4455331491412027</v>
      </c>
      <c r="H52">
        <v>0.63133023917880471</v>
      </c>
      <c r="I52">
        <v>32.960115961768622</v>
      </c>
      <c r="J52">
        <v>1.6745787251877835</v>
      </c>
      <c r="K52">
        <v>38.980154897663532</v>
      </c>
      <c r="L52">
        <v>1.5988232767997639</v>
      </c>
      <c r="M52">
        <v>0</v>
      </c>
      <c r="O52">
        <v>6.5315181456855251</v>
      </c>
      <c r="P52">
        <v>0.57552978207054739</v>
      </c>
      <c r="Q52">
        <v>53.373082352067172</v>
      </c>
      <c r="R52">
        <v>1.5295629818014493</v>
      </c>
      <c r="S52">
        <v>-21.86672911243177</v>
      </c>
      <c r="T52">
        <v>1.1621199367113523E-22</v>
      </c>
      <c r="U52">
        <v>0</v>
      </c>
      <c r="W52">
        <v>2.0859849965443225</v>
      </c>
      <c r="X52">
        <v>1.3241252037623144E-2</v>
      </c>
      <c r="Y52">
        <v>20.41296639029855</v>
      </c>
      <c r="Z52">
        <v>1.9594690442975067E-22</v>
      </c>
    </row>
    <row r="53" spans="2:26" x14ac:dyDescent="0.2">
      <c r="B53" t="s">
        <v>49</v>
      </c>
      <c r="C53">
        <v>34.068763177009551</v>
      </c>
      <c r="D53">
        <v>2.1665053965670928</v>
      </c>
      <c r="E53">
        <v>25.269078565749119</v>
      </c>
      <c r="F53">
        <v>2.2510266774877699</v>
      </c>
      <c r="G53">
        <v>9.9190373416202338</v>
      </c>
      <c r="H53">
        <v>1.5292011406990438</v>
      </c>
      <c r="I53">
        <v>30.743120915621109</v>
      </c>
      <c r="J53">
        <v>2.6115629148009423</v>
      </c>
      <c r="K53">
        <v>20.48920613209313</v>
      </c>
      <c r="L53">
        <v>1.5730555160053998</v>
      </c>
      <c r="M53">
        <v>8.9813609122425238</v>
      </c>
      <c r="N53">
        <v>1.7556648126464793</v>
      </c>
      <c r="O53">
        <v>15.1694649020685</v>
      </c>
      <c r="P53">
        <v>1.6768370745169685</v>
      </c>
      <c r="Q53">
        <v>55.359968053595843</v>
      </c>
      <c r="R53">
        <v>2.1971748330982672</v>
      </c>
      <c r="S53">
        <v>-13.57955704491642</v>
      </c>
      <c r="T53">
        <v>1.4887694296758756E-7</v>
      </c>
      <c r="U53">
        <v>-16.287717653506597</v>
      </c>
      <c r="V53">
        <v>1.5302909047649192E-8</v>
      </c>
      <c r="W53">
        <v>5.2504275604482658</v>
      </c>
      <c r="X53">
        <v>3.0337111681150879E-2</v>
      </c>
      <c r="Y53">
        <v>24.616847137974734</v>
      </c>
      <c r="Z53">
        <v>2.347912991629224E-13</v>
      </c>
    </row>
    <row r="54" spans="2:26" x14ac:dyDescent="0.2">
      <c r="B54" t="s">
        <v>50</v>
      </c>
      <c r="C54">
        <v>42.194865930464758</v>
      </c>
      <c r="D54">
        <v>5.3318526723940769</v>
      </c>
      <c r="E54">
        <v>0</v>
      </c>
      <c r="G54">
        <v>0</v>
      </c>
      <c r="I54">
        <v>43.931391827637832</v>
      </c>
      <c r="J54">
        <v>4.9560061083954752</v>
      </c>
      <c r="K54">
        <v>22.815358205570821</v>
      </c>
      <c r="L54">
        <v>3.811060111671325</v>
      </c>
      <c r="M54">
        <v>0</v>
      </c>
      <c r="O54">
        <v>0</v>
      </c>
      <c r="Q54">
        <v>62.247422265142497</v>
      </c>
      <c r="R54">
        <v>4.1050265256581184</v>
      </c>
      <c r="S54">
        <v>-19.379507724893937</v>
      </c>
      <c r="T54">
        <v>7.0329879945656192E-3</v>
      </c>
      <c r="U54">
        <v>0</v>
      </c>
      <c r="W54">
        <v>0</v>
      </c>
      <c r="Y54">
        <v>18.316030437504665</v>
      </c>
      <c r="Z54">
        <v>5.6435634684764216E-3</v>
      </c>
    </row>
    <row r="55" spans="2:26" x14ac:dyDescent="0.2">
      <c r="B55" t="s">
        <v>51</v>
      </c>
      <c r="C55">
        <v>57.434354352967532</v>
      </c>
      <c r="D55">
        <v>2.8254025429245231</v>
      </c>
      <c r="E55">
        <v>0</v>
      </c>
      <c r="G55">
        <v>0</v>
      </c>
      <c r="I55">
        <v>31.8723911147938</v>
      </c>
      <c r="J55">
        <v>2.8993417124006355</v>
      </c>
      <c r="K55">
        <v>32.920382243351057</v>
      </c>
      <c r="L55">
        <v>3.2897934450293613</v>
      </c>
      <c r="M55">
        <v>0</v>
      </c>
      <c r="O55">
        <v>14.04493225392798</v>
      </c>
      <c r="P55">
        <v>2.4211384439507726</v>
      </c>
      <c r="Q55">
        <v>50.719019160049129</v>
      </c>
      <c r="R55">
        <v>2.6956571261380411</v>
      </c>
      <c r="S55">
        <v>-24.513972109616475</v>
      </c>
      <c r="T55">
        <v>5.2999879110888323E-9</v>
      </c>
      <c r="U55">
        <v>0</v>
      </c>
      <c r="W55">
        <v>0</v>
      </c>
      <c r="Y55">
        <v>18.846628045255329</v>
      </c>
      <c r="Z55">
        <v>1.6773375817629724E-6</v>
      </c>
    </row>
    <row r="56" spans="2:26" x14ac:dyDescent="0.2">
      <c r="B56" t="s">
        <v>52</v>
      </c>
      <c r="C56">
        <v>43.241840887977403</v>
      </c>
      <c r="D56">
        <v>2.4596398324193953</v>
      </c>
      <c r="E56">
        <v>10.19428275486627</v>
      </c>
      <c r="F56">
        <v>1.1547364103886615</v>
      </c>
      <c r="G56">
        <v>0</v>
      </c>
      <c r="I56">
        <v>44.404408775059487</v>
      </c>
      <c r="J56">
        <v>2.3715577458423738</v>
      </c>
      <c r="K56">
        <v>26.228857540736161</v>
      </c>
      <c r="L56">
        <v>2.4419131187368439</v>
      </c>
      <c r="M56">
        <v>0</v>
      </c>
      <c r="O56">
        <v>9.363812251597297</v>
      </c>
      <c r="P56">
        <v>1.5277319873932309</v>
      </c>
      <c r="Q56">
        <v>60.008400644141211</v>
      </c>
      <c r="R56">
        <v>2.7616579376114454</v>
      </c>
      <c r="S56">
        <v>-17.012983347241242</v>
      </c>
      <c r="T56">
        <v>1.1548820682220996E-7</v>
      </c>
      <c r="U56">
        <v>0</v>
      </c>
      <c r="W56">
        <v>0</v>
      </c>
      <c r="Y56">
        <v>15.603991869081725</v>
      </c>
      <c r="Z56">
        <v>1.359923107999448E-7</v>
      </c>
    </row>
    <row r="57" spans="2:26" x14ac:dyDescent="0.2">
      <c r="B57" t="s">
        <v>53</v>
      </c>
      <c r="C57">
        <v>62.121863715559847</v>
      </c>
      <c r="D57">
        <v>2.028004438145782</v>
      </c>
      <c r="E57">
        <v>8.0146121833682784</v>
      </c>
      <c r="F57">
        <v>1.1745744801231042</v>
      </c>
      <c r="G57">
        <v>0</v>
      </c>
      <c r="I57">
        <v>25.639174049369661</v>
      </c>
      <c r="J57">
        <v>1.8409139690269851</v>
      </c>
      <c r="K57">
        <v>27.721471069335131</v>
      </c>
      <c r="L57">
        <v>2.2554970047106928</v>
      </c>
      <c r="M57">
        <v>0</v>
      </c>
      <c r="O57">
        <v>8.5727804965722108</v>
      </c>
      <c r="P57">
        <v>1.2254145630176898</v>
      </c>
      <c r="Q57">
        <v>61.022396283982573</v>
      </c>
      <c r="R57">
        <v>2.3472731772779589</v>
      </c>
      <c r="S57">
        <v>-34.400392646224716</v>
      </c>
      <c r="T57">
        <v>5.3688842097245021E-24</v>
      </c>
      <c r="U57">
        <v>0</v>
      </c>
      <c r="W57">
        <v>0</v>
      </c>
      <c r="Y57">
        <v>35.383222234612916</v>
      </c>
      <c r="Z57">
        <v>1.529506467991544E-27</v>
      </c>
    </row>
    <row r="58" spans="2:26" x14ac:dyDescent="0.2">
      <c r="B58" t="s">
        <v>54</v>
      </c>
      <c r="C58">
        <v>55.298283022397207</v>
      </c>
      <c r="D58">
        <v>2.3567929338779541</v>
      </c>
      <c r="E58">
        <v>0</v>
      </c>
      <c r="G58">
        <v>0</v>
      </c>
      <c r="I58">
        <v>35.502114884159163</v>
      </c>
      <c r="J58">
        <v>2.2964481692548211</v>
      </c>
      <c r="K58">
        <v>28.622547913373879</v>
      </c>
      <c r="L58">
        <v>2.319630772529012</v>
      </c>
      <c r="M58">
        <v>0</v>
      </c>
      <c r="O58">
        <v>12.3270208024162</v>
      </c>
      <c r="P58">
        <v>1.7368924169412328</v>
      </c>
      <c r="Q58">
        <v>56.662514478128237</v>
      </c>
      <c r="R58">
        <v>2.6634665912321562</v>
      </c>
      <c r="S58">
        <v>-26.675735109023329</v>
      </c>
      <c r="T58">
        <v>6.1091129762840239E-18</v>
      </c>
      <c r="U58">
        <v>0</v>
      </c>
      <c r="W58">
        <v>0</v>
      </c>
      <c r="Y58">
        <v>21.160399593969075</v>
      </c>
      <c r="Z58">
        <v>6.0217275943728836E-10</v>
      </c>
    </row>
    <row r="59" spans="2:26" x14ac:dyDescent="0.2">
      <c r="B59" t="s">
        <v>55</v>
      </c>
      <c r="C59">
        <v>51.255681688775233</v>
      </c>
      <c r="D59">
        <v>2.3383518915694221</v>
      </c>
      <c r="E59">
        <v>11.170791754379691</v>
      </c>
      <c r="F59">
        <v>1.6130418471752335</v>
      </c>
      <c r="G59">
        <v>9.8645331389818853</v>
      </c>
      <c r="H59">
        <v>2.1569655524857949</v>
      </c>
      <c r="I59">
        <v>27.708993417863208</v>
      </c>
      <c r="J59">
        <v>2.4146678504872745</v>
      </c>
      <c r="K59">
        <v>20.634352269313609</v>
      </c>
      <c r="L59">
        <v>2.6326516346489828</v>
      </c>
      <c r="M59">
        <v>0</v>
      </c>
      <c r="O59">
        <v>19.631499180824679</v>
      </c>
      <c r="P59">
        <v>2.706064844026443</v>
      </c>
      <c r="Q59">
        <v>56.183337345059002</v>
      </c>
      <c r="R59">
        <v>3.1512271155714489</v>
      </c>
      <c r="S59">
        <v>-30.621329419461624</v>
      </c>
      <c r="T59">
        <v>1.4200423582464555E-18</v>
      </c>
      <c r="U59">
        <v>0</v>
      </c>
      <c r="W59">
        <v>9.7669660418427942</v>
      </c>
      <c r="X59">
        <v>3.8699524146159543E-3</v>
      </c>
      <c r="Y59">
        <v>28.474343927195793</v>
      </c>
      <c r="Z59">
        <v>9.0325361005326087E-15</v>
      </c>
    </row>
    <row r="60" spans="2:26" x14ac:dyDescent="0.2">
      <c r="B60" t="s">
        <v>56</v>
      </c>
      <c r="C60">
        <v>51.683084920575141</v>
      </c>
      <c r="D60">
        <v>2.4993346215174981</v>
      </c>
      <c r="E60">
        <v>12.35428607957909</v>
      </c>
      <c r="F60">
        <v>1.4184363867219549</v>
      </c>
      <c r="G60">
        <v>7.1759981771306904</v>
      </c>
      <c r="H60">
        <v>1.5744820511165261</v>
      </c>
      <c r="I60">
        <v>28.786630822715079</v>
      </c>
      <c r="J60">
        <v>2.2994201217677515</v>
      </c>
      <c r="K60">
        <v>26.20778415821292</v>
      </c>
      <c r="L60">
        <v>2.1196971595829663</v>
      </c>
      <c r="M60">
        <v>5.5772320742993289</v>
      </c>
      <c r="N60">
        <v>1.1836927306667266</v>
      </c>
      <c r="O60">
        <v>12.138970862725181</v>
      </c>
      <c r="P60">
        <v>1.8809291061406315</v>
      </c>
      <c r="Q60">
        <v>56.076012904762592</v>
      </c>
      <c r="R60">
        <v>2.4988919741281128</v>
      </c>
      <c r="S60">
        <v>-25.47530076236222</v>
      </c>
      <c r="T60">
        <v>7.5272182161498952E-19</v>
      </c>
      <c r="U60">
        <v>-6.7770540052797612</v>
      </c>
      <c r="V60">
        <v>8.3249678066210761E-4</v>
      </c>
      <c r="W60">
        <v>4.9629726855944902</v>
      </c>
      <c r="X60">
        <v>3.4503517168610616E-2</v>
      </c>
      <c r="Y60">
        <v>27.289382082047513</v>
      </c>
      <c r="Z60">
        <v>9.9664872286770559E-16</v>
      </c>
    </row>
    <row r="61" spans="2:26" x14ac:dyDescent="0.2">
      <c r="B61" t="s">
        <v>57</v>
      </c>
      <c r="C61">
        <v>40.492008446348123</v>
      </c>
      <c r="D61">
        <v>2.5303277335208825</v>
      </c>
      <c r="E61">
        <v>0</v>
      </c>
      <c r="G61">
        <v>0</v>
      </c>
      <c r="I61">
        <v>54.556967310241291</v>
      </c>
      <c r="J61">
        <v>2.432245718275662</v>
      </c>
      <c r="K61">
        <v>31.745670096900589</v>
      </c>
      <c r="L61">
        <v>1.9560367586084495</v>
      </c>
      <c r="M61">
        <v>0</v>
      </c>
      <c r="O61">
        <v>0</v>
      </c>
      <c r="Q61">
        <v>62.947656066801343</v>
      </c>
      <c r="R61">
        <v>2.0964431028033976</v>
      </c>
      <c r="S61">
        <v>-8.7463383494475337</v>
      </c>
      <c r="T61">
        <v>2.604841101514618E-3</v>
      </c>
      <c r="U61">
        <v>0</v>
      </c>
      <c r="W61">
        <v>0</v>
      </c>
      <c r="Y61">
        <v>8.3906887565600528</v>
      </c>
      <c r="Z61">
        <v>7.9529979885105719E-3</v>
      </c>
    </row>
    <row r="62" spans="2:26" x14ac:dyDescent="0.2">
      <c r="B62" t="s">
        <v>58</v>
      </c>
      <c r="C62">
        <v>39.916701169521239</v>
      </c>
      <c r="D62">
        <v>2.0372890891192501</v>
      </c>
      <c r="E62">
        <v>23.26272342876219</v>
      </c>
      <c r="F62">
        <v>1.8134138105713982</v>
      </c>
      <c r="G62">
        <v>14.966287531257629</v>
      </c>
      <c r="H62">
        <v>1.6978858913634409</v>
      </c>
      <c r="I62">
        <v>21.854287870458929</v>
      </c>
      <c r="J62">
        <v>1.7108050942635848</v>
      </c>
      <c r="K62">
        <v>18.02684957842359</v>
      </c>
      <c r="L62">
        <v>1.7112677355070964</v>
      </c>
      <c r="M62">
        <v>9.6409197143882555</v>
      </c>
      <c r="N62">
        <v>1.4145531214660136</v>
      </c>
      <c r="O62">
        <v>25.53663377615916</v>
      </c>
      <c r="P62">
        <v>1.9588404632026468</v>
      </c>
      <c r="Q62">
        <v>46.795596931028989</v>
      </c>
      <c r="R62">
        <v>2.2768462856783032</v>
      </c>
      <c r="S62">
        <v>-21.889851591097649</v>
      </c>
      <c r="T62">
        <v>2.874148069067899E-16</v>
      </c>
      <c r="U62">
        <v>-13.621803714373934</v>
      </c>
      <c r="V62">
        <v>8.0407634324841086E-10</v>
      </c>
      <c r="W62">
        <v>10.570346244901531</v>
      </c>
      <c r="X62">
        <v>5.7651030134024047E-5</v>
      </c>
      <c r="Y62">
        <v>24.94130906057006</v>
      </c>
      <c r="Z62">
        <v>1.9897427517614082E-17</v>
      </c>
    </row>
    <row r="63" spans="2:26" x14ac:dyDescent="0.2">
      <c r="B63" t="s">
        <v>59</v>
      </c>
      <c r="C63">
        <v>59.216484782780007</v>
      </c>
      <c r="D63">
        <v>2.38685531045657</v>
      </c>
      <c r="E63">
        <v>0</v>
      </c>
      <c r="G63">
        <v>0</v>
      </c>
      <c r="I63">
        <v>35.320181327002508</v>
      </c>
      <c r="J63">
        <v>2.1635643910011613</v>
      </c>
      <c r="K63">
        <v>31.036506714105251</v>
      </c>
      <c r="L63">
        <v>2.2797259077553962</v>
      </c>
      <c r="M63">
        <v>0</v>
      </c>
      <c r="O63">
        <v>13.67220980769776</v>
      </c>
      <c r="P63">
        <v>2.2501352308244913</v>
      </c>
      <c r="Q63">
        <v>54.114976943315767</v>
      </c>
      <c r="R63">
        <v>2.7082376786382394</v>
      </c>
      <c r="S63">
        <v>-28.179978068674757</v>
      </c>
      <c r="T63">
        <v>6.3429822369697166E-22</v>
      </c>
      <c r="U63">
        <v>0</v>
      </c>
      <c r="W63">
        <v>0</v>
      </c>
      <c r="Y63">
        <v>18.794795616313259</v>
      </c>
      <c r="Z63">
        <v>1.7408723798905192E-8</v>
      </c>
    </row>
    <row r="64" spans="2:26" x14ac:dyDescent="0.2">
      <c r="B64" t="s">
        <v>60</v>
      </c>
      <c r="C64">
        <v>50.407312159652648</v>
      </c>
      <c r="D64">
        <v>2.484539564896731</v>
      </c>
      <c r="E64">
        <v>0</v>
      </c>
      <c r="G64">
        <v>0</v>
      </c>
      <c r="I64">
        <v>38.015307327487037</v>
      </c>
      <c r="J64">
        <v>2.7787456554317793</v>
      </c>
      <c r="K64">
        <v>28.485648440537219</v>
      </c>
      <c r="L64">
        <v>2.9185561127419741</v>
      </c>
      <c r="M64">
        <v>0</v>
      </c>
      <c r="O64">
        <v>8.8588636322305483</v>
      </c>
      <c r="P64">
        <v>1.5812802812388864</v>
      </c>
      <c r="Q64">
        <v>58.478066492154689</v>
      </c>
      <c r="R64">
        <v>2.9885067659774007</v>
      </c>
      <c r="S64">
        <v>-21.921663719115429</v>
      </c>
      <c r="T64">
        <v>9.1086067138428752E-9</v>
      </c>
      <c r="U64">
        <v>0</v>
      </c>
      <c r="W64">
        <v>0</v>
      </c>
      <c r="Y64">
        <v>20.462759164667652</v>
      </c>
      <c r="Z64">
        <v>2.1746622626281315E-6</v>
      </c>
    </row>
    <row r="65" spans="2:26" x14ac:dyDescent="0.2">
      <c r="B65" t="s">
        <v>61</v>
      </c>
      <c r="C65">
        <v>43.256513864441693</v>
      </c>
      <c r="D65">
        <v>2.559813914517123</v>
      </c>
      <c r="E65">
        <v>10.46052943450797</v>
      </c>
      <c r="F65">
        <v>1.3404164391078575</v>
      </c>
      <c r="G65">
        <v>9.9095882140252893</v>
      </c>
      <c r="H65">
        <v>1.3488492120500595</v>
      </c>
      <c r="I65">
        <v>36.373368487025047</v>
      </c>
      <c r="J65">
        <v>2.4457428060153759</v>
      </c>
      <c r="K65">
        <v>25.165983409818931</v>
      </c>
      <c r="L65">
        <v>2.5124491026170501</v>
      </c>
      <c r="M65">
        <v>8.435987631831674</v>
      </c>
      <c r="N65">
        <v>1.3991729491349003</v>
      </c>
      <c r="O65">
        <v>21.75326762210203</v>
      </c>
      <c r="P65">
        <v>2.9949044301066721</v>
      </c>
      <c r="Q65">
        <v>44.644761336247363</v>
      </c>
      <c r="R65">
        <v>2.878812520056103</v>
      </c>
      <c r="S65">
        <v>-18.090530454622762</v>
      </c>
      <c r="T65">
        <v>1.1770816479353887E-7</v>
      </c>
      <c r="U65">
        <v>-2.0245418026762962</v>
      </c>
      <c r="V65">
        <v>0.3237652507378731</v>
      </c>
      <c r="W65">
        <v>11.84367940807674</v>
      </c>
      <c r="X65">
        <v>9.015195718609494E-6</v>
      </c>
      <c r="Y65">
        <v>8.2713928492223161</v>
      </c>
      <c r="Z65">
        <v>1.8285685523311591E-2</v>
      </c>
    </row>
    <row r="66" spans="2:26" x14ac:dyDescent="0.2">
      <c r="B66" t="s">
        <v>62</v>
      </c>
      <c r="C66">
        <v>54.370182433006342</v>
      </c>
      <c r="D66">
        <v>2.5983659999643844</v>
      </c>
      <c r="E66">
        <v>0</v>
      </c>
      <c r="G66">
        <v>0</v>
      </c>
      <c r="I66">
        <v>34.660876724459079</v>
      </c>
      <c r="J66">
        <v>2.6622146086177767</v>
      </c>
      <c r="K66">
        <v>22.463838589269699</v>
      </c>
      <c r="L66">
        <v>2.1704973119645121</v>
      </c>
      <c r="M66">
        <v>0</v>
      </c>
      <c r="O66">
        <v>15.83405267392282</v>
      </c>
      <c r="P66">
        <v>2.4908600967679204</v>
      </c>
      <c r="Q66">
        <v>59.187371615246718</v>
      </c>
      <c r="R66">
        <v>2.5421763556123413</v>
      </c>
      <c r="S66">
        <v>-31.906343843736643</v>
      </c>
      <c r="T66">
        <v>1.1281706159633105E-24</v>
      </c>
      <c r="U66">
        <v>0</v>
      </c>
      <c r="W66">
        <v>0</v>
      </c>
      <c r="Y66">
        <v>24.526494890787639</v>
      </c>
      <c r="Z66">
        <v>1.3383942935606669E-12</v>
      </c>
    </row>
    <row r="67" spans="2:26" x14ac:dyDescent="0.2">
      <c r="B67" t="s">
        <v>63</v>
      </c>
      <c r="C67">
        <v>56.400687541526402</v>
      </c>
      <c r="D67">
        <v>2.9642108939495229</v>
      </c>
      <c r="E67">
        <v>0</v>
      </c>
      <c r="G67">
        <v>0</v>
      </c>
      <c r="I67">
        <v>31.43396511563515</v>
      </c>
      <c r="J67">
        <v>2.4424709093654013</v>
      </c>
      <c r="K67">
        <v>25.37947545378756</v>
      </c>
      <c r="L67">
        <v>2.6458457120885717</v>
      </c>
      <c r="M67">
        <v>0</v>
      </c>
      <c r="O67">
        <v>17.194686622336292</v>
      </c>
      <c r="P67">
        <v>2.17507075988292</v>
      </c>
      <c r="Q67">
        <v>54.607969258355851</v>
      </c>
      <c r="R67">
        <v>2.4649782516674743</v>
      </c>
      <c r="S67">
        <v>-31.021212087738842</v>
      </c>
      <c r="T67">
        <v>6.2900169667449153E-16</v>
      </c>
      <c r="U67">
        <v>0</v>
      </c>
      <c r="W67">
        <v>0</v>
      </c>
      <c r="Y67">
        <v>23.174004142720701</v>
      </c>
      <c r="Z67">
        <v>2.1643470115939657E-14</v>
      </c>
    </row>
    <row r="68" spans="2:26" x14ac:dyDescent="0.2">
      <c r="B68" t="s">
        <v>64</v>
      </c>
      <c r="C68">
        <v>49.069164885463032</v>
      </c>
      <c r="D68">
        <v>2.9100601768270242</v>
      </c>
      <c r="E68">
        <v>9.9798937131096039</v>
      </c>
      <c r="F68">
        <v>1.5059339615420144</v>
      </c>
      <c r="G68">
        <v>10.09478935617379</v>
      </c>
      <c r="H68">
        <v>1.5868662147450669</v>
      </c>
      <c r="I68">
        <v>30.85615204525358</v>
      </c>
      <c r="J68">
        <v>2.6696702436181563</v>
      </c>
      <c r="K68">
        <v>26.618097214501539</v>
      </c>
      <c r="L68">
        <v>2.8321320688499725</v>
      </c>
      <c r="M68">
        <v>0</v>
      </c>
      <c r="O68">
        <v>15.099977273746649</v>
      </c>
      <c r="P68">
        <v>1.9156110729557394</v>
      </c>
      <c r="Q68">
        <v>52.71120598317394</v>
      </c>
      <c r="R68">
        <v>2.4040631451148617</v>
      </c>
      <c r="S68">
        <v>-22.451067670961493</v>
      </c>
      <c r="T68">
        <v>3.2436566489554597E-10</v>
      </c>
      <c r="U68">
        <v>0</v>
      </c>
      <c r="W68">
        <v>5.0051879175728597</v>
      </c>
      <c r="X68">
        <v>3.5940828606251543E-2</v>
      </c>
      <c r="Y68">
        <v>21.85505393792036</v>
      </c>
      <c r="Z68">
        <v>7.4740667327121429E-11</v>
      </c>
    </row>
  </sheetData>
  <phoneticPr fontId="0" type="noConversion"/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7"/>
  <sheetViews>
    <sheetView workbookViewId="0"/>
  </sheetViews>
  <sheetFormatPr defaultRowHeight="12.75" x14ac:dyDescent="0.2"/>
  <sheetData>
    <row r="2" spans="2:12" x14ac:dyDescent="0.2">
      <c r="C2" t="s">
        <v>65</v>
      </c>
      <c r="D2" t="s">
        <v>222</v>
      </c>
      <c r="E2" t="s">
        <v>66</v>
      </c>
      <c r="F2" t="s">
        <v>67</v>
      </c>
      <c r="G2" t="s">
        <v>68</v>
      </c>
      <c r="H2" t="s">
        <v>69</v>
      </c>
      <c r="I2" t="s">
        <v>70</v>
      </c>
      <c r="J2" t="s">
        <v>71</v>
      </c>
      <c r="K2" t="s">
        <v>111</v>
      </c>
      <c r="L2" t="s">
        <v>112</v>
      </c>
    </row>
    <row r="3" spans="2:12" x14ac:dyDescent="0.2">
      <c r="B3" t="s">
        <v>0</v>
      </c>
      <c r="C3">
        <v>11.408466915889489</v>
      </c>
      <c r="D3">
        <v>0.73311427324228295</v>
      </c>
      <c r="E3">
        <v>1.154070804877193</v>
      </c>
      <c r="F3">
        <v>0.20280181645555506</v>
      </c>
      <c r="G3">
        <v>2.8386416325191619</v>
      </c>
      <c r="H3">
        <v>0.35321188082096888</v>
      </c>
      <c r="I3">
        <v>12.94976090685749</v>
      </c>
      <c r="J3">
        <v>0.87269763679424517</v>
      </c>
      <c r="K3">
        <v>71.649059739856654</v>
      </c>
      <c r="L3">
        <v>1.1066402932103621</v>
      </c>
    </row>
    <row r="4" spans="2:12" x14ac:dyDescent="0.2">
      <c r="B4" t="s">
        <v>1</v>
      </c>
      <c r="C4">
        <v>12.498939914604261</v>
      </c>
      <c r="D4">
        <v>0.54710675659663977</v>
      </c>
      <c r="E4">
        <v>1.3513401152738951</v>
      </c>
      <c r="F4">
        <v>0.17883447027260624</v>
      </c>
      <c r="G4">
        <v>1.7524836307044249</v>
      </c>
      <c r="H4">
        <v>0.20057333635966534</v>
      </c>
      <c r="I4">
        <v>13.092367833813521</v>
      </c>
      <c r="J4">
        <v>0.49085288638226376</v>
      </c>
      <c r="K4">
        <v>71.304868505603892</v>
      </c>
      <c r="L4">
        <v>0.56966409582404476</v>
      </c>
    </row>
    <row r="5" spans="2:12" x14ac:dyDescent="0.2">
      <c r="B5" t="s">
        <v>2</v>
      </c>
      <c r="C5">
        <v>13.301985554592971</v>
      </c>
      <c r="D5">
        <v>0.82104500004210601</v>
      </c>
      <c r="E5">
        <v>0</v>
      </c>
      <c r="G5">
        <v>1.444933496486497</v>
      </c>
      <c r="H5">
        <v>0.27076653350785945</v>
      </c>
      <c r="I5">
        <v>13.201005823975789</v>
      </c>
      <c r="J5">
        <v>0.75483704876917923</v>
      </c>
      <c r="K5">
        <v>71.226820241031888</v>
      </c>
      <c r="L5">
        <v>1.012276262572527</v>
      </c>
    </row>
    <row r="6" spans="2:12" x14ac:dyDescent="0.2">
      <c r="B6" t="s">
        <v>3</v>
      </c>
      <c r="C6">
        <v>13.60513275123591</v>
      </c>
      <c r="D6">
        <v>0.43073906328653472</v>
      </c>
      <c r="E6">
        <v>0.49059644214416398</v>
      </c>
      <c r="F6">
        <v>7.2808750938429728E-2</v>
      </c>
      <c r="G6">
        <v>1.8288444943538711</v>
      </c>
      <c r="H6">
        <v>0.1902009283550736</v>
      </c>
      <c r="I6">
        <v>13.85374917474244</v>
      </c>
      <c r="J6">
        <v>0.42552712898589395</v>
      </c>
      <c r="K6">
        <v>70.221677137523614</v>
      </c>
      <c r="L6">
        <v>0.60843553616833412</v>
      </c>
    </row>
    <row r="7" spans="2:12" x14ac:dyDescent="0.2">
      <c r="B7" t="s">
        <v>4</v>
      </c>
      <c r="C7">
        <v>8.2008547347930989</v>
      </c>
      <c r="D7">
        <v>0.54627625854290096</v>
      </c>
      <c r="E7">
        <v>2.6820959187909419</v>
      </c>
      <c r="F7">
        <v>0.37182539881076165</v>
      </c>
      <c r="G7">
        <v>4.5385400207637172</v>
      </c>
      <c r="H7">
        <v>0.4193300451891338</v>
      </c>
      <c r="I7">
        <v>9.8393942862038912</v>
      </c>
      <c r="J7">
        <v>0.62732165130400452</v>
      </c>
      <c r="K7">
        <v>74.73911503944835</v>
      </c>
      <c r="L7">
        <v>0.85076152490101808</v>
      </c>
    </row>
    <row r="8" spans="2:12" x14ac:dyDescent="0.2">
      <c r="B8" t="s">
        <v>5</v>
      </c>
      <c r="C8">
        <v>7.5227687818785371</v>
      </c>
      <c r="D8">
        <v>0.38717953949860062</v>
      </c>
      <c r="E8">
        <v>4.0627564966128018</v>
      </c>
      <c r="F8">
        <v>0.28632543463249305</v>
      </c>
      <c r="G8">
        <v>3.9268980341942452</v>
      </c>
      <c r="H8">
        <v>0.32595563394303595</v>
      </c>
      <c r="I8">
        <v>9.7389767162600887</v>
      </c>
      <c r="J8">
        <v>0.45057738697962618</v>
      </c>
      <c r="K8">
        <v>74.748599971054333</v>
      </c>
      <c r="L8">
        <v>0.70069257319087364</v>
      </c>
    </row>
    <row r="9" spans="2:12" x14ac:dyDescent="0.2">
      <c r="B9" t="s">
        <v>6</v>
      </c>
      <c r="C9">
        <v>8.7411117528726354</v>
      </c>
      <c r="D9">
        <v>0.6321645698150351</v>
      </c>
      <c r="E9">
        <v>1.9036531218215149</v>
      </c>
      <c r="F9">
        <v>0.2844570789700675</v>
      </c>
      <c r="G9">
        <v>2.4476474280537932</v>
      </c>
      <c r="H9">
        <v>0.42860044838773981</v>
      </c>
      <c r="I9">
        <v>11.47282780626194</v>
      </c>
      <c r="J9">
        <v>0.67453377275277793</v>
      </c>
      <c r="K9">
        <v>75.434759890990122</v>
      </c>
      <c r="L9">
        <v>0.84341601921649723</v>
      </c>
    </row>
    <row r="10" spans="2:12" x14ac:dyDescent="0.2">
      <c r="B10" t="s">
        <v>7</v>
      </c>
      <c r="C10">
        <v>13.15302968477592</v>
      </c>
      <c r="D10">
        <v>0.53895057217136533</v>
      </c>
      <c r="E10">
        <v>0.65706748801708659</v>
      </c>
      <c r="F10">
        <v>0.10205385195005212</v>
      </c>
      <c r="G10">
        <v>2.1919829256079399</v>
      </c>
      <c r="H10">
        <v>0.19251539101673501</v>
      </c>
      <c r="I10">
        <v>13.225750728014811</v>
      </c>
      <c r="J10">
        <v>0.53821127821891201</v>
      </c>
      <c r="K10">
        <v>70.772169173584231</v>
      </c>
      <c r="L10">
        <v>0.56654336277476092</v>
      </c>
    </row>
    <row r="11" spans="2:12" x14ac:dyDescent="0.2">
      <c r="B11" t="s">
        <v>8</v>
      </c>
      <c r="C11">
        <v>10.95671674167621</v>
      </c>
      <c r="D11">
        <v>0.44955087814587497</v>
      </c>
      <c r="E11">
        <v>1.6293209329752101</v>
      </c>
      <c r="F11">
        <v>0.15102116822367262</v>
      </c>
      <c r="G11">
        <v>2.778024284752604</v>
      </c>
      <c r="H11">
        <v>0.21117639033873031</v>
      </c>
      <c r="I11">
        <v>12.52923700845078</v>
      </c>
      <c r="J11">
        <v>0.50343992104923341</v>
      </c>
      <c r="K11">
        <v>72.10670103214521</v>
      </c>
      <c r="L11">
        <v>0.60889436365845095</v>
      </c>
    </row>
    <row r="12" spans="2:12" x14ac:dyDescent="0.2">
      <c r="B12" t="s">
        <v>9</v>
      </c>
      <c r="C12">
        <v>9.456619678437578</v>
      </c>
      <c r="D12">
        <v>0.59073668854609129</v>
      </c>
      <c r="E12">
        <v>1.8026510794558019</v>
      </c>
      <c r="F12">
        <v>0.22467123302898223</v>
      </c>
      <c r="G12">
        <v>4.1585136218223839</v>
      </c>
      <c r="H12">
        <v>0.38339799957738319</v>
      </c>
      <c r="I12">
        <v>10.488392695042799</v>
      </c>
      <c r="J12">
        <v>0.56804642864417376</v>
      </c>
      <c r="K12">
        <v>74.093822925241454</v>
      </c>
      <c r="L12">
        <v>0.81135150067610629</v>
      </c>
    </row>
    <row r="13" spans="2:12" x14ac:dyDescent="0.2">
      <c r="B13" t="s">
        <v>10</v>
      </c>
      <c r="C13">
        <v>11.32197713269063</v>
      </c>
      <c r="D13">
        <v>0.68795454181527849</v>
      </c>
      <c r="E13">
        <v>1.4983912786851119</v>
      </c>
      <c r="F13">
        <v>0.19021480872874819</v>
      </c>
      <c r="G13">
        <v>2.8794711577696961</v>
      </c>
      <c r="H13">
        <v>0.33441660561755193</v>
      </c>
      <c r="I13">
        <v>11.9042476414179</v>
      </c>
      <c r="J13">
        <v>0.59907991532114502</v>
      </c>
      <c r="K13">
        <v>72.39591278943665</v>
      </c>
      <c r="L13">
        <v>0.83089980734851232</v>
      </c>
    </row>
    <row r="14" spans="2:12" x14ac:dyDescent="0.2">
      <c r="B14" t="s">
        <v>11</v>
      </c>
      <c r="C14">
        <v>11.932232392915729</v>
      </c>
      <c r="D14">
        <v>0.59017228221065343</v>
      </c>
      <c r="E14">
        <v>1.294075196693899</v>
      </c>
      <c r="F14">
        <v>0.2528322864000907</v>
      </c>
      <c r="G14">
        <v>2.4275714696064932</v>
      </c>
      <c r="H14">
        <v>0.31414262199111226</v>
      </c>
      <c r="I14">
        <v>13.539715720318981</v>
      </c>
      <c r="J14">
        <v>0.78993484855977958</v>
      </c>
      <c r="K14">
        <v>70.80640522046491</v>
      </c>
      <c r="L14">
        <v>0.92996911798324711</v>
      </c>
    </row>
    <row r="15" spans="2:12" x14ac:dyDescent="0.2">
      <c r="B15" t="s">
        <v>12</v>
      </c>
      <c r="C15">
        <v>12.591244463005109</v>
      </c>
      <c r="D15">
        <v>0.78250527311837836</v>
      </c>
      <c r="E15">
        <v>0</v>
      </c>
      <c r="G15">
        <v>1.5896054889283791</v>
      </c>
      <c r="H15">
        <v>0.31969661574191016</v>
      </c>
      <c r="I15">
        <v>13.648442009517961</v>
      </c>
      <c r="J15">
        <v>0.78216956276934246</v>
      </c>
      <c r="K15">
        <v>71.171961639210835</v>
      </c>
      <c r="L15">
        <v>1.0007535618050107</v>
      </c>
    </row>
    <row r="16" spans="2:12" x14ac:dyDescent="0.2">
      <c r="B16" t="s">
        <v>13</v>
      </c>
      <c r="C16">
        <v>10.783521645353231</v>
      </c>
      <c r="D16">
        <v>0.7454035738359559</v>
      </c>
      <c r="E16">
        <v>2.276624232903651</v>
      </c>
      <c r="F16">
        <v>0.30647238576154273</v>
      </c>
      <c r="G16">
        <v>3.130579434785449</v>
      </c>
      <c r="H16">
        <v>0.40364645910451707</v>
      </c>
      <c r="I16">
        <v>11.91460580687936</v>
      </c>
      <c r="J16">
        <v>0.66221652876377668</v>
      </c>
      <c r="K16">
        <v>71.894668880078314</v>
      </c>
      <c r="L16">
        <v>0.9921310983696201</v>
      </c>
    </row>
    <row r="17" spans="2:12" x14ac:dyDescent="0.2">
      <c r="B17" t="s">
        <v>14</v>
      </c>
      <c r="C17">
        <v>7.7448366100331176</v>
      </c>
      <c r="D17">
        <v>0.54345286580969876</v>
      </c>
      <c r="E17">
        <v>2.7553253818326571</v>
      </c>
      <c r="F17">
        <v>0.32895385254289317</v>
      </c>
      <c r="G17">
        <v>3.9513589565057181</v>
      </c>
      <c r="H17">
        <v>0.47798400676300085</v>
      </c>
      <c r="I17">
        <v>10.85280762207711</v>
      </c>
      <c r="J17">
        <v>0.53080781572563351</v>
      </c>
      <c r="K17">
        <v>74.695671429551396</v>
      </c>
      <c r="L17">
        <v>0.82428269904246465</v>
      </c>
    </row>
    <row r="18" spans="2:12" x14ac:dyDescent="0.2">
      <c r="B18" t="s">
        <v>15</v>
      </c>
      <c r="C18">
        <v>13.158306628495181</v>
      </c>
      <c r="D18">
        <v>0.91389846600266933</v>
      </c>
      <c r="E18">
        <v>0.87346477860727434</v>
      </c>
      <c r="F18">
        <v>0.16518380747082659</v>
      </c>
      <c r="G18">
        <v>1.1309289620561831</v>
      </c>
      <c r="H18">
        <v>0.21978145353015663</v>
      </c>
      <c r="I18">
        <v>14.5467884897049</v>
      </c>
      <c r="J18">
        <v>0.73427395144329821</v>
      </c>
      <c r="K18">
        <v>70.290511141136463</v>
      </c>
      <c r="L18">
        <v>1.0829623161169475</v>
      </c>
    </row>
    <row r="19" spans="2:12" x14ac:dyDescent="0.2">
      <c r="B19" t="s">
        <v>16</v>
      </c>
      <c r="C19">
        <v>7.1088097044509553</v>
      </c>
      <c r="D19">
        <v>0.36274325622731157</v>
      </c>
      <c r="E19">
        <v>4.2581654573150702</v>
      </c>
      <c r="F19">
        <v>0.28357693001294693</v>
      </c>
      <c r="G19">
        <v>5.5767221453752969</v>
      </c>
      <c r="H19">
        <v>0.39150783600724787</v>
      </c>
      <c r="I19">
        <v>8.4527795304678115</v>
      </c>
      <c r="J19">
        <v>0.35802691407725673</v>
      </c>
      <c r="K19">
        <v>74.603523162390871</v>
      </c>
      <c r="L19">
        <v>0.66701969503196157</v>
      </c>
    </row>
    <row r="20" spans="2:12" x14ac:dyDescent="0.2">
      <c r="B20" t="s">
        <v>17</v>
      </c>
      <c r="C20">
        <v>11.40726109807456</v>
      </c>
      <c r="D20">
        <v>0.68488428527112932</v>
      </c>
      <c r="E20">
        <v>2.7060803528230948</v>
      </c>
      <c r="F20">
        <v>0.32105372813191785</v>
      </c>
      <c r="G20">
        <v>1.7163930761488579</v>
      </c>
      <c r="H20">
        <v>0.2291536348823601</v>
      </c>
      <c r="I20">
        <v>12.66856051566981</v>
      </c>
      <c r="J20">
        <v>0.54635203955167921</v>
      </c>
      <c r="K20">
        <v>71.501704957283678</v>
      </c>
      <c r="L20">
        <v>0.754995228428327</v>
      </c>
    </row>
    <row r="21" spans="2:12" x14ac:dyDescent="0.2">
      <c r="B21" t="s">
        <v>18</v>
      </c>
      <c r="C21">
        <v>10.748180245327321</v>
      </c>
      <c r="D21">
        <v>0.56981259568073295</v>
      </c>
      <c r="E21">
        <v>1.1678545460176259</v>
      </c>
      <c r="F21">
        <v>0.15437654864542366</v>
      </c>
      <c r="G21">
        <v>2.4084570270348031</v>
      </c>
      <c r="H21">
        <v>0.25991563480880775</v>
      </c>
      <c r="I21">
        <v>13.30308490058691</v>
      </c>
      <c r="J21">
        <v>0.58410998811940318</v>
      </c>
      <c r="K21">
        <v>72.372423281033349</v>
      </c>
      <c r="L21">
        <v>0.67183985396637891</v>
      </c>
    </row>
    <row r="22" spans="2:12" x14ac:dyDescent="0.2">
      <c r="B22" t="s">
        <v>19</v>
      </c>
      <c r="C22">
        <v>8.3352559789845451</v>
      </c>
      <c r="D22">
        <v>0.5780749407518998</v>
      </c>
      <c r="E22">
        <v>3.963579824785155</v>
      </c>
      <c r="F22">
        <v>0.38189543314958135</v>
      </c>
      <c r="G22">
        <v>2.920506802421476</v>
      </c>
      <c r="H22">
        <v>0.26349055560254392</v>
      </c>
      <c r="I22">
        <v>10.711754815928559</v>
      </c>
      <c r="J22">
        <v>0.70135797308411851</v>
      </c>
      <c r="K22">
        <v>74.06890257788028</v>
      </c>
      <c r="L22">
        <v>1.0202225014379631</v>
      </c>
    </row>
    <row r="23" spans="2:12" x14ac:dyDescent="0.2">
      <c r="B23" t="s">
        <v>20</v>
      </c>
      <c r="C23">
        <v>13.02797678588696</v>
      </c>
      <c r="D23">
        <v>0.63528037260811643</v>
      </c>
      <c r="E23">
        <v>0.37994306229017138</v>
      </c>
      <c r="F23">
        <v>9.7064997503335207E-2</v>
      </c>
      <c r="G23">
        <v>1.2813060781342771</v>
      </c>
      <c r="H23">
        <v>0.17550636933195263</v>
      </c>
      <c r="I23">
        <v>14.51860693071769</v>
      </c>
      <c r="J23">
        <v>0.64369773022814747</v>
      </c>
      <c r="K23">
        <v>70.792167142970897</v>
      </c>
      <c r="L23">
        <v>0.68742213126248253</v>
      </c>
    </row>
    <row r="24" spans="2:12" x14ac:dyDescent="0.2">
      <c r="B24" t="s">
        <v>21</v>
      </c>
      <c r="C24">
        <v>9.0832139411150674</v>
      </c>
      <c r="D24">
        <v>0.59353542808686632</v>
      </c>
      <c r="E24">
        <v>3.955039701659385</v>
      </c>
      <c r="F24">
        <v>0.4507229007840578</v>
      </c>
      <c r="G24">
        <v>2.0978506536978498</v>
      </c>
      <c r="H24">
        <v>0.28058372740966947</v>
      </c>
      <c r="I24">
        <v>11.95336179864724</v>
      </c>
      <c r="J24">
        <v>0.57600653321803819</v>
      </c>
      <c r="K24">
        <v>72.910533904880452</v>
      </c>
      <c r="L24">
        <v>0.89154594726813485</v>
      </c>
    </row>
    <row r="25" spans="2:12" x14ac:dyDescent="0.2">
      <c r="B25" t="s">
        <v>22</v>
      </c>
      <c r="C25">
        <v>10.205176933007129</v>
      </c>
      <c r="D25">
        <v>0.67221731393549311</v>
      </c>
      <c r="E25">
        <v>1.9040193089502879</v>
      </c>
      <c r="F25">
        <v>0.30428949405698802</v>
      </c>
      <c r="G25">
        <v>3.5153260583222248</v>
      </c>
      <c r="H25">
        <v>0.4159220867861087</v>
      </c>
      <c r="I25">
        <v>12.654199719276461</v>
      </c>
      <c r="J25">
        <v>0.76737137072104733</v>
      </c>
      <c r="K25">
        <v>71.721277980443901</v>
      </c>
      <c r="L25">
        <v>1.0456264342295256</v>
      </c>
    </row>
    <row r="26" spans="2:12" x14ac:dyDescent="0.2">
      <c r="B26" t="s">
        <v>23</v>
      </c>
      <c r="C26">
        <v>10.01870986487714</v>
      </c>
      <c r="D26">
        <v>0.61196622791121857</v>
      </c>
      <c r="E26">
        <v>2.088901712867044</v>
      </c>
      <c r="F26">
        <v>0.23157930399202706</v>
      </c>
      <c r="G26">
        <v>3.05569130815821</v>
      </c>
      <c r="H26">
        <v>0.34817161086167658</v>
      </c>
      <c r="I26">
        <v>11.137355242205791</v>
      </c>
      <c r="J26">
        <v>0.50160134938022927</v>
      </c>
      <c r="K26">
        <v>73.699341871891818</v>
      </c>
      <c r="L26">
        <v>0.73689386066620322</v>
      </c>
    </row>
    <row r="27" spans="2:12" x14ac:dyDescent="0.2">
      <c r="B27" t="s">
        <v>24</v>
      </c>
      <c r="C27">
        <v>7.9597092084682046</v>
      </c>
      <c r="D27">
        <v>0.61049062321717884</v>
      </c>
      <c r="E27">
        <v>3.4360333245652521</v>
      </c>
      <c r="F27">
        <v>0.33553413732036957</v>
      </c>
      <c r="G27">
        <v>5.0158446533905954</v>
      </c>
      <c r="H27">
        <v>0.58753258504158323</v>
      </c>
      <c r="I27">
        <v>8.9806241188517788</v>
      </c>
      <c r="J27">
        <v>0.62387397223252572</v>
      </c>
      <c r="K27">
        <v>74.607788694724178</v>
      </c>
      <c r="L27">
        <v>0.97818029438607867</v>
      </c>
    </row>
    <row r="28" spans="2:12" x14ac:dyDescent="0.2">
      <c r="B28" t="s">
        <v>25</v>
      </c>
      <c r="C28">
        <v>15.30727616900343</v>
      </c>
      <c r="D28">
        <v>0.83492102758688924</v>
      </c>
      <c r="E28">
        <v>0</v>
      </c>
      <c r="G28">
        <v>0.963495588706059</v>
      </c>
      <c r="H28">
        <v>0.23871607683649695</v>
      </c>
      <c r="I28">
        <v>16.01846176974162</v>
      </c>
      <c r="J28">
        <v>0.80452014605396815</v>
      </c>
      <c r="K28">
        <v>67.130694060004231</v>
      </c>
      <c r="L28">
        <v>0.96247638546074099</v>
      </c>
    </row>
    <row r="29" spans="2:12" x14ac:dyDescent="0.2">
      <c r="B29" t="s">
        <v>26</v>
      </c>
      <c r="C29">
        <v>12.737170053527061</v>
      </c>
      <c r="D29">
        <v>0.6072487718802031</v>
      </c>
      <c r="E29">
        <v>0</v>
      </c>
      <c r="G29">
        <v>1.3739094695672081</v>
      </c>
      <c r="H29">
        <v>0.20541114454181839</v>
      </c>
      <c r="I29">
        <v>13.79375861957072</v>
      </c>
      <c r="J29">
        <v>0.6733915000949996</v>
      </c>
      <c r="K29">
        <v>71.082459488649192</v>
      </c>
      <c r="L29">
        <v>0.8838695460925261</v>
      </c>
    </row>
    <row r="30" spans="2:12" x14ac:dyDescent="0.2">
      <c r="B30" t="s">
        <v>27</v>
      </c>
      <c r="C30">
        <v>10.784961613949889</v>
      </c>
      <c r="D30">
        <v>0.72809069565945439</v>
      </c>
      <c r="E30">
        <v>0</v>
      </c>
      <c r="G30">
        <v>1.915958018883821</v>
      </c>
      <c r="H30">
        <v>0.28934615400832248</v>
      </c>
      <c r="I30">
        <v>15.679188250818781</v>
      </c>
      <c r="J30">
        <v>0.88448161700280814</v>
      </c>
      <c r="K30">
        <v>71.304121404003808</v>
      </c>
      <c r="L30">
        <v>1.0603353324634217</v>
      </c>
    </row>
    <row r="31" spans="2:12" x14ac:dyDescent="0.2">
      <c r="B31" t="s">
        <v>28</v>
      </c>
      <c r="C31">
        <v>11.012630719061731</v>
      </c>
      <c r="D31">
        <v>0.78071041502965732</v>
      </c>
      <c r="E31">
        <v>2.5334892625076031</v>
      </c>
      <c r="F31">
        <v>0.31875976440340548</v>
      </c>
      <c r="G31">
        <v>1.89441075760864</v>
      </c>
      <c r="H31">
        <v>0.284685821121343</v>
      </c>
      <c r="I31">
        <v>12.474265173579701</v>
      </c>
      <c r="J31">
        <v>0.71040070174785275</v>
      </c>
      <c r="K31">
        <v>72.085204087242303</v>
      </c>
      <c r="L31">
        <v>0.94707924421960465</v>
      </c>
    </row>
    <row r="32" spans="2:12" x14ac:dyDescent="0.2">
      <c r="B32" t="s">
        <v>29</v>
      </c>
      <c r="C32">
        <v>10.23258498584126</v>
      </c>
      <c r="D32">
        <v>0.37173660114388052</v>
      </c>
      <c r="E32">
        <v>2.9907138722703581</v>
      </c>
      <c r="F32">
        <v>0.198978787946479</v>
      </c>
      <c r="G32">
        <v>3.2671823743594679</v>
      </c>
      <c r="H32">
        <v>0.22501455860491984</v>
      </c>
      <c r="I32">
        <v>10.45660941764141</v>
      </c>
      <c r="J32">
        <v>0.33960685553207703</v>
      </c>
      <c r="K32">
        <v>73.0529093498875</v>
      </c>
      <c r="L32">
        <v>0.43885014997877814</v>
      </c>
    </row>
    <row r="33" spans="2:12" x14ac:dyDescent="0.2">
      <c r="B33" t="s">
        <v>30</v>
      </c>
      <c r="C33">
        <v>13.467282969571549</v>
      </c>
      <c r="D33">
        <v>0.69276052572138092</v>
      </c>
      <c r="E33">
        <v>0</v>
      </c>
      <c r="G33">
        <v>1.089873221269354</v>
      </c>
      <c r="H33">
        <v>0.18286062355855012</v>
      </c>
      <c r="I33">
        <v>14.81486876024435</v>
      </c>
      <c r="J33">
        <v>0.79137216731724058</v>
      </c>
      <c r="K33">
        <v>70.066539277786504</v>
      </c>
      <c r="L33">
        <v>0.87173482912351941</v>
      </c>
    </row>
    <row r="34" spans="2:12" x14ac:dyDescent="0.2">
      <c r="B34" t="s">
        <v>31</v>
      </c>
      <c r="C34">
        <v>8.0563658344837439</v>
      </c>
      <c r="D34">
        <v>0.55533028983945698</v>
      </c>
      <c r="E34">
        <v>3.3993599927680349</v>
      </c>
      <c r="F34">
        <v>0.39498773751400856</v>
      </c>
      <c r="G34">
        <v>4.2620604680152443</v>
      </c>
      <c r="H34">
        <v>0.51490447536585349</v>
      </c>
      <c r="I34">
        <v>11.334404605792029</v>
      </c>
      <c r="J34">
        <v>0.62184324291484117</v>
      </c>
      <c r="K34">
        <v>72.947809098940937</v>
      </c>
      <c r="L34">
        <v>0.83488560265440759</v>
      </c>
    </row>
    <row r="35" spans="2:12" x14ac:dyDescent="0.2">
      <c r="B35" t="s">
        <v>32</v>
      </c>
      <c r="C35">
        <v>12.495698305784741</v>
      </c>
      <c r="D35">
        <v>0.83735063351723527</v>
      </c>
      <c r="E35">
        <v>0</v>
      </c>
      <c r="G35">
        <v>0</v>
      </c>
      <c r="I35">
        <v>15.629456340286071</v>
      </c>
      <c r="J35">
        <v>0.91795954309710992</v>
      </c>
      <c r="K35">
        <v>70.81375463693675</v>
      </c>
      <c r="L35">
        <v>0.95721214884775507</v>
      </c>
    </row>
    <row r="36" spans="2:12" x14ac:dyDescent="0.2">
      <c r="B36" t="s">
        <v>33</v>
      </c>
      <c r="C36">
        <v>5.6082237911697694</v>
      </c>
      <c r="D36">
        <v>0.48133222084924143</v>
      </c>
      <c r="E36">
        <v>6.7717300022104396</v>
      </c>
      <c r="F36">
        <v>0.72118876367846996</v>
      </c>
      <c r="G36">
        <v>5.2698159701588319</v>
      </c>
      <c r="H36">
        <v>0.49942025656547562</v>
      </c>
      <c r="I36">
        <v>8.2552113615507761</v>
      </c>
      <c r="J36">
        <v>0.66296773455847013</v>
      </c>
      <c r="K36">
        <v>74.095018874910195</v>
      </c>
      <c r="L36">
        <v>0.93333204180442897</v>
      </c>
    </row>
    <row r="37" spans="2:12" x14ac:dyDescent="0.2">
      <c r="B37" t="s">
        <v>34</v>
      </c>
      <c r="C37">
        <v>0</v>
      </c>
      <c r="E37">
        <v>0</v>
      </c>
      <c r="G37">
        <v>0</v>
      </c>
      <c r="I37">
        <v>0</v>
      </c>
      <c r="K37">
        <v>74.566228508868377</v>
      </c>
      <c r="L37">
        <v>3.2112782295749351</v>
      </c>
    </row>
    <row r="38" spans="2:12" x14ac:dyDescent="0.2">
      <c r="B38" t="s">
        <v>35</v>
      </c>
      <c r="C38">
        <v>10.287316655326361</v>
      </c>
      <c r="D38">
        <v>0.62504608191011179</v>
      </c>
      <c r="E38">
        <v>2.7609862002408341</v>
      </c>
      <c r="F38">
        <v>0.31846460377158431</v>
      </c>
      <c r="G38">
        <v>2.4083287929821902</v>
      </c>
      <c r="H38">
        <v>0.30823451274563007</v>
      </c>
      <c r="I38">
        <v>10.57389094779019</v>
      </c>
      <c r="J38">
        <v>0.56076940230272687</v>
      </c>
      <c r="K38">
        <v>73.969477403660449</v>
      </c>
      <c r="L38">
        <v>0.76262295921887069</v>
      </c>
    </row>
    <row r="39" spans="2:12" x14ac:dyDescent="0.2">
      <c r="B39" t="s">
        <v>36</v>
      </c>
      <c r="C39">
        <v>12.417326174040509</v>
      </c>
      <c r="D39">
        <v>0.61571234785772444</v>
      </c>
      <c r="E39">
        <v>1.084481201904864</v>
      </c>
      <c r="F39">
        <v>0.16931382608769102</v>
      </c>
      <c r="G39">
        <v>2.4047032220990281</v>
      </c>
      <c r="H39">
        <v>0.23861066625760374</v>
      </c>
      <c r="I39">
        <v>12.91398806558281</v>
      </c>
      <c r="J39">
        <v>0.54505133823996743</v>
      </c>
      <c r="K39">
        <v>71.17950133637278</v>
      </c>
      <c r="L39">
        <v>0.8958201156293345</v>
      </c>
    </row>
    <row r="40" spans="2:12" x14ac:dyDescent="0.2">
      <c r="B40" t="s">
        <v>37</v>
      </c>
      <c r="C40">
        <v>7.2850193755752466</v>
      </c>
      <c r="D40">
        <v>0.65150312859593662</v>
      </c>
      <c r="E40">
        <v>4.8860532178879934</v>
      </c>
      <c r="F40">
        <v>0.55134926346031687</v>
      </c>
      <c r="G40">
        <v>3.042432778875698</v>
      </c>
      <c r="H40">
        <v>0.40988860287488177</v>
      </c>
      <c r="I40">
        <v>10.467574945645829</v>
      </c>
      <c r="J40">
        <v>0.73263422257778288</v>
      </c>
      <c r="K40">
        <v>74.318919682015235</v>
      </c>
      <c r="L40">
        <v>1.0030120153998416</v>
      </c>
    </row>
    <row r="41" spans="2:12" x14ac:dyDescent="0.2">
      <c r="B41" t="s">
        <v>38</v>
      </c>
      <c r="C41">
        <v>11.132483053718611</v>
      </c>
      <c r="D41">
        <v>0.50168077479688611</v>
      </c>
      <c r="E41">
        <v>3.2496061668917942</v>
      </c>
      <c r="F41">
        <v>0.30432310036108068</v>
      </c>
      <c r="G41">
        <v>1.832778641978978</v>
      </c>
      <c r="H41">
        <v>0.2234236951432759</v>
      </c>
      <c r="I41">
        <v>11.33860233954395</v>
      </c>
      <c r="J41">
        <v>0.5728585796134843</v>
      </c>
      <c r="K41">
        <v>72.446529797866688</v>
      </c>
      <c r="L41">
        <v>0.74072325958909635</v>
      </c>
    </row>
    <row r="42" spans="2:12" x14ac:dyDescent="0.2">
      <c r="B42" t="s">
        <v>39</v>
      </c>
      <c r="C42">
        <v>14.27886404865006</v>
      </c>
      <c r="D42">
        <v>0.31255889516736673</v>
      </c>
      <c r="E42">
        <v>0.59739500166447013</v>
      </c>
      <c r="F42">
        <v>8.5157456684339494E-2</v>
      </c>
      <c r="G42">
        <v>0.93026402333568869</v>
      </c>
      <c r="H42">
        <v>7.6753847188257854E-2</v>
      </c>
      <c r="I42">
        <v>15.25523932495914</v>
      </c>
      <c r="J42">
        <v>0.41525692626921346</v>
      </c>
      <c r="K42">
        <v>68.938237601390639</v>
      </c>
      <c r="L42">
        <v>0.45793191363291758</v>
      </c>
    </row>
    <row r="43" spans="2:12" x14ac:dyDescent="0.2">
      <c r="B43" t="s">
        <v>40</v>
      </c>
      <c r="C43">
        <v>12.708479570095371</v>
      </c>
      <c r="D43">
        <v>0.66343629993115139</v>
      </c>
      <c r="E43">
        <v>1.0685730746103741</v>
      </c>
      <c r="F43">
        <v>0.19734633267548474</v>
      </c>
      <c r="G43">
        <v>1.7077404296025129</v>
      </c>
      <c r="H43">
        <v>0.27727951224279851</v>
      </c>
      <c r="I43">
        <v>13.84868362670543</v>
      </c>
      <c r="J43">
        <v>0.69262832769539373</v>
      </c>
      <c r="K43">
        <v>70.66652329898632</v>
      </c>
      <c r="L43">
        <v>0.97643598289479538</v>
      </c>
    </row>
    <row r="44" spans="2:12" x14ac:dyDescent="0.2">
      <c r="B44" t="s">
        <v>41</v>
      </c>
      <c r="C44">
        <v>14.79767793049915</v>
      </c>
      <c r="D44">
        <v>0.69958852001764871</v>
      </c>
      <c r="E44">
        <v>0</v>
      </c>
      <c r="G44">
        <v>0</v>
      </c>
      <c r="I44">
        <v>15.810466913627151</v>
      </c>
      <c r="J44">
        <v>0.64824180595252889</v>
      </c>
      <c r="K44">
        <v>68.154812393461114</v>
      </c>
      <c r="L44">
        <v>0.84777631141212062</v>
      </c>
    </row>
    <row r="45" spans="2:12" x14ac:dyDescent="0.2">
      <c r="B45" t="s">
        <v>42</v>
      </c>
      <c r="C45">
        <v>11.28607869578631</v>
      </c>
      <c r="D45">
        <v>0.90315133061113362</v>
      </c>
      <c r="E45">
        <v>1.362139686188212</v>
      </c>
      <c r="F45">
        <v>0.25963009422762767</v>
      </c>
      <c r="G45">
        <v>3.4997221287662019</v>
      </c>
      <c r="H45">
        <v>0.58428827569067221</v>
      </c>
      <c r="I45">
        <v>12.157097203093331</v>
      </c>
      <c r="J45">
        <v>0.65745510681982644</v>
      </c>
      <c r="K45">
        <v>71.694962286165946</v>
      </c>
      <c r="L45">
        <v>1.1768432608441588</v>
      </c>
    </row>
    <row r="46" spans="2:12" x14ac:dyDescent="0.2">
      <c r="B46" t="s">
        <v>43</v>
      </c>
      <c r="C46">
        <v>0</v>
      </c>
      <c r="E46">
        <v>0</v>
      </c>
      <c r="G46">
        <v>0</v>
      </c>
      <c r="I46">
        <v>0</v>
      </c>
      <c r="K46">
        <v>0</v>
      </c>
    </row>
    <row r="47" spans="2:12" x14ac:dyDescent="0.2">
      <c r="B47" t="s">
        <v>44</v>
      </c>
      <c r="C47">
        <v>14.921105178739721</v>
      </c>
      <c r="D47">
        <v>0.8165407053964997</v>
      </c>
      <c r="E47">
        <v>0</v>
      </c>
      <c r="G47">
        <v>1.1050390747426211</v>
      </c>
      <c r="H47">
        <v>0.18948467059401183</v>
      </c>
      <c r="I47">
        <v>15.16713819926327</v>
      </c>
      <c r="J47">
        <v>0.75661736884735808</v>
      </c>
      <c r="K47">
        <v>68.258002513595912</v>
      </c>
      <c r="L47">
        <v>0.83727613085533248</v>
      </c>
    </row>
    <row r="48" spans="2:12" x14ac:dyDescent="0.2">
      <c r="B48" t="s">
        <v>45</v>
      </c>
      <c r="C48">
        <v>14.721660004325649</v>
      </c>
      <c r="D48">
        <v>0.79502281212056125</v>
      </c>
      <c r="E48">
        <v>0</v>
      </c>
      <c r="G48">
        <v>1.465025836887436</v>
      </c>
      <c r="H48">
        <v>0.23454035526908204</v>
      </c>
      <c r="I48">
        <v>13.54887523051576</v>
      </c>
      <c r="J48">
        <v>0.6621217898850289</v>
      </c>
      <c r="K48">
        <v>69.354014552453805</v>
      </c>
      <c r="L48">
        <v>0.74742700003577789</v>
      </c>
    </row>
    <row r="49" spans="2:12" x14ac:dyDescent="0.2">
      <c r="B49" t="s">
        <v>46</v>
      </c>
      <c r="C49">
        <v>10.839124895222371</v>
      </c>
      <c r="D49">
        <v>0.66950066096371796</v>
      </c>
      <c r="E49">
        <v>1.6826704220059829</v>
      </c>
      <c r="F49">
        <v>0.25681059075182111</v>
      </c>
      <c r="G49">
        <v>1.4301631379800781</v>
      </c>
      <c r="H49">
        <v>0.24642533103715075</v>
      </c>
      <c r="I49">
        <v>13.0878272419999</v>
      </c>
      <c r="J49">
        <v>0.73386735799541258</v>
      </c>
      <c r="K49">
        <v>72.960214302791655</v>
      </c>
      <c r="L49">
        <v>0.94377971580000342</v>
      </c>
    </row>
    <row r="50" spans="2:12" x14ac:dyDescent="0.2">
      <c r="B50" t="s">
        <v>47</v>
      </c>
      <c r="C50">
        <v>9.4357381056298131</v>
      </c>
      <c r="D50">
        <v>0.66874532620930693</v>
      </c>
      <c r="E50">
        <v>1.28672662482364</v>
      </c>
      <c r="F50">
        <v>0.19730379544138446</v>
      </c>
      <c r="G50">
        <v>3.526718225761178</v>
      </c>
      <c r="H50">
        <v>0.34338747824558302</v>
      </c>
      <c r="I50">
        <v>11.75013387600011</v>
      </c>
      <c r="J50">
        <v>0.69527859563336059</v>
      </c>
      <c r="K50">
        <v>74.000683167785255</v>
      </c>
      <c r="L50">
        <v>0.93725130702591375</v>
      </c>
    </row>
    <row r="51" spans="2:12" x14ac:dyDescent="0.2">
      <c r="B51" t="s">
        <v>48</v>
      </c>
      <c r="C51">
        <v>15.741590804478911</v>
      </c>
      <c r="D51">
        <v>0.52334994667337542</v>
      </c>
      <c r="E51">
        <v>0.45521254283540458</v>
      </c>
      <c r="F51">
        <v>7.724703826806073E-2</v>
      </c>
      <c r="G51">
        <v>1.7377800865687469</v>
      </c>
      <c r="H51">
        <v>0.1324214065444429</v>
      </c>
      <c r="I51">
        <v>13.63993812593827</v>
      </c>
      <c r="J51">
        <v>0.46376208111309658</v>
      </c>
      <c r="K51">
        <v>68.425478440178679</v>
      </c>
      <c r="L51">
        <v>0.65471114165319755</v>
      </c>
    </row>
    <row r="52" spans="2:12" x14ac:dyDescent="0.2">
      <c r="B52" t="s">
        <v>49</v>
      </c>
      <c r="C52">
        <v>7.5686668125327889</v>
      </c>
      <c r="D52">
        <v>0.46544178066483077</v>
      </c>
      <c r="E52">
        <v>4.7764217453914686</v>
      </c>
      <c r="F52">
        <v>0.45577825467564298</v>
      </c>
      <c r="G52">
        <v>3.4691859394422742</v>
      </c>
      <c r="H52">
        <v>0.29367857053756979</v>
      </c>
      <c r="I52">
        <v>11.796774089468</v>
      </c>
      <c r="J52">
        <v>0.67754232308978757</v>
      </c>
      <c r="K52">
        <v>72.388951413165486</v>
      </c>
      <c r="L52">
        <v>0.88715892976059962</v>
      </c>
    </row>
    <row r="53" spans="2:12" x14ac:dyDescent="0.2">
      <c r="B53" t="s">
        <v>50</v>
      </c>
      <c r="C53">
        <v>7.9945359263036568</v>
      </c>
      <c r="D53">
        <v>0.89083157619280051</v>
      </c>
      <c r="E53">
        <v>0</v>
      </c>
      <c r="G53">
        <v>0</v>
      </c>
      <c r="I53">
        <v>13.16273700587459</v>
      </c>
      <c r="J53">
        <v>1.1392062237039653</v>
      </c>
      <c r="K53">
        <v>75.279352350218218</v>
      </c>
      <c r="L53">
        <v>1.3987076252264514</v>
      </c>
    </row>
    <row r="54" spans="2:12" x14ac:dyDescent="0.2">
      <c r="B54" t="s">
        <v>51</v>
      </c>
      <c r="C54">
        <v>11.56052710925978</v>
      </c>
      <c r="D54">
        <v>0.8149839714015964</v>
      </c>
      <c r="E54">
        <v>1.1189542374370649</v>
      </c>
      <c r="F54">
        <v>0.23538246068636959</v>
      </c>
      <c r="G54">
        <v>2.3522912078181681</v>
      </c>
      <c r="H54">
        <v>0.34966322573258757</v>
      </c>
      <c r="I54">
        <v>10.417294812732109</v>
      </c>
      <c r="J54">
        <v>0.55143559337619497</v>
      </c>
      <c r="K54">
        <v>74.550932632752904</v>
      </c>
      <c r="L54">
        <v>0.84068544919055366</v>
      </c>
    </row>
    <row r="55" spans="2:12" x14ac:dyDescent="0.2">
      <c r="B55" t="s">
        <v>52</v>
      </c>
      <c r="C55">
        <v>9.4278667598594517</v>
      </c>
      <c r="D55">
        <v>0.64727120507965474</v>
      </c>
      <c r="E55">
        <v>2.012016254490665</v>
      </c>
      <c r="F55">
        <v>0.2338004875188586</v>
      </c>
      <c r="G55">
        <v>1.5115489447091019</v>
      </c>
      <c r="H55">
        <v>0.21203805683570032</v>
      </c>
      <c r="I55">
        <v>13.72927024180499</v>
      </c>
      <c r="J55">
        <v>0.68523781293424979</v>
      </c>
      <c r="K55">
        <v>73.319297799135782</v>
      </c>
      <c r="L55">
        <v>0.9687001624680911</v>
      </c>
    </row>
    <row r="56" spans="2:12" x14ac:dyDescent="0.2">
      <c r="B56" t="s">
        <v>53</v>
      </c>
      <c r="C56">
        <v>12.52531099925959</v>
      </c>
      <c r="D56">
        <v>0.54645141359217786</v>
      </c>
      <c r="E56">
        <v>1.496060742206863</v>
      </c>
      <c r="F56">
        <v>0.18456699132646096</v>
      </c>
      <c r="G56">
        <v>1.7494323993258221</v>
      </c>
      <c r="H56">
        <v>0.20855823400278856</v>
      </c>
      <c r="I56">
        <v>11.82483425728671</v>
      </c>
      <c r="J56">
        <v>0.53270285485955937</v>
      </c>
      <c r="K56">
        <v>72.404361601921025</v>
      </c>
      <c r="L56">
        <v>0.79781821061419</v>
      </c>
    </row>
    <row r="57" spans="2:12" x14ac:dyDescent="0.2">
      <c r="B57" t="s">
        <v>54</v>
      </c>
      <c r="C57">
        <v>11.75482378679456</v>
      </c>
      <c r="D57">
        <v>0.68407708230283615</v>
      </c>
      <c r="E57">
        <v>1.1574251850058139</v>
      </c>
      <c r="F57">
        <v>0.20692869586141494</v>
      </c>
      <c r="G57">
        <v>2.1938679799466518</v>
      </c>
      <c r="H57">
        <v>0.28378959541083915</v>
      </c>
      <c r="I57">
        <v>12.8202792421285</v>
      </c>
      <c r="J57">
        <v>0.55018472226967374</v>
      </c>
      <c r="K57">
        <v>72.073603806124467</v>
      </c>
      <c r="L57">
        <v>0.7921630793327703</v>
      </c>
    </row>
    <row r="58" spans="2:12" x14ac:dyDescent="0.2">
      <c r="B58" t="s">
        <v>55</v>
      </c>
      <c r="C58">
        <v>9.4548322586018134</v>
      </c>
      <c r="D58">
        <v>0.56192288036893223</v>
      </c>
      <c r="E58">
        <v>1.9339873073949441</v>
      </c>
      <c r="F58">
        <v>0.24585691986565175</v>
      </c>
      <c r="G58">
        <v>3.9151407463421148</v>
      </c>
      <c r="H58">
        <v>0.54311303383124909</v>
      </c>
      <c r="I58">
        <v>11.21974633639001</v>
      </c>
      <c r="J58">
        <v>0.72800063358458222</v>
      </c>
      <c r="K58">
        <v>73.47629335127111</v>
      </c>
      <c r="L58">
        <v>1.0500114486142305</v>
      </c>
    </row>
    <row r="59" spans="2:12" x14ac:dyDescent="0.2">
      <c r="B59" t="s">
        <v>56</v>
      </c>
      <c r="C59">
        <v>10.675273228662761</v>
      </c>
      <c r="D59">
        <v>0.68470533054382088</v>
      </c>
      <c r="E59">
        <v>2.4858878052924349</v>
      </c>
      <c r="F59">
        <v>0.22188265815735905</v>
      </c>
      <c r="G59">
        <v>2.6315733108680841</v>
      </c>
      <c r="H59">
        <v>0.35971752346866309</v>
      </c>
      <c r="I59">
        <v>11.70977483102747</v>
      </c>
      <c r="J59">
        <v>0.52585211282030886</v>
      </c>
      <c r="K59">
        <v>72.497490824149253</v>
      </c>
      <c r="L59">
        <v>0.82825724108027776</v>
      </c>
    </row>
    <row r="60" spans="2:12" x14ac:dyDescent="0.2">
      <c r="B60" t="s">
        <v>57</v>
      </c>
      <c r="C60">
        <v>11.34940265592129</v>
      </c>
      <c r="D60">
        <v>0.59832947640839473</v>
      </c>
      <c r="E60">
        <v>0</v>
      </c>
      <c r="G60">
        <v>1.127154791750369</v>
      </c>
      <c r="H60">
        <v>0.24453270867581026</v>
      </c>
      <c r="I60">
        <v>18.339289817967259</v>
      </c>
      <c r="J60">
        <v>0.78327358569005245</v>
      </c>
      <c r="K60">
        <v>68.659702167635203</v>
      </c>
      <c r="L60">
        <v>0.91243961266292961</v>
      </c>
    </row>
    <row r="61" spans="2:12" x14ac:dyDescent="0.2">
      <c r="B61" t="s">
        <v>58</v>
      </c>
      <c r="C61">
        <v>7.3832297975068881</v>
      </c>
      <c r="D61">
        <v>0.42076647210666962</v>
      </c>
      <c r="E61">
        <v>4.1767237267543393</v>
      </c>
      <c r="F61">
        <v>0.36778311439027395</v>
      </c>
      <c r="G61">
        <v>5.1921215220390113</v>
      </c>
      <c r="H61">
        <v>0.36164948015179177</v>
      </c>
      <c r="I61">
        <v>8.9058457092038665</v>
      </c>
      <c r="J61">
        <v>0.4254374331841585</v>
      </c>
      <c r="K61">
        <v>74.342079244495906</v>
      </c>
      <c r="L61">
        <v>0.72970819836497169</v>
      </c>
    </row>
    <row r="62" spans="2:12" x14ac:dyDescent="0.2">
      <c r="B62" t="s">
        <v>59</v>
      </c>
      <c r="C62">
        <v>13.55238199892155</v>
      </c>
      <c r="D62">
        <v>0.73750970338502797</v>
      </c>
      <c r="E62">
        <v>0</v>
      </c>
      <c r="G62">
        <v>2.395855029321595</v>
      </c>
      <c r="H62">
        <v>0.39873815023932968</v>
      </c>
      <c r="I62">
        <v>13.17625085111726</v>
      </c>
      <c r="J62">
        <v>0.55518288995490839</v>
      </c>
      <c r="K62">
        <v>70.290544590222723</v>
      </c>
      <c r="L62">
        <v>0.71685694196249794</v>
      </c>
    </row>
    <row r="63" spans="2:12" x14ac:dyDescent="0.2">
      <c r="B63" t="s">
        <v>60</v>
      </c>
      <c r="C63">
        <v>10.94503896999519</v>
      </c>
      <c r="D63">
        <v>0.72594650518875881</v>
      </c>
      <c r="E63">
        <v>1.299613707718221</v>
      </c>
      <c r="F63">
        <v>0.23495968786221982</v>
      </c>
      <c r="G63">
        <v>2.1872842034323909</v>
      </c>
      <c r="H63">
        <v>0.2654764400303945</v>
      </c>
      <c r="I63">
        <v>13.76557426293591</v>
      </c>
      <c r="J63">
        <v>0.75177928520996873</v>
      </c>
      <c r="K63">
        <v>71.802488855918284</v>
      </c>
      <c r="L63">
        <v>1.0153486451372058</v>
      </c>
    </row>
    <row r="64" spans="2:12" x14ac:dyDescent="0.2">
      <c r="B64" t="s">
        <v>61</v>
      </c>
      <c r="C64">
        <v>8.5561113531682729</v>
      </c>
      <c r="D64">
        <v>0.50303379856187602</v>
      </c>
      <c r="E64">
        <v>2.3550560059072319</v>
      </c>
      <c r="F64">
        <v>0.23801651446246391</v>
      </c>
      <c r="G64">
        <v>3.9510186322011398</v>
      </c>
      <c r="H64">
        <v>0.50692066222392973</v>
      </c>
      <c r="I64">
        <v>10.19880160042074</v>
      </c>
      <c r="J64">
        <v>0.66757927247224014</v>
      </c>
      <c r="K64">
        <v>74.939012408302617</v>
      </c>
      <c r="L64">
        <v>0.81943705665883937</v>
      </c>
    </row>
    <row r="65" spans="2:12" x14ac:dyDescent="0.2">
      <c r="B65" t="s">
        <v>62</v>
      </c>
      <c r="C65">
        <v>9.7532916447395444</v>
      </c>
      <c r="D65">
        <v>0.56860894449131072</v>
      </c>
      <c r="E65">
        <v>1.16552211277805</v>
      </c>
      <c r="F65">
        <v>0.19561701611161608</v>
      </c>
      <c r="G65">
        <v>2.7436115774184211</v>
      </c>
      <c r="H65">
        <v>0.39231729481722838</v>
      </c>
      <c r="I65">
        <v>12.587372407569591</v>
      </c>
      <c r="J65">
        <v>0.59767868758200149</v>
      </c>
      <c r="K65">
        <v>73.750202257494379</v>
      </c>
      <c r="L65">
        <v>0.73386065381697962</v>
      </c>
    </row>
    <row r="66" spans="2:12" x14ac:dyDescent="0.2">
      <c r="B66" t="s">
        <v>63</v>
      </c>
      <c r="C66">
        <v>10.753529033968089</v>
      </c>
      <c r="D66">
        <v>0.70785536511470204</v>
      </c>
      <c r="E66">
        <v>1.2631415495235969</v>
      </c>
      <c r="F66">
        <v>0.19663007382605396</v>
      </c>
      <c r="G66">
        <v>3.1994012920191541</v>
      </c>
      <c r="H66">
        <v>0.40316038803324628</v>
      </c>
      <c r="I66">
        <v>11.96300435937928</v>
      </c>
      <c r="J66">
        <v>0.64084943475463718</v>
      </c>
      <c r="K66">
        <v>72.820923765109882</v>
      </c>
      <c r="L66">
        <v>0.8671768775604406</v>
      </c>
    </row>
    <row r="67" spans="2:12" x14ac:dyDescent="0.2">
      <c r="B67" t="s">
        <v>64</v>
      </c>
      <c r="C67">
        <v>10.161710926097051</v>
      </c>
      <c r="D67">
        <v>0.65567220481964505</v>
      </c>
      <c r="E67">
        <v>2.0864365396758382</v>
      </c>
      <c r="F67">
        <v>0.25593633385097814</v>
      </c>
      <c r="G67">
        <v>3.298274158700556</v>
      </c>
      <c r="H67">
        <v>0.38630891417692026</v>
      </c>
      <c r="I67">
        <v>10.904379512691809</v>
      </c>
      <c r="J67">
        <v>0.6896366424326128</v>
      </c>
      <c r="K67">
        <v>73.549198862834757</v>
      </c>
      <c r="L67">
        <v>0.80695791693711272</v>
      </c>
    </row>
  </sheetData>
  <pageMargins left="0.75" right="0.75" top="1" bottom="1" header="0.5" footer="0.5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F68"/>
  <sheetViews>
    <sheetView workbookViewId="0"/>
  </sheetViews>
  <sheetFormatPr defaultRowHeight="12.75" x14ac:dyDescent="0.2"/>
  <sheetData>
    <row r="2" spans="2:32" x14ac:dyDescent="0.2">
      <c r="C2" t="s">
        <v>72</v>
      </c>
      <c r="D2" t="s">
        <v>74</v>
      </c>
      <c r="E2" t="s">
        <v>72</v>
      </c>
      <c r="F2" t="s">
        <v>74</v>
      </c>
      <c r="G2" t="s">
        <v>72</v>
      </c>
      <c r="H2" t="s">
        <v>74</v>
      </c>
      <c r="I2" t="s">
        <v>72</v>
      </c>
      <c r="J2" t="s">
        <v>74</v>
      </c>
      <c r="K2" t="s">
        <v>72</v>
      </c>
      <c r="L2" t="s">
        <v>74</v>
      </c>
      <c r="M2" t="s">
        <v>78</v>
      </c>
      <c r="N2" t="s">
        <v>79</v>
      </c>
      <c r="O2" t="s">
        <v>78</v>
      </c>
      <c r="P2" t="s">
        <v>79</v>
      </c>
      <c r="Q2" t="s">
        <v>78</v>
      </c>
      <c r="R2" t="s">
        <v>79</v>
      </c>
      <c r="S2" t="s">
        <v>78</v>
      </c>
      <c r="T2" t="s">
        <v>79</v>
      </c>
      <c r="U2" t="s">
        <v>78</v>
      </c>
      <c r="V2" t="s">
        <v>79</v>
      </c>
      <c r="W2" t="s">
        <v>80</v>
      </c>
      <c r="X2" t="s">
        <v>207</v>
      </c>
      <c r="Y2" t="s">
        <v>80</v>
      </c>
      <c r="Z2" t="s">
        <v>207</v>
      </c>
      <c r="AA2" t="s">
        <v>80</v>
      </c>
      <c r="AB2" t="s">
        <v>207</v>
      </c>
      <c r="AC2" t="s">
        <v>80</v>
      </c>
      <c r="AD2" t="s">
        <v>207</v>
      </c>
      <c r="AE2" t="s">
        <v>80</v>
      </c>
      <c r="AF2" t="s">
        <v>207</v>
      </c>
    </row>
    <row r="3" spans="2:32" x14ac:dyDescent="0.2">
      <c r="C3" t="s">
        <v>73</v>
      </c>
      <c r="D3" t="s">
        <v>73</v>
      </c>
      <c r="E3" t="s">
        <v>75</v>
      </c>
      <c r="F3" t="s">
        <v>75</v>
      </c>
      <c r="G3" t="s">
        <v>76</v>
      </c>
      <c r="H3" t="s">
        <v>76</v>
      </c>
      <c r="I3" t="s">
        <v>77</v>
      </c>
      <c r="J3" t="s">
        <v>77</v>
      </c>
      <c r="K3" t="s">
        <v>223</v>
      </c>
      <c r="L3" t="s">
        <v>223</v>
      </c>
      <c r="M3" t="s">
        <v>73</v>
      </c>
      <c r="N3" t="s">
        <v>73</v>
      </c>
      <c r="O3" t="s">
        <v>75</v>
      </c>
      <c r="P3" t="s">
        <v>75</v>
      </c>
      <c r="Q3" t="s">
        <v>76</v>
      </c>
      <c r="R3" t="s">
        <v>76</v>
      </c>
      <c r="S3" t="s">
        <v>77</v>
      </c>
      <c r="T3" t="s">
        <v>77</v>
      </c>
      <c r="U3" t="s">
        <v>223</v>
      </c>
      <c r="V3" t="s">
        <v>223</v>
      </c>
      <c r="W3" t="s">
        <v>73</v>
      </c>
      <c r="X3" t="s">
        <v>73</v>
      </c>
      <c r="Y3" t="s">
        <v>75</v>
      </c>
      <c r="Z3" t="s">
        <v>75</v>
      </c>
      <c r="AA3" t="s">
        <v>76</v>
      </c>
      <c r="AB3" t="s">
        <v>76</v>
      </c>
      <c r="AC3" t="s">
        <v>77</v>
      </c>
      <c r="AD3" t="s">
        <v>77</v>
      </c>
      <c r="AE3" t="s">
        <v>223</v>
      </c>
      <c r="AF3" t="s">
        <v>223</v>
      </c>
    </row>
    <row r="4" spans="2:32" x14ac:dyDescent="0.2">
      <c r="B4" t="s">
        <v>0</v>
      </c>
      <c r="C4">
        <v>11.24375385823601</v>
      </c>
      <c r="D4">
        <v>1.0164382692491909</v>
      </c>
      <c r="E4">
        <v>0</v>
      </c>
      <c r="G4">
        <v>2.4714826519478059</v>
      </c>
      <c r="H4">
        <v>0.44362267743376355</v>
      </c>
      <c r="I4">
        <v>13.143484314010029</v>
      </c>
      <c r="J4">
        <v>1.0887758331457456</v>
      </c>
      <c r="K4">
        <v>72.43039089300953</v>
      </c>
      <c r="L4">
        <v>1.5699531751150215</v>
      </c>
      <c r="M4">
        <v>11.557539650188261</v>
      </c>
      <c r="N4">
        <v>0.97283496091752863</v>
      </c>
      <c r="O4">
        <v>0</v>
      </c>
      <c r="Q4">
        <v>3.1709370433131321</v>
      </c>
      <c r="R4">
        <v>0.52716257479072459</v>
      </c>
      <c r="S4">
        <v>12.774432499909731</v>
      </c>
      <c r="T4">
        <v>1.1224559810252224</v>
      </c>
      <c r="U4">
        <v>70.941919862468765</v>
      </c>
      <c r="V4">
        <v>1.4222433681968025</v>
      </c>
      <c r="W4">
        <v>0.31378579195225065</v>
      </c>
      <c r="X4">
        <v>0.81453396399327027</v>
      </c>
      <c r="Y4">
        <v>0</v>
      </c>
      <c r="AA4">
        <v>0.69945439136532617</v>
      </c>
      <c r="AB4">
        <v>0.30374905677198211</v>
      </c>
      <c r="AC4">
        <v>-0.36905181410029897</v>
      </c>
      <c r="AD4">
        <v>0.78644198354097583</v>
      </c>
      <c r="AE4">
        <v>-1.4884710305407651</v>
      </c>
      <c r="AF4">
        <v>0.45768150716289957</v>
      </c>
    </row>
    <row r="5" spans="2:32" x14ac:dyDescent="0.2">
      <c r="B5" t="s">
        <v>1</v>
      </c>
      <c r="C5">
        <v>8.5327401704660346</v>
      </c>
      <c r="D5">
        <v>0.60118876741207816</v>
      </c>
      <c r="E5">
        <v>0.97942233630472808</v>
      </c>
      <c r="F5">
        <v>0.20942765230006374</v>
      </c>
      <c r="G5">
        <v>2.5699880684916878</v>
      </c>
      <c r="H5">
        <v>0.3304509078727354</v>
      </c>
      <c r="I5">
        <v>13.240762201875119</v>
      </c>
      <c r="J5">
        <v>0.68985886815681974</v>
      </c>
      <c r="K5">
        <v>74.67708722286244</v>
      </c>
      <c r="L5">
        <v>0.68822359307215719</v>
      </c>
      <c r="M5">
        <v>16.74850512477083</v>
      </c>
      <c r="N5">
        <v>0.89070752452175117</v>
      </c>
      <c r="O5">
        <v>1.7498295904662711</v>
      </c>
      <c r="P5">
        <v>0.2863582157313268</v>
      </c>
      <c r="Q5">
        <v>0.87657252130762342</v>
      </c>
      <c r="R5">
        <v>0.22052295585953091</v>
      </c>
      <c r="S5">
        <v>12.93337141795452</v>
      </c>
      <c r="T5">
        <v>0.70832928135513951</v>
      </c>
      <c r="U5">
        <v>67.691721345500753</v>
      </c>
      <c r="V5">
        <v>0.96672480218068202</v>
      </c>
      <c r="W5">
        <v>8.2157649543047953</v>
      </c>
      <c r="X5">
        <v>6.2235029483901643E-14</v>
      </c>
      <c r="Y5">
        <v>0.77040725416154299</v>
      </c>
      <c r="Z5">
        <v>2.7387107970299692E-2</v>
      </c>
      <c r="AA5">
        <v>-1.6934155471840644</v>
      </c>
      <c r="AB5">
        <v>2.9730802040006381E-5</v>
      </c>
      <c r="AC5">
        <v>-0.30739078392059938</v>
      </c>
      <c r="AD5">
        <v>0.75765297810733223</v>
      </c>
      <c r="AE5">
        <v>-6.9853658773616871</v>
      </c>
      <c r="AF5">
        <v>3.1388138354299979E-8</v>
      </c>
    </row>
    <row r="6" spans="2:32" x14ac:dyDescent="0.2">
      <c r="B6" t="s">
        <v>2</v>
      </c>
      <c r="C6">
        <v>13.03668051573332</v>
      </c>
      <c r="D6">
        <v>0.97713054219353757</v>
      </c>
      <c r="E6">
        <v>0</v>
      </c>
      <c r="G6">
        <v>1.7323459900419349</v>
      </c>
      <c r="H6">
        <v>0.38903743853474504</v>
      </c>
      <c r="I6">
        <v>11.725878688959851</v>
      </c>
      <c r="J6">
        <v>0.83203573264450847</v>
      </c>
      <c r="K6">
        <v>72.869439671742413</v>
      </c>
      <c r="L6">
        <v>1.2199270088658236</v>
      </c>
      <c r="M6">
        <v>13.58914255183295</v>
      </c>
      <c r="N6">
        <v>1.2078689404593812</v>
      </c>
      <c r="O6">
        <v>0</v>
      </c>
      <c r="Q6">
        <v>0</v>
      </c>
      <c r="S6">
        <v>14.79763241071211</v>
      </c>
      <c r="T6">
        <v>1.1939382110974153</v>
      </c>
      <c r="U6">
        <v>69.44890578694401</v>
      </c>
      <c r="V6">
        <v>1.5002031587733928</v>
      </c>
      <c r="W6">
        <v>0.55246203609963018</v>
      </c>
      <c r="X6">
        <v>0.70201045852288391</v>
      </c>
      <c r="Y6">
        <v>0</v>
      </c>
      <c r="AA6">
        <v>0</v>
      </c>
      <c r="AC6">
        <v>3.071753721752259</v>
      </c>
      <c r="AD6">
        <v>2.5075850474643391E-2</v>
      </c>
      <c r="AE6">
        <v>-3.4205338847984024</v>
      </c>
      <c r="AF6">
        <v>5.8794953008700156E-2</v>
      </c>
    </row>
    <row r="7" spans="2:32" x14ac:dyDescent="0.2">
      <c r="B7" t="s">
        <v>3</v>
      </c>
      <c r="C7">
        <v>13.99555479939028</v>
      </c>
      <c r="D7">
        <v>0.59253384821823862</v>
      </c>
      <c r="E7">
        <v>0</v>
      </c>
      <c r="G7">
        <v>1.671135055528316</v>
      </c>
      <c r="H7">
        <v>0.2554028591443781</v>
      </c>
      <c r="I7">
        <v>11.43058740257014</v>
      </c>
      <c r="J7">
        <v>0.52005321504288626</v>
      </c>
      <c r="K7">
        <v>72.496347526309023</v>
      </c>
      <c r="L7">
        <v>0.77155217942068044</v>
      </c>
      <c r="M7">
        <v>13.22996841764952</v>
      </c>
      <c r="N7">
        <v>0.57838749010611301</v>
      </c>
      <c r="O7">
        <v>0.57152629806211597</v>
      </c>
      <c r="P7">
        <v>0.11628172261351158</v>
      </c>
      <c r="Q7">
        <v>1.9803906398570761</v>
      </c>
      <c r="R7">
        <v>0.23167995966448016</v>
      </c>
      <c r="S7">
        <v>16.182213654979659</v>
      </c>
      <c r="T7">
        <v>0.71525918667530186</v>
      </c>
      <c r="U7">
        <v>68.035900989451619</v>
      </c>
      <c r="V7">
        <v>0.85461187958503848</v>
      </c>
      <c r="W7">
        <v>-0.76558638174076066</v>
      </c>
      <c r="X7">
        <v>0.33489659292231749</v>
      </c>
      <c r="Y7">
        <v>0</v>
      </c>
      <c r="AA7">
        <v>0.3092555843287601</v>
      </c>
      <c r="AB7">
        <v>0.31013198785906942</v>
      </c>
      <c r="AC7">
        <v>4.751626252409519</v>
      </c>
      <c r="AD7">
        <v>4.2154945418819811E-7</v>
      </c>
      <c r="AE7">
        <v>-4.460446536857404</v>
      </c>
      <c r="AF7">
        <v>4.3106315710368368E-5</v>
      </c>
    </row>
    <row r="8" spans="2:32" x14ac:dyDescent="0.2">
      <c r="B8" t="s">
        <v>4</v>
      </c>
      <c r="C8">
        <v>7.8935095497178951</v>
      </c>
      <c r="D8">
        <v>0.67846123478309739</v>
      </c>
      <c r="E8">
        <v>2.3728154709273799</v>
      </c>
      <c r="F8">
        <v>0.5073240570961397</v>
      </c>
      <c r="G8">
        <v>3.7762574354264848</v>
      </c>
      <c r="H8">
        <v>0.53739446627788101</v>
      </c>
      <c r="I8">
        <v>6.8799027237542099</v>
      </c>
      <c r="J8">
        <v>0.62852836305402493</v>
      </c>
      <c r="K8">
        <v>79.077514820174031</v>
      </c>
      <c r="L8">
        <v>1.083878497731992</v>
      </c>
      <c r="M8">
        <v>8.5097958825588407</v>
      </c>
      <c r="N8">
        <v>0.86161185795723827</v>
      </c>
      <c r="O8">
        <v>2.9929823786555949</v>
      </c>
      <c r="P8">
        <v>0.52757491447121951</v>
      </c>
      <c r="Q8">
        <v>5.3047809390273866</v>
      </c>
      <c r="R8">
        <v>0.4962140077434844</v>
      </c>
      <c r="S8">
        <v>12.81425370976242</v>
      </c>
      <c r="T8">
        <v>0.97924585339345471</v>
      </c>
      <c r="U8">
        <v>70.378187089995777</v>
      </c>
      <c r="V8">
        <v>1.2288956008295466</v>
      </c>
      <c r="W8">
        <v>0.61628633284094558</v>
      </c>
      <c r="X8">
        <v>0.57345701844081809</v>
      </c>
      <c r="Y8">
        <v>0.62016690772821503</v>
      </c>
      <c r="Z8">
        <v>0.39010357884260716</v>
      </c>
      <c r="AA8">
        <v>1.5285235036009017</v>
      </c>
      <c r="AB8">
        <v>1.2709130465305416E-2</v>
      </c>
      <c r="AC8">
        <v>5.9343509860082104</v>
      </c>
      <c r="AD8">
        <v>8.4523620564524266E-8</v>
      </c>
      <c r="AE8">
        <v>-8.6993277301782541</v>
      </c>
      <c r="AF8">
        <v>5.5501365909716703E-8</v>
      </c>
    </row>
    <row r="9" spans="2:32" x14ac:dyDescent="0.2">
      <c r="B9" t="s">
        <v>5</v>
      </c>
      <c r="C9">
        <v>7.7770924770022827</v>
      </c>
      <c r="D9">
        <v>0.54812443653147291</v>
      </c>
      <c r="E9">
        <v>4.059181441677544</v>
      </c>
      <c r="F9">
        <v>0.45420814680397686</v>
      </c>
      <c r="G9">
        <v>3.2527677504642671</v>
      </c>
      <c r="H9">
        <v>0.33238547555019382</v>
      </c>
      <c r="I9">
        <v>7.0291854877610236</v>
      </c>
      <c r="J9">
        <v>0.57832836764725748</v>
      </c>
      <c r="K9">
        <v>77.881772843094879</v>
      </c>
      <c r="L9">
        <v>0.85697964300437501</v>
      </c>
      <c r="M9">
        <v>7.2672772992333083</v>
      </c>
      <c r="N9">
        <v>0.53877814863944828</v>
      </c>
      <c r="O9">
        <v>4.0663479672600973</v>
      </c>
      <c r="P9">
        <v>0.34273501403089229</v>
      </c>
      <c r="Q9">
        <v>4.6041237468924674</v>
      </c>
      <c r="R9">
        <v>0.49989064544053741</v>
      </c>
      <c r="S9">
        <v>12.461210593411851</v>
      </c>
      <c r="T9">
        <v>0.57703257576106881</v>
      </c>
      <c r="U9">
        <v>71.601040393202268</v>
      </c>
      <c r="V9">
        <v>1.0039369275515606</v>
      </c>
      <c r="W9">
        <v>-0.50981517776897434</v>
      </c>
      <c r="X9">
        <v>0.50561084976096482</v>
      </c>
      <c r="Y9">
        <v>7.1665255825532626E-3</v>
      </c>
      <c r="Z9">
        <v>0.98985837913026031</v>
      </c>
      <c r="AA9">
        <v>1.3513559964282003</v>
      </c>
      <c r="AB9">
        <v>1.2966912903634557E-2</v>
      </c>
      <c r="AC9">
        <v>5.4320251056508271</v>
      </c>
      <c r="AD9">
        <v>9.6158893781174353E-14</v>
      </c>
      <c r="AE9">
        <v>-6.2807324498926107</v>
      </c>
      <c r="AF9">
        <v>1.8932630565014946E-7</v>
      </c>
    </row>
    <row r="10" spans="2:32" x14ac:dyDescent="0.2">
      <c r="B10" t="s">
        <v>6</v>
      </c>
      <c r="C10">
        <v>6.858674846231132</v>
      </c>
      <c r="D10">
        <v>0.61892640807693755</v>
      </c>
      <c r="E10">
        <v>0</v>
      </c>
      <c r="G10">
        <v>3.362569147820464</v>
      </c>
      <c r="H10">
        <v>0.75642505553808448</v>
      </c>
      <c r="I10">
        <v>11.30179064915195</v>
      </c>
      <c r="J10">
        <v>0.96945593678918218</v>
      </c>
      <c r="K10">
        <v>76.931621022195969</v>
      </c>
      <c r="L10">
        <v>1.1853638263212674</v>
      </c>
      <c r="M10">
        <v>10.567827390204149</v>
      </c>
      <c r="N10">
        <v>1.0425050609770461</v>
      </c>
      <c r="O10">
        <v>2.25135575254486</v>
      </c>
      <c r="P10">
        <v>0.39948134991383799</v>
      </c>
      <c r="Q10">
        <v>0</v>
      </c>
      <c r="S10">
        <v>11.638802160225801</v>
      </c>
      <c r="T10">
        <v>0.77456381973287791</v>
      </c>
      <c r="U10">
        <v>73.98220675327785</v>
      </c>
      <c r="V10">
        <v>1.0077441036376826</v>
      </c>
      <c r="W10">
        <v>3.7091525439730173</v>
      </c>
      <c r="X10">
        <v>1.6612014888749416E-3</v>
      </c>
      <c r="Y10">
        <v>0</v>
      </c>
      <c r="AA10">
        <v>0</v>
      </c>
      <c r="AC10">
        <v>0.3370115110738503</v>
      </c>
      <c r="AD10">
        <v>0.76158616552909131</v>
      </c>
      <c r="AE10">
        <v>-2.9494142689181189</v>
      </c>
      <c r="AF10">
        <v>3.2855082871745878E-2</v>
      </c>
    </row>
    <row r="11" spans="2:32" x14ac:dyDescent="0.2">
      <c r="B11" t="s">
        <v>7</v>
      </c>
      <c r="C11">
        <v>12.108487253938801</v>
      </c>
      <c r="D11">
        <v>0.63308077155308717</v>
      </c>
      <c r="E11">
        <v>0.52125126855627979</v>
      </c>
      <c r="F11">
        <v>9.4854508818686595E-2</v>
      </c>
      <c r="G11">
        <v>2.1136810790335319</v>
      </c>
      <c r="H11">
        <v>0.2825182019426164</v>
      </c>
      <c r="I11">
        <v>13.05668098359042</v>
      </c>
      <c r="J11">
        <v>0.69968589136574166</v>
      </c>
      <c r="K11">
        <v>72.19989941488096</v>
      </c>
      <c r="L11">
        <v>0.95760412079678392</v>
      </c>
      <c r="M11">
        <v>14.26136658918937</v>
      </c>
      <c r="N11">
        <v>0.80742048544723455</v>
      </c>
      <c r="O11">
        <v>0.80117855885764888</v>
      </c>
      <c r="P11">
        <v>0.17631827824184296</v>
      </c>
      <c r="Q11">
        <v>2.2750669858433659</v>
      </c>
      <c r="R11">
        <v>0.29771406740953649</v>
      </c>
      <c r="S11">
        <v>13.405146252440851</v>
      </c>
      <c r="T11">
        <v>0.65788914013165911</v>
      </c>
      <c r="U11">
        <v>69.257241613668782</v>
      </c>
      <c r="V11">
        <v>0.67096663480022745</v>
      </c>
      <c r="W11">
        <v>2.1528793352505691</v>
      </c>
      <c r="X11">
        <v>2.5769253848218661E-2</v>
      </c>
      <c r="Y11">
        <v>0.27992729030136909</v>
      </c>
      <c r="Z11">
        <v>0.14779629644572101</v>
      </c>
      <c r="AA11">
        <v>0.161385906809834</v>
      </c>
      <c r="AB11">
        <v>0.70994344053169178</v>
      </c>
      <c r="AC11">
        <v>0.34846526885043083</v>
      </c>
      <c r="AD11">
        <v>0.67524253745651419</v>
      </c>
      <c r="AE11">
        <v>-2.942657801212178</v>
      </c>
      <c r="AF11">
        <v>1.6404615058816137E-2</v>
      </c>
    </row>
    <row r="12" spans="2:32" x14ac:dyDescent="0.2">
      <c r="B12" t="s">
        <v>8</v>
      </c>
      <c r="C12">
        <v>11.09567631404375</v>
      </c>
      <c r="D12">
        <v>0.6091327771267796</v>
      </c>
      <c r="E12">
        <v>1.16529535147196</v>
      </c>
      <c r="F12">
        <v>0.17995659930401592</v>
      </c>
      <c r="G12">
        <v>2.968445106607795</v>
      </c>
      <c r="H12">
        <v>0.258711139026985</v>
      </c>
      <c r="I12">
        <v>10.38321365088661</v>
      </c>
      <c r="J12">
        <v>0.65235246942015734</v>
      </c>
      <c r="K12">
        <v>74.387369576989897</v>
      </c>
      <c r="L12">
        <v>0.86089762608075759</v>
      </c>
      <c r="M12">
        <v>10.81383054442494</v>
      </c>
      <c r="N12">
        <v>0.5749246073171792</v>
      </c>
      <c r="O12">
        <v>2.106458633089844</v>
      </c>
      <c r="P12">
        <v>0.21285562530036323</v>
      </c>
      <c r="Q12">
        <v>2.5822226811005602</v>
      </c>
      <c r="R12">
        <v>0.29027074885524423</v>
      </c>
      <c r="S12">
        <v>14.735901231365579</v>
      </c>
      <c r="T12">
        <v>0.68260593640416467</v>
      </c>
      <c r="U12">
        <v>69.761586910019076</v>
      </c>
      <c r="V12">
        <v>0.85465052243523176</v>
      </c>
      <c r="W12">
        <v>-0.28184576961881014</v>
      </c>
      <c r="X12">
        <v>0.71483066403612305</v>
      </c>
      <c r="Y12">
        <v>0.9411632816178841</v>
      </c>
      <c r="Z12">
        <v>1.6148788716774436E-4</v>
      </c>
      <c r="AA12">
        <v>-0.38622242550723485</v>
      </c>
      <c r="AB12">
        <v>0.27152939869317455</v>
      </c>
      <c r="AC12">
        <v>4.3526875804789693</v>
      </c>
      <c r="AD12">
        <v>7.2165789341646836E-7</v>
      </c>
      <c r="AE12">
        <v>-4.6257826669708209</v>
      </c>
      <c r="AF12">
        <v>1.3727892019590196E-4</v>
      </c>
    </row>
    <row r="13" spans="2:32" x14ac:dyDescent="0.2">
      <c r="B13" t="s">
        <v>9</v>
      </c>
      <c r="C13">
        <v>9.1100742211503416</v>
      </c>
      <c r="D13">
        <v>0.72671739240025901</v>
      </c>
      <c r="E13">
        <v>1.9388459828393401</v>
      </c>
      <c r="F13">
        <v>0.30859619305318248</v>
      </c>
      <c r="G13">
        <v>4.2194976678304323</v>
      </c>
      <c r="H13">
        <v>0.54768393311953356</v>
      </c>
      <c r="I13">
        <v>7.9375237932771237</v>
      </c>
      <c r="J13">
        <v>0.71689340772101229</v>
      </c>
      <c r="K13">
        <v>76.794058334902758</v>
      </c>
      <c r="L13">
        <v>1.1064869101279069</v>
      </c>
      <c r="M13">
        <v>9.7994563925970919</v>
      </c>
      <c r="N13">
        <v>0.74333797357309006</v>
      </c>
      <c r="O13">
        <v>1.6679137392904491</v>
      </c>
      <c r="P13">
        <v>0.29066731123234391</v>
      </c>
      <c r="Q13">
        <v>4.0981822294757606</v>
      </c>
      <c r="R13">
        <v>0.5119643069690305</v>
      </c>
      <c r="S13">
        <v>13.011962097390951</v>
      </c>
      <c r="T13">
        <v>0.79523752855826046</v>
      </c>
      <c r="U13">
        <v>71.422485541245763</v>
      </c>
      <c r="V13">
        <v>1.0792350632528109</v>
      </c>
      <c r="W13">
        <v>0.68938217144675029</v>
      </c>
      <c r="X13">
        <v>0.42928781904996088</v>
      </c>
      <c r="Y13">
        <v>-0.27093224354889101</v>
      </c>
      <c r="Z13">
        <v>0.49255185923886885</v>
      </c>
      <c r="AA13">
        <v>-0.12131543835467173</v>
      </c>
      <c r="AB13">
        <v>0.86834430562922538</v>
      </c>
      <c r="AC13">
        <v>5.0744383041138272</v>
      </c>
      <c r="AD13">
        <v>5.3624748774225491E-7</v>
      </c>
      <c r="AE13">
        <v>-5.3715727936569948</v>
      </c>
      <c r="AF13">
        <v>2.6042374772114734E-4</v>
      </c>
    </row>
    <row r="14" spans="2:32" x14ac:dyDescent="0.2">
      <c r="B14" t="s">
        <v>10</v>
      </c>
      <c r="C14">
        <v>10.98570264831395</v>
      </c>
      <c r="D14">
        <v>0.94137511277442287</v>
      </c>
      <c r="E14">
        <v>0</v>
      </c>
      <c r="G14">
        <v>2.559860093190879</v>
      </c>
      <c r="H14">
        <v>0.35491553598702513</v>
      </c>
      <c r="I14">
        <v>11.781501258707239</v>
      </c>
      <c r="J14">
        <v>0.76626384369167633</v>
      </c>
      <c r="K14">
        <v>73.419527902030723</v>
      </c>
      <c r="L14">
        <v>1.0313017168964109</v>
      </c>
      <c r="M14">
        <v>11.69594011969823</v>
      </c>
      <c r="N14">
        <v>0.90427485570020616</v>
      </c>
      <c r="O14">
        <v>0</v>
      </c>
      <c r="Q14">
        <v>3.2349031454572068</v>
      </c>
      <c r="R14">
        <v>0.51328764985825159</v>
      </c>
      <c r="S14">
        <v>12.040751022005701</v>
      </c>
      <c r="T14">
        <v>0.82427725436464427</v>
      </c>
      <c r="U14">
        <v>71.257574369971479</v>
      </c>
      <c r="V14">
        <v>1.2599159073015389</v>
      </c>
      <c r="W14">
        <v>0.71023747138428028</v>
      </c>
      <c r="X14">
        <v>0.56344662684033175</v>
      </c>
      <c r="Y14">
        <v>0</v>
      </c>
      <c r="AA14">
        <v>0.67504305226632777</v>
      </c>
      <c r="AB14">
        <v>0.23007933806648848</v>
      </c>
      <c r="AC14">
        <v>0.25924976329846139</v>
      </c>
      <c r="AD14">
        <v>0.80459717509402873</v>
      </c>
      <c r="AE14">
        <v>-2.1619535320592433</v>
      </c>
      <c r="AF14">
        <v>0.16916689417205172</v>
      </c>
    </row>
    <row r="15" spans="2:32" x14ac:dyDescent="0.2">
      <c r="B15" t="s">
        <v>11</v>
      </c>
      <c r="C15">
        <v>10.80579652126541</v>
      </c>
      <c r="D15">
        <v>0.79413866516910492</v>
      </c>
      <c r="E15">
        <v>1.047873846529993</v>
      </c>
      <c r="F15">
        <v>0.28244349744837483</v>
      </c>
      <c r="G15">
        <v>2.215407926462607</v>
      </c>
      <c r="H15">
        <v>0.34114589906938997</v>
      </c>
      <c r="I15">
        <v>14.28975247887897</v>
      </c>
      <c r="J15">
        <v>1.0291821640802981</v>
      </c>
      <c r="K15">
        <v>71.641169226863028</v>
      </c>
      <c r="L15">
        <v>1.1560982605250421</v>
      </c>
      <c r="M15">
        <v>13.203677250642951</v>
      </c>
      <c r="N15">
        <v>0.95160410508169058</v>
      </c>
      <c r="O15">
        <v>0</v>
      </c>
      <c r="Q15">
        <v>2.667047371179371</v>
      </c>
      <c r="R15">
        <v>0.44631867491635141</v>
      </c>
      <c r="S15">
        <v>12.69312480131679</v>
      </c>
      <c r="T15">
        <v>0.9249341014910667</v>
      </c>
      <c r="U15">
        <v>69.86417989715757</v>
      </c>
      <c r="V15">
        <v>1.2939421356990619</v>
      </c>
      <c r="W15">
        <v>2.3978807293775404</v>
      </c>
      <c r="X15">
        <v>6.039858121461128E-2</v>
      </c>
      <c r="Y15">
        <v>0</v>
      </c>
      <c r="AA15">
        <v>0.45163944471676398</v>
      </c>
      <c r="AB15">
        <v>0.34207231579406622</v>
      </c>
      <c r="AC15">
        <v>-1.5966276775621804</v>
      </c>
      <c r="AD15">
        <v>0.16742678254318452</v>
      </c>
      <c r="AE15">
        <v>-1.776989329705458</v>
      </c>
      <c r="AF15">
        <v>0.26435326927650771</v>
      </c>
    </row>
    <row r="16" spans="2:32" x14ac:dyDescent="0.2">
      <c r="B16" t="s">
        <v>12</v>
      </c>
      <c r="C16">
        <v>12.61632066997643</v>
      </c>
      <c r="D16">
        <v>1.1331530664459679</v>
      </c>
      <c r="E16">
        <v>0</v>
      </c>
      <c r="G16">
        <v>0</v>
      </c>
      <c r="I16">
        <v>12.607888408124969</v>
      </c>
      <c r="J16">
        <v>0.98681719646058408</v>
      </c>
      <c r="K16">
        <v>72.15207054938584</v>
      </c>
      <c r="L16">
        <v>1.3857961899233084</v>
      </c>
      <c r="M16">
        <v>12.561394373660271</v>
      </c>
      <c r="N16">
        <v>1.1474045272227194</v>
      </c>
      <c r="O16">
        <v>0</v>
      </c>
      <c r="Q16">
        <v>0</v>
      </c>
      <c r="S16">
        <v>14.887090980836099</v>
      </c>
      <c r="T16">
        <v>1.0756621360665264</v>
      </c>
      <c r="U16">
        <v>70.00526451592691</v>
      </c>
      <c r="V16">
        <v>1.50613603809745</v>
      </c>
      <c r="W16">
        <v>-5.4926296316159195E-2</v>
      </c>
      <c r="X16">
        <v>0.97362271258884081</v>
      </c>
      <c r="Y16">
        <v>0</v>
      </c>
      <c r="AA16">
        <v>0</v>
      </c>
      <c r="AC16">
        <v>2.2792025727111298</v>
      </c>
      <c r="AD16">
        <v>8.9876534927782831E-2</v>
      </c>
      <c r="AE16">
        <v>-2.1468060334589296</v>
      </c>
      <c r="AF16">
        <v>0.30257792165123504</v>
      </c>
    </row>
    <row r="17" spans="2:32" x14ac:dyDescent="0.2">
      <c r="B17" t="s">
        <v>13</v>
      </c>
      <c r="C17">
        <v>11.32125405619882</v>
      </c>
      <c r="D17">
        <v>0.96757445332955427</v>
      </c>
      <c r="E17">
        <v>0</v>
      </c>
      <c r="G17">
        <v>3.3640719354056712</v>
      </c>
      <c r="H17">
        <v>0.59246621982579462</v>
      </c>
      <c r="I17">
        <v>10.606238021685339</v>
      </c>
      <c r="J17">
        <v>0.84503816590183034</v>
      </c>
      <c r="K17">
        <v>73.389498780711889</v>
      </c>
      <c r="L17">
        <v>1.2106114843659306</v>
      </c>
      <c r="M17">
        <v>10.25455821723882</v>
      </c>
      <c r="N17">
        <v>0.97910804007081143</v>
      </c>
      <c r="O17">
        <v>3.2186939363384162</v>
      </c>
      <c r="P17">
        <v>0.48066419438672914</v>
      </c>
      <c r="Q17">
        <v>2.9008945746654291</v>
      </c>
      <c r="R17">
        <v>0.46406743902665432</v>
      </c>
      <c r="S17">
        <v>13.201637599890301</v>
      </c>
      <c r="T17">
        <v>1.0572200207368014</v>
      </c>
      <c r="U17">
        <v>70.424215671867046</v>
      </c>
      <c r="V17">
        <v>1.4904677542726432</v>
      </c>
      <c r="W17">
        <v>-1.0666958389599994</v>
      </c>
      <c r="X17">
        <v>0.39455028125236374</v>
      </c>
      <c r="Y17">
        <v>0</v>
      </c>
      <c r="AA17">
        <v>-0.46317736074024207</v>
      </c>
      <c r="AB17">
        <v>0.50117432621315494</v>
      </c>
      <c r="AC17">
        <v>2.5953995782049617</v>
      </c>
      <c r="AD17">
        <v>6.507582729191573E-2</v>
      </c>
      <c r="AE17">
        <v>-2.9652831088448437</v>
      </c>
      <c r="AF17">
        <v>0.1143035346823386</v>
      </c>
    </row>
    <row r="18" spans="2:32" x14ac:dyDescent="0.2">
      <c r="B18" t="s">
        <v>14</v>
      </c>
      <c r="C18">
        <v>7.1485314165470992</v>
      </c>
      <c r="D18">
        <v>0.78728430504646496</v>
      </c>
      <c r="E18">
        <v>2.7887030146509941</v>
      </c>
      <c r="F18">
        <v>0.49034640053577211</v>
      </c>
      <c r="G18">
        <v>3.9303910574808092</v>
      </c>
      <c r="H18">
        <v>0.52116514102219713</v>
      </c>
      <c r="I18">
        <v>8.3296611737218988</v>
      </c>
      <c r="J18">
        <v>0.70229776065598515</v>
      </c>
      <c r="K18">
        <v>77.802713337599201</v>
      </c>
      <c r="L18">
        <v>1.1081970107852195</v>
      </c>
      <c r="M18">
        <v>8.3555032751073366</v>
      </c>
      <c r="N18">
        <v>0.71835558050746728</v>
      </c>
      <c r="O18">
        <v>2.7211438788977449</v>
      </c>
      <c r="P18">
        <v>0.45362337930439312</v>
      </c>
      <c r="Q18">
        <v>3.9728318484258751</v>
      </c>
      <c r="R18">
        <v>0.66816627252020655</v>
      </c>
      <c r="S18">
        <v>13.43672177198305</v>
      </c>
      <c r="T18">
        <v>0.87311609085462605</v>
      </c>
      <c r="U18">
        <v>71.513799225585984</v>
      </c>
      <c r="V18">
        <v>1.359675816922288</v>
      </c>
      <c r="W18">
        <v>1.2069718585602374</v>
      </c>
      <c r="X18">
        <v>0.25042230193494236</v>
      </c>
      <c r="Y18">
        <v>-6.7559135753249233E-2</v>
      </c>
      <c r="Z18">
        <v>0.92066278287806769</v>
      </c>
      <c r="AA18">
        <v>4.244079094506592E-2</v>
      </c>
      <c r="AB18">
        <v>0.95301612298087857</v>
      </c>
      <c r="AC18">
        <v>5.1070605982611514</v>
      </c>
      <c r="AD18">
        <v>1.3135626879805783E-5</v>
      </c>
      <c r="AE18">
        <v>-6.2889141120132166</v>
      </c>
      <c r="AF18">
        <v>7.0273408300538999E-4</v>
      </c>
    </row>
    <row r="19" spans="2:32" x14ac:dyDescent="0.2">
      <c r="B19" t="s">
        <v>15</v>
      </c>
      <c r="C19">
        <v>13.03707697831061</v>
      </c>
      <c r="D19">
        <v>1.0110340607914259</v>
      </c>
      <c r="E19">
        <v>0.98951613185376508</v>
      </c>
      <c r="F19">
        <v>0.27421379970917942</v>
      </c>
      <c r="G19">
        <v>0</v>
      </c>
      <c r="I19">
        <v>10.122628314665651</v>
      </c>
      <c r="J19">
        <v>0.79930537594540318</v>
      </c>
      <c r="K19">
        <v>74.782566470453233</v>
      </c>
      <c r="L19">
        <v>1.2000854255940188</v>
      </c>
      <c r="M19">
        <v>13.27804980201353</v>
      </c>
      <c r="N19">
        <v>1.2000431514211056</v>
      </c>
      <c r="O19">
        <v>0</v>
      </c>
      <c r="Q19">
        <v>0</v>
      </c>
      <c r="S19">
        <v>18.91670112003597</v>
      </c>
      <c r="T19">
        <v>1.0871122134359341</v>
      </c>
      <c r="U19">
        <v>65.853535863776898</v>
      </c>
      <c r="V19">
        <v>1.5016802655444688</v>
      </c>
      <c r="W19">
        <v>0.24097282370292028</v>
      </c>
      <c r="X19">
        <v>0.84805854184771345</v>
      </c>
      <c r="Y19">
        <v>0</v>
      </c>
      <c r="AA19">
        <v>0</v>
      </c>
      <c r="AC19">
        <v>8.7940728053703197</v>
      </c>
      <c r="AD19">
        <v>3.0014316645086262E-12</v>
      </c>
      <c r="AE19">
        <v>-8.929030606676335</v>
      </c>
      <c r="AF19">
        <v>6.5754126348949743E-8</v>
      </c>
    </row>
    <row r="20" spans="2:32" x14ac:dyDescent="0.2">
      <c r="B20" t="s">
        <v>16</v>
      </c>
      <c r="C20">
        <v>6.9328760479802032</v>
      </c>
      <c r="D20">
        <v>0.54915604754840108</v>
      </c>
      <c r="E20">
        <v>3.1598588545237201</v>
      </c>
      <c r="F20">
        <v>0.31524379724530777</v>
      </c>
      <c r="G20">
        <v>5.7525604592195494</v>
      </c>
      <c r="H20">
        <v>0.5213960715539826</v>
      </c>
      <c r="I20">
        <v>7.1167916214654738</v>
      </c>
      <c r="J20">
        <v>0.53634681661100736</v>
      </c>
      <c r="K20">
        <v>77.037913016811061</v>
      </c>
      <c r="L20">
        <v>0.76564338804313248</v>
      </c>
      <c r="M20">
        <v>7.2775444866716317</v>
      </c>
      <c r="N20">
        <v>0.48582491256218258</v>
      </c>
      <c r="O20">
        <v>5.3115314200936501</v>
      </c>
      <c r="P20">
        <v>0.39090312060782795</v>
      </c>
      <c r="Q20">
        <v>5.4080788045403336</v>
      </c>
      <c r="R20">
        <v>0.40664598807951041</v>
      </c>
      <c r="S20">
        <v>9.7341013275417989</v>
      </c>
      <c r="T20">
        <v>0.48030473709692928</v>
      </c>
      <c r="U20">
        <v>72.268743961152566</v>
      </c>
      <c r="V20">
        <v>0.7807025603486043</v>
      </c>
      <c r="W20">
        <v>0.34466843869142849</v>
      </c>
      <c r="X20">
        <v>0.64060001155545288</v>
      </c>
      <c r="Y20">
        <v>2.15167256556993</v>
      </c>
      <c r="Z20">
        <v>6.795682278637237E-7</v>
      </c>
      <c r="AA20">
        <v>-0.34448165467921577</v>
      </c>
      <c r="AB20">
        <v>0.4950926560973466</v>
      </c>
      <c r="AC20">
        <v>2.6173097060763251</v>
      </c>
      <c r="AD20">
        <v>3.1616192757585979E-4</v>
      </c>
      <c r="AE20">
        <v>-4.7691690556584945</v>
      </c>
      <c r="AF20">
        <v>5.0004902832582574E-9</v>
      </c>
    </row>
    <row r="21" spans="2:32" x14ac:dyDescent="0.2">
      <c r="B21" t="s">
        <v>17</v>
      </c>
      <c r="C21">
        <v>11.07565185840958</v>
      </c>
      <c r="D21">
        <v>0.92523402984847858</v>
      </c>
      <c r="E21">
        <v>0</v>
      </c>
      <c r="G21">
        <v>0</v>
      </c>
      <c r="I21">
        <v>11.86335387019122</v>
      </c>
      <c r="J21">
        <v>0.86257713275879033</v>
      </c>
      <c r="K21">
        <v>73.826832294075444</v>
      </c>
      <c r="L21">
        <v>1.0608169224457447</v>
      </c>
      <c r="M21">
        <v>11.74481033070041</v>
      </c>
      <c r="N21">
        <v>0.90012426012149804</v>
      </c>
      <c r="O21">
        <v>3.7357910139512298</v>
      </c>
      <c r="P21">
        <v>0.5704489359272813</v>
      </c>
      <c r="Q21">
        <v>1.8962796476838639</v>
      </c>
      <c r="R21">
        <v>0.37143178701244767</v>
      </c>
      <c r="S21">
        <v>13.48819052827465</v>
      </c>
      <c r="T21">
        <v>0.83582818199455755</v>
      </c>
      <c r="U21">
        <v>69.134928479389828</v>
      </c>
      <c r="V21">
        <v>1.2642905622172005</v>
      </c>
      <c r="W21">
        <v>0.66915847229082992</v>
      </c>
      <c r="X21">
        <v>0.57870826644213147</v>
      </c>
      <c r="Y21">
        <v>0</v>
      </c>
      <c r="AA21">
        <v>0</v>
      </c>
      <c r="AC21">
        <v>1.6248366580834297</v>
      </c>
      <c r="AD21">
        <v>0.21238968597849256</v>
      </c>
      <c r="AE21">
        <v>-4.6919038146856167</v>
      </c>
      <c r="AF21">
        <v>8.0572361332188619E-3</v>
      </c>
    </row>
    <row r="22" spans="2:32" x14ac:dyDescent="0.2">
      <c r="B22" t="s">
        <v>18</v>
      </c>
      <c r="C22">
        <v>11.28072690852332</v>
      </c>
      <c r="D22">
        <v>0.78833762702683563</v>
      </c>
      <c r="E22">
        <v>1.192092231005863</v>
      </c>
      <c r="F22">
        <v>0.2064369206730787</v>
      </c>
      <c r="G22">
        <v>2.5965751688377412</v>
      </c>
      <c r="H22">
        <v>0.43497366753249328</v>
      </c>
      <c r="I22">
        <v>9.6132732505221252</v>
      </c>
      <c r="J22">
        <v>0.71728475435852201</v>
      </c>
      <c r="K22">
        <v>75.317332441110949</v>
      </c>
      <c r="L22">
        <v>0.96466487010659641</v>
      </c>
      <c r="M22">
        <v>10.23208604823126</v>
      </c>
      <c r="N22">
        <v>0.79255126293706357</v>
      </c>
      <c r="O22">
        <v>1.1443656586806901</v>
      </c>
      <c r="P22">
        <v>0.2450717972380605</v>
      </c>
      <c r="Q22">
        <v>2.2261505963263031</v>
      </c>
      <c r="R22">
        <v>0.31660413058460829</v>
      </c>
      <c r="S22">
        <v>16.87890372094606</v>
      </c>
      <c r="T22">
        <v>0.9274693710918116</v>
      </c>
      <c r="U22">
        <v>69.518493975815687</v>
      </c>
      <c r="V22">
        <v>1.0544649363724472</v>
      </c>
      <c r="W22">
        <v>-1.0486408602920605</v>
      </c>
      <c r="X22">
        <v>0.33696612717220376</v>
      </c>
      <c r="Y22">
        <v>-4.7726572325172967E-2</v>
      </c>
      <c r="Z22">
        <v>0.88587240397066114</v>
      </c>
      <c r="AA22">
        <v>-0.37042457251143812</v>
      </c>
      <c r="AB22">
        <v>0.50267469585835833</v>
      </c>
      <c r="AC22">
        <v>7.2656304704239343</v>
      </c>
      <c r="AD22">
        <v>6.0508332924290866E-10</v>
      </c>
      <c r="AE22">
        <v>-5.7988384652952618</v>
      </c>
      <c r="AF22">
        <v>1.4769062537141347E-4</v>
      </c>
    </row>
    <row r="23" spans="2:32" x14ac:dyDescent="0.2">
      <c r="B23" t="s">
        <v>19</v>
      </c>
      <c r="C23">
        <v>7.7193945915148801</v>
      </c>
      <c r="D23">
        <v>0.75585444307099914</v>
      </c>
      <c r="E23">
        <v>2.6816262025563709</v>
      </c>
      <c r="F23">
        <v>0.42497171234735276</v>
      </c>
      <c r="G23">
        <v>3.0521178998396179</v>
      </c>
      <c r="H23">
        <v>0.40233640400859194</v>
      </c>
      <c r="I23">
        <v>8.9853565106759827</v>
      </c>
      <c r="J23">
        <v>0.82605870965546635</v>
      </c>
      <c r="K23">
        <v>77.561504795413143</v>
      </c>
      <c r="L23">
        <v>1.2560836833337437</v>
      </c>
      <c r="M23">
        <v>8.9936560346929788</v>
      </c>
      <c r="N23">
        <v>0.87120715644619739</v>
      </c>
      <c r="O23">
        <v>5.3340803196431237</v>
      </c>
      <c r="P23">
        <v>0.57291212573305472</v>
      </c>
      <c r="Q23">
        <v>2.7798050866864088</v>
      </c>
      <c r="R23">
        <v>0.38749942598263076</v>
      </c>
      <c r="S23">
        <v>12.557398597922029</v>
      </c>
      <c r="T23">
        <v>0.98500920874779829</v>
      </c>
      <c r="U23">
        <v>70.335059961055464</v>
      </c>
      <c r="V23">
        <v>1.445045997956993</v>
      </c>
      <c r="W23">
        <v>1.2742614431780988</v>
      </c>
      <c r="X23">
        <v>0.26707595846104937</v>
      </c>
      <c r="Y23">
        <v>2.6524541170867528</v>
      </c>
      <c r="Z23">
        <v>3.092905130490452E-5</v>
      </c>
      <c r="AA23">
        <v>-0.2723128131532091</v>
      </c>
      <c r="AB23">
        <v>0.64468377024003343</v>
      </c>
      <c r="AC23">
        <v>3.5720420872460465</v>
      </c>
      <c r="AD23">
        <v>1.5495498877313638E-3</v>
      </c>
      <c r="AE23">
        <v>-7.2264448343576788</v>
      </c>
      <c r="AF23">
        <v>3.0526353582215521E-5</v>
      </c>
    </row>
    <row r="24" spans="2:32" x14ac:dyDescent="0.2">
      <c r="B24" t="s">
        <v>20</v>
      </c>
      <c r="C24">
        <v>14.83202170081498</v>
      </c>
      <c r="D24">
        <v>0.96476598481593101</v>
      </c>
      <c r="E24">
        <v>0</v>
      </c>
      <c r="G24">
        <v>1.3524180954974609</v>
      </c>
      <c r="H24">
        <v>0.25723742675072825</v>
      </c>
      <c r="I24">
        <v>10.98207636707669</v>
      </c>
      <c r="J24">
        <v>0.79966421902083917</v>
      </c>
      <c r="K24">
        <v>72.538831082337154</v>
      </c>
      <c r="L24">
        <v>1.084111439586275</v>
      </c>
      <c r="M24">
        <v>11.157977475251959</v>
      </c>
      <c r="N24">
        <v>0.76207947311596436</v>
      </c>
      <c r="O24">
        <v>0</v>
      </c>
      <c r="Q24">
        <v>1.2075942640066799</v>
      </c>
      <c r="R24">
        <v>0.23924347785462249</v>
      </c>
      <c r="S24">
        <v>18.18443013795871</v>
      </c>
      <c r="T24">
        <v>0.85857247466985365</v>
      </c>
      <c r="U24">
        <v>68.981646609087051</v>
      </c>
      <c r="V24">
        <v>1.0342267022140053</v>
      </c>
      <c r="W24">
        <v>-3.674044225563021</v>
      </c>
      <c r="X24">
        <v>2.1711630635195475E-3</v>
      </c>
      <c r="Y24">
        <v>0</v>
      </c>
      <c r="AA24">
        <v>-0.14482383149078104</v>
      </c>
      <c r="AB24">
        <v>0.68216945792967731</v>
      </c>
      <c r="AC24">
        <v>7.20235377088202</v>
      </c>
      <c r="AD24">
        <v>3.9260104419712151E-11</v>
      </c>
      <c r="AE24">
        <v>-3.5571844732501035</v>
      </c>
      <c r="AF24">
        <v>2.7683685353641244E-2</v>
      </c>
    </row>
    <row r="25" spans="2:32" x14ac:dyDescent="0.2">
      <c r="B25" t="s">
        <v>21</v>
      </c>
      <c r="C25">
        <v>7.7871309955114878</v>
      </c>
      <c r="D25">
        <v>0.72338931412974228</v>
      </c>
      <c r="E25">
        <v>2.0763414500913648</v>
      </c>
      <c r="F25">
        <v>0.37526688222839616</v>
      </c>
      <c r="G25">
        <v>1.9402293442691729</v>
      </c>
      <c r="H25">
        <v>0.32901621644305407</v>
      </c>
      <c r="I25">
        <v>10.12044595157265</v>
      </c>
      <c r="J25">
        <v>0.77513607726522227</v>
      </c>
      <c r="K25">
        <v>78.075852258555329</v>
      </c>
      <c r="L25">
        <v>1.0342502981165693</v>
      </c>
      <c r="M25">
        <v>10.46394536414207</v>
      </c>
      <c r="N25">
        <v>0.94553031227393525</v>
      </c>
      <c r="O25">
        <v>5.9564376207698659</v>
      </c>
      <c r="P25">
        <v>0.68373449790419982</v>
      </c>
      <c r="Q25">
        <v>2.2657663689729359</v>
      </c>
      <c r="R25">
        <v>0.41144946765701629</v>
      </c>
      <c r="S25">
        <v>13.90598721849755</v>
      </c>
      <c r="T25">
        <v>0.87874039923846581</v>
      </c>
      <c r="U25">
        <v>67.407863427617571</v>
      </c>
      <c r="V25">
        <v>1.4105154570269289</v>
      </c>
      <c r="W25">
        <v>2.6768143686305823</v>
      </c>
      <c r="X25">
        <v>2.3812391297013541E-2</v>
      </c>
      <c r="Y25">
        <v>3.8800961706785011</v>
      </c>
      <c r="Z25">
        <v>8.7960599696498437E-10</v>
      </c>
      <c r="AA25">
        <v>0.325537024703763</v>
      </c>
      <c r="AB25">
        <v>0.50254280596472989</v>
      </c>
      <c r="AC25">
        <v>3.7855412669249002</v>
      </c>
      <c r="AD25">
        <v>1.6015771432390015E-3</v>
      </c>
      <c r="AE25">
        <v>-10.667988830937759</v>
      </c>
      <c r="AF25">
        <v>7.6616510927969007E-10</v>
      </c>
    </row>
    <row r="26" spans="2:32" x14ac:dyDescent="0.2">
      <c r="B26" t="s">
        <v>22</v>
      </c>
      <c r="C26">
        <v>10.70720397911758</v>
      </c>
      <c r="D26">
        <v>1.0932438423129518</v>
      </c>
      <c r="E26">
        <v>0</v>
      </c>
      <c r="G26">
        <v>2.4691486301385521</v>
      </c>
      <c r="H26">
        <v>0.52111004960939344</v>
      </c>
      <c r="I26">
        <v>11.43192483180604</v>
      </c>
      <c r="J26">
        <v>1.0187659290555997</v>
      </c>
      <c r="K26">
        <v>74.415916307621487</v>
      </c>
      <c r="L26">
        <v>1.5246883380255956</v>
      </c>
      <c r="M26">
        <v>9.779990089486402</v>
      </c>
      <c r="N26">
        <v>0.78776530008597101</v>
      </c>
      <c r="O26">
        <v>2.6901601815345222</v>
      </c>
      <c r="P26">
        <v>0.46512127036168033</v>
      </c>
      <c r="Q26">
        <v>4.401375688314185</v>
      </c>
      <c r="R26">
        <v>0.58908090763967991</v>
      </c>
      <c r="S26">
        <v>13.689393351461719</v>
      </c>
      <c r="T26">
        <v>1.0115124497021031</v>
      </c>
      <c r="U26">
        <v>69.43908068920318</v>
      </c>
      <c r="V26">
        <v>1.2179282082171299</v>
      </c>
      <c r="W26">
        <v>-0.92721388963117768</v>
      </c>
      <c r="X26">
        <v>0.48172343431802983</v>
      </c>
      <c r="Y26">
        <v>0</v>
      </c>
      <c r="AA26">
        <v>1.9322270581756329</v>
      </c>
      <c r="AB26">
        <v>9.7361266512432619E-3</v>
      </c>
      <c r="AC26">
        <v>2.2574685196556796</v>
      </c>
      <c r="AD26">
        <v>9.0915077478661677E-2</v>
      </c>
      <c r="AE26">
        <v>-4.9768356184183062</v>
      </c>
      <c r="AF26">
        <v>5.0896202983277058E-3</v>
      </c>
    </row>
    <row r="27" spans="2:32" x14ac:dyDescent="0.2">
      <c r="B27" t="s">
        <v>23</v>
      </c>
      <c r="C27">
        <v>7.8057988156381803</v>
      </c>
      <c r="D27">
        <v>0.7899975312547961</v>
      </c>
      <c r="E27">
        <v>0</v>
      </c>
      <c r="G27">
        <v>3.6476283838249701</v>
      </c>
      <c r="H27">
        <v>0.48353424745569601</v>
      </c>
      <c r="I27">
        <v>9.795399613086694</v>
      </c>
      <c r="J27">
        <v>0.77077947291005744</v>
      </c>
      <c r="K27">
        <v>77.284236793189848</v>
      </c>
      <c r="L27">
        <v>1.0538996104844554</v>
      </c>
      <c r="M27">
        <v>12.106303583099789</v>
      </c>
      <c r="N27">
        <v>0.78925124311345074</v>
      </c>
      <c r="O27">
        <v>2.6756450853682989</v>
      </c>
      <c r="P27">
        <v>0.35108017807841474</v>
      </c>
      <c r="Q27">
        <v>2.4972756767798399</v>
      </c>
      <c r="R27">
        <v>0.4606078774310195</v>
      </c>
      <c r="S27">
        <v>12.403315815924291</v>
      </c>
      <c r="T27">
        <v>0.87603015681613683</v>
      </c>
      <c r="U27">
        <v>70.317459838827787</v>
      </c>
      <c r="V27">
        <v>1.1127339464440669</v>
      </c>
      <c r="W27">
        <v>4.300504767461609</v>
      </c>
      <c r="X27">
        <v>1.7647706481298646E-5</v>
      </c>
      <c r="Y27">
        <v>0</v>
      </c>
      <c r="AA27">
        <v>-1.1503527070451303</v>
      </c>
      <c r="AB27">
        <v>7.2360460812830707E-2</v>
      </c>
      <c r="AC27">
        <v>2.6079162028375968</v>
      </c>
      <c r="AD27">
        <v>4.6126883881809515E-2</v>
      </c>
      <c r="AE27">
        <v>-6.9667769543620608</v>
      </c>
      <c r="AF27">
        <v>9.7098366914184377E-6</v>
      </c>
    </row>
    <row r="28" spans="2:32" x14ac:dyDescent="0.2">
      <c r="B28" t="s">
        <v>24</v>
      </c>
      <c r="C28">
        <v>7.1771613874183693</v>
      </c>
      <c r="D28">
        <v>0.74223950669026773</v>
      </c>
      <c r="E28">
        <v>2.276745776791171</v>
      </c>
      <c r="F28">
        <v>0.39734835324678269</v>
      </c>
      <c r="G28">
        <v>5.9846849414243737</v>
      </c>
      <c r="H28">
        <v>0.77460832935908641</v>
      </c>
      <c r="I28">
        <v>8.2382051514818162</v>
      </c>
      <c r="J28">
        <v>0.79586801256474282</v>
      </c>
      <c r="K28">
        <v>76.323202742884249</v>
      </c>
      <c r="L28">
        <v>1.2101654583842087</v>
      </c>
      <c r="M28">
        <v>8.8049797917844987</v>
      </c>
      <c r="N28">
        <v>0.93984308685044304</v>
      </c>
      <c r="O28">
        <v>4.688240072037507</v>
      </c>
      <c r="P28">
        <v>0.61500453460383642</v>
      </c>
      <c r="Q28">
        <v>3.9693498918206029</v>
      </c>
      <c r="R28">
        <v>0.5492017700000833</v>
      </c>
      <c r="S28">
        <v>9.782549441156025</v>
      </c>
      <c r="T28">
        <v>0.87735690290017587</v>
      </c>
      <c r="U28">
        <v>72.754880803201345</v>
      </c>
      <c r="V28">
        <v>1.3062326858429987</v>
      </c>
      <c r="W28">
        <v>1.6278184043661295</v>
      </c>
      <c r="X28">
        <v>0.16137950123373887</v>
      </c>
      <c r="Y28">
        <v>2.4114942952463361</v>
      </c>
      <c r="Z28">
        <v>1.8834331773755182E-3</v>
      </c>
      <c r="AA28">
        <v>-2.0153350496037707</v>
      </c>
      <c r="AB28">
        <v>2.3883460584741482E-3</v>
      </c>
      <c r="AC28">
        <v>1.5443442896742088</v>
      </c>
      <c r="AD28">
        <v>0.17259946957514094</v>
      </c>
      <c r="AE28">
        <v>-3.5683219396829031</v>
      </c>
      <c r="AF28">
        <v>2.5797152732252717E-2</v>
      </c>
    </row>
    <row r="29" spans="2:32" x14ac:dyDescent="0.2">
      <c r="B29" t="s">
        <v>25</v>
      </c>
      <c r="C29">
        <v>12.59649528511652</v>
      </c>
      <c r="D29">
        <v>0.99197231481067349</v>
      </c>
      <c r="E29">
        <v>0</v>
      </c>
      <c r="G29">
        <v>0</v>
      </c>
      <c r="I29">
        <v>17.313193789969478</v>
      </c>
      <c r="J29">
        <v>1.140715654489594</v>
      </c>
      <c r="K29">
        <v>68.275580899938035</v>
      </c>
      <c r="L29">
        <v>1.3459208708316777</v>
      </c>
      <c r="M29">
        <v>18.005843105251639</v>
      </c>
      <c r="N29">
        <v>1.0794108591420868</v>
      </c>
      <c r="O29">
        <v>0</v>
      </c>
      <c r="Q29">
        <v>0</v>
      </c>
      <c r="S29">
        <v>14.729563415080721</v>
      </c>
      <c r="T29">
        <v>0.84935607696075988</v>
      </c>
      <c r="U29">
        <v>65.990965729191359</v>
      </c>
      <c r="V29">
        <v>1.2187380257121767</v>
      </c>
      <c r="W29">
        <v>5.4093478201351193</v>
      </c>
      <c r="X29">
        <v>9.2830658486158572E-6</v>
      </c>
      <c r="Y29">
        <v>0</v>
      </c>
      <c r="AA29">
        <v>0</v>
      </c>
      <c r="AC29">
        <v>-2.5836303748887577</v>
      </c>
      <c r="AD29">
        <v>3.5464183536666707E-2</v>
      </c>
      <c r="AE29">
        <v>-2.284615170746676</v>
      </c>
      <c r="AF29">
        <v>0.17193729803926233</v>
      </c>
    </row>
    <row r="30" spans="2:32" x14ac:dyDescent="0.2">
      <c r="B30" t="s">
        <v>26</v>
      </c>
      <c r="C30">
        <v>13.828909438096421</v>
      </c>
      <c r="D30">
        <v>1.0032145207094778</v>
      </c>
      <c r="E30">
        <v>0</v>
      </c>
      <c r="G30">
        <v>0</v>
      </c>
      <c r="I30">
        <v>10.50523500932545</v>
      </c>
      <c r="J30">
        <v>0.8819536742763967</v>
      </c>
      <c r="K30">
        <v>73.446320759463845</v>
      </c>
      <c r="L30">
        <v>1.2398628359200046</v>
      </c>
      <c r="M30">
        <v>11.65843038294939</v>
      </c>
      <c r="N30">
        <v>0.75663883085048245</v>
      </c>
      <c r="O30">
        <v>0</v>
      </c>
      <c r="Q30">
        <v>0</v>
      </c>
      <c r="S30">
        <v>17.043124655222549</v>
      </c>
      <c r="T30">
        <v>0.98539481795807793</v>
      </c>
      <c r="U30">
        <v>68.746745521917092</v>
      </c>
      <c r="V30">
        <v>1.1685006786562597</v>
      </c>
      <c r="W30">
        <v>-2.1704790551470303</v>
      </c>
      <c r="X30">
        <v>9.1440996709552261E-2</v>
      </c>
      <c r="Y30">
        <v>0</v>
      </c>
      <c r="AA30">
        <v>0</v>
      </c>
      <c r="AC30">
        <v>6.5378896458970992</v>
      </c>
      <c r="AD30">
        <v>7.4100464576046755E-7</v>
      </c>
      <c r="AE30">
        <v>-4.6995752375467532</v>
      </c>
      <c r="AF30">
        <v>4.8701567113919111E-3</v>
      </c>
    </row>
    <row r="31" spans="2:32" x14ac:dyDescent="0.2">
      <c r="B31" t="s">
        <v>27</v>
      </c>
      <c r="C31">
        <v>11.61547084071943</v>
      </c>
      <c r="D31">
        <v>1.0654310413918093</v>
      </c>
      <c r="E31">
        <v>0</v>
      </c>
      <c r="G31">
        <v>0</v>
      </c>
      <c r="I31">
        <v>10.26427878479763</v>
      </c>
      <c r="J31">
        <v>0.87076703415793233</v>
      </c>
      <c r="K31">
        <v>75.860736006020062</v>
      </c>
      <c r="L31">
        <v>1.2925899022306218</v>
      </c>
      <c r="M31">
        <v>9.9166636226862828</v>
      </c>
      <c r="N31">
        <v>1.0503772066115511</v>
      </c>
      <c r="O31">
        <v>0</v>
      </c>
      <c r="Q31">
        <v>0</v>
      </c>
      <c r="S31">
        <v>21.340479974823879</v>
      </c>
      <c r="T31">
        <v>1.3765993833556196</v>
      </c>
      <c r="U31">
        <v>66.540177574887466</v>
      </c>
      <c r="V31">
        <v>1.5904810918890935</v>
      </c>
      <c r="W31">
        <v>-1.6988072180331475</v>
      </c>
      <c r="X31">
        <v>0.26820632570867586</v>
      </c>
      <c r="Y31">
        <v>0</v>
      </c>
      <c r="AA31">
        <v>0</v>
      </c>
      <c r="AC31">
        <v>11.076201190026248</v>
      </c>
      <c r="AD31">
        <v>4.0075862497024153E-14</v>
      </c>
      <c r="AE31">
        <v>-9.3205584311325964</v>
      </c>
      <c r="AF31">
        <v>2.5464216792561795E-6</v>
      </c>
    </row>
    <row r="32" spans="2:32" x14ac:dyDescent="0.2">
      <c r="B32" t="s">
        <v>28</v>
      </c>
      <c r="C32">
        <v>10.3146885959925</v>
      </c>
      <c r="D32">
        <v>0.77701106483397819</v>
      </c>
      <c r="E32">
        <v>2.2587348003638081</v>
      </c>
      <c r="F32">
        <v>0.4056665167603567</v>
      </c>
      <c r="G32">
        <v>0</v>
      </c>
      <c r="I32">
        <v>10.719022865786039</v>
      </c>
      <c r="J32">
        <v>0.70683858423441681</v>
      </c>
      <c r="K32">
        <v>75.129626775330124</v>
      </c>
      <c r="L32">
        <v>1.08632537160593</v>
      </c>
      <c r="M32">
        <v>11.739652731839371</v>
      </c>
      <c r="N32">
        <v>1.2933014728381031</v>
      </c>
      <c r="O32">
        <v>2.8196914209458961</v>
      </c>
      <c r="P32">
        <v>0.49949267780412848</v>
      </c>
      <c r="Q32">
        <v>2.2240809094824829</v>
      </c>
      <c r="R32">
        <v>0.39073803206209601</v>
      </c>
      <c r="S32">
        <v>14.30263998195626</v>
      </c>
      <c r="T32">
        <v>1.1336644807315437</v>
      </c>
      <c r="U32">
        <v>68.913934955775986</v>
      </c>
      <c r="V32">
        <v>1.4717770163322208</v>
      </c>
      <c r="W32">
        <v>1.4249641358468708</v>
      </c>
      <c r="X32">
        <v>0.32187628941452057</v>
      </c>
      <c r="Y32">
        <v>0.56095662058208795</v>
      </c>
      <c r="Z32">
        <v>0.38372977359627858</v>
      </c>
      <c r="AA32">
        <v>0</v>
      </c>
      <c r="AC32">
        <v>3.5836171161702204</v>
      </c>
      <c r="AD32">
        <v>3.9754931227388348E-3</v>
      </c>
      <c r="AE32">
        <v>-6.215691819554138</v>
      </c>
      <c r="AF32">
        <v>4.2444716766690661E-4</v>
      </c>
    </row>
    <row r="33" spans="2:32" x14ac:dyDescent="0.2">
      <c r="B33" t="s">
        <v>29</v>
      </c>
      <c r="C33">
        <v>10.25885537610651</v>
      </c>
      <c r="D33">
        <v>0.50609775195657947</v>
      </c>
      <c r="E33">
        <v>2.0125467112268178</v>
      </c>
      <c r="F33">
        <v>0.25602478597705308</v>
      </c>
      <c r="G33">
        <v>3.156231184821559</v>
      </c>
      <c r="H33">
        <v>0.29204558655572438</v>
      </c>
      <c r="I33">
        <v>8.9577140498074161</v>
      </c>
      <c r="J33">
        <v>0.4334478705137183</v>
      </c>
      <c r="K33">
        <v>75.6146526780377</v>
      </c>
      <c r="L33">
        <v>0.62537413215394666</v>
      </c>
      <c r="M33">
        <v>10.207169017997179</v>
      </c>
      <c r="N33">
        <v>0.46219793938260456</v>
      </c>
      <c r="O33">
        <v>3.937066966394537</v>
      </c>
      <c r="P33">
        <v>0.29600798705408332</v>
      </c>
      <c r="Q33">
        <v>3.3745249694676329</v>
      </c>
      <c r="R33">
        <v>0.25261044248283082</v>
      </c>
      <c r="S33">
        <v>11.90675447015458</v>
      </c>
      <c r="T33">
        <v>0.45215846166364682</v>
      </c>
      <c r="U33">
        <v>70.574484575986062</v>
      </c>
      <c r="V33">
        <v>0.64237730723591413</v>
      </c>
      <c r="W33">
        <v>-5.1686358109330754E-2</v>
      </c>
      <c r="X33">
        <v>0.93370429110118924</v>
      </c>
      <c r="Y33">
        <v>1.9245202551677192</v>
      </c>
      <c r="Z33">
        <v>1.9447396506275498E-7</v>
      </c>
      <c r="AA33">
        <v>0.21829378464607396</v>
      </c>
      <c r="AB33">
        <v>0.48102222261952482</v>
      </c>
      <c r="AC33">
        <v>2.9490404203471634</v>
      </c>
      <c r="AD33">
        <v>4.6945272612863318E-7</v>
      </c>
      <c r="AE33">
        <v>-5.0401681020516378</v>
      </c>
      <c r="AF33">
        <v>4.8920715748935895E-8</v>
      </c>
    </row>
    <row r="34" spans="2:32" x14ac:dyDescent="0.2">
      <c r="B34" t="s">
        <v>30</v>
      </c>
      <c r="C34">
        <v>6.9365336816250611</v>
      </c>
      <c r="D34">
        <v>0.49637932053736317</v>
      </c>
      <c r="E34">
        <v>0</v>
      </c>
      <c r="G34">
        <v>1.820937437187391</v>
      </c>
      <c r="H34">
        <v>0.33536340061101672</v>
      </c>
      <c r="I34">
        <v>16.080062594664</v>
      </c>
      <c r="J34">
        <v>1.0548096618582148</v>
      </c>
      <c r="K34">
        <v>74.881102011523552</v>
      </c>
      <c r="L34">
        <v>1.0775675563149814</v>
      </c>
      <c r="M34">
        <v>20.428179246601921</v>
      </c>
      <c r="N34">
        <v>1.2024437833128891</v>
      </c>
      <c r="O34">
        <v>0</v>
      </c>
      <c r="Q34">
        <v>0</v>
      </c>
      <c r="S34">
        <v>13.466343091376871</v>
      </c>
      <c r="T34">
        <v>1.0723088312037221</v>
      </c>
      <c r="U34">
        <v>64.934865968775327</v>
      </c>
      <c r="V34">
        <v>1.4046424008592171</v>
      </c>
      <c r="W34">
        <v>13.49164556497686</v>
      </c>
      <c r="X34">
        <v>8.6922015561719166E-27</v>
      </c>
      <c r="Y34">
        <v>0</v>
      </c>
      <c r="AA34">
        <v>0</v>
      </c>
      <c r="AC34">
        <v>-2.613719503287129</v>
      </c>
      <c r="AD34">
        <v>6.8765554640640866E-2</v>
      </c>
      <c r="AE34">
        <v>-9.9462360427482253</v>
      </c>
      <c r="AF34">
        <v>2.5767499912031918E-8</v>
      </c>
    </row>
    <row r="35" spans="2:32" x14ac:dyDescent="0.2">
      <c r="B35" t="s">
        <v>31</v>
      </c>
      <c r="C35">
        <v>8.1137085522634216</v>
      </c>
      <c r="D35">
        <v>0.70073898867146445</v>
      </c>
      <c r="E35">
        <v>2.8262036813519229</v>
      </c>
      <c r="F35">
        <v>0.55211713041806532</v>
      </c>
      <c r="G35">
        <v>3.1201645075461588</v>
      </c>
      <c r="H35">
        <v>0.42736575644583219</v>
      </c>
      <c r="I35">
        <v>10.022185263345129</v>
      </c>
      <c r="J35">
        <v>0.80833987073956348</v>
      </c>
      <c r="K35">
        <v>75.917737995493368</v>
      </c>
      <c r="L35">
        <v>1.0796680227821001</v>
      </c>
      <c r="M35">
        <v>8.0022793154196936</v>
      </c>
      <c r="N35">
        <v>0.67343491365128272</v>
      </c>
      <c r="O35">
        <v>3.939969698138909</v>
      </c>
      <c r="P35">
        <v>0.47229639304460863</v>
      </c>
      <c r="Q35">
        <v>5.3391140159874766</v>
      </c>
      <c r="R35">
        <v>0.78284620192794097</v>
      </c>
      <c r="S35">
        <v>12.572109744813259</v>
      </c>
      <c r="T35">
        <v>0.73862141643058288</v>
      </c>
      <c r="U35">
        <v>70.146527225640682</v>
      </c>
      <c r="V35">
        <v>1.1327200435398426</v>
      </c>
      <c r="W35">
        <v>-0.11142923684372796</v>
      </c>
      <c r="X35">
        <v>0.89024741297233734</v>
      </c>
      <c r="Y35">
        <v>1.1137660167869861</v>
      </c>
      <c r="Z35">
        <v>8.8161589550625169E-2</v>
      </c>
      <c r="AA35">
        <v>2.2189495084413178</v>
      </c>
      <c r="AB35">
        <v>3.3763709818078005E-3</v>
      </c>
      <c r="AC35">
        <v>2.5499244814681301</v>
      </c>
      <c r="AD35">
        <v>7.0974413431286396E-3</v>
      </c>
      <c r="AE35">
        <v>-5.7712107698526864</v>
      </c>
      <c r="AF35">
        <v>1.1571218582519381E-4</v>
      </c>
    </row>
    <row r="36" spans="2:32" x14ac:dyDescent="0.2">
      <c r="B36" t="s">
        <v>32</v>
      </c>
      <c r="C36">
        <v>10.27339118989185</v>
      </c>
      <c r="D36">
        <v>0.88354530478708304</v>
      </c>
      <c r="E36">
        <v>0</v>
      </c>
      <c r="G36">
        <v>0</v>
      </c>
      <c r="I36">
        <v>17.7152290329343</v>
      </c>
      <c r="J36">
        <v>1.2518902914207495</v>
      </c>
      <c r="K36">
        <v>70.735759872024474</v>
      </c>
      <c r="L36">
        <v>1.2676230217290971</v>
      </c>
      <c r="M36">
        <v>14.838766558829329</v>
      </c>
      <c r="N36">
        <v>1.1583104482316484</v>
      </c>
      <c r="O36">
        <v>0</v>
      </c>
      <c r="Q36">
        <v>0</v>
      </c>
      <c r="S36">
        <v>13.43034185054657</v>
      </c>
      <c r="T36">
        <v>1.1456473294252598</v>
      </c>
      <c r="U36">
        <v>70.895987671364153</v>
      </c>
      <c r="V36">
        <v>1.3470602268712992</v>
      </c>
      <c r="W36">
        <v>4.5653753689374792</v>
      </c>
      <c r="X36">
        <v>1.5022906737137428E-4</v>
      </c>
      <c r="Y36">
        <v>0</v>
      </c>
      <c r="AA36">
        <v>0</v>
      </c>
      <c r="AC36">
        <v>-4.2848871823877293</v>
      </c>
      <c r="AD36">
        <v>5.6576380793496982E-3</v>
      </c>
      <c r="AE36">
        <v>0.16022779933967968</v>
      </c>
      <c r="AF36">
        <v>0.92827973372286909</v>
      </c>
    </row>
    <row r="37" spans="2:32" x14ac:dyDescent="0.2">
      <c r="B37" t="s">
        <v>33</v>
      </c>
      <c r="C37">
        <v>5.6269092532527241</v>
      </c>
      <c r="D37">
        <v>0.68681175847414744</v>
      </c>
      <c r="E37">
        <v>5.2192688053499197</v>
      </c>
      <c r="F37">
        <v>0.68088342388220546</v>
      </c>
      <c r="G37">
        <v>5.1408562294826421</v>
      </c>
      <c r="H37">
        <v>0.66909462424446864</v>
      </c>
      <c r="I37">
        <v>4.651546492291434</v>
      </c>
      <c r="J37">
        <v>0.60060099637369979</v>
      </c>
      <c r="K37">
        <v>79.361419219623258</v>
      </c>
      <c r="L37">
        <v>1.0513637990002747</v>
      </c>
      <c r="M37">
        <v>5.5922138789261471</v>
      </c>
      <c r="N37">
        <v>0.61104433883845422</v>
      </c>
      <c r="O37">
        <v>8.1018960646280078</v>
      </c>
      <c r="P37">
        <v>1.0835383824841902</v>
      </c>
      <c r="Q37">
        <v>5.3803101137886351</v>
      </c>
      <c r="R37">
        <v>0.69139481846885165</v>
      </c>
      <c r="S37">
        <v>11.34287160008615</v>
      </c>
      <c r="T37">
        <v>1.025513873851801</v>
      </c>
      <c r="U37">
        <v>69.582708342571067</v>
      </c>
      <c r="V37">
        <v>1.359131007175866</v>
      </c>
      <c r="W37">
        <v>-3.4695374326576989E-2</v>
      </c>
      <c r="X37">
        <v>0.96817860167995895</v>
      </c>
      <c r="Y37">
        <v>2.8826272592780882</v>
      </c>
      <c r="Z37">
        <v>1.2421119195968318E-2</v>
      </c>
      <c r="AA37">
        <v>0.23945388430599301</v>
      </c>
      <c r="AB37">
        <v>0.79602235786368802</v>
      </c>
      <c r="AC37">
        <v>6.6913251077947162</v>
      </c>
      <c r="AD37">
        <v>2.3096876939168408E-9</v>
      </c>
      <c r="AE37">
        <v>-9.7787108770521911</v>
      </c>
      <c r="AF37">
        <v>5.2638838442018835E-9</v>
      </c>
    </row>
    <row r="38" spans="2:32" x14ac:dyDescent="0.2">
      <c r="B38" t="s">
        <v>34</v>
      </c>
      <c r="C38">
        <v>0</v>
      </c>
      <c r="E38">
        <v>0</v>
      </c>
      <c r="G38">
        <v>0</v>
      </c>
      <c r="I38">
        <v>0</v>
      </c>
      <c r="K38">
        <v>83.101055637303133</v>
      </c>
      <c r="L38">
        <v>4.0545767311865495</v>
      </c>
      <c r="M38">
        <v>0</v>
      </c>
      <c r="O38">
        <v>0</v>
      </c>
      <c r="Q38">
        <v>0</v>
      </c>
      <c r="S38">
        <v>0</v>
      </c>
      <c r="U38">
        <v>67.465791995231584</v>
      </c>
      <c r="V38">
        <v>4.7999390068081329</v>
      </c>
      <c r="W38">
        <v>0</v>
      </c>
      <c r="Y38">
        <v>0</v>
      </c>
      <c r="AA38">
        <v>0</v>
      </c>
      <c r="AC38">
        <v>0</v>
      </c>
      <c r="AE38">
        <v>-15.63526364207155</v>
      </c>
      <c r="AF38">
        <v>1.3787589284095772E-2</v>
      </c>
    </row>
    <row r="39" spans="2:32" x14ac:dyDescent="0.2">
      <c r="B39" t="s">
        <v>35</v>
      </c>
      <c r="C39">
        <v>9.9217068769148131</v>
      </c>
      <c r="D39">
        <v>0.94060830722197963</v>
      </c>
      <c r="E39">
        <v>0</v>
      </c>
      <c r="G39">
        <v>3.1292674093659381</v>
      </c>
      <c r="H39">
        <v>0.46696364577263899</v>
      </c>
      <c r="I39">
        <v>9.2035755065536051</v>
      </c>
      <c r="J39">
        <v>0.81579118558562669</v>
      </c>
      <c r="K39">
        <v>76.11765784892178</v>
      </c>
      <c r="L39">
        <v>1.1582662664894294</v>
      </c>
      <c r="M39">
        <v>10.667612939829519</v>
      </c>
      <c r="N39">
        <v>0.85283758785635277</v>
      </c>
      <c r="O39">
        <v>3.9397003188996012</v>
      </c>
      <c r="P39">
        <v>0.58126571013047723</v>
      </c>
      <c r="Q39">
        <v>0</v>
      </c>
      <c r="S39">
        <v>11.999251815225881</v>
      </c>
      <c r="T39">
        <v>0.74598372792071177</v>
      </c>
      <c r="U39">
        <v>71.735004777340961</v>
      </c>
      <c r="V39">
        <v>1.0941155801135429</v>
      </c>
      <c r="W39">
        <v>0.74590606291470607</v>
      </c>
      <c r="X39">
        <v>0.56292353523536776</v>
      </c>
      <c r="Y39">
        <v>0</v>
      </c>
      <c r="AA39">
        <v>0</v>
      </c>
      <c r="AC39">
        <v>2.7956763086722756</v>
      </c>
      <c r="AD39">
        <v>1.0328567101641116E-2</v>
      </c>
      <c r="AE39">
        <v>-4.382653071580819</v>
      </c>
      <c r="AF39">
        <v>8.206224855195671E-3</v>
      </c>
    </row>
    <row r="40" spans="2:32" x14ac:dyDescent="0.2">
      <c r="B40" t="s">
        <v>36</v>
      </c>
      <c r="C40">
        <v>13.261591738448899</v>
      </c>
      <c r="D40">
        <v>0.75508872631481594</v>
      </c>
      <c r="E40">
        <v>0</v>
      </c>
      <c r="G40">
        <v>2.538351716687969</v>
      </c>
      <c r="H40">
        <v>0.38006469255557584</v>
      </c>
      <c r="I40">
        <v>9.3904110563531109</v>
      </c>
      <c r="J40">
        <v>0.74296395300310059</v>
      </c>
      <c r="K40">
        <v>73.522964748922703</v>
      </c>
      <c r="L40">
        <v>1.0938107513426438</v>
      </c>
      <c r="M40">
        <v>11.56464574281771</v>
      </c>
      <c r="N40">
        <v>0.84818901423026705</v>
      </c>
      <c r="O40">
        <v>0</v>
      </c>
      <c r="Q40">
        <v>2.2697226415772631</v>
      </c>
      <c r="R40">
        <v>0.36896084270500473</v>
      </c>
      <c r="S40">
        <v>16.47268486708246</v>
      </c>
      <c r="T40">
        <v>0.79501524934368073</v>
      </c>
      <c r="U40">
        <v>68.812680424320234</v>
      </c>
      <c r="V40">
        <v>1.1850745970471559</v>
      </c>
      <c r="W40">
        <v>-1.6969459956311894</v>
      </c>
      <c r="X40">
        <v>0.10103214485488493</v>
      </c>
      <c r="Y40">
        <v>0</v>
      </c>
      <c r="AA40">
        <v>-0.26862907511070588</v>
      </c>
      <c r="AB40">
        <v>0.64155542173997349</v>
      </c>
      <c r="AC40">
        <v>7.0822738107293493</v>
      </c>
      <c r="AD40">
        <v>1.343642744028066E-10</v>
      </c>
      <c r="AE40">
        <v>-4.710284324602469</v>
      </c>
      <c r="AF40">
        <v>8.5851351951301939E-4</v>
      </c>
    </row>
    <row r="41" spans="2:32" x14ac:dyDescent="0.2">
      <c r="B41" t="s">
        <v>37</v>
      </c>
      <c r="C41">
        <v>6.4911731726786464</v>
      </c>
      <c r="D41">
        <v>0.78835992585353865</v>
      </c>
      <c r="E41">
        <v>3.0431523575809751</v>
      </c>
      <c r="F41">
        <v>0.49130294302288419</v>
      </c>
      <c r="G41">
        <v>3.2441228413430161</v>
      </c>
      <c r="H41">
        <v>0.59456906565718115</v>
      </c>
      <c r="I41">
        <v>8.9162388494775016</v>
      </c>
      <c r="J41">
        <v>0.84832056508618181</v>
      </c>
      <c r="K41">
        <v>78.30531277891987</v>
      </c>
      <c r="L41">
        <v>1.094265470505557</v>
      </c>
      <c r="M41">
        <v>8.0579844147746833</v>
      </c>
      <c r="N41">
        <v>0.91021083828416405</v>
      </c>
      <c r="O41">
        <v>6.6804788012441874</v>
      </c>
      <c r="P41">
        <v>0.92768063625259778</v>
      </c>
      <c r="Q41">
        <v>2.8460479294271321</v>
      </c>
      <c r="R41">
        <v>0.50585943246009746</v>
      </c>
      <c r="S41">
        <v>11.978105023148039</v>
      </c>
      <c r="T41">
        <v>1.0954157594941789</v>
      </c>
      <c r="U41">
        <v>70.437383831405981</v>
      </c>
      <c r="V41">
        <v>1.7245731581678934</v>
      </c>
      <c r="W41">
        <v>1.5668112420960369</v>
      </c>
      <c r="X41">
        <v>0.15345120566041021</v>
      </c>
      <c r="Y41">
        <v>3.6373264436632122</v>
      </c>
      <c r="Z41">
        <v>4.2552704569660577E-4</v>
      </c>
      <c r="AA41">
        <v>-0.39807491191588396</v>
      </c>
      <c r="AB41">
        <v>0.58944531497414321</v>
      </c>
      <c r="AC41">
        <v>3.0618661736705377</v>
      </c>
      <c r="AD41">
        <v>1.9505287532490222E-2</v>
      </c>
      <c r="AE41">
        <v>-7.8679289475138887</v>
      </c>
      <c r="AF41">
        <v>1.9630749096308846E-4</v>
      </c>
    </row>
    <row r="42" spans="2:32" x14ac:dyDescent="0.2">
      <c r="B42" t="s">
        <v>38</v>
      </c>
      <c r="C42">
        <v>10.393202123488971</v>
      </c>
      <c r="D42">
        <v>0.78169368083318513</v>
      </c>
      <c r="E42">
        <v>2.2776908724122169</v>
      </c>
      <c r="F42">
        <v>0.37563326913884376</v>
      </c>
      <c r="G42">
        <v>0</v>
      </c>
      <c r="I42">
        <v>9.7266811766757275</v>
      </c>
      <c r="J42">
        <v>0.67135270680305492</v>
      </c>
      <c r="K42">
        <v>75.958542626118145</v>
      </c>
      <c r="L42">
        <v>0.94194564811299442</v>
      </c>
      <c r="M42">
        <v>11.85832283865456</v>
      </c>
      <c r="N42">
        <v>0.73105639830689295</v>
      </c>
      <c r="O42">
        <v>4.2038507030006169</v>
      </c>
      <c r="P42">
        <v>0.48931749199683094</v>
      </c>
      <c r="Q42">
        <v>2.0182397034345101</v>
      </c>
      <c r="R42">
        <v>0.32248410331767896</v>
      </c>
      <c r="S42">
        <v>12.92121655607272</v>
      </c>
      <c r="T42">
        <v>0.84005765760762652</v>
      </c>
      <c r="U42">
        <v>68.998370198837605</v>
      </c>
      <c r="V42">
        <v>1.130636557050589</v>
      </c>
      <c r="W42">
        <v>1.4651207151655896</v>
      </c>
      <c r="X42">
        <v>0.19565848756511725</v>
      </c>
      <c r="Y42">
        <v>1.9261598305884</v>
      </c>
      <c r="Z42">
        <v>2.0716284079143922E-3</v>
      </c>
      <c r="AA42">
        <v>0</v>
      </c>
      <c r="AC42">
        <v>3.1945353793969922</v>
      </c>
      <c r="AD42">
        <v>1.5130957653980612E-3</v>
      </c>
      <c r="AE42">
        <v>-6.9601724272805399</v>
      </c>
      <c r="AF42">
        <v>2.0730253067919779E-6</v>
      </c>
    </row>
    <row r="43" spans="2:32" x14ac:dyDescent="0.2">
      <c r="B43" t="s">
        <v>39</v>
      </c>
      <c r="C43">
        <v>13.628882353599581</v>
      </c>
      <c r="D43">
        <v>0.45405391673309675</v>
      </c>
      <c r="E43">
        <v>0.57988650626558624</v>
      </c>
      <c r="F43">
        <v>0.11722908435802351</v>
      </c>
      <c r="G43">
        <v>1.141796907840126</v>
      </c>
      <c r="H43">
        <v>0.12033923289735136</v>
      </c>
      <c r="I43">
        <v>15.9823589146883</v>
      </c>
      <c r="J43">
        <v>0.55154271302850211</v>
      </c>
      <c r="K43">
        <v>68.667075317606418</v>
      </c>
      <c r="L43">
        <v>0.65787191893139119</v>
      </c>
      <c r="M43">
        <v>14.958514663352471</v>
      </c>
      <c r="N43">
        <v>0.53530819767936644</v>
      </c>
      <c r="O43">
        <v>0.61570268594385702</v>
      </c>
      <c r="P43">
        <v>0.10328145112635481</v>
      </c>
      <c r="Q43">
        <v>0.7090755559096682</v>
      </c>
      <c r="R43">
        <v>0.11059568404309854</v>
      </c>
      <c r="S43">
        <v>14.49492979642211</v>
      </c>
      <c r="T43">
        <v>0.54526424247802663</v>
      </c>
      <c r="U43">
        <v>69.221777298371904</v>
      </c>
      <c r="V43">
        <v>0.62746423166241672</v>
      </c>
      <c r="W43">
        <v>1.3296323097528902</v>
      </c>
      <c r="X43">
        <v>8.425042880321032E-2</v>
      </c>
      <c r="Y43">
        <v>3.5816179678270776E-2</v>
      </c>
      <c r="Z43">
        <v>0.79975252963190191</v>
      </c>
      <c r="AA43">
        <v>-0.4327213519304578</v>
      </c>
      <c r="AB43">
        <v>1.2513224096966584E-2</v>
      </c>
      <c r="AC43">
        <v>-1.4874291182661903</v>
      </c>
      <c r="AD43">
        <v>3.772242505009251E-2</v>
      </c>
      <c r="AE43">
        <v>0.55470198076548627</v>
      </c>
      <c r="AF43">
        <v>0.5387494938488423</v>
      </c>
    </row>
    <row r="44" spans="2:32" x14ac:dyDescent="0.2">
      <c r="B44" t="s">
        <v>40</v>
      </c>
      <c r="C44">
        <v>10.73810865403105</v>
      </c>
      <c r="D44">
        <v>0.89066300054244674</v>
      </c>
      <c r="E44">
        <v>0</v>
      </c>
      <c r="G44">
        <v>0</v>
      </c>
      <c r="I44">
        <v>13.62443157284379</v>
      </c>
      <c r="J44">
        <v>1.0330987393081148</v>
      </c>
      <c r="K44">
        <v>72.677792709776526</v>
      </c>
      <c r="L44">
        <v>1.220961697093133</v>
      </c>
      <c r="M44">
        <v>14.730119128442849</v>
      </c>
      <c r="N44">
        <v>0.97928432479851879</v>
      </c>
      <c r="O44">
        <v>0</v>
      </c>
      <c r="Q44">
        <v>0</v>
      </c>
      <c r="S44">
        <v>14.07877067246484</v>
      </c>
      <c r="T44">
        <v>0.89880430004754319</v>
      </c>
      <c r="U44">
        <v>68.602921075568617</v>
      </c>
      <c r="V44">
        <v>1.2548117572277349</v>
      </c>
      <c r="W44">
        <v>3.9920104744117992</v>
      </c>
      <c r="X44">
        <v>2.6857716995717686E-3</v>
      </c>
      <c r="Y44">
        <v>0</v>
      </c>
      <c r="AA44">
        <v>0</v>
      </c>
      <c r="AC44">
        <v>0.45433909962105012</v>
      </c>
      <c r="AD44">
        <v>0.73767234980135132</v>
      </c>
      <c r="AE44">
        <v>-4.0748716342079092</v>
      </c>
      <c r="AF44">
        <v>7.8367217643164067E-3</v>
      </c>
    </row>
    <row r="45" spans="2:32" x14ac:dyDescent="0.2">
      <c r="B45" t="s">
        <v>41</v>
      </c>
      <c r="C45">
        <v>12.849014646260461</v>
      </c>
      <c r="D45">
        <v>0.95421846675300026</v>
      </c>
      <c r="E45">
        <v>0</v>
      </c>
      <c r="G45">
        <v>0</v>
      </c>
      <c r="I45">
        <v>16.073961173911361</v>
      </c>
      <c r="J45">
        <v>0.94733777851263912</v>
      </c>
      <c r="K45">
        <v>69.465888746434828</v>
      </c>
      <c r="L45">
        <v>1.3818630979875171</v>
      </c>
      <c r="M45">
        <v>16.867379575592452</v>
      </c>
      <c r="N45">
        <v>0.91071933484634815</v>
      </c>
      <c r="O45">
        <v>0</v>
      </c>
      <c r="Q45">
        <v>0</v>
      </c>
      <c r="S45">
        <v>15.530606093959671</v>
      </c>
      <c r="T45">
        <v>0.8748292487649203</v>
      </c>
      <c r="U45">
        <v>66.762300456411566</v>
      </c>
      <c r="V45">
        <v>1.0886286160382936</v>
      </c>
      <c r="W45">
        <v>4.018364929331991</v>
      </c>
      <c r="X45">
        <v>1.267708724714979E-3</v>
      </c>
      <c r="Y45">
        <v>0</v>
      </c>
      <c r="AA45">
        <v>0</v>
      </c>
      <c r="AC45">
        <v>-0.54335507995168975</v>
      </c>
      <c r="AD45">
        <v>0.67327608045550158</v>
      </c>
      <c r="AE45">
        <v>-2.7035882900232622</v>
      </c>
      <c r="AF45">
        <v>0.14008642004400765</v>
      </c>
    </row>
    <row r="46" spans="2:32" x14ac:dyDescent="0.2">
      <c r="B46" t="s">
        <v>42</v>
      </c>
      <c r="C46">
        <v>13.149524976596931</v>
      </c>
      <c r="D46">
        <v>1.0874478553426825</v>
      </c>
      <c r="E46">
        <v>0</v>
      </c>
      <c r="G46">
        <v>3.549939450951602</v>
      </c>
      <c r="H46">
        <v>0.76669562168975325</v>
      </c>
      <c r="I46">
        <v>10.914267620439141</v>
      </c>
      <c r="J46">
        <v>0.94109823396656889</v>
      </c>
      <c r="K46">
        <v>71.184630401069327</v>
      </c>
      <c r="L46">
        <v>1.467827061751487</v>
      </c>
      <c r="M46">
        <v>9.4792155807481802</v>
      </c>
      <c r="N46">
        <v>1.1602897301497404</v>
      </c>
      <c r="O46">
        <v>0</v>
      </c>
      <c r="Q46">
        <v>3.4510296453138332</v>
      </c>
      <c r="R46">
        <v>0.55261906890560308</v>
      </c>
      <c r="S46">
        <v>13.362188519275209</v>
      </c>
      <c r="T46">
        <v>1.0199519309574629</v>
      </c>
      <c r="U46">
        <v>72.189798047789054</v>
      </c>
      <c r="V46">
        <v>1.4953178010065387</v>
      </c>
      <c r="W46">
        <v>-3.6703093958487507</v>
      </c>
      <c r="X46">
        <v>5.5025507844023575E-3</v>
      </c>
      <c r="Y46">
        <v>0</v>
      </c>
      <c r="AA46">
        <v>-9.8909805637768855E-2</v>
      </c>
      <c r="AB46">
        <v>0.87768807681552796</v>
      </c>
      <c r="AC46">
        <v>2.4479208988360686</v>
      </c>
      <c r="AD46">
        <v>9.3317642496026948E-2</v>
      </c>
      <c r="AE46">
        <v>1.0051676467197268</v>
      </c>
      <c r="AF46">
        <v>0.57590352525619359</v>
      </c>
    </row>
    <row r="47" spans="2:32" x14ac:dyDescent="0.2">
      <c r="B47" t="s">
        <v>43</v>
      </c>
      <c r="C47">
        <v>0</v>
      </c>
      <c r="E47">
        <v>0</v>
      </c>
      <c r="G47">
        <v>0</v>
      </c>
      <c r="I47">
        <v>0</v>
      </c>
      <c r="K47">
        <v>0</v>
      </c>
      <c r="M47">
        <v>0</v>
      </c>
      <c r="O47">
        <v>0</v>
      </c>
      <c r="Q47">
        <v>0</v>
      </c>
      <c r="S47">
        <v>0</v>
      </c>
      <c r="U47">
        <v>0</v>
      </c>
      <c r="W47">
        <v>0</v>
      </c>
      <c r="Y47">
        <v>0</v>
      </c>
      <c r="AA47">
        <v>0</v>
      </c>
      <c r="AC47">
        <v>0</v>
      </c>
      <c r="AE47">
        <v>0</v>
      </c>
    </row>
    <row r="48" spans="2:32" x14ac:dyDescent="0.2">
      <c r="B48" t="s">
        <v>44</v>
      </c>
      <c r="C48">
        <v>16.043191995249281</v>
      </c>
      <c r="D48">
        <v>1.0021147899459757</v>
      </c>
      <c r="E48">
        <v>0</v>
      </c>
      <c r="G48">
        <v>0</v>
      </c>
      <c r="I48">
        <v>11.563200338748651</v>
      </c>
      <c r="J48">
        <v>0.85529899137555043</v>
      </c>
      <c r="K48">
        <v>70.936996290977589</v>
      </c>
      <c r="L48">
        <v>1.0735195741365922</v>
      </c>
      <c r="M48">
        <v>13.79709525789734</v>
      </c>
      <c r="N48">
        <v>1.0326863119956007</v>
      </c>
      <c r="O48">
        <v>0</v>
      </c>
      <c r="Q48">
        <v>0</v>
      </c>
      <c r="S48">
        <v>18.77725271956319</v>
      </c>
      <c r="T48">
        <v>1.1132437140562059</v>
      </c>
      <c r="U48">
        <v>65.574417304904728</v>
      </c>
      <c r="V48">
        <v>1.0035573189829199</v>
      </c>
      <c r="W48">
        <v>-2.2460967373519409</v>
      </c>
      <c r="X48">
        <v>6.6989858485001164E-2</v>
      </c>
      <c r="Y48">
        <v>0</v>
      </c>
      <c r="AA48">
        <v>0</v>
      </c>
      <c r="AC48">
        <v>7.2140523808145396</v>
      </c>
      <c r="AD48">
        <v>2.1307902231174568E-8</v>
      </c>
      <c r="AE48">
        <v>-5.3625789860728617</v>
      </c>
      <c r="AF48">
        <v>9.8632709548597981E-6</v>
      </c>
    </row>
    <row r="49" spans="2:32" x14ac:dyDescent="0.2">
      <c r="B49" t="s">
        <v>45</v>
      </c>
      <c r="C49">
        <v>12.679913255361649</v>
      </c>
      <c r="D49">
        <v>0.97313095265551897</v>
      </c>
      <c r="E49">
        <v>0</v>
      </c>
      <c r="G49">
        <v>1.7601500135713539</v>
      </c>
      <c r="H49">
        <v>0.32502015649159177</v>
      </c>
      <c r="I49">
        <v>14.61155254370469</v>
      </c>
      <c r="J49">
        <v>0.82396256422846448</v>
      </c>
      <c r="K49">
        <v>70.281970000256706</v>
      </c>
      <c r="L49">
        <v>1.074851064326557</v>
      </c>
      <c r="M49">
        <v>16.831694375995731</v>
      </c>
      <c r="N49">
        <v>1.0238322465351952</v>
      </c>
      <c r="O49">
        <v>0</v>
      </c>
      <c r="Q49">
        <v>0</v>
      </c>
      <c r="S49">
        <v>12.45065594452417</v>
      </c>
      <c r="T49">
        <v>0.96091027650525873</v>
      </c>
      <c r="U49">
        <v>68.395022997190708</v>
      </c>
      <c r="V49">
        <v>1.1750320999871258</v>
      </c>
      <c r="W49">
        <v>4.151781120634082</v>
      </c>
      <c r="X49">
        <v>1.0834103803219353E-3</v>
      </c>
      <c r="Y49">
        <v>0</v>
      </c>
      <c r="AA49">
        <v>0</v>
      </c>
      <c r="AC49">
        <v>-2.1608965991805196</v>
      </c>
      <c r="AD49">
        <v>7.4073037532757333E-2</v>
      </c>
      <c r="AE49">
        <v>-1.8869470030659983</v>
      </c>
      <c r="AF49">
        <v>0.26555330516859099</v>
      </c>
    </row>
    <row r="50" spans="2:32" x14ac:dyDescent="0.2">
      <c r="B50" t="s">
        <v>46</v>
      </c>
      <c r="C50">
        <v>9.9236873918888993</v>
      </c>
      <c r="D50">
        <v>0.80209594209007595</v>
      </c>
      <c r="E50">
        <v>0</v>
      </c>
      <c r="G50">
        <v>0</v>
      </c>
      <c r="I50">
        <v>12.28078529464149</v>
      </c>
      <c r="J50">
        <v>0.84534968179631842</v>
      </c>
      <c r="K50">
        <v>75.410192401779824</v>
      </c>
      <c r="L50">
        <v>1.2007838138885416</v>
      </c>
      <c r="M50">
        <v>11.829077699919189</v>
      </c>
      <c r="N50">
        <v>0.8563160921361459</v>
      </c>
      <c r="O50">
        <v>2.580827597013184</v>
      </c>
      <c r="P50">
        <v>0.43991227850191267</v>
      </c>
      <c r="Q50">
        <v>0</v>
      </c>
      <c r="S50">
        <v>13.9605612477471</v>
      </c>
      <c r="T50">
        <v>1.1410121606540158</v>
      </c>
      <c r="U50">
        <v>70.31081149625669</v>
      </c>
      <c r="V50">
        <v>1.3586814458781569</v>
      </c>
      <c r="W50">
        <v>1.9053903080302899</v>
      </c>
      <c r="X50">
        <v>5.1589647392216532E-2</v>
      </c>
      <c r="Y50">
        <v>0</v>
      </c>
      <c r="AA50">
        <v>0</v>
      </c>
      <c r="AC50">
        <v>1.6797759531056098</v>
      </c>
      <c r="AD50">
        <v>0.21501757118701975</v>
      </c>
      <c r="AE50">
        <v>-5.0993809055231338</v>
      </c>
      <c r="AF50">
        <v>3.219195123787209E-3</v>
      </c>
    </row>
    <row r="51" spans="2:32" x14ac:dyDescent="0.2">
      <c r="B51" t="s">
        <v>47</v>
      </c>
      <c r="C51">
        <v>10.18877441673777</v>
      </c>
      <c r="D51">
        <v>0.96951406787366146</v>
      </c>
      <c r="E51">
        <v>0</v>
      </c>
      <c r="G51">
        <v>3.758129700566009</v>
      </c>
      <c r="H51">
        <v>0.49018694549778258</v>
      </c>
      <c r="I51">
        <v>10.97513337508205</v>
      </c>
      <c r="J51">
        <v>0.67720725196639875</v>
      </c>
      <c r="K51">
        <v>73.994720472292386</v>
      </c>
      <c r="L51">
        <v>1.1394810935196873</v>
      </c>
      <c r="M51">
        <v>8.6877638391698895</v>
      </c>
      <c r="N51">
        <v>0.80355952092014582</v>
      </c>
      <c r="O51">
        <v>1.488843354552905</v>
      </c>
      <c r="P51">
        <v>0.27256949925914575</v>
      </c>
      <c r="Q51">
        <v>3.2968623402423471</v>
      </c>
      <c r="R51">
        <v>0.56658378767776107</v>
      </c>
      <c r="S51">
        <v>12.519924685061209</v>
      </c>
      <c r="T51">
        <v>1.0544111289261533</v>
      </c>
      <c r="U51">
        <v>74.006605780973644</v>
      </c>
      <c r="V51">
        <v>1.3868270387974402</v>
      </c>
      <c r="W51">
        <v>-1.5010105775678806</v>
      </c>
      <c r="X51">
        <v>0.20065010361545302</v>
      </c>
      <c r="Y51">
        <v>0</v>
      </c>
      <c r="AA51">
        <v>-0.46126736032366189</v>
      </c>
      <c r="AB51">
        <v>0.56753803097261124</v>
      </c>
      <c r="AC51">
        <v>1.5447913099791588</v>
      </c>
      <c r="AD51">
        <v>0.16456559913657642</v>
      </c>
      <c r="AE51">
        <v>1.1885308681257811E-2</v>
      </c>
      <c r="AF51">
        <v>0.99446784766976548</v>
      </c>
    </row>
    <row r="52" spans="2:32" x14ac:dyDescent="0.2">
      <c r="B52" t="s">
        <v>48</v>
      </c>
      <c r="C52">
        <v>13.28262423661829</v>
      </c>
      <c r="D52">
        <v>0.66392018579726431</v>
      </c>
      <c r="E52">
        <v>0</v>
      </c>
      <c r="G52">
        <v>2.0345394240715011</v>
      </c>
      <c r="H52">
        <v>0.20380153112160243</v>
      </c>
      <c r="I52">
        <v>13.185054620826691</v>
      </c>
      <c r="J52">
        <v>0.56735903453907377</v>
      </c>
      <c r="K52">
        <v>70.932528193060094</v>
      </c>
      <c r="L52">
        <v>0.80832029586761878</v>
      </c>
      <c r="M52">
        <v>18.302163310353219</v>
      </c>
      <c r="N52">
        <v>0.65636811979315046</v>
      </c>
      <c r="O52">
        <v>0</v>
      </c>
      <c r="Q52">
        <v>1.4287584795234241</v>
      </c>
      <c r="R52">
        <v>0.19038983791489</v>
      </c>
      <c r="S52">
        <v>14.11361768376077</v>
      </c>
      <c r="T52">
        <v>0.62399295170441427</v>
      </c>
      <c r="U52">
        <v>65.814835923931525</v>
      </c>
      <c r="V52">
        <v>0.88477838451503377</v>
      </c>
      <c r="W52">
        <v>5.0195390737349292</v>
      </c>
      <c r="X52">
        <v>4.5238786253449738E-10</v>
      </c>
      <c r="Y52">
        <v>0</v>
      </c>
      <c r="AA52">
        <v>-0.60578094454807707</v>
      </c>
      <c r="AB52">
        <v>3.9072340492772528E-2</v>
      </c>
      <c r="AC52">
        <v>0.92856306293407975</v>
      </c>
      <c r="AD52">
        <v>0.21512883818020229</v>
      </c>
      <c r="AE52">
        <v>-5.1176922691285682</v>
      </c>
      <c r="AF52">
        <v>1.8800746782582998E-6</v>
      </c>
    </row>
    <row r="53" spans="2:32" x14ac:dyDescent="0.2">
      <c r="B53" t="s">
        <v>49</v>
      </c>
      <c r="C53">
        <v>8.2052670554756695</v>
      </c>
      <c r="D53">
        <v>0.68545848476218008</v>
      </c>
      <c r="E53">
        <v>3.2893702742753299</v>
      </c>
      <c r="F53">
        <v>0.54188756514921066</v>
      </c>
      <c r="G53">
        <v>3.0868278265428302</v>
      </c>
      <c r="H53">
        <v>0.39431712237821998</v>
      </c>
      <c r="I53">
        <v>9.9890881802071743</v>
      </c>
      <c r="J53">
        <v>0.81871906142699513</v>
      </c>
      <c r="K53">
        <v>75.429446663498993</v>
      </c>
      <c r="L53">
        <v>1.0825032571169153</v>
      </c>
      <c r="M53">
        <v>6.8896492404978193</v>
      </c>
      <c r="N53">
        <v>0.51243567590047967</v>
      </c>
      <c r="O53">
        <v>6.3625569858372462</v>
      </c>
      <c r="P53">
        <v>0.65093706321666489</v>
      </c>
      <c r="Q53">
        <v>3.877020966756354</v>
      </c>
      <c r="R53">
        <v>0.46256032438507522</v>
      </c>
      <c r="S53">
        <v>13.72490797052572</v>
      </c>
      <c r="T53">
        <v>1.0407156844557672</v>
      </c>
      <c r="U53">
        <v>69.14586483638287</v>
      </c>
      <c r="V53">
        <v>1.1079241463402913</v>
      </c>
      <c r="W53">
        <v>-1.3156178149778501</v>
      </c>
      <c r="X53">
        <v>9.4172533580711662E-2</v>
      </c>
      <c r="Y53">
        <v>3.0731867115619163</v>
      </c>
      <c r="Z53">
        <v>8.2680079787768719E-5</v>
      </c>
      <c r="AA53">
        <v>0.79019314021352383</v>
      </c>
      <c r="AB53">
        <v>0.20763629586768068</v>
      </c>
      <c r="AC53">
        <v>3.7358197903185459</v>
      </c>
      <c r="AD53">
        <v>3.6427112174432347E-3</v>
      </c>
      <c r="AE53">
        <v>-6.283581827116123</v>
      </c>
      <c r="AF53">
        <v>1.3050039438056969E-6</v>
      </c>
    </row>
    <row r="54" spans="2:32" x14ac:dyDescent="0.2">
      <c r="B54" t="s">
        <v>50</v>
      </c>
      <c r="C54">
        <v>8.4614056336384245</v>
      </c>
      <c r="D54">
        <v>1.1803402967052155</v>
      </c>
      <c r="E54">
        <v>0</v>
      </c>
      <c r="G54">
        <v>0</v>
      </c>
      <c r="I54">
        <v>11.920363421161291</v>
      </c>
      <c r="J54">
        <v>1.5731333683306279</v>
      </c>
      <c r="K54">
        <v>76.983882479696092</v>
      </c>
      <c r="L54">
        <v>2.113688840665926</v>
      </c>
      <c r="M54">
        <v>7.5423572198406594</v>
      </c>
      <c r="N54">
        <v>1.0230325502939546</v>
      </c>
      <c r="O54">
        <v>0</v>
      </c>
      <c r="Q54">
        <v>0</v>
      </c>
      <c r="S54">
        <v>14.36601678962063</v>
      </c>
      <c r="T54">
        <v>1.4479672500521115</v>
      </c>
      <c r="U54">
        <v>73.62845871337386</v>
      </c>
      <c r="V54">
        <v>1.6609549873716722</v>
      </c>
      <c r="W54">
        <v>-0.91904841379776503</v>
      </c>
      <c r="X54">
        <v>0.4823629571714414</v>
      </c>
      <c r="Y54">
        <v>0</v>
      </c>
      <c r="AA54">
        <v>0</v>
      </c>
      <c r="AC54">
        <v>2.4456533684593396</v>
      </c>
      <c r="AD54">
        <v>0.21025096230273965</v>
      </c>
      <c r="AE54">
        <v>-3.3554237663222324</v>
      </c>
      <c r="AF54">
        <v>0.18219431434289149</v>
      </c>
    </row>
    <row r="55" spans="2:32" x14ac:dyDescent="0.2">
      <c r="B55" t="s">
        <v>51</v>
      </c>
      <c r="C55">
        <v>9.78434091395129</v>
      </c>
      <c r="D55">
        <v>0.987649011810244</v>
      </c>
      <c r="E55">
        <v>0</v>
      </c>
      <c r="G55">
        <v>2.844803894736847</v>
      </c>
      <c r="H55">
        <v>0.46645475657704394</v>
      </c>
      <c r="I55">
        <v>11.054621014180389</v>
      </c>
      <c r="J55">
        <v>0.80221847273263847</v>
      </c>
      <c r="K55">
        <v>75.519526376108217</v>
      </c>
      <c r="L55">
        <v>0.99440296754420554</v>
      </c>
      <c r="M55">
        <v>13.365290871408099</v>
      </c>
      <c r="N55">
        <v>1.0731910832511466</v>
      </c>
      <c r="O55">
        <v>0</v>
      </c>
      <c r="Q55">
        <v>1.8518543436557511</v>
      </c>
      <c r="R55">
        <v>0.38096425641095377</v>
      </c>
      <c r="S55">
        <v>9.7697144880574012</v>
      </c>
      <c r="T55">
        <v>0.73854890041625654</v>
      </c>
      <c r="U55">
        <v>73.56675490810342</v>
      </c>
      <c r="V55">
        <v>1.1463740333555339</v>
      </c>
      <c r="W55">
        <v>3.5809499574568093</v>
      </c>
      <c r="X55">
        <v>5.0939251691323609E-3</v>
      </c>
      <c r="Y55">
        <v>0</v>
      </c>
      <c r="AA55">
        <v>-0.99294955108109595</v>
      </c>
      <c r="AB55">
        <v>4.4308475347798526E-2</v>
      </c>
      <c r="AC55">
        <v>-1.2849065261229882</v>
      </c>
      <c r="AD55">
        <v>0.23465748698160335</v>
      </c>
      <c r="AE55">
        <v>-1.9527714680047978</v>
      </c>
      <c r="AF55">
        <v>0.14236224956528679</v>
      </c>
    </row>
    <row r="56" spans="2:32" x14ac:dyDescent="0.2">
      <c r="B56" t="s">
        <v>52</v>
      </c>
      <c r="C56">
        <v>9.0950673904763946</v>
      </c>
      <c r="D56">
        <v>0.81901235865008426</v>
      </c>
      <c r="E56">
        <v>0</v>
      </c>
      <c r="G56">
        <v>1.756516452296623</v>
      </c>
      <c r="H56">
        <v>0.3104189879875397</v>
      </c>
      <c r="I56">
        <v>13.567329199197729</v>
      </c>
      <c r="J56">
        <v>0.95800893918569174</v>
      </c>
      <c r="K56">
        <v>74.086685295996418</v>
      </c>
      <c r="L56">
        <v>1.2108140441270665</v>
      </c>
      <c r="M56">
        <v>9.7777073552853775</v>
      </c>
      <c r="N56">
        <v>0.91264586291846861</v>
      </c>
      <c r="O56">
        <v>2.556135666622664</v>
      </c>
      <c r="P56">
        <v>0.39507982683819137</v>
      </c>
      <c r="Q56">
        <v>0</v>
      </c>
      <c r="S56">
        <v>13.89950358952624</v>
      </c>
      <c r="T56">
        <v>0.7490436157668442</v>
      </c>
      <c r="U56">
        <v>72.512615685158849</v>
      </c>
      <c r="V56">
        <v>1.1752639896177661</v>
      </c>
      <c r="W56">
        <v>0.68263996480898292</v>
      </c>
      <c r="X56">
        <v>0.55310656202594388</v>
      </c>
      <c r="Y56">
        <v>0</v>
      </c>
      <c r="AA56">
        <v>0</v>
      </c>
      <c r="AC56">
        <v>0.33217439032851104</v>
      </c>
      <c r="AD56">
        <v>0.7521457213537317</v>
      </c>
      <c r="AE56">
        <v>-1.5740696108375687</v>
      </c>
      <c r="AF56">
        <v>0.26063632527195041</v>
      </c>
    </row>
    <row r="57" spans="2:32" x14ac:dyDescent="0.2">
      <c r="B57" t="s">
        <v>53</v>
      </c>
      <c r="C57">
        <v>11.294854899492201</v>
      </c>
      <c r="D57">
        <v>0.75006923589697316</v>
      </c>
      <c r="E57">
        <v>0</v>
      </c>
      <c r="G57">
        <v>2.1710098111176639</v>
      </c>
      <c r="H57">
        <v>0.35486346640529359</v>
      </c>
      <c r="I57">
        <v>10.98828239969342</v>
      </c>
      <c r="J57">
        <v>0.71817856317078654</v>
      </c>
      <c r="K57">
        <v>74.494428914145828</v>
      </c>
      <c r="L57">
        <v>1.0926618116729436</v>
      </c>
      <c r="M57">
        <v>13.717487371971959</v>
      </c>
      <c r="N57">
        <v>0.76354619007369828</v>
      </c>
      <c r="O57">
        <v>1.92686477312411</v>
      </c>
      <c r="P57">
        <v>0.33523685701576528</v>
      </c>
      <c r="Q57">
        <v>0</v>
      </c>
      <c r="S57">
        <v>12.63536082492282</v>
      </c>
      <c r="T57">
        <v>0.84638872442003776</v>
      </c>
      <c r="U57">
        <v>70.379316687694583</v>
      </c>
      <c r="V57">
        <v>1.1471613550187518</v>
      </c>
      <c r="W57">
        <v>2.4226324724797585</v>
      </c>
      <c r="X57">
        <v>2.094301478385115E-2</v>
      </c>
      <c r="Y57">
        <v>0</v>
      </c>
      <c r="AA57">
        <v>0</v>
      </c>
      <c r="AC57">
        <v>1.6470784252294006</v>
      </c>
      <c r="AD57">
        <v>0.15450661468677249</v>
      </c>
      <c r="AE57">
        <v>-4.1151122264512452</v>
      </c>
      <c r="AF57">
        <v>8.9900992773505415E-3</v>
      </c>
    </row>
    <row r="58" spans="2:32" x14ac:dyDescent="0.2">
      <c r="B58" t="s">
        <v>54</v>
      </c>
      <c r="C58">
        <v>10.71842321527847</v>
      </c>
      <c r="D58">
        <v>0.81246520286479829</v>
      </c>
      <c r="E58">
        <v>0</v>
      </c>
      <c r="G58">
        <v>2.8680345600106092</v>
      </c>
      <c r="H58">
        <v>0.47229609529626621</v>
      </c>
      <c r="I58">
        <v>11.401570597833331</v>
      </c>
      <c r="J58">
        <v>0.70998290331262359</v>
      </c>
      <c r="K58">
        <v>73.809329902698295</v>
      </c>
      <c r="L58">
        <v>0.98220487922205979</v>
      </c>
      <c r="M58">
        <v>12.81407485205483</v>
      </c>
      <c r="N58">
        <v>0.97173541070714253</v>
      </c>
      <c r="O58">
        <v>0</v>
      </c>
      <c r="Q58">
        <v>0</v>
      </c>
      <c r="S58">
        <v>14.27026748418948</v>
      </c>
      <c r="T58">
        <v>0.86389790249233778</v>
      </c>
      <c r="U58">
        <v>70.299608531202637</v>
      </c>
      <c r="V58">
        <v>1.1759020910512068</v>
      </c>
      <c r="W58">
        <v>2.0956516367763598</v>
      </c>
      <c r="X58">
        <v>7.1609883489778037E-2</v>
      </c>
      <c r="Y58">
        <v>0</v>
      </c>
      <c r="AA58">
        <v>0</v>
      </c>
      <c r="AC58">
        <v>2.8686968863561493</v>
      </c>
      <c r="AD58">
        <v>1.12497089930856E-2</v>
      </c>
      <c r="AE58">
        <v>-3.5097213714956581</v>
      </c>
      <c r="AF58">
        <v>1.8032043188891109E-2</v>
      </c>
    </row>
    <row r="59" spans="2:32" x14ac:dyDescent="0.2">
      <c r="B59" t="s">
        <v>55</v>
      </c>
      <c r="C59">
        <v>8.5304383388345553</v>
      </c>
      <c r="D59">
        <v>0.69025747030502405</v>
      </c>
      <c r="E59">
        <v>0</v>
      </c>
      <c r="G59">
        <v>4.8812512910233163</v>
      </c>
      <c r="H59">
        <v>0.84430580607899386</v>
      </c>
      <c r="I59">
        <v>9.2486295591948675</v>
      </c>
      <c r="J59">
        <v>0.85843248229744917</v>
      </c>
      <c r="K59">
        <v>75.882619906327335</v>
      </c>
      <c r="L59">
        <v>1.261264667656842</v>
      </c>
      <c r="M59">
        <v>10.28935375809735</v>
      </c>
      <c r="N59">
        <v>0.92249296634610489</v>
      </c>
      <c r="O59">
        <v>2.364545458289117</v>
      </c>
      <c r="P59">
        <v>0.39049230508006183</v>
      </c>
      <c r="Q59">
        <v>3.042958440525168</v>
      </c>
      <c r="R59">
        <v>0.51958597942211304</v>
      </c>
      <c r="S59">
        <v>12.99922507744429</v>
      </c>
      <c r="T59">
        <v>1.0591472924927385</v>
      </c>
      <c r="U59">
        <v>71.303917265644074</v>
      </c>
      <c r="V59">
        <v>1.4454005482371235</v>
      </c>
      <c r="W59">
        <v>1.7589154192627952</v>
      </c>
      <c r="X59">
        <v>0.14159001070330599</v>
      </c>
      <c r="Y59">
        <v>0</v>
      </c>
      <c r="AA59">
        <v>-1.8382928504981484</v>
      </c>
      <c r="AB59">
        <v>3.2461001122620556E-2</v>
      </c>
      <c r="AC59">
        <v>3.7505955182494226</v>
      </c>
      <c r="AD59">
        <v>3.2662210434941793E-3</v>
      </c>
      <c r="AE59">
        <v>-4.5787026406832609</v>
      </c>
      <c r="AF59">
        <v>8.3828368701543993E-3</v>
      </c>
    </row>
    <row r="60" spans="2:32" x14ac:dyDescent="0.2">
      <c r="B60" t="s">
        <v>56</v>
      </c>
      <c r="C60">
        <v>10.41592523844818</v>
      </c>
      <c r="D60">
        <v>0.91830098736291332</v>
      </c>
      <c r="E60">
        <v>0</v>
      </c>
      <c r="G60">
        <v>2.8174129005552451</v>
      </c>
      <c r="H60">
        <v>0.46332936940763364</v>
      </c>
      <c r="I60">
        <v>11.28347707468415</v>
      </c>
      <c r="J60">
        <v>0.79633821654394532</v>
      </c>
      <c r="K60">
        <v>74.546942362636941</v>
      </c>
      <c r="L60">
        <v>1.1170783785264737</v>
      </c>
      <c r="M60">
        <v>10.919180122905351</v>
      </c>
      <c r="N60">
        <v>1.0314668377856684</v>
      </c>
      <c r="O60">
        <v>3.9432701890721531</v>
      </c>
      <c r="P60">
        <v>0.37070407092410068</v>
      </c>
      <c r="Q60">
        <v>2.456798263988468</v>
      </c>
      <c r="R60">
        <v>0.50345797655778857</v>
      </c>
      <c r="S60">
        <v>12.110691613479631</v>
      </c>
      <c r="T60">
        <v>0.80565590723263425</v>
      </c>
      <c r="U60">
        <v>70.570059810554412</v>
      </c>
      <c r="V60">
        <v>1.2950092418582231</v>
      </c>
      <c r="W60">
        <v>0.5032548844571707</v>
      </c>
      <c r="X60">
        <v>0.71872011316429529</v>
      </c>
      <c r="Y60">
        <v>0</v>
      </c>
      <c r="AA60">
        <v>-0.36061463656677706</v>
      </c>
      <c r="AB60">
        <v>0.57838162821024586</v>
      </c>
      <c r="AC60">
        <v>0.82721453879548079</v>
      </c>
      <c r="AD60">
        <v>0.49406842723972605</v>
      </c>
      <c r="AE60">
        <v>-3.9768825520825288</v>
      </c>
      <c r="AF60">
        <v>2.440124317736829E-2</v>
      </c>
    </row>
    <row r="61" spans="2:32" x14ac:dyDescent="0.2">
      <c r="B61" t="s">
        <v>57</v>
      </c>
      <c r="C61">
        <v>12.016010706182421</v>
      </c>
      <c r="D61">
        <v>0.87591793024115638</v>
      </c>
      <c r="E61">
        <v>0</v>
      </c>
      <c r="G61">
        <v>0</v>
      </c>
      <c r="I61">
        <v>10.52475499569867</v>
      </c>
      <c r="J61">
        <v>0.89343977542203767</v>
      </c>
      <c r="K61">
        <v>75.760010128085256</v>
      </c>
      <c r="L61">
        <v>1.1916265783586428</v>
      </c>
      <c r="M61">
        <v>10.689423347560441</v>
      </c>
      <c r="N61">
        <v>0.84599190001272495</v>
      </c>
      <c r="O61">
        <v>0</v>
      </c>
      <c r="Q61">
        <v>0</v>
      </c>
      <c r="S61">
        <v>26.076117006211771</v>
      </c>
      <c r="T61">
        <v>1.1803036383592198</v>
      </c>
      <c r="U61">
        <v>61.629999578457713</v>
      </c>
      <c r="V61">
        <v>1.3083034215818743</v>
      </c>
      <c r="W61">
        <v>-1.3265873586219801</v>
      </c>
      <c r="X61">
        <v>0.28419920416313971</v>
      </c>
      <c r="Y61">
        <v>0</v>
      </c>
      <c r="AA61">
        <v>0</v>
      </c>
      <c r="AC61">
        <v>15.551362010513101</v>
      </c>
      <c r="AD61">
        <v>3.0455383449967957E-27</v>
      </c>
      <c r="AE61">
        <v>-14.130010549627542</v>
      </c>
      <c r="AF61">
        <v>5.1375371953819731E-16</v>
      </c>
    </row>
    <row r="62" spans="2:32" x14ac:dyDescent="0.2">
      <c r="B62" t="s">
        <v>58</v>
      </c>
      <c r="C62">
        <v>6.6804985551358609</v>
      </c>
      <c r="D62">
        <v>0.53721121303916564</v>
      </c>
      <c r="E62">
        <v>2.848012951202096</v>
      </c>
      <c r="F62">
        <v>0.37333617106981687</v>
      </c>
      <c r="G62">
        <v>5.1059881140882579</v>
      </c>
      <c r="H62">
        <v>0.59070715059483359</v>
      </c>
      <c r="I62">
        <v>8.4092897348659985</v>
      </c>
      <c r="J62">
        <v>0.6042989675822078</v>
      </c>
      <c r="K62">
        <v>76.956210644707795</v>
      </c>
      <c r="L62">
        <v>0.93415549286842592</v>
      </c>
      <c r="M62">
        <v>8.146141878691795</v>
      </c>
      <c r="N62">
        <v>0.75297747636435552</v>
      </c>
      <c r="O62">
        <v>5.6192232798539834</v>
      </c>
      <c r="P62">
        <v>0.61833573257548857</v>
      </c>
      <c r="Q62">
        <v>5.2856312645368027</v>
      </c>
      <c r="R62">
        <v>0.60184475194940201</v>
      </c>
      <c r="S62">
        <v>9.4449259847993172</v>
      </c>
      <c r="T62">
        <v>0.66569764380820229</v>
      </c>
      <c r="U62">
        <v>71.504077592118108</v>
      </c>
      <c r="V62">
        <v>1.1471545722570753</v>
      </c>
      <c r="W62">
        <v>1.4656433235559341</v>
      </c>
      <c r="X62">
        <v>0.1394602202794169</v>
      </c>
      <c r="Y62">
        <v>2.7712103286518874</v>
      </c>
      <c r="Z62">
        <v>9.0084727694835488E-5</v>
      </c>
      <c r="AA62">
        <v>0.17964315044854473</v>
      </c>
      <c r="AB62">
        <v>0.84960993085548009</v>
      </c>
      <c r="AC62">
        <v>1.0356362499333187</v>
      </c>
      <c r="AD62">
        <v>0.27555158101003124</v>
      </c>
      <c r="AE62">
        <v>-5.4521330525896872</v>
      </c>
      <c r="AF62">
        <v>2.6796743167050119E-4</v>
      </c>
    </row>
    <row r="63" spans="2:32" x14ac:dyDescent="0.2">
      <c r="B63" t="s">
        <v>59</v>
      </c>
      <c r="C63">
        <v>10.216110949069771</v>
      </c>
      <c r="D63">
        <v>0.73991335927559199</v>
      </c>
      <c r="E63">
        <v>0</v>
      </c>
      <c r="G63">
        <v>3.11490942103682</v>
      </c>
      <c r="H63">
        <v>0.57349319905937257</v>
      </c>
      <c r="I63">
        <v>13.916664833997659</v>
      </c>
      <c r="J63">
        <v>0.67048828182028997</v>
      </c>
      <c r="K63">
        <v>72.281109132836988</v>
      </c>
      <c r="L63">
        <v>0.87402505118248164</v>
      </c>
      <c r="M63">
        <v>17.809842311047451</v>
      </c>
      <c r="N63">
        <v>1.1007567942019298</v>
      </c>
      <c r="O63">
        <v>0</v>
      </c>
      <c r="Q63">
        <v>1.478260058995881</v>
      </c>
      <c r="R63">
        <v>0.31757313757136058</v>
      </c>
      <c r="S63">
        <v>12.23139861952296</v>
      </c>
      <c r="T63">
        <v>0.98704372073772551</v>
      </c>
      <c r="U63">
        <v>67.750358432601516</v>
      </c>
      <c r="V63">
        <v>1.1406133346727834</v>
      </c>
      <c r="W63">
        <v>7.5937313619776798</v>
      </c>
      <c r="X63">
        <v>1.2292853366425679E-11</v>
      </c>
      <c r="Y63">
        <v>0</v>
      </c>
      <c r="AA63">
        <v>-1.636649362040939</v>
      </c>
      <c r="AB63">
        <v>2.1694840538286227E-3</v>
      </c>
      <c r="AC63">
        <v>-1.6852662144746997</v>
      </c>
      <c r="AD63">
        <v>0.17091467924737375</v>
      </c>
      <c r="AE63">
        <v>-4.5307507002354726</v>
      </c>
      <c r="AF63">
        <v>1.3901694874326432E-3</v>
      </c>
    </row>
    <row r="64" spans="2:32" x14ac:dyDescent="0.2">
      <c r="B64" t="s">
        <v>60</v>
      </c>
      <c r="C64">
        <v>10.13561782701189</v>
      </c>
      <c r="D64">
        <v>0.92700236876726871</v>
      </c>
      <c r="E64">
        <v>0</v>
      </c>
      <c r="G64">
        <v>2.568599748940124</v>
      </c>
      <c r="H64">
        <v>0.38064385041438037</v>
      </c>
      <c r="I64">
        <v>13.49896704661084</v>
      </c>
      <c r="J64">
        <v>0.93158372017777258</v>
      </c>
      <c r="K64">
        <v>72.856228970759659</v>
      </c>
      <c r="L64">
        <v>1.2476235335572656</v>
      </c>
      <c r="M64">
        <v>11.91693779896932</v>
      </c>
      <c r="N64">
        <v>0.99420805559593872</v>
      </c>
      <c r="O64">
        <v>0</v>
      </c>
      <c r="Q64">
        <v>0</v>
      </c>
      <c r="S64">
        <v>14.08569839558127</v>
      </c>
      <c r="T64">
        <v>1.0067568646026599</v>
      </c>
      <c r="U64">
        <v>70.537228129119526</v>
      </c>
      <c r="V64">
        <v>1.34516269932849</v>
      </c>
      <c r="W64">
        <v>1.78131997195743</v>
      </c>
      <c r="X64">
        <v>0.15754358042730079</v>
      </c>
      <c r="Y64">
        <v>0</v>
      </c>
      <c r="AA64">
        <v>0</v>
      </c>
      <c r="AC64">
        <v>0.58673134897042978</v>
      </c>
      <c r="AD64">
        <v>0.62998437185103029</v>
      </c>
      <c r="AE64">
        <v>-2.3190008416401326</v>
      </c>
      <c r="AF64">
        <v>0.14802332169638802</v>
      </c>
    </row>
    <row r="65" spans="2:32" x14ac:dyDescent="0.2">
      <c r="B65" t="s">
        <v>61</v>
      </c>
      <c r="C65">
        <v>7.3549885772384034</v>
      </c>
      <c r="D65">
        <v>0.83584966533063487</v>
      </c>
      <c r="E65">
        <v>0</v>
      </c>
      <c r="G65">
        <v>4.8068306040828501</v>
      </c>
      <c r="H65">
        <v>0.65123088586580236</v>
      </c>
      <c r="I65">
        <v>10.66581602709851</v>
      </c>
      <c r="J65">
        <v>0.91097055956618855</v>
      </c>
      <c r="K65">
        <v>75.878380508410388</v>
      </c>
      <c r="L65">
        <v>1.121029061156656</v>
      </c>
      <c r="M65">
        <v>9.7303197933616978</v>
      </c>
      <c r="N65">
        <v>0.59243271382010121</v>
      </c>
      <c r="O65">
        <v>3.3923516075365172</v>
      </c>
      <c r="P65">
        <v>0.48507753222862732</v>
      </c>
      <c r="Q65">
        <v>3.1143833932896889</v>
      </c>
      <c r="R65">
        <v>0.56338485683001127</v>
      </c>
      <c r="S65">
        <v>9.742251868381393</v>
      </c>
      <c r="T65">
        <v>0.90708138271618155</v>
      </c>
      <c r="U65">
        <v>74.020693337430714</v>
      </c>
      <c r="V65">
        <v>1.0291242089302537</v>
      </c>
      <c r="W65">
        <v>2.3753312161232945</v>
      </c>
      <c r="X65">
        <v>1.9523953429503339E-2</v>
      </c>
      <c r="Y65">
        <v>0</v>
      </c>
      <c r="AA65">
        <v>-1.6924472107931612</v>
      </c>
      <c r="AB65">
        <v>1.3213827170616114E-2</v>
      </c>
      <c r="AC65">
        <v>-0.92356415871711661</v>
      </c>
      <c r="AD65">
        <v>0.45299152955001143</v>
      </c>
      <c r="AE65">
        <v>-1.8576871709796734</v>
      </c>
      <c r="AF65">
        <v>0.17809413221916323</v>
      </c>
    </row>
    <row r="66" spans="2:32" x14ac:dyDescent="0.2">
      <c r="B66" t="s">
        <v>62</v>
      </c>
      <c r="C66">
        <v>8.799542570094351</v>
      </c>
      <c r="D66">
        <v>0.70936766317472588</v>
      </c>
      <c r="E66">
        <v>0</v>
      </c>
      <c r="G66">
        <v>3.0326622703419059</v>
      </c>
      <c r="H66">
        <v>0.45810229132714864</v>
      </c>
      <c r="I66">
        <v>11.178769321606911</v>
      </c>
      <c r="J66">
        <v>0.78226098389058984</v>
      </c>
      <c r="K66">
        <v>76.095532569000454</v>
      </c>
      <c r="L66">
        <v>1.0792041904089416</v>
      </c>
      <c r="M66">
        <v>10.8708067630951</v>
      </c>
      <c r="N66">
        <v>0.91936883573614903</v>
      </c>
      <c r="O66">
        <v>0</v>
      </c>
      <c r="Q66">
        <v>2.404928659761723</v>
      </c>
      <c r="R66">
        <v>0.53083570245242395</v>
      </c>
      <c r="S66">
        <v>14.23784346560045</v>
      </c>
      <c r="T66">
        <v>0.92699978174524</v>
      </c>
      <c r="U66">
        <v>71.002160712478414</v>
      </c>
      <c r="V66">
        <v>1.1822268423338254</v>
      </c>
      <c r="W66">
        <v>2.0712641930007489</v>
      </c>
      <c r="X66">
        <v>7.5057757930842683E-2</v>
      </c>
      <c r="Y66">
        <v>0</v>
      </c>
      <c r="AA66">
        <v>-0.62773361058018295</v>
      </c>
      <c r="AB66">
        <v>0.29320664934946872</v>
      </c>
      <c r="AC66">
        <v>3.0590741439935396</v>
      </c>
      <c r="AD66">
        <v>1.2645660357495165E-2</v>
      </c>
      <c r="AE66">
        <v>-5.0933718565220403</v>
      </c>
      <c r="AF66">
        <v>3.2798873928386193E-3</v>
      </c>
    </row>
    <row r="67" spans="2:32" x14ac:dyDescent="0.2">
      <c r="B67" t="s">
        <v>63</v>
      </c>
      <c r="C67">
        <v>10.31062342156218</v>
      </c>
      <c r="D67">
        <v>0.85143712549395978</v>
      </c>
      <c r="E67">
        <v>0</v>
      </c>
      <c r="G67">
        <v>4.3372723838076483</v>
      </c>
      <c r="H67">
        <v>0.6624134583303205</v>
      </c>
      <c r="I67">
        <v>11.47235301989069</v>
      </c>
      <c r="J67">
        <v>0.82560955186563834</v>
      </c>
      <c r="K67">
        <v>73.250135738844989</v>
      </c>
      <c r="L67">
        <v>1.3177220543127903</v>
      </c>
      <c r="M67">
        <v>11.19131166197568</v>
      </c>
      <c r="N67">
        <v>1.1754857663084277</v>
      </c>
      <c r="O67">
        <v>0</v>
      </c>
      <c r="Q67">
        <v>2.0746916858550351</v>
      </c>
      <c r="R67">
        <v>0.38270820539264783</v>
      </c>
      <c r="S67">
        <v>12.447980450944121</v>
      </c>
      <c r="T67">
        <v>0.9439451736693748</v>
      </c>
      <c r="U67">
        <v>72.396676384695297</v>
      </c>
      <c r="V67">
        <v>1.2834741966379482</v>
      </c>
      <c r="W67">
        <v>0.88068824041349991</v>
      </c>
      <c r="X67">
        <v>0.55442723324021081</v>
      </c>
      <c r="Y67">
        <v>0</v>
      </c>
      <c r="AA67">
        <v>-2.2625806979526133</v>
      </c>
      <c r="AB67">
        <v>1.9460730179894257E-3</v>
      </c>
      <c r="AC67">
        <v>0.97562743105343053</v>
      </c>
      <c r="AD67">
        <v>0.42501037231191424</v>
      </c>
      <c r="AE67">
        <v>-0.85345935414969176</v>
      </c>
      <c r="AF67">
        <v>0.65929001182892555</v>
      </c>
    </row>
    <row r="68" spans="2:32" x14ac:dyDescent="0.2">
      <c r="B68" t="s">
        <v>64</v>
      </c>
      <c r="C68">
        <v>10.523234638999931</v>
      </c>
      <c r="D68">
        <v>0.85977060221991519</v>
      </c>
      <c r="E68">
        <v>0</v>
      </c>
      <c r="G68">
        <v>3.255532598420106</v>
      </c>
      <c r="H68">
        <v>0.50652830934622206</v>
      </c>
      <c r="I68">
        <v>9.4426348111647194</v>
      </c>
      <c r="J68">
        <v>0.7589463262922348</v>
      </c>
      <c r="K68">
        <v>75.224083498205502</v>
      </c>
      <c r="L68">
        <v>1.0539549531546921</v>
      </c>
      <c r="M68">
        <v>9.7502579716756497</v>
      </c>
      <c r="N68">
        <v>0.89506833397066843</v>
      </c>
      <c r="O68">
        <v>2.6918212106873098</v>
      </c>
      <c r="P68">
        <v>0.42858591415104419</v>
      </c>
      <c r="Q68">
        <v>3.346918661471308</v>
      </c>
      <c r="R68">
        <v>0.49576035488997311</v>
      </c>
      <c r="S68">
        <v>12.568002546500869</v>
      </c>
      <c r="T68">
        <v>0.95698847524998565</v>
      </c>
      <c r="U68">
        <v>71.642999609664855</v>
      </c>
      <c r="V68">
        <v>1.2229869333350201</v>
      </c>
      <c r="W68">
        <v>-0.77297666732428105</v>
      </c>
      <c r="X68">
        <v>0.50536486018039717</v>
      </c>
      <c r="Y68">
        <v>0</v>
      </c>
      <c r="AA68">
        <v>9.1386063051202004E-2</v>
      </c>
      <c r="AB68">
        <v>0.88642549779739421</v>
      </c>
      <c r="AC68">
        <v>3.12536773533615</v>
      </c>
      <c r="AD68">
        <v>1.630191766875418E-3</v>
      </c>
      <c r="AE68">
        <v>-3.5810838885406469</v>
      </c>
      <c r="AF68">
        <v>2.5140315786390248E-2</v>
      </c>
    </row>
  </sheetData>
  <pageMargins left="0.75" right="0.75" top="1" bottom="1" header="0.5" footer="0.5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G67"/>
  <sheetViews>
    <sheetView topLeftCell="H1" zoomScale="70" zoomScaleNormal="70" workbookViewId="0">
      <selection activeCell="AH16" sqref="AH16"/>
    </sheetView>
  </sheetViews>
  <sheetFormatPr defaultRowHeight="12.75" x14ac:dyDescent="0.2"/>
  <sheetData>
    <row r="2" spans="2:33" x14ac:dyDescent="0.2">
      <c r="D2" t="s">
        <v>81</v>
      </c>
      <c r="E2" t="s">
        <v>82</v>
      </c>
      <c r="F2" t="s">
        <v>81</v>
      </c>
      <c r="G2" t="s">
        <v>82</v>
      </c>
      <c r="H2" t="s">
        <v>81</v>
      </c>
      <c r="I2" t="s">
        <v>82</v>
      </c>
      <c r="J2" t="s">
        <v>81</v>
      </c>
      <c r="K2" t="s">
        <v>82</v>
      </c>
      <c r="L2" t="s">
        <v>81</v>
      </c>
      <c r="M2" t="s">
        <v>82</v>
      </c>
      <c r="N2" t="s">
        <v>83</v>
      </c>
      <c r="O2" t="s">
        <v>84</v>
      </c>
      <c r="P2" t="s">
        <v>83</v>
      </c>
      <c r="Q2" t="s">
        <v>84</v>
      </c>
      <c r="R2" t="s">
        <v>83</v>
      </c>
      <c r="S2" t="s">
        <v>84</v>
      </c>
      <c r="T2" t="s">
        <v>83</v>
      </c>
      <c r="U2" t="s">
        <v>84</v>
      </c>
      <c r="V2" t="s">
        <v>83</v>
      </c>
      <c r="W2" t="s">
        <v>84</v>
      </c>
      <c r="X2" t="s">
        <v>85</v>
      </c>
      <c r="Y2" t="s">
        <v>208</v>
      </c>
      <c r="Z2" t="s">
        <v>85</v>
      </c>
      <c r="AA2" t="s">
        <v>208</v>
      </c>
      <c r="AB2" t="s">
        <v>85</v>
      </c>
      <c r="AC2" t="s">
        <v>208</v>
      </c>
      <c r="AD2" t="s">
        <v>85</v>
      </c>
      <c r="AE2" t="s">
        <v>208</v>
      </c>
      <c r="AF2" t="s">
        <v>85</v>
      </c>
      <c r="AG2" t="s">
        <v>208</v>
      </c>
    </row>
    <row r="3" spans="2:33" x14ac:dyDescent="0.2">
      <c r="D3" t="s">
        <v>73</v>
      </c>
      <c r="E3" t="s">
        <v>73</v>
      </c>
      <c r="F3" t="s">
        <v>75</v>
      </c>
      <c r="G3" t="s">
        <v>75</v>
      </c>
      <c r="H3" t="s">
        <v>76</v>
      </c>
      <c r="I3" t="s">
        <v>76</v>
      </c>
      <c r="J3" t="s">
        <v>77</v>
      </c>
      <c r="K3" t="s">
        <v>77</v>
      </c>
      <c r="L3" t="s">
        <v>223</v>
      </c>
      <c r="M3" t="s">
        <v>223</v>
      </c>
      <c r="N3" t="s">
        <v>73</v>
      </c>
      <c r="O3" t="s">
        <v>73</v>
      </c>
      <c r="P3" t="s">
        <v>75</v>
      </c>
      <c r="Q3" t="s">
        <v>75</v>
      </c>
      <c r="R3" t="s">
        <v>76</v>
      </c>
      <c r="S3" t="s">
        <v>76</v>
      </c>
      <c r="T3" t="s">
        <v>77</v>
      </c>
      <c r="U3" t="s">
        <v>77</v>
      </c>
      <c r="V3" t="s">
        <v>223</v>
      </c>
      <c r="W3" t="s">
        <v>223</v>
      </c>
      <c r="X3" t="s">
        <v>73</v>
      </c>
      <c r="Y3" t="s">
        <v>73</v>
      </c>
      <c r="Z3" t="s">
        <v>75</v>
      </c>
      <c r="AA3" t="s">
        <v>75</v>
      </c>
      <c r="AB3" t="s">
        <v>76</v>
      </c>
      <c r="AC3" t="s">
        <v>76</v>
      </c>
      <c r="AD3" t="s">
        <v>77</v>
      </c>
      <c r="AE3" t="s">
        <v>77</v>
      </c>
      <c r="AF3" t="s">
        <v>223</v>
      </c>
      <c r="AG3" t="s">
        <v>223</v>
      </c>
    </row>
    <row r="4" spans="2:33" x14ac:dyDescent="0.2">
      <c r="B4" t="s">
        <v>61</v>
      </c>
      <c r="C4" t="str">
        <f>VLOOKUP(B4,xwalk!$A$1:$B$66,2,FALSE)</f>
        <v>Turkey</v>
      </c>
      <c r="D4" s="2">
        <v>10.90188257263714</v>
      </c>
      <c r="E4" s="2">
        <v>0.84634188053643389</v>
      </c>
      <c r="F4" s="2">
        <v>2.636353542035307</v>
      </c>
      <c r="G4" s="2">
        <v>0.34943207892229244</v>
      </c>
      <c r="H4" s="2">
        <v>2.4975005473406759</v>
      </c>
      <c r="I4" s="2">
        <v>0.3328757948548452</v>
      </c>
      <c r="J4" s="2">
        <v>9.1671324522241484</v>
      </c>
      <c r="K4" s="2">
        <v>0.75194537779428927</v>
      </c>
      <c r="L4" s="2">
        <v>74.797130885762726</v>
      </c>
      <c r="M4" s="2">
        <v>1.1199061508465566</v>
      </c>
      <c r="N4" s="2">
        <v>6.2395268716124521</v>
      </c>
      <c r="O4" s="2">
        <v>0.61357483455098838</v>
      </c>
      <c r="P4" s="2">
        <v>2.0915761828272919</v>
      </c>
      <c r="Q4" s="2">
        <v>0.35376692798226744</v>
      </c>
      <c r="R4" s="2">
        <v>5.3933953489187054</v>
      </c>
      <c r="S4" s="2">
        <v>0.79365788732530129</v>
      </c>
      <c r="T4" s="2">
        <v>11.06899672855838</v>
      </c>
      <c r="U4" s="2">
        <v>0.89621892354659682</v>
      </c>
      <c r="V4" s="2">
        <v>75.206504868083186</v>
      </c>
      <c r="W4" s="2">
        <v>1.0234578029272636</v>
      </c>
      <c r="X4" s="2">
        <v>-4.6623557010246879</v>
      </c>
      <c r="Y4" s="2">
        <v>2.834057073193796E-5</v>
      </c>
      <c r="Z4" s="2">
        <v>-0.54477735920801518</v>
      </c>
      <c r="AA4" s="2">
        <v>0.29244246130178364</v>
      </c>
      <c r="AB4" s="2">
        <v>2.8958948015780295</v>
      </c>
      <c r="AC4" s="2">
        <v>3.605251230858899E-5</v>
      </c>
      <c r="AD4" s="2">
        <v>1.9018642763342317</v>
      </c>
      <c r="AE4" s="1">
        <v>5.3996691273059894E-2</v>
      </c>
      <c r="AF4" s="2">
        <v>0.40937398232046007</v>
      </c>
      <c r="AG4" s="2">
        <v>0.76944010994631507</v>
      </c>
    </row>
    <row r="5" spans="2:33" x14ac:dyDescent="0.2">
      <c r="B5" t="s">
        <v>52</v>
      </c>
      <c r="C5" t="str">
        <f>VLOOKUP(B5,xwalk!$A$1:$B$66,2,FALSE)</f>
        <v>Russian Federation</v>
      </c>
      <c r="D5" s="2">
        <v>12.31546582667389</v>
      </c>
      <c r="E5" s="2">
        <v>0.85244172835836995</v>
      </c>
      <c r="F5" s="2">
        <v>2.9033764131423152</v>
      </c>
      <c r="G5" s="2">
        <v>0.35214863966692883</v>
      </c>
      <c r="H5" s="2">
        <v>0.61502583296627888</v>
      </c>
      <c r="I5" s="2">
        <v>0.20355781443185569</v>
      </c>
      <c r="J5" s="2">
        <v>12.64657025679376</v>
      </c>
      <c r="K5" s="2">
        <v>0.9298188635211857</v>
      </c>
      <c r="L5" s="2">
        <v>71.519561670423755</v>
      </c>
      <c r="M5" s="2">
        <v>1.261689828395544</v>
      </c>
      <c r="N5" s="2">
        <v>6.4841861213900014</v>
      </c>
      <c r="O5" s="2">
        <v>0.72550503147116607</v>
      </c>
      <c r="P5" s="2">
        <v>1.087484576119387</v>
      </c>
      <c r="Q5" s="2">
        <v>0.19486022856628923</v>
      </c>
      <c r="R5" s="2">
        <v>2.3148816661499438</v>
      </c>
      <c r="S5" s="2">
        <v>0.38553005761080944</v>
      </c>
      <c r="T5" s="2">
        <v>14.83502047388947</v>
      </c>
      <c r="U5" s="2">
        <v>0.88746912141966439</v>
      </c>
      <c r="V5" s="2">
        <v>75.278427162451194</v>
      </c>
      <c r="W5" s="2">
        <v>1.1035249254911204</v>
      </c>
      <c r="X5" s="2">
        <v>-5.8312797052838885</v>
      </c>
      <c r="Y5" s="2">
        <v>1.1457934501538309E-10</v>
      </c>
      <c r="Z5" s="2">
        <v>-1.8158918370229282</v>
      </c>
      <c r="AA5" s="2">
        <v>3.087955918445512E-7</v>
      </c>
      <c r="AB5" s="2">
        <v>1.6998558331836651</v>
      </c>
      <c r="AC5" s="2">
        <v>2.0248323667519051E-4</v>
      </c>
      <c r="AD5" s="2">
        <v>2.1884502170957099</v>
      </c>
      <c r="AE5" s="1">
        <v>6.3940136149988697E-2</v>
      </c>
      <c r="AF5" s="2">
        <v>3.7588654920274394</v>
      </c>
      <c r="AG5" s="2">
        <v>7.8584933167883952E-3</v>
      </c>
    </row>
    <row r="6" spans="2:33" x14ac:dyDescent="0.2">
      <c r="B6" t="s">
        <v>19</v>
      </c>
      <c r="C6" t="str">
        <f>VLOOKUP(B6,xwalk!$A$1:$B$66,2,FALSE)</f>
        <v>France</v>
      </c>
      <c r="D6" s="2">
        <v>11.36232568621106</v>
      </c>
      <c r="E6" s="2">
        <v>0.94619470406027184</v>
      </c>
      <c r="F6" s="2">
        <v>5.2456747164448849</v>
      </c>
      <c r="G6" s="2">
        <v>0.62856945821490395</v>
      </c>
      <c r="H6" s="2">
        <v>1.151311766038825</v>
      </c>
      <c r="I6" s="2">
        <v>0.25815291970733606</v>
      </c>
      <c r="J6" s="2">
        <v>9.5219091624949215</v>
      </c>
      <c r="K6" s="2">
        <v>0.95624871282047863</v>
      </c>
      <c r="L6" s="2">
        <v>72.718778668810316</v>
      </c>
      <c r="M6" s="2">
        <v>1.4639960673866275</v>
      </c>
      <c r="N6" s="2">
        <v>5.3505445776852811</v>
      </c>
      <c r="O6" s="2">
        <v>0.56377794746455134</v>
      </c>
      <c r="P6" s="2">
        <v>2.430033947383468</v>
      </c>
      <c r="Q6" s="2">
        <v>0.48732796482964291</v>
      </c>
      <c r="R6" s="2">
        <v>4.6709951890064927</v>
      </c>
      <c r="S6" s="2">
        <v>0.48843060156922247</v>
      </c>
      <c r="T6" s="2">
        <v>12.01004842878422</v>
      </c>
      <c r="U6" s="2">
        <v>0.90138150919616544</v>
      </c>
      <c r="V6" s="2">
        <v>75.538377857140546</v>
      </c>
      <c r="W6" s="2">
        <v>1.2435041446675439</v>
      </c>
      <c r="X6" s="2">
        <v>-6.0117811085257786</v>
      </c>
      <c r="Y6" s="2">
        <v>1.0708426131438355E-8</v>
      </c>
      <c r="Z6" s="2">
        <v>-2.8156407690614169</v>
      </c>
      <c r="AA6" s="2">
        <v>6.9044071096541735E-4</v>
      </c>
      <c r="AB6" s="2">
        <v>3.5196834229676677</v>
      </c>
      <c r="AC6" s="2">
        <v>1.0252290734478195E-9</v>
      </c>
      <c r="AD6" s="2">
        <v>2.4881392662892985</v>
      </c>
      <c r="AE6" s="1">
        <v>4.0196175050463703E-2</v>
      </c>
      <c r="AF6" s="2">
        <v>2.8195991883302298</v>
      </c>
      <c r="AG6" s="2">
        <v>0.10093944503970288</v>
      </c>
    </row>
    <row r="7" spans="2:33" x14ac:dyDescent="0.2">
      <c r="B7" t="s">
        <v>35</v>
      </c>
      <c r="C7" t="str">
        <f>VLOOKUP(B7,xwalk!$A$1:$B$66,2,FALSE)</f>
        <v>Lithuania</v>
      </c>
      <c r="D7" s="2">
        <v>12.00231933253386</v>
      </c>
      <c r="E7" s="2">
        <v>0.92926442156029709</v>
      </c>
      <c r="F7" s="2">
        <v>3.0083018990204029</v>
      </c>
      <c r="G7" s="2">
        <v>0.43505338198400179</v>
      </c>
      <c r="H7" s="2">
        <v>1.2276513965155971</v>
      </c>
      <c r="I7" s="2">
        <v>0.29694579243180608</v>
      </c>
      <c r="J7" s="2">
        <v>8.8992607353612421</v>
      </c>
      <c r="K7" s="2">
        <v>0.73470003400403339</v>
      </c>
      <c r="L7" s="2">
        <v>74.862466636568897</v>
      </c>
      <c r="M7" s="2">
        <v>1.0541465727508921</v>
      </c>
      <c r="N7" s="2">
        <v>8.4780119325614098</v>
      </c>
      <c r="O7" s="2">
        <v>0.78900287472633979</v>
      </c>
      <c r="P7" s="2">
        <v>2.48808972289264</v>
      </c>
      <c r="Q7" s="2">
        <v>0.42297793199891959</v>
      </c>
      <c r="R7" s="2">
        <v>3.6082723773221299</v>
      </c>
      <c r="S7" s="2">
        <v>0.48113299387315683</v>
      </c>
      <c r="T7" s="2">
        <v>12.31463375911753</v>
      </c>
      <c r="U7" s="2">
        <v>0.85082656284692693</v>
      </c>
      <c r="V7" s="2">
        <v>73.110992208106296</v>
      </c>
      <c r="W7" s="2">
        <v>1.257894279757648</v>
      </c>
      <c r="X7" s="2">
        <v>-3.5243073999724501</v>
      </c>
      <c r="Y7" s="2">
        <v>2.9010755402176561E-3</v>
      </c>
      <c r="Z7" s="2">
        <v>-0.52021217612776294</v>
      </c>
      <c r="AA7" s="2">
        <v>0.35493205923780613</v>
      </c>
      <c r="AB7" s="2">
        <v>2.3806209808065328</v>
      </c>
      <c r="AC7" s="2">
        <v>4.4647851107811605E-6</v>
      </c>
      <c r="AD7" s="2">
        <v>3.4153730237562883</v>
      </c>
      <c r="AE7" s="1">
        <v>2.5176077616198308E-3</v>
      </c>
      <c r="AF7" s="2">
        <v>-1.7514744284626005</v>
      </c>
      <c r="AG7" s="2">
        <v>0.31605521461740843</v>
      </c>
    </row>
    <row r="8" spans="2:33" x14ac:dyDescent="0.2">
      <c r="B8" t="s">
        <v>57</v>
      </c>
      <c r="C8" t="str">
        <f>VLOOKUP(B8,xwalk!$A$1:$B$66,2,FALSE)</f>
        <v>Sweden</v>
      </c>
      <c r="D8" s="2">
        <v>12.296034890203529</v>
      </c>
      <c r="E8" s="2">
        <v>0.87673297324188215</v>
      </c>
      <c r="F8" s="2">
        <v>0.60630877929298566</v>
      </c>
      <c r="G8" s="2">
        <v>0.19163601993945634</v>
      </c>
      <c r="H8" s="2">
        <v>0.89714756123117723</v>
      </c>
      <c r="I8" s="2">
        <v>0.28622272249468256</v>
      </c>
      <c r="J8" s="2">
        <v>16.567080747285608</v>
      </c>
      <c r="K8" s="2">
        <v>1.0199695718025459</v>
      </c>
      <c r="L8" s="2">
        <v>69.633428021986703</v>
      </c>
      <c r="M8" s="2">
        <v>1.2368964677217129</v>
      </c>
      <c r="N8" s="2">
        <v>10.189017711216691</v>
      </c>
      <c r="O8" s="2">
        <v>0.73532111574904668</v>
      </c>
      <c r="P8" s="2">
        <v>0.3235035347233946</v>
      </c>
      <c r="Q8" s="2">
        <v>0.14189089511037348</v>
      </c>
      <c r="R8" s="2">
        <v>1.379714369975054</v>
      </c>
      <c r="S8" s="2">
        <v>0.35668780954481938</v>
      </c>
      <c r="T8" s="2">
        <v>20.20353580776468</v>
      </c>
      <c r="U8" s="2">
        <v>1.1069306589916734</v>
      </c>
      <c r="V8" s="2">
        <v>67.904228576320165</v>
      </c>
      <c r="W8" s="2">
        <v>1.3166973502070494</v>
      </c>
      <c r="X8" s="2">
        <v>-2.1070171789868386</v>
      </c>
      <c r="Y8" s="2">
        <v>5.7113424762863491E-2</v>
      </c>
      <c r="Z8" s="2">
        <v>-0.28280524456959105</v>
      </c>
      <c r="AA8" s="2">
        <v>0.23748554112207607</v>
      </c>
      <c r="AB8" s="2">
        <v>0.48256680874387681</v>
      </c>
      <c r="AC8" s="2">
        <v>0.25105014515710089</v>
      </c>
      <c r="AD8" s="2">
        <v>3.6364550604790722</v>
      </c>
      <c r="AE8" s="1">
        <v>1.1722737490677478E-2</v>
      </c>
      <c r="AF8" s="2">
        <v>-1.7291994456665378</v>
      </c>
      <c r="AG8" s="2">
        <v>0.32680860812767276</v>
      </c>
    </row>
    <row r="9" spans="2:33" x14ac:dyDescent="0.2">
      <c r="B9" t="s">
        <v>50</v>
      </c>
      <c r="C9" t="str">
        <f>VLOOKUP(B9,xwalk!$A$1:$B$66,2,FALSE)</f>
        <v>Perm(Russian Federation)</v>
      </c>
      <c r="D9" s="2">
        <v>10.761645953874339</v>
      </c>
      <c r="E9" s="2">
        <v>1.6345649311983463</v>
      </c>
      <c r="F9" s="2">
        <v>2.4660455937273258</v>
      </c>
      <c r="G9" s="2">
        <v>0.70202008639816016</v>
      </c>
      <c r="H9" s="2">
        <v>1.0724015317750371</v>
      </c>
      <c r="I9" s="2">
        <v>0.44168199657392571</v>
      </c>
      <c r="J9" s="2">
        <v>11.20454052132971</v>
      </c>
      <c r="K9" s="2">
        <v>1.5950155372444859</v>
      </c>
      <c r="L9" s="2">
        <v>74.495366399293587</v>
      </c>
      <c r="M9" s="2">
        <v>2.2174402539146971</v>
      </c>
      <c r="N9" s="2">
        <v>5.5215776023046699</v>
      </c>
      <c r="O9" s="2">
        <v>0.95811579912965483</v>
      </c>
      <c r="P9" s="2">
        <v>1.7467126107001569</v>
      </c>
      <c r="Q9" s="2">
        <v>0.60504136326758418</v>
      </c>
      <c r="R9" s="2">
        <v>1.8682653375083791</v>
      </c>
      <c r="S9" s="2">
        <v>0.57783357933713986</v>
      </c>
      <c r="T9" s="2">
        <v>15.06458805001316</v>
      </c>
      <c r="U9" s="2">
        <v>1.8105881557798411</v>
      </c>
      <c r="V9" s="2">
        <v>75.798856399473635</v>
      </c>
      <c r="W9" s="2">
        <v>2.0270769035986644</v>
      </c>
      <c r="X9" s="2">
        <v>-5.2400683515696693</v>
      </c>
      <c r="Y9" s="2">
        <v>9.6188140941656595E-3</v>
      </c>
      <c r="Z9" s="2">
        <v>-0.71933298302716886</v>
      </c>
      <c r="AA9" s="2">
        <v>0.49826380288297917</v>
      </c>
      <c r="AB9" s="2">
        <v>0.79586380573334203</v>
      </c>
      <c r="AC9" s="2">
        <v>0.30353163016601303</v>
      </c>
      <c r="AD9" s="2">
        <v>3.8600475286834506</v>
      </c>
      <c r="AE9" s="1">
        <v>0.12580824445125202</v>
      </c>
      <c r="AF9" s="2">
        <v>1.303490000180048</v>
      </c>
      <c r="AG9" s="2">
        <v>0.68364851943073002</v>
      </c>
    </row>
    <row r="10" spans="2:33" x14ac:dyDescent="0.2">
      <c r="B10" t="s">
        <v>24</v>
      </c>
      <c r="C10" t="str">
        <f>VLOOKUP(B10,xwalk!$A$1:$B$66,2,FALSE)</f>
        <v>Hungary</v>
      </c>
      <c r="D10" s="2">
        <v>9.7783054238262643</v>
      </c>
      <c r="E10" s="2">
        <v>0.90647563827660826</v>
      </c>
      <c r="F10" s="2">
        <v>4.7387998186233151</v>
      </c>
      <c r="G10" s="2">
        <v>0.62179242940690838</v>
      </c>
      <c r="H10" s="2">
        <v>2.1904970206394099</v>
      </c>
      <c r="I10" s="2">
        <v>0.35944595162234688</v>
      </c>
      <c r="J10" s="2">
        <v>7.0032061894184388</v>
      </c>
      <c r="K10" s="2">
        <v>0.66636773072771172</v>
      </c>
      <c r="L10" s="2">
        <v>76.289191547492564</v>
      </c>
      <c r="M10" s="2">
        <v>1.1382156884221457</v>
      </c>
      <c r="N10" s="2">
        <v>6.1848356439436873</v>
      </c>
      <c r="O10" s="2">
        <v>0.7658383838013576</v>
      </c>
      <c r="P10" s="2">
        <v>1.924915950430333</v>
      </c>
      <c r="Q10" s="2">
        <v>0.42234315888348989</v>
      </c>
      <c r="R10" s="2">
        <v>7.7976808052994757</v>
      </c>
      <c r="S10" s="2">
        <v>0.98828453761726742</v>
      </c>
      <c r="T10" s="2">
        <v>10.95975576349684</v>
      </c>
      <c r="U10" s="2">
        <v>0.99639973475056176</v>
      </c>
      <c r="V10" s="2">
        <v>73.132811836829674</v>
      </c>
      <c r="W10" s="2">
        <v>1.4381032134065115</v>
      </c>
      <c r="X10" s="2">
        <v>-3.593469779882577</v>
      </c>
      <c r="Y10" s="2">
        <v>2.2623100706294485E-3</v>
      </c>
      <c r="Z10" s="2">
        <v>-2.8138838681929821</v>
      </c>
      <c r="AA10" s="2">
        <v>8.6864504328813797E-4</v>
      </c>
      <c r="AB10" s="2">
        <v>5.6071837846600658</v>
      </c>
      <c r="AC10" s="2">
        <v>3.7020324310641122E-9</v>
      </c>
      <c r="AD10" s="2">
        <v>3.9565495740784016</v>
      </c>
      <c r="AE10" s="1">
        <v>5.9068036224180817E-4</v>
      </c>
      <c r="AF10" s="2">
        <v>-3.1563797106628897</v>
      </c>
      <c r="AG10" s="2">
        <v>5.4749540475197353E-2</v>
      </c>
    </row>
    <row r="11" spans="2:33" x14ac:dyDescent="0.2">
      <c r="B11" t="s">
        <v>40</v>
      </c>
      <c r="C11" t="str">
        <f>VLOOKUP(B11,xwalk!$A$1:$B$66,2,FALSE)</f>
        <v>Montenegro</v>
      </c>
      <c r="D11" s="2">
        <v>14.35170509617458</v>
      </c>
      <c r="E11" s="2">
        <v>0.99366930728791469</v>
      </c>
      <c r="F11" s="2">
        <v>1.2340173893987261</v>
      </c>
      <c r="G11" s="2">
        <v>0.31703381860367624</v>
      </c>
      <c r="H11" s="2">
        <v>1.5108934283189579</v>
      </c>
      <c r="I11" s="2">
        <v>0.36218281766668003</v>
      </c>
      <c r="J11" s="2">
        <v>11.80932722742531</v>
      </c>
      <c r="K11" s="2">
        <v>0.86042132181161357</v>
      </c>
      <c r="L11" s="2">
        <v>71.094056858682436</v>
      </c>
      <c r="M11" s="2">
        <v>1.1791177970190396</v>
      </c>
      <c r="N11" s="2">
        <v>11.10679064507487</v>
      </c>
      <c r="O11" s="2">
        <v>0.95484181323781059</v>
      </c>
      <c r="P11" s="2">
        <v>0.82834032378270117</v>
      </c>
      <c r="Q11" s="2">
        <v>0.23504493046272493</v>
      </c>
      <c r="R11" s="2">
        <v>1.9003578163995829</v>
      </c>
      <c r="S11" s="2">
        <v>0.45352313395098504</v>
      </c>
      <c r="T11" s="2">
        <v>15.77222137700868</v>
      </c>
      <c r="U11" s="2">
        <v>1.0357125650111727</v>
      </c>
      <c r="V11" s="2">
        <v>70.392289837734154</v>
      </c>
      <c r="W11" s="2">
        <v>1.39008931028256</v>
      </c>
      <c r="X11" s="2">
        <v>-3.2449144510997101</v>
      </c>
      <c r="Y11" s="2">
        <v>2.3341871576941089E-2</v>
      </c>
      <c r="Z11" s="2">
        <v>-0.4056770656160249</v>
      </c>
      <c r="AA11" s="2">
        <v>0.29708653731597434</v>
      </c>
      <c r="AB11" s="2">
        <v>0.389464388080625</v>
      </c>
      <c r="AC11" s="2">
        <v>0.52145524407167587</v>
      </c>
      <c r="AD11" s="2">
        <v>3.9628941495833701</v>
      </c>
      <c r="AE11" s="1">
        <v>2.5473306940775953E-3</v>
      </c>
      <c r="AF11" s="2">
        <v>-0.70176702094828158</v>
      </c>
      <c r="AG11" s="2">
        <v>0.67597658408608119</v>
      </c>
    </row>
    <row r="12" spans="2:33" x14ac:dyDescent="0.2">
      <c r="B12" t="s">
        <v>30</v>
      </c>
      <c r="C12" t="str">
        <f>VLOOKUP(B12,xwalk!$A$1:$B$66,2,FALSE)</f>
        <v>Jordan</v>
      </c>
      <c r="D12" s="2">
        <v>16.023572462036121</v>
      </c>
      <c r="E12" s="2">
        <v>1.0685681850671875</v>
      </c>
      <c r="F12" s="2">
        <v>0.54513057269080134</v>
      </c>
      <c r="G12" s="2">
        <v>0.19529239587357655</v>
      </c>
      <c r="H12" s="2">
        <v>0.82138365648022882</v>
      </c>
      <c r="I12" s="2">
        <v>0.26480075897981425</v>
      </c>
      <c r="J12" s="2">
        <v>12.80427638420921</v>
      </c>
      <c r="K12" s="2">
        <v>1.0438588776174718</v>
      </c>
      <c r="L12" s="2">
        <v>69.805636924583652</v>
      </c>
      <c r="M12" s="2">
        <v>1.2752348809434941</v>
      </c>
      <c r="N12" s="2">
        <v>10.615016369925501</v>
      </c>
      <c r="O12" s="2">
        <v>0.92427820854434295</v>
      </c>
      <c r="P12" s="2">
        <v>0.58559629348223674</v>
      </c>
      <c r="Q12" s="2">
        <v>0.21106316921263732</v>
      </c>
      <c r="R12" s="2">
        <v>1.3757748827452041</v>
      </c>
      <c r="S12" s="2">
        <v>0.30580610365804006</v>
      </c>
      <c r="T12" s="2">
        <v>16.902466244550059</v>
      </c>
      <c r="U12" s="2">
        <v>1.1591014119086458</v>
      </c>
      <c r="V12" s="2">
        <v>70.521146209296987</v>
      </c>
      <c r="W12" s="2">
        <v>1.2561727357598291</v>
      </c>
      <c r="X12" s="2">
        <v>-5.4085560921106204</v>
      </c>
      <c r="Y12" s="2">
        <v>1.5952527831375143E-4</v>
      </c>
      <c r="Z12" s="2">
        <v>4.04657207914354E-2</v>
      </c>
      <c r="AA12" s="2">
        <v>0.88858129211544257</v>
      </c>
      <c r="AB12" s="2">
        <v>0.55439122626497528</v>
      </c>
      <c r="AC12" s="2">
        <v>0.2066540067676631</v>
      </c>
      <c r="AD12" s="2">
        <v>4.0981898603408489</v>
      </c>
      <c r="AE12" s="1">
        <v>7.2748320694822127E-3</v>
      </c>
      <c r="AF12" s="2">
        <v>0.71550928471333464</v>
      </c>
      <c r="AG12" s="2">
        <v>0.69896828198084204</v>
      </c>
    </row>
    <row r="13" spans="2:33" x14ac:dyDescent="0.2">
      <c r="B13" t="s">
        <v>47</v>
      </c>
      <c r="C13" t="str">
        <f>VLOOKUP(B13,xwalk!$A$1:$B$66,2,FALSE)</f>
        <v>Portugal</v>
      </c>
      <c r="D13" s="2">
        <v>12.467565752257441</v>
      </c>
      <c r="E13" s="2">
        <v>0.9192385514678787</v>
      </c>
      <c r="F13" s="2">
        <v>1.6833306116024269</v>
      </c>
      <c r="G13" s="2">
        <v>0.30113958381084266</v>
      </c>
      <c r="H13" s="2">
        <v>1.5608923194754329</v>
      </c>
      <c r="I13" s="2">
        <v>0.36231927503298533</v>
      </c>
      <c r="J13" s="2">
        <v>9.55294533082923</v>
      </c>
      <c r="K13" s="2">
        <v>0.88419570362160782</v>
      </c>
      <c r="L13" s="2">
        <v>74.735265985835468</v>
      </c>
      <c r="M13" s="2">
        <v>1.1219130256528234</v>
      </c>
      <c r="N13" s="2">
        <v>6.3846719509330558</v>
      </c>
      <c r="O13" s="2">
        <v>0.67539725776811577</v>
      </c>
      <c r="P13" s="2">
        <v>0.82117297106752785</v>
      </c>
      <c r="Q13" s="2">
        <v>0.23118646413324079</v>
      </c>
      <c r="R13" s="2">
        <v>5.4641265493505173</v>
      </c>
      <c r="S13" s="2">
        <v>0.50229273395307161</v>
      </c>
      <c r="T13" s="2">
        <v>13.86691428045836</v>
      </c>
      <c r="U13" s="2">
        <v>0.97129272694792335</v>
      </c>
      <c r="V13" s="2">
        <v>73.463114248190536</v>
      </c>
      <c r="W13" s="2">
        <v>1.1185149028322541</v>
      </c>
      <c r="X13" s="2">
        <v>-6.082893801324385</v>
      </c>
      <c r="Y13" s="2">
        <v>6.1818071554580552E-10</v>
      </c>
      <c r="Z13" s="2">
        <v>-0.86215764053489907</v>
      </c>
      <c r="AA13" s="2">
        <v>3.1088287058656287E-2</v>
      </c>
      <c r="AB13" s="2">
        <v>3.9032342298750846</v>
      </c>
      <c r="AC13" s="2">
        <v>1.661182305861222E-12</v>
      </c>
      <c r="AD13" s="2">
        <v>4.31396894962913</v>
      </c>
      <c r="AE13" s="1">
        <v>7.4300917000292004E-4</v>
      </c>
      <c r="AF13" s="2">
        <v>-1.2721517376449327</v>
      </c>
      <c r="AG13" s="2">
        <v>0.28400011676957232</v>
      </c>
    </row>
    <row r="14" spans="2:33" x14ac:dyDescent="0.2">
      <c r="B14" t="s">
        <v>38</v>
      </c>
      <c r="C14" t="str">
        <f>VLOOKUP(B14,xwalk!$A$1:$B$66,2,FALSE)</f>
        <v>Macao-China</v>
      </c>
      <c r="D14" s="2">
        <v>13.99009714315215</v>
      </c>
      <c r="E14" s="2">
        <v>0.76479821323557329</v>
      </c>
      <c r="F14" s="2">
        <v>2.9822323043980381</v>
      </c>
      <c r="G14" s="2">
        <v>0.40349129523059735</v>
      </c>
      <c r="H14" s="2">
        <v>2.3465132776379618</v>
      </c>
      <c r="I14" s="2">
        <v>0.37455811338842004</v>
      </c>
      <c r="J14" s="2">
        <v>9.1538188808043159</v>
      </c>
      <c r="K14" s="2">
        <v>0.66718223810210286</v>
      </c>
      <c r="L14" s="2">
        <v>71.527338394007529</v>
      </c>
      <c r="M14" s="2">
        <v>1.0375790765587829</v>
      </c>
      <c r="N14" s="2">
        <v>8.3216506020278889</v>
      </c>
      <c r="O14" s="2">
        <v>0.59725541148015926</v>
      </c>
      <c r="P14" s="2">
        <v>3.367711392542891</v>
      </c>
      <c r="Q14" s="2">
        <v>0.40998989772214472</v>
      </c>
      <c r="R14" s="2">
        <v>1.2902900827947319</v>
      </c>
      <c r="S14" s="2">
        <v>0.27246123816269618</v>
      </c>
      <c r="T14" s="2">
        <v>13.515912315142099</v>
      </c>
      <c r="U14" s="2">
        <v>0.84532430061594821</v>
      </c>
      <c r="V14" s="2">
        <v>73.504435607492397</v>
      </c>
      <c r="W14" s="2">
        <v>0.99739264926672055</v>
      </c>
      <c r="X14" s="2">
        <v>-5.6684465411242613</v>
      </c>
      <c r="Y14" s="2">
        <v>2.32987418252301E-9</v>
      </c>
      <c r="Z14" s="2">
        <v>0.38547908814485288</v>
      </c>
      <c r="AA14" s="2">
        <v>0.4695578621749521</v>
      </c>
      <c r="AB14" s="2">
        <v>-1.0562231948432299</v>
      </c>
      <c r="AC14" s="2">
        <v>3.0137138058344035E-2</v>
      </c>
      <c r="AD14" s="2">
        <v>4.3620934343377833</v>
      </c>
      <c r="AE14" s="1">
        <v>1.2040634434042053E-5</v>
      </c>
      <c r="AF14" s="2">
        <v>1.9770972134848677</v>
      </c>
      <c r="AG14" s="2">
        <v>0.159187728938777</v>
      </c>
    </row>
    <row r="15" spans="2:33" x14ac:dyDescent="0.2">
      <c r="B15" t="s">
        <v>18</v>
      </c>
      <c r="C15" t="str">
        <f>VLOOKUP(B15,xwalk!$A$1:$B$66,2,FALSE)</f>
        <v>Finland</v>
      </c>
      <c r="D15" s="2">
        <v>13.080916640172511</v>
      </c>
      <c r="E15" s="2">
        <v>0.85916230347501432</v>
      </c>
      <c r="F15" s="2">
        <v>1.4502523399803859</v>
      </c>
      <c r="G15" s="2">
        <v>0.2594203924646451</v>
      </c>
      <c r="H15" s="2">
        <v>1.532387896704555</v>
      </c>
      <c r="I15" s="2">
        <v>0.28651131348461029</v>
      </c>
      <c r="J15" s="2">
        <v>11.0866597826383</v>
      </c>
      <c r="K15" s="2">
        <v>0.75366842892342156</v>
      </c>
      <c r="L15" s="2">
        <v>72.849783340504231</v>
      </c>
      <c r="M15" s="2">
        <v>1.0909798758534597</v>
      </c>
      <c r="N15" s="2">
        <v>8.242092328414568</v>
      </c>
      <c r="O15" s="2">
        <v>0.62543652762291779</v>
      </c>
      <c r="P15" s="2">
        <v>0.89782081506298506</v>
      </c>
      <c r="Q15" s="2">
        <v>0.14621937106524194</v>
      </c>
      <c r="R15" s="2">
        <v>3.3024970945570189</v>
      </c>
      <c r="S15" s="2">
        <v>0.37060539578443064</v>
      </c>
      <c r="T15" s="2">
        <v>15.48914752604446</v>
      </c>
      <c r="U15" s="2">
        <v>0.79555478193393936</v>
      </c>
      <c r="V15" s="2">
        <v>72.068442235920969</v>
      </c>
      <c r="W15" s="2">
        <v>0.98675976995749459</v>
      </c>
      <c r="X15" s="2">
        <v>-4.8388243117579428</v>
      </c>
      <c r="Y15" s="2">
        <v>6.4322867377976379E-7</v>
      </c>
      <c r="Z15" s="2">
        <v>-0.55243152491740088</v>
      </c>
      <c r="AA15" s="2">
        <v>5.2700885010927977E-2</v>
      </c>
      <c r="AB15" s="2">
        <v>1.7701091978524639</v>
      </c>
      <c r="AC15" s="2">
        <v>2.579022387109477E-5</v>
      </c>
      <c r="AD15" s="2">
        <v>4.4024877434061604</v>
      </c>
      <c r="AE15" s="1">
        <v>2.3421151881959915E-5</v>
      </c>
      <c r="AF15" s="2">
        <v>-0.78134110458326234</v>
      </c>
      <c r="AG15" s="2">
        <v>0.62150243604004851</v>
      </c>
    </row>
    <row r="16" spans="2:33" x14ac:dyDescent="0.2">
      <c r="B16" t="s">
        <v>46</v>
      </c>
      <c r="C16" t="str">
        <f>VLOOKUP(B16,xwalk!$A$1:$B$66,2,FALSE)</f>
        <v>Poland</v>
      </c>
      <c r="D16" s="2">
        <v>12.82759042884158</v>
      </c>
      <c r="E16" s="2">
        <v>0.88379381263744261</v>
      </c>
      <c r="F16" s="2">
        <v>2.0879281465830659</v>
      </c>
      <c r="G16" s="2">
        <v>0.40392999732050339</v>
      </c>
      <c r="H16" s="2">
        <v>0.8871003014761103</v>
      </c>
      <c r="I16" s="2">
        <v>0.27717391707965289</v>
      </c>
      <c r="J16" s="2">
        <v>10.70074432349403</v>
      </c>
      <c r="K16" s="2">
        <v>0.84337765107011653</v>
      </c>
      <c r="L16" s="2">
        <v>73.496636799605213</v>
      </c>
      <c r="M16" s="2">
        <v>1.1885801947393302</v>
      </c>
      <c r="N16" s="2">
        <v>8.7522768925436409</v>
      </c>
      <c r="O16" s="2">
        <v>0.83827002784535887</v>
      </c>
      <c r="P16" s="2">
        <v>1.309889489371614</v>
      </c>
      <c r="Q16" s="2">
        <v>0.30084474039183701</v>
      </c>
      <c r="R16" s="2">
        <v>1.9824832494648921</v>
      </c>
      <c r="S16" s="2">
        <v>0.36782070471291689</v>
      </c>
      <c r="T16" s="2">
        <v>15.12371628876134</v>
      </c>
      <c r="U16" s="2">
        <v>0.97876820077455462</v>
      </c>
      <c r="V16" s="2">
        <v>72.831634079858503</v>
      </c>
      <c r="W16" s="2">
        <v>1.3501851867313401</v>
      </c>
      <c r="X16" s="2">
        <v>-4.0753135362979389</v>
      </c>
      <c r="Y16" s="2">
        <v>1.9399154065145491E-4</v>
      </c>
      <c r="Z16" s="2">
        <v>-0.77803865721145193</v>
      </c>
      <c r="AA16" s="2">
        <v>0.11011192447783023</v>
      </c>
      <c r="AB16" s="2">
        <v>1.0953829479887818</v>
      </c>
      <c r="AC16" s="2">
        <v>1.0189011575846995E-2</v>
      </c>
      <c r="AD16" s="2">
        <v>4.4229719652673101</v>
      </c>
      <c r="AE16" s="1">
        <v>1.2674334130454308E-4</v>
      </c>
      <c r="AF16" s="2">
        <v>-0.66500271974670966</v>
      </c>
      <c r="AG16" s="2">
        <v>0.69491902348050549</v>
      </c>
    </row>
    <row r="17" spans="2:33" x14ac:dyDescent="0.2">
      <c r="B17" t="s">
        <v>2</v>
      </c>
      <c r="C17" t="str">
        <f>VLOOKUP(B17,xwalk!$A$1:$B$66,2,FALSE)</f>
        <v>Argentina</v>
      </c>
      <c r="D17" s="2">
        <v>17.980543865897431</v>
      </c>
      <c r="E17" s="2">
        <v>1.4009671210538446</v>
      </c>
      <c r="F17" s="2">
        <v>1.151457348492591</v>
      </c>
      <c r="G17" s="2">
        <v>0.33592051207862034</v>
      </c>
      <c r="H17" s="2">
        <v>0.6648248038831388</v>
      </c>
      <c r="I17" s="2">
        <v>0.21379996772608695</v>
      </c>
      <c r="J17" s="2">
        <v>10.97135393250649</v>
      </c>
      <c r="K17" s="2">
        <v>0.99258367718534335</v>
      </c>
      <c r="L17" s="2">
        <v>69.23182004922036</v>
      </c>
      <c r="M17" s="2">
        <v>1.4118705481090248</v>
      </c>
      <c r="N17" s="2">
        <v>8.4587326772776397</v>
      </c>
      <c r="O17" s="2">
        <v>0.80438396684893709</v>
      </c>
      <c r="P17" s="2">
        <v>0.46614000316497789</v>
      </c>
      <c r="Q17" s="2">
        <v>0.19948857632868947</v>
      </c>
      <c r="R17" s="2">
        <v>2.1543375744958349</v>
      </c>
      <c r="S17" s="2">
        <v>0.43209120035682486</v>
      </c>
      <c r="T17" s="2">
        <v>15.41755796352636</v>
      </c>
      <c r="U17" s="2">
        <v>0.97166123773132795</v>
      </c>
      <c r="V17" s="2">
        <v>73.503231781535177</v>
      </c>
      <c r="W17" s="2">
        <v>1.1857072998560843</v>
      </c>
      <c r="X17" s="2">
        <v>-9.5218111886197914</v>
      </c>
      <c r="Y17" s="2">
        <v>6.6640925253377654E-9</v>
      </c>
      <c r="Z17" s="2">
        <v>-0.68531734532761313</v>
      </c>
      <c r="AA17" s="2">
        <v>9.9126492150467926E-2</v>
      </c>
      <c r="AB17" s="2">
        <v>1.489512770612696</v>
      </c>
      <c r="AC17" s="2">
        <v>7.570304329056613E-4</v>
      </c>
      <c r="AD17" s="2">
        <v>4.4462040310198692</v>
      </c>
      <c r="AE17" s="1">
        <v>4.5441093351198693E-4</v>
      </c>
      <c r="AF17" s="2">
        <v>4.2714117323148173</v>
      </c>
      <c r="AG17" s="2">
        <v>9.614997704755707E-3</v>
      </c>
    </row>
    <row r="18" spans="2:33" x14ac:dyDescent="0.2">
      <c r="B18" t="s">
        <v>23</v>
      </c>
      <c r="C18" t="str">
        <f>VLOOKUP(B18,xwalk!$A$1:$B$66,2,FALSE)</f>
        <v>Croatia</v>
      </c>
      <c r="D18" s="2">
        <v>12.38332812700868</v>
      </c>
      <c r="E18" s="2">
        <v>0.84917869447451111</v>
      </c>
      <c r="F18" s="2">
        <v>2.8750288917350519</v>
      </c>
      <c r="G18" s="2">
        <v>0.41226852934831387</v>
      </c>
      <c r="H18" s="2">
        <v>1.883898243176815</v>
      </c>
      <c r="I18" s="2">
        <v>0.35588307805154595</v>
      </c>
      <c r="J18" s="2">
        <v>8.8614218552041955</v>
      </c>
      <c r="K18" s="2">
        <v>0.72604605288317869</v>
      </c>
      <c r="L18" s="2">
        <v>73.996322882875262</v>
      </c>
      <c r="M18" s="2">
        <v>1.1358716795725163</v>
      </c>
      <c r="N18" s="2">
        <v>7.7076064899144594</v>
      </c>
      <c r="O18" s="2">
        <v>0.66002324991824912</v>
      </c>
      <c r="P18" s="2">
        <v>1.3181462447645971</v>
      </c>
      <c r="Q18" s="2">
        <v>0.24464250046642197</v>
      </c>
      <c r="R18" s="2">
        <v>4.2165913757537439</v>
      </c>
      <c r="S18" s="2">
        <v>0.59075922844783524</v>
      </c>
      <c r="T18" s="2">
        <v>13.40226743778684</v>
      </c>
      <c r="U18" s="2">
        <v>0.69296781112176542</v>
      </c>
      <c r="V18" s="2">
        <v>73.355388451780357</v>
      </c>
      <c r="W18" s="2">
        <v>0.86740051341224778</v>
      </c>
      <c r="X18" s="2">
        <v>-4.6757216370942203</v>
      </c>
      <c r="Y18" s="2">
        <v>6.1828933813559382E-7</v>
      </c>
      <c r="Z18" s="2">
        <v>-1.5568826469704549</v>
      </c>
      <c r="AA18" s="2">
        <v>1.7763971396491142E-3</v>
      </c>
      <c r="AB18" s="2">
        <v>2.3326931325769289</v>
      </c>
      <c r="AC18" s="2">
        <v>8.4152471934172482E-4</v>
      </c>
      <c r="AD18" s="2">
        <v>4.5408455825826444</v>
      </c>
      <c r="AE18" s="1">
        <v>4.2526924531828443E-6</v>
      </c>
      <c r="AF18" s="2">
        <v>-0.64093443109490522</v>
      </c>
      <c r="AG18" s="2">
        <v>0.64058901588012707</v>
      </c>
    </row>
    <row r="19" spans="2:33" x14ac:dyDescent="0.2">
      <c r="B19" t="s">
        <v>64</v>
      </c>
      <c r="C19" t="str">
        <f>VLOOKUP(B19,xwalk!$A$1:$B$66,2,FALSE)</f>
        <v>Viet Nam</v>
      </c>
      <c r="D19" s="2">
        <v>13.67647745789329</v>
      </c>
      <c r="E19" s="2">
        <v>0.95519108088352289</v>
      </c>
      <c r="F19" s="2">
        <v>2.7815796685781828</v>
      </c>
      <c r="G19" s="2">
        <v>0.42000308030396782</v>
      </c>
      <c r="H19" s="2">
        <v>2.8136031944736302</v>
      </c>
      <c r="I19" s="2">
        <v>0.46119246065557429</v>
      </c>
      <c r="J19" s="2">
        <v>8.6001762791210474</v>
      </c>
      <c r="K19" s="2">
        <v>0.81852198164248835</v>
      </c>
      <c r="L19" s="2">
        <v>72.12816339993384</v>
      </c>
      <c r="M19" s="2">
        <v>1.0644261266447275</v>
      </c>
      <c r="N19" s="2">
        <v>6.66431696310263</v>
      </c>
      <c r="O19" s="2">
        <v>0.67126899561303555</v>
      </c>
      <c r="P19" s="2">
        <v>1.3947293208758389</v>
      </c>
      <c r="Q19" s="2">
        <v>0.26610351698779017</v>
      </c>
      <c r="R19" s="2">
        <v>3.78054952151389</v>
      </c>
      <c r="S19" s="2">
        <v>0.5513911055498264</v>
      </c>
      <c r="T19" s="2">
        <v>13.197193674230149</v>
      </c>
      <c r="U19" s="2">
        <v>0.88954115559157876</v>
      </c>
      <c r="V19" s="2">
        <v>74.963210520277485</v>
      </c>
      <c r="W19" s="2">
        <v>1.071225737353275</v>
      </c>
      <c r="X19" s="2">
        <v>-7.0121604947906597</v>
      </c>
      <c r="Y19" s="2">
        <v>3.3639302881219342E-10</v>
      </c>
      <c r="Z19" s="2">
        <v>-1.3868503477023439</v>
      </c>
      <c r="AA19" s="2">
        <v>3.9114890203233036E-3</v>
      </c>
      <c r="AB19" s="2">
        <v>0.96694632704025985</v>
      </c>
      <c r="AC19" s="2">
        <v>0.15123109234554971</v>
      </c>
      <c r="AD19" s="2">
        <v>4.597017395109102</v>
      </c>
      <c r="AE19" s="1">
        <v>1.5785837116351432E-5</v>
      </c>
      <c r="AF19" s="2">
        <v>2.8350471203436456</v>
      </c>
      <c r="AG19" s="2">
        <v>4.1558507807349619E-2</v>
      </c>
    </row>
    <row r="20" spans="2:33" x14ac:dyDescent="0.2">
      <c r="B20" t="s">
        <v>27</v>
      </c>
      <c r="C20" t="str">
        <f>VLOOKUP(B20,xwalk!$A$1:$B$66,2,FALSE)</f>
        <v>Iceland</v>
      </c>
      <c r="D20" s="2">
        <v>12.376660012923301</v>
      </c>
      <c r="E20" s="2">
        <v>1.0364680439485681</v>
      </c>
      <c r="F20" s="2">
        <v>0.19541284066205569</v>
      </c>
      <c r="G20" s="2">
        <v>0.14062812499361635</v>
      </c>
      <c r="H20" s="2">
        <v>0.94110057737980657</v>
      </c>
      <c r="I20" s="2">
        <v>0.31672013611198885</v>
      </c>
      <c r="J20" s="2">
        <v>13.437935655685949</v>
      </c>
      <c r="K20" s="2">
        <v>1.1095496010320087</v>
      </c>
      <c r="L20" s="2">
        <v>73.04889091334887</v>
      </c>
      <c r="M20" s="2">
        <v>1.4281573979371653</v>
      </c>
      <c r="N20" s="2">
        <v>9.1710738796158999</v>
      </c>
      <c r="O20" s="2">
        <v>0.97742994680083428</v>
      </c>
      <c r="P20" s="2">
        <v>0.43839868667989279</v>
      </c>
      <c r="Q20" s="2">
        <v>0.1844283208539986</v>
      </c>
      <c r="R20" s="2">
        <v>2.9043884278979459</v>
      </c>
      <c r="S20" s="2">
        <v>0.48470063402445351</v>
      </c>
      <c r="T20" s="2">
        <v>18.036229625812499</v>
      </c>
      <c r="U20" s="2">
        <v>1.1653015897779073</v>
      </c>
      <c r="V20" s="2">
        <v>69.44990937999377</v>
      </c>
      <c r="W20" s="2">
        <v>1.5045396774552715</v>
      </c>
      <c r="X20" s="2">
        <v>-3.2055861333074009</v>
      </c>
      <c r="Y20" s="2">
        <v>1.9218112259006478E-2</v>
      </c>
      <c r="Z20" s="2">
        <v>0.2429858460178371</v>
      </c>
      <c r="AA20" s="2">
        <v>0.29403477510769754</v>
      </c>
      <c r="AB20" s="2">
        <v>1.9632878505181393</v>
      </c>
      <c r="AC20" s="2">
        <v>6.51216469719074E-4</v>
      </c>
      <c r="AD20" s="2">
        <v>4.5982939701265497</v>
      </c>
      <c r="AE20" s="1">
        <v>1.2104529843624345E-3</v>
      </c>
      <c r="AF20" s="2">
        <v>-3.5989815333551007</v>
      </c>
      <c r="AG20" s="2">
        <v>7.5678180244230925E-2</v>
      </c>
    </row>
    <row r="21" spans="2:33" x14ac:dyDescent="0.2">
      <c r="B21" t="s">
        <v>16</v>
      </c>
      <c r="C21" t="str">
        <f>VLOOKUP(B21,xwalk!$A$1:$B$66,2,FALSE)</f>
        <v>Spain</v>
      </c>
      <c r="D21" s="2">
        <v>10.267157210630909</v>
      </c>
      <c r="E21" s="2">
        <v>0.55174529897084601</v>
      </c>
      <c r="F21" s="2">
        <v>6.2580627999717349</v>
      </c>
      <c r="G21" s="2">
        <v>0.44899076473757071</v>
      </c>
      <c r="H21" s="2">
        <v>3.168847479035251</v>
      </c>
      <c r="I21" s="2">
        <v>0.32003178046062258</v>
      </c>
      <c r="J21" s="2">
        <v>6.0537628903734442</v>
      </c>
      <c r="K21" s="2">
        <v>0.36517978155541631</v>
      </c>
      <c r="L21" s="2">
        <v>74.252169619988678</v>
      </c>
      <c r="M21" s="2">
        <v>0.83034843662500746</v>
      </c>
      <c r="N21" s="2">
        <v>3.9751974184594672</v>
      </c>
      <c r="O21" s="2">
        <v>0.41452496052466303</v>
      </c>
      <c r="P21" s="2">
        <v>2.3118690262512218</v>
      </c>
      <c r="Q21" s="2">
        <v>0.29442750167176701</v>
      </c>
      <c r="R21" s="2">
        <v>7.9346144831912353</v>
      </c>
      <c r="S21" s="2">
        <v>0.71950362864942252</v>
      </c>
      <c r="T21" s="2">
        <v>10.77055598287334</v>
      </c>
      <c r="U21" s="2">
        <v>0.6050393001714589</v>
      </c>
      <c r="V21" s="2">
        <v>75.007763089224738</v>
      </c>
      <c r="W21" s="2">
        <v>0.9982489679047466</v>
      </c>
      <c r="X21" s="2">
        <v>-6.2919597921714416</v>
      </c>
      <c r="Y21" s="2">
        <v>1.9203453746676374E-19</v>
      </c>
      <c r="Z21" s="2">
        <v>-3.9461937737205131</v>
      </c>
      <c r="AA21" s="2">
        <v>5.59677073005353E-15</v>
      </c>
      <c r="AB21" s="2">
        <v>4.7657670041559843</v>
      </c>
      <c r="AC21" s="2">
        <v>6.3736129569803137E-9</v>
      </c>
      <c r="AD21" s="2">
        <v>4.7167930924998958</v>
      </c>
      <c r="AE21" s="1">
        <v>6.1593886057164203E-12</v>
      </c>
      <c r="AF21" s="2">
        <v>0.75559346923606086</v>
      </c>
      <c r="AG21" s="2">
        <v>0.55030079697260681</v>
      </c>
    </row>
    <row r="22" spans="2:33" x14ac:dyDescent="0.2">
      <c r="B22" t="s">
        <v>17</v>
      </c>
      <c r="C22" t="str">
        <f>VLOOKUP(B22,xwalk!$A$1:$B$66,2,FALSE)</f>
        <v>Estonia</v>
      </c>
      <c r="D22" s="2">
        <v>14.62481050741353</v>
      </c>
      <c r="E22" s="2">
        <v>1.0015723523919711</v>
      </c>
      <c r="F22" s="2">
        <v>3.1213383616874868</v>
      </c>
      <c r="G22" s="2">
        <v>0.51906851286211875</v>
      </c>
      <c r="H22" s="2">
        <v>1.165348135233677</v>
      </c>
      <c r="I22" s="2">
        <v>0.24310651001022138</v>
      </c>
      <c r="J22" s="2">
        <v>10.2254730271192</v>
      </c>
      <c r="K22" s="2">
        <v>0.80616221852475423</v>
      </c>
      <c r="L22" s="2">
        <v>70.863029968546101</v>
      </c>
      <c r="M22" s="2">
        <v>1.1585120559773394</v>
      </c>
      <c r="N22" s="2">
        <v>8.2520647023316442</v>
      </c>
      <c r="O22" s="2">
        <v>0.8698556399198567</v>
      </c>
      <c r="P22" s="2">
        <v>2.233577747408837</v>
      </c>
      <c r="Q22" s="2">
        <v>0.34476388693287602</v>
      </c>
      <c r="R22" s="2">
        <v>2.2734814823247889</v>
      </c>
      <c r="S22" s="2">
        <v>0.41025970385845323</v>
      </c>
      <c r="T22" s="2">
        <v>14.99689520115157</v>
      </c>
      <c r="U22" s="2">
        <v>0.94784629596307401</v>
      </c>
      <c r="V22" s="2">
        <v>72.243980866783147</v>
      </c>
      <c r="W22" s="2">
        <v>1.1317862389366835</v>
      </c>
      <c r="X22" s="2">
        <v>-6.3727458050818857</v>
      </c>
      <c r="Y22" s="2">
        <v>1.1442583541018448E-6</v>
      </c>
      <c r="Z22" s="2">
        <v>-0.88776061427864983</v>
      </c>
      <c r="AA22" s="2">
        <v>0.13880885405624621</v>
      </c>
      <c r="AB22" s="2">
        <v>1.1081333470911119</v>
      </c>
      <c r="AC22" s="2">
        <v>2.555697752583392E-2</v>
      </c>
      <c r="AD22" s="2">
        <v>4.7714221740323701</v>
      </c>
      <c r="AE22" s="1">
        <v>4.7709428787678861E-4</v>
      </c>
      <c r="AF22" s="2">
        <v>1.380950898237046</v>
      </c>
      <c r="AG22" s="2">
        <v>0.42122238982393151</v>
      </c>
    </row>
    <row r="23" spans="2:33" x14ac:dyDescent="0.2">
      <c r="B23" t="s">
        <v>34</v>
      </c>
      <c r="C23" t="str">
        <f>VLOOKUP(B23,xwalk!$A$1:$B$66,2,FALSE)</f>
        <v>Liechtenstein</v>
      </c>
      <c r="D23" s="2">
        <v>6.847589931945536</v>
      </c>
      <c r="E23" s="2">
        <v>2.8210081800997573</v>
      </c>
      <c r="F23" s="2">
        <v>2.2973711323338519</v>
      </c>
      <c r="G23" s="2">
        <v>1.6424612182633265</v>
      </c>
      <c r="H23" s="2">
        <v>3.1273519842690369</v>
      </c>
      <c r="I23" s="2">
        <v>1.7829071876791442</v>
      </c>
      <c r="J23" s="2">
        <v>8.3540498008343427</v>
      </c>
      <c r="K23" s="2">
        <v>2.9228416648811284</v>
      </c>
      <c r="L23" s="2">
        <v>79.373637150617213</v>
      </c>
      <c r="M23" s="2">
        <v>4.7197666893583961</v>
      </c>
      <c r="N23" s="2">
        <v>4.6526819454538186</v>
      </c>
      <c r="O23" s="2">
        <v>2.1976057375384186</v>
      </c>
      <c r="P23" s="2">
        <v>2.5682804338905081</v>
      </c>
      <c r="Q23" s="2">
        <v>1.74519756349404</v>
      </c>
      <c r="R23" s="2">
        <v>10.307458528319479</v>
      </c>
      <c r="S23" s="2">
        <v>2.8129906079928042</v>
      </c>
      <c r="T23" s="2">
        <v>13.16048309727176</v>
      </c>
      <c r="U23" s="2">
        <v>3.3489324060325396</v>
      </c>
      <c r="V23" s="2">
        <v>69.31109599506442</v>
      </c>
      <c r="W23" s="2">
        <v>4.3572800951151587</v>
      </c>
      <c r="X23" s="2">
        <v>-2.1949079864917174</v>
      </c>
      <c r="Y23" s="2">
        <v>0.53736491919097484</v>
      </c>
      <c r="Z23" s="2">
        <v>0.27090930155665616</v>
      </c>
      <c r="AA23" s="2">
        <v>0.90979260377955717</v>
      </c>
      <c r="AB23" s="2">
        <v>7.1801065440504424</v>
      </c>
      <c r="AC23" s="2">
        <v>3.2894215691692069E-2</v>
      </c>
      <c r="AD23" s="2">
        <v>4.806433296437417</v>
      </c>
      <c r="AE23" s="1">
        <v>0.28543444845668697</v>
      </c>
      <c r="AF23" s="2">
        <v>-10.062541155552793</v>
      </c>
      <c r="AG23" s="2">
        <v>0.114674151856919</v>
      </c>
    </row>
    <row r="24" spans="2:33" x14ac:dyDescent="0.2">
      <c r="B24" t="s">
        <v>51</v>
      </c>
      <c r="C24" t="str">
        <f>VLOOKUP(B24,xwalk!$A$1:$B$66,2,FALSE)</f>
        <v>Romania</v>
      </c>
      <c r="D24" s="2">
        <v>14.587239500880051</v>
      </c>
      <c r="E24" s="2">
        <v>1.0128900912093455</v>
      </c>
      <c r="F24" s="2">
        <v>1.5220987977308491</v>
      </c>
      <c r="G24" s="2">
        <v>0.35499094609085924</v>
      </c>
      <c r="H24" s="2">
        <v>1.1937855656071259</v>
      </c>
      <c r="I24" s="2">
        <v>0.26254311008511766</v>
      </c>
      <c r="J24" s="2">
        <v>8.0949844025398434</v>
      </c>
      <c r="K24" s="2">
        <v>0.78426122191737635</v>
      </c>
      <c r="L24" s="2">
        <v>74.601891733242127</v>
      </c>
      <c r="M24" s="2">
        <v>1.116377864814903</v>
      </c>
      <c r="N24" s="2">
        <v>8.382310623453245</v>
      </c>
      <c r="O24" s="2">
        <v>0.99516086615344923</v>
      </c>
      <c r="P24" s="2">
        <v>0.58962360889572085</v>
      </c>
      <c r="Q24" s="2">
        <v>0.22539847145845618</v>
      </c>
      <c r="R24" s="2">
        <v>3.5761730823025109</v>
      </c>
      <c r="S24" s="2">
        <v>0.62112882437601691</v>
      </c>
      <c r="T24" s="2">
        <v>12.91426600012443</v>
      </c>
      <c r="U24" s="2">
        <v>0.79415787295960905</v>
      </c>
      <c r="V24" s="2">
        <v>74.537626685224083</v>
      </c>
      <c r="W24" s="2">
        <v>1.0939589341958018</v>
      </c>
      <c r="X24" s="2">
        <v>-6.2049288774268057</v>
      </c>
      <c r="Y24" s="2">
        <v>1.2273600576347662E-6</v>
      </c>
      <c r="Z24" s="2">
        <v>-0.93247518883512825</v>
      </c>
      <c r="AA24" s="2">
        <v>2.1945297823326344E-2</v>
      </c>
      <c r="AB24" s="2">
        <v>2.3823875166953847</v>
      </c>
      <c r="AC24" s="2">
        <v>3.198095225517709E-4</v>
      </c>
      <c r="AD24" s="2">
        <v>4.8192815975845864</v>
      </c>
      <c r="AE24" s="1">
        <v>2.0122621884400575E-5</v>
      </c>
      <c r="AF24" s="2">
        <v>-6.4265048018043558E-2</v>
      </c>
      <c r="AG24" s="2">
        <v>0.96466340504616332</v>
      </c>
    </row>
    <row r="25" spans="2:33" x14ac:dyDescent="0.2">
      <c r="B25" t="s">
        <v>5</v>
      </c>
      <c r="C25" t="str">
        <f>VLOOKUP(B25,xwalk!$A$1:$B$66,2,FALSE)</f>
        <v>Belgium</v>
      </c>
      <c r="D25" s="2">
        <v>10.865378998419491</v>
      </c>
      <c r="E25" s="2">
        <v>0.68166634838997264</v>
      </c>
      <c r="F25" s="2">
        <v>5.6315905013003862</v>
      </c>
      <c r="G25" s="2">
        <v>0.47611944370242754</v>
      </c>
      <c r="H25" s="2">
        <v>2.157546115227734</v>
      </c>
      <c r="I25" s="2">
        <v>0.2859451516728736</v>
      </c>
      <c r="J25" s="2">
        <v>7.2949908596098778</v>
      </c>
      <c r="K25" s="2">
        <v>0.58409759224175817</v>
      </c>
      <c r="L25" s="2">
        <v>74.050493525442519</v>
      </c>
      <c r="M25" s="2">
        <v>1.0860229690831738</v>
      </c>
      <c r="N25" s="2">
        <v>4.2045700772508567</v>
      </c>
      <c r="O25" s="2">
        <v>0.43340957800696156</v>
      </c>
      <c r="P25" s="2">
        <v>2.4006446454838142</v>
      </c>
      <c r="Q25" s="2">
        <v>0.30313777639294986</v>
      </c>
      <c r="R25" s="2">
        <v>5.625321264449779</v>
      </c>
      <c r="S25" s="2">
        <v>0.5077260122298175</v>
      </c>
      <c r="T25" s="2">
        <v>12.127330331738269</v>
      </c>
      <c r="U25" s="2">
        <v>0.65315906447944905</v>
      </c>
      <c r="V25" s="2">
        <v>75.642133681077269</v>
      </c>
      <c r="W25" s="2">
        <v>0.93237326450898717</v>
      </c>
      <c r="X25" s="2">
        <v>-6.6608089211686341</v>
      </c>
      <c r="Y25" s="2">
        <v>1.5127676557320869E-15</v>
      </c>
      <c r="Z25" s="2">
        <v>-3.230945855816572</v>
      </c>
      <c r="AA25" s="2">
        <v>7.5474517327462472E-9</v>
      </c>
      <c r="AB25" s="2">
        <v>3.467775149222045</v>
      </c>
      <c r="AC25" s="2">
        <v>8.8592746517771316E-12</v>
      </c>
      <c r="AD25" s="2">
        <v>4.8323394721283917</v>
      </c>
      <c r="AE25" s="1">
        <v>1.5726257559960833E-8</v>
      </c>
      <c r="AF25" s="2">
        <v>1.5916401556347495</v>
      </c>
      <c r="AG25" s="2">
        <v>0.27913625005735049</v>
      </c>
    </row>
    <row r="26" spans="2:33" x14ac:dyDescent="0.2">
      <c r="B26" t="s">
        <v>9</v>
      </c>
      <c r="C26" t="str">
        <f>VLOOKUP(B26,xwalk!$A$1:$B$66,2,FALSE)</f>
        <v>Switzerland</v>
      </c>
      <c r="D26" s="2">
        <v>12.7549786400989</v>
      </c>
      <c r="E26" s="2">
        <v>0.96071442581902378</v>
      </c>
      <c r="F26" s="2">
        <v>2.7130395829050822</v>
      </c>
      <c r="G26" s="2">
        <v>0.35561554221770109</v>
      </c>
      <c r="H26" s="2">
        <v>2.0459599709191738</v>
      </c>
      <c r="I26" s="2">
        <v>0.30199572284977927</v>
      </c>
      <c r="J26" s="2">
        <v>7.9665794943833008</v>
      </c>
      <c r="K26" s="2">
        <v>0.60438979196193898</v>
      </c>
      <c r="L26" s="2">
        <v>74.519442311693538</v>
      </c>
      <c r="M26" s="2">
        <v>1.1055454413125092</v>
      </c>
      <c r="N26" s="2">
        <v>6.1475600297632926</v>
      </c>
      <c r="O26" s="2">
        <v>0.54687297376774791</v>
      </c>
      <c r="P26" s="2">
        <v>0.78861271451176707</v>
      </c>
      <c r="Q26" s="2">
        <v>0.2251378840527514</v>
      </c>
      <c r="R26" s="2">
        <v>6.2997915217966591</v>
      </c>
      <c r="S26" s="2">
        <v>0.66599077909796356</v>
      </c>
      <c r="T26" s="2">
        <v>12.857455617498321</v>
      </c>
      <c r="U26" s="2">
        <v>0.87886641275127331</v>
      </c>
      <c r="V26" s="2">
        <v>73.906580116429964</v>
      </c>
      <c r="W26" s="2">
        <v>1.0739847855066482</v>
      </c>
      <c r="X26" s="2">
        <v>-6.607418610335607</v>
      </c>
      <c r="Y26" s="2">
        <v>1.3124337902389466E-10</v>
      </c>
      <c r="Z26" s="2">
        <v>-1.924426868393315</v>
      </c>
      <c r="AA26" s="2">
        <v>9.9497810267420284E-7</v>
      </c>
      <c r="AB26" s="2">
        <v>4.2538315508774858</v>
      </c>
      <c r="AC26" s="2">
        <v>1.7950747758731857E-9</v>
      </c>
      <c r="AD26" s="2">
        <v>4.89087612311502</v>
      </c>
      <c r="AE26" s="1">
        <v>7.0711240892955649E-7</v>
      </c>
      <c r="AF26" s="2">
        <v>-0.61286219526357399</v>
      </c>
      <c r="AG26" s="2">
        <v>0.67009110678315797</v>
      </c>
    </row>
    <row r="27" spans="2:33" x14ac:dyDescent="0.2">
      <c r="B27" t="s">
        <v>14</v>
      </c>
      <c r="C27" t="str">
        <f>VLOOKUP(B27,xwalk!$A$1:$B$66,2,FALSE)</f>
        <v>Germany</v>
      </c>
      <c r="D27" s="2">
        <v>9.8441981135851293</v>
      </c>
      <c r="E27" s="2">
        <v>0.81944703135776586</v>
      </c>
      <c r="F27" s="2">
        <v>3.985003065621382</v>
      </c>
      <c r="G27" s="2">
        <v>0.60925125668270685</v>
      </c>
      <c r="H27" s="2">
        <v>2.1627125474934972</v>
      </c>
      <c r="I27" s="2">
        <v>0.41162298967441968</v>
      </c>
      <c r="J27" s="2">
        <v>8.1665665398114839</v>
      </c>
      <c r="K27" s="2">
        <v>0.75238984199758274</v>
      </c>
      <c r="L27" s="2">
        <v>75.841519733488511</v>
      </c>
      <c r="M27" s="2">
        <v>1.2806857824770053</v>
      </c>
      <c r="N27" s="2">
        <v>5.9818685575251838</v>
      </c>
      <c r="O27" s="2">
        <v>0.73811786308693883</v>
      </c>
      <c r="P27" s="2">
        <v>1.4831018155651039</v>
      </c>
      <c r="Q27" s="2">
        <v>0.32858591075745186</v>
      </c>
      <c r="R27" s="2">
        <v>5.5394541255533758</v>
      </c>
      <c r="S27" s="2">
        <v>0.79305824343818232</v>
      </c>
      <c r="T27" s="2">
        <v>13.113873374552639</v>
      </c>
      <c r="U27" s="2">
        <v>0.79004576443093255</v>
      </c>
      <c r="V27" s="2">
        <v>73.881702126803688</v>
      </c>
      <c r="W27" s="2">
        <v>1.2210246617861407</v>
      </c>
      <c r="X27" s="2">
        <v>-3.8623295560599455</v>
      </c>
      <c r="Y27" s="2">
        <v>4.5545175452290049E-4</v>
      </c>
      <c r="Z27" s="2">
        <v>-2.5019012500562781</v>
      </c>
      <c r="AA27" s="2">
        <v>4.4703527659402972E-4</v>
      </c>
      <c r="AB27" s="2">
        <v>3.3767415780598786</v>
      </c>
      <c r="AC27" s="2">
        <v>1.7745678305834518E-4</v>
      </c>
      <c r="AD27" s="2">
        <v>4.9473068347411555</v>
      </c>
      <c r="AE27" s="1">
        <v>9.0104192789141036E-6</v>
      </c>
      <c r="AF27" s="2">
        <v>-1.9598176066848225</v>
      </c>
      <c r="AG27" s="2">
        <v>0.29431183218846679</v>
      </c>
    </row>
    <row r="28" spans="2:33" x14ac:dyDescent="0.2">
      <c r="B28" t="s">
        <v>31</v>
      </c>
      <c r="C28" t="str">
        <f>VLOOKUP(B28,xwalk!$A$1:$B$66,2,FALSE)</f>
        <v>Japan</v>
      </c>
      <c r="D28" s="2">
        <v>10.53741479903152</v>
      </c>
      <c r="E28" s="2">
        <v>0.82572753954006206</v>
      </c>
      <c r="F28" s="2">
        <v>4.8165791558474682</v>
      </c>
      <c r="G28" s="2">
        <v>0.6542301675471287</v>
      </c>
      <c r="H28" s="2">
        <v>2.7167011036020532</v>
      </c>
      <c r="I28" s="2">
        <v>0.48952212886105484</v>
      </c>
      <c r="J28" s="2">
        <v>8.8291067494666162</v>
      </c>
      <c r="K28" s="2">
        <v>0.70846603659680785</v>
      </c>
      <c r="L28" s="2">
        <v>73.100198192052332</v>
      </c>
      <c r="M28" s="2">
        <v>1.1616362878034265</v>
      </c>
      <c r="N28" s="2">
        <v>5.4432449977251354</v>
      </c>
      <c r="O28" s="2">
        <v>0.57657974597427597</v>
      </c>
      <c r="P28" s="2">
        <v>2.0025591727539429</v>
      </c>
      <c r="Q28" s="2">
        <v>0.34336986342797943</v>
      </c>
      <c r="R28" s="2">
        <v>5.7313969076389926</v>
      </c>
      <c r="S28" s="2">
        <v>0.80545808580305089</v>
      </c>
      <c r="T28" s="2">
        <v>13.80768636587549</v>
      </c>
      <c r="U28" s="2">
        <v>0.81699928715534398</v>
      </c>
      <c r="V28" s="2">
        <v>73.015112556006443</v>
      </c>
      <c r="W28" s="2">
        <v>1.1470798836672527</v>
      </c>
      <c r="X28" s="2">
        <v>-5.0941698013063847</v>
      </c>
      <c r="Y28" s="2">
        <v>7.3458784113622978E-8</v>
      </c>
      <c r="Z28" s="2">
        <v>-2.8140199830935253</v>
      </c>
      <c r="AA28" s="2">
        <v>3.7121538327420482E-5</v>
      </c>
      <c r="AB28" s="2">
        <v>3.0146958040369394</v>
      </c>
      <c r="AC28" s="2">
        <v>3.5512241238832258E-4</v>
      </c>
      <c r="AD28" s="2">
        <v>4.978579616408874</v>
      </c>
      <c r="AE28" s="1">
        <v>1.0169392251286664E-7</v>
      </c>
      <c r="AF28" s="2">
        <v>-8.5085636045889146E-2</v>
      </c>
      <c r="AG28" s="2">
        <v>0.9574755770160317</v>
      </c>
    </row>
    <row r="29" spans="2:33" x14ac:dyDescent="0.2">
      <c r="B29" t="s">
        <v>32</v>
      </c>
      <c r="C29" t="str">
        <f>VLOOKUP(B29,xwalk!$A$1:$B$66,2,FALSE)</f>
        <v>Kazakhstan</v>
      </c>
      <c r="D29" s="2">
        <v>15.60803475175549</v>
      </c>
      <c r="E29" s="2">
        <v>1.2612362273254532</v>
      </c>
      <c r="F29" s="2">
        <v>0.56037871899371883</v>
      </c>
      <c r="G29" s="2">
        <v>0.17387522688181323</v>
      </c>
      <c r="H29" s="2">
        <v>0.58942774486862959</v>
      </c>
      <c r="I29" s="2">
        <v>0.22724231758252583</v>
      </c>
      <c r="J29" s="2">
        <v>13.073152862436279</v>
      </c>
      <c r="K29" s="2">
        <v>1.0796035170528993</v>
      </c>
      <c r="L29" s="2">
        <v>70.169005921945882</v>
      </c>
      <c r="M29" s="2">
        <v>1.3995258754083555</v>
      </c>
      <c r="N29" s="2">
        <v>9.5055250920813386</v>
      </c>
      <c r="O29" s="2">
        <v>0.7737438039839073</v>
      </c>
      <c r="P29" s="2">
        <v>0.20857018342946559</v>
      </c>
      <c r="Q29" s="2">
        <v>0.12905454523079093</v>
      </c>
      <c r="R29" s="2">
        <v>0.76807609928139664</v>
      </c>
      <c r="S29" s="2">
        <v>0.23427607568955763</v>
      </c>
      <c r="T29" s="2">
        <v>18.102427209894259</v>
      </c>
      <c r="U29" s="2">
        <v>1.2179274086844307</v>
      </c>
      <c r="V29" s="2">
        <v>71.415401415313553</v>
      </c>
      <c r="W29" s="2">
        <v>1.1635824654185956</v>
      </c>
      <c r="X29" s="2">
        <v>-6.1025096596741513</v>
      </c>
      <c r="Y29" s="2">
        <v>1.4516933194120343E-6</v>
      </c>
      <c r="Z29" s="2">
        <v>-0.35180853556425323</v>
      </c>
      <c r="AA29" s="2">
        <v>0.10795336457190093</v>
      </c>
      <c r="AB29" s="2">
        <v>0.17864835441276705</v>
      </c>
      <c r="AC29" s="2">
        <v>0.53267941747981884</v>
      </c>
      <c r="AD29" s="2">
        <v>5.0292743474579797</v>
      </c>
      <c r="AE29" s="1">
        <v>5.3007569807790762E-4</v>
      </c>
      <c r="AF29" s="2">
        <v>1.2463954933676717</v>
      </c>
      <c r="AG29" s="2">
        <v>0.46248856376723385</v>
      </c>
    </row>
    <row r="30" spans="2:33" x14ac:dyDescent="0.2">
      <c r="B30" t="s">
        <v>42</v>
      </c>
      <c r="C30" t="str">
        <f>VLOOKUP(B30,xwalk!$A$1:$B$66,2,FALSE)</f>
        <v>Netherlands</v>
      </c>
      <c r="D30" s="2">
        <v>14.50433011655962</v>
      </c>
      <c r="E30" s="2">
        <v>1.1378356059646142</v>
      </c>
      <c r="F30" s="2">
        <v>1.7899130920619171</v>
      </c>
      <c r="G30" s="2">
        <v>0.40543242629572329</v>
      </c>
      <c r="H30" s="2">
        <v>1.829187495114696</v>
      </c>
      <c r="I30" s="2">
        <v>0.35331231163752275</v>
      </c>
      <c r="J30" s="2">
        <v>9.6323420177276731</v>
      </c>
      <c r="K30" s="2">
        <v>0.85838373421341485</v>
      </c>
      <c r="L30" s="2">
        <v>72.244227278536101</v>
      </c>
      <c r="M30" s="2">
        <v>1.4883687236964971</v>
      </c>
      <c r="N30" s="2">
        <v>8.0775961443666517</v>
      </c>
      <c r="O30" s="2">
        <v>1.0099805683950034</v>
      </c>
      <c r="P30" s="2">
        <v>0.85849495708256907</v>
      </c>
      <c r="Q30" s="2">
        <v>0.2658961472042804</v>
      </c>
      <c r="R30" s="2">
        <v>5.1914382882034804</v>
      </c>
      <c r="S30" s="2">
        <v>1.1093939163398314</v>
      </c>
      <c r="T30" s="2">
        <v>14.669478063956101</v>
      </c>
      <c r="U30" s="2">
        <v>0.98749507492012845</v>
      </c>
      <c r="V30" s="2">
        <v>71.202992546391215</v>
      </c>
      <c r="W30" s="2">
        <v>1.6779938641243146</v>
      </c>
      <c r="X30" s="2">
        <v>-6.4267339721929684</v>
      </c>
      <c r="Y30" s="2">
        <v>5.8042061593060536E-7</v>
      </c>
      <c r="Z30" s="2">
        <v>-0.931418134979348</v>
      </c>
      <c r="AA30" s="2">
        <v>4.2285084770807807E-2</v>
      </c>
      <c r="AB30" s="2">
        <v>3.3622507930887844</v>
      </c>
      <c r="AC30" s="2">
        <v>5.0191931339788288E-3</v>
      </c>
      <c r="AD30" s="2">
        <v>5.0371360462284276</v>
      </c>
      <c r="AE30" s="1">
        <v>1.5060171808852844E-4</v>
      </c>
      <c r="AF30" s="2">
        <v>-1.0412347321448863</v>
      </c>
      <c r="AG30" s="2">
        <v>0.62906994982537279</v>
      </c>
    </row>
    <row r="31" spans="2:33" x14ac:dyDescent="0.2">
      <c r="B31" t="s">
        <v>29</v>
      </c>
      <c r="C31" t="str">
        <f>VLOOKUP(B31,xwalk!$A$1:$B$66,2,FALSE)</f>
        <v>Italy</v>
      </c>
      <c r="D31" s="2">
        <v>13.363788018351739</v>
      </c>
      <c r="E31" s="2">
        <v>0.55345536846696963</v>
      </c>
      <c r="F31" s="2">
        <v>3.8819518007452571</v>
      </c>
      <c r="G31" s="2">
        <v>0.32259933381496336</v>
      </c>
      <c r="H31" s="2">
        <v>2.2445610437139458</v>
      </c>
      <c r="I31" s="2">
        <v>0.20935174804856155</v>
      </c>
      <c r="J31" s="2">
        <v>7.9477451273734303</v>
      </c>
      <c r="K31" s="2">
        <v>0.4011673638334306</v>
      </c>
      <c r="L31" s="2">
        <v>72.561954009815622</v>
      </c>
      <c r="M31" s="2">
        <v>0.62340560220236996</v>
      </c>
      <c r="N31" s="2">
        <v>7.1009682439477739</v>
      </c>
      <c r="O31" s="2">
        <v>0.36373253023768959</v>
      </c>
      <c r="P31" s="2">
        <v>2.0934957943174259</v>
      </c>
      <c r="Q31" s="2">
        <v>0.24122595381963058</v>
      </c>
      <c r="R31" s="2">
        <v>4.2977436698840581</v>
      </c>
      <c r="S31" s="2">
        <v>0.36919385811257971</v>
      </c>
      <c r="T31" s="2">
        <v>13.01362504676147</v>
      </c>
      <c r="U31" s="2">
        <v>0.51135134026036322</v>
      </c>
      <c r="V31" s="2">
        <v>73.494167245089272</v>
      </c>
      <c r="W31" s="2">
        <v>0.65936468206568399</v>
      </c>
      <c r="X31" s="2">
        <v>-6.2628197744039653</v>
      </c>
      <c r="Y31" s="2">
        <v>6.7173202621359802E-26</v>
      </c>
      <c r="Z31" s="2">
        <v>-1.7884560064278312</v>
      </c>
      <c r="AA31" s="2">
        <v>1.4096269141536598E-5</v>
      </c>
      <c r="AB31" s="2">
        <v>2.0531826261701123</v>
      </c>
      <c r="AC31" s="2">
        <v>2.5314924176417609E-7</v>
      </c>
      <c r="AD31" s="2">
        <v>5.0658799193880402</v>
      </c>
      <c r="AE31" s="1">
        <v>1.4424518108080244E-15</v>
      </c>
      <c r="AF31" s="2">
        <v>0.9322132352736503</v>
      </c>
      <c r="AG31" s="2">
        <v>0.32034837208411876</v>
      </c>
    </row>
    <row r="32" spans="2:33" x14ac:dyDescent="0.2">
      <c r="B32" t="s">
        <v>6</v>
      </c>
      <c r="C32" t="str">
        <f>VLOOKUP(B32,xwalk!$A$1:$B$66,2,FALSE)</f>
        <v>Bulgaria</v>
      </c>
      <c r="D32" s="2">
        <v>12.75822120154595</v>
      </c>
      <c r="E32" s="2">
        <v>1.054941649451778</v>
      </c>
      <c r="F32" s="2">
        <v>2.3375910301811031</v>
      </c>
      <c r="G32" s="2">
        <v>0.39391847916270478</v>
      </c>
      <c r="H32" s="2">
        <v>0.78629005527084961</v>
      </c>
      <c r="I32" s="2">
        <v>0.23896492934266836</v>
      </c>
      <c r="J32" s="2">
        <v>8.8244308983684689</v>
      </c>
      <c r="K32" s="2">
        <v>0.81844248225370364</v>
      </c>
      <c r="L32" s="2">
        <v>75.293466814633632</v>
      </c>
      <c r="M32" s="2">
        <v>1.2071346905159959</v>
      </c>
      <c r="N32" s="2">
        <v>4.8572298929648454</v>
      </c>
      <c r="O32" s="2">
        <v>0.55630702280183741</v>
      </c>
      <c r="P32" s="2">
        <v>1.5183339532617059</v>
      </c>
      <c r="Q32" s="2">
        <v>0.36458315532806307</v>
      </c>
      <c r="R32" s="2">
        <v>4.1359518937842639</v>
      </c>
      <c r="S32" s="2">
        <v>0.8034210852665119</v>
      </c>
      <c r="T32" s="2">
        <v>13.96875653456898</v>
      </c>
      <c r="U32" s="2">
        <v>0.9984542505255134</v>
      </c>
      <c r="V32" s="2">
        <v>75.519727725420211</v>
      </c>
      <c r="W32" s="2">
        <v>1.254813821223937</v>
      </c>
      <c r="X32" s="2">
        <v>-7.900991308581105</v>
      </c>
      <c r="Y32" s="2">
        <v>1.4234302419705936E-11</v>
      </c>
      <c r="Z32" s="2">
        <v>-0.8192570769193972</v>
      </c>
      <c r="AA32" s="2">
        <v>0.10130566246792257</v>
      </c>
      <c r="AB32" s="2">
        <v>3.3496618385134145</v>
      </c>
      <c r="AC32" s="2">
        <v>5.4403920747947444E-5</v>
      </c>
      <c r="AD32" s="2">
        <v>5.1443256362005112</v>
      </c>
      <c r="AE32" s="1">
        <v>4.8922007436137172E-5</v>
      </c>
      <c r="AF32" s="2">
        <v>0.22626091078657851</v>
      </c>
      <c r="AG32" s="2">
        <v>0.89896773810412189</v>
      </c>
    </row>
    <row r="33" spans="2:33" x14ac:dyDescent="0.2">
      <c r="B33" t="s">
        <v>59</v>
      </c>
      <c r="C33" t="str">
        <f>VLOOKUP(B33,xwalk!$A$1:$B$66,2,FALSE)</f>
        <v>Thailand</v>
      </c>
      <c r="D33" s="2">
        <v>17.77075319391966</v>
      </c>
      <c r="E33" s="2">
        <v>1.0359079354817364</v>
      </c>
      <c r="F33" s="2">
        <v>0.82735681156802154</v>
      </c>
      <c r="G33" s="2">
        <v>0.2048057748564627</v>
      </c>
      <c r="H33" s="2">
        <v>0.81217918141048528</v>
      </c>
      <c r="I33" s="2">
        <v>0.23924202530195923</v>
      </c>
      <c r="J33" s="2">
        <v>10.599518485926319</v>
      </c>
      <c r="K33" s="2">
        <v>0.7228965760264604</v>
      </c>
      <c r="L33" s="2">
        <v>69.990192327175521</v>
      </c>
      <c r="M33" s="2">
        <v>1.059873198165711</v>
      </c>
      <c r="N33" s="2">
        <v>9.1061416263176493</v>
      </c>
      <c r="O33" s="2">
        <v>0.78284562310836925</v>
      </c>
      <c r="P33" s="2">
        <v>0.34512949544425719</v>
      </c>
      <c r="Q33" s="2">
        <v>0.1338648683950853</v>
      </c>
      <c r="R33" s="2">
        <v>4.0114398182912314</v>
      </c>
      <c r="S33" s="2">
        <v>0.70642972328655906</v>
      </c>
      <c r="T33" s="2">
        <v>15.877387513034551</v>
      </c>
      <c r="U33" s="2">
        <v>0.87848126256217396</v>
      </c>
      <c r="V33" s="2">
        <v>70.659901546912323</v>
      </c>
      <c r="W33" s="2">
        <v>1.1186174018641035</v>
      </c>
      <c r="X33" s="2">
        <v>-8.6646115676020106</v>
      </c>
      <c r="Y33" s="2">
        <v>2.9307680914793804E-13</v>
      </c>
      <c r="Z33" s="2">
        <v>-0.48222731612376435</v>
      </c>
      <c r="AA33" s="2">
        <v>4.198592467796098E-2</v>
      </c>
      <c r="AB33" s="2">
        <v>3.1992606368807461</v>
      </c>
      <c r="AC33" s="2">
        <v>1.2528765341852054E-5</v>
      </c>
      <c r="AD33" s="2">
        <v>5.2778690271082311</v>
      </c>
      <c r="AE33" s="1">
        <v>4.8610615706708273E-6</v>
      </c>
      <c r="AF33" s="2">
        <v>0.6697092197368022</v>
      </c>
      <c r="AG33" s="2">
        <v>0.68138522454801786</v>
      </c>
    </row>
    <row r="34" spans="2:33" x14ac:dyDescent="0.2">
      <c r="B34" t="s">
        <v>54</v>
      </c>
      <c r="C34" t="str">
        <f>VLOOKUP(B34,xwalk!$A$1:$B$66,2,FALSE)</f>
        <v>Serbia</v>
      </c>
      <c r="D34" s="2">
        <v>15.779631378533191</v>
      </c>
      <c r="E34" s="2">
        <v>1.093774963872054</v>
      </c>
      <c r="F34" s="2">
        <v>1.6721775876610701</v>
      </c>
      <c r="G34" s="2">
        <v>0.33581950137479183</v>
      </c>
      <c r="H34" s="2">
        <v>0.95297317524645975</v>
      </c>
      <c r="I34" s="2">
        <v>0.24463178387774184</v>
      </c>
      <c r="J34" s="2">
        <v>10.130699461382349</v>
      </c>
      <c r="K34" s="2">
        <v>0.64510923275508902</v>
      </c>
      <c r="L34" s="2">
        <v>71.464518397176917</v>
      </c>
      <c r="M34" s="2">
        <v>1.1895395484288349</v>
      </c>
      <c r="N34" s="2">
        <v>7.8224303115030622</v>
      </c>
      <c r="O34" s="2">
        <v>0.7159973876313378</v>
      </c>
      <c r="P34" s="2">
        <v>0.65260831641451733</v>
      </c>
      <c r="Q34" s="2">
        <v>0.22221002259118311</v>
      </c>
      <c r="R34" s="2">
        <v>3.3689265353729638</v>
      </c>
      <c r="S34" s="2">
        <v>0.4993411862249908</v>
      </c>
      <c r="T34" s="2">
        <v>15.48564342074482</v>
      </c>
      <c r="U34" s="2">
        <v>0.87213771068797052</v>
      </c>
      <c r="V34" s="2">
        <v>72.670391415964659</v>
      </c>
      <c r="W34" s="2">
        <v>1.0223104970773482</v>
      </c>
      <c r="X34" s="2">
        <v>-7.9572010670301285</v>
      </c>
      <c r="Y34" s="2">
        <v>4.1317041299941904E-10</v>
      </c>
      <c r="Z34" s="2">
        <v>-1.0195692712465527</v>
      </c>
      <c r="AA34" s="2">
        <v>8.7811718410351555E-3</v>
      </c>
      <c r="AB34" s="2">
        <v>2.4159533601265042</v>
      </c>
      <c r="AC34" s="2">
        <v>1.8243909817757857E-5</v>
      </c>
      <c r="AD34" s="2">
        <v>5.3549439593624708</v>
      </c>
      <c r="AE34" s="1">
        <v>5.4162945223687598E-7</v>
      </c>
      <c r="AF34" s="2">
        <v>1.2058730187877416</v>
      </c>
      <c r="AG34" s="2">
        <v>0.43622063835186003</v>
      </c>
    </row>
    <row r="35" spans="2:33" x14ac:dyDescent="0.2">
      <c r="B35" t="s">
        <v>37</v>
      </c>
      <c r="C35" t="str">
        <f>VLOOKUP(B35,xwalk!$A$1:$B$66,2,FALSE)</f>
        <v>Latvia</v>
      </c>
      <c r="D35" s="2">
        <v>8.5757303945484615</v>
      </c>
      <c r="E35" s="2">
        <v>0.99077390873967341</v>
      </c>
      <c r="F35" s="2">
        <v>6.1261643249509916</v>
      </c>
      <c r="G35" s="2">
        <v>0.79196595519942403</v>
      </c>
      <c r="H35" s="2">
        <v>1.7239029494854119</v>
      </c>
      <c r="I35" s="2">
        <v>0.34883978618998801</v>
      </c>
      <c r="J35" s="2">
        <v>7.7241922150269131</v>
      </c>
      <c r="K35" s="2">
        <v>0.92165475311492218</v>
      </c>
      <c r="L35" s="2">
        <v>75.850010115988226</v>
      </c>
      <c r="M35" s="2">
        <v>1.2705583062561525</v>
      </c>
      <c r="N35" s="2">
        <v>6.0926637495711367</v>
      </c>
      <c r="O35" s="2">
        <v>0.8769661587309483</v>
      </c>
      <c r="P35" s="2">
        <v>3.4598675809365189</v>
      </c>
      <c r="Q35" s="2">
        <v>0.57333874732318979</v>
      </c>
      <c r="R35" s="2">
        <v>4.4209704799603244</v>
      </c>
      <c r="S35" s="2">
        <v>0.72253430058877166</v>
      </c>
      <c r="T35" s="2">
        <v>13.090276621396351</v>
      </c>
      <c r="U35" s="2">
        <v>1.2234846613225336</v>
      </c>
      <c r="V35" s="2">
        <v>72.936221568135664</v>
      </c>
      <c r="W35" s="2">
        <v>1.4852085616790105</v>
      </c>
      <c r="X35" s="2">
        <v>-2.4830666449773249</v>
      </c>
      <c r="Y35" s="2">
        <v>5.9193162163618133E-2</v>
      </c>
      <c r="Z35" s="2">
        <v>-2.6662967440144727</v>
      </c>
      <c r="AA35" s="2">
        <v>2.5280159310200486E-3</v>
      </c>
      <c r="AB35" s="2">
        <v>2.6970675304749125</v>
      </c>
      <c r="AC35" s="2">
        <v>6.7585428408015495E-4</v>
      </c>
      <c r="AD35" s="2">
        <v>5.3660844063694375</v>
      </c>
      <c r="AE35" s="1">
        <v>6.1359128200653295E-4</v>
      </c>
      <c r="AF35" s="2">
        <v>-2.9137885478525618</v>
      </c>
      <c r="AG35" s="2">
        <v>0.12881388991079387</v>
      </c>
    </row>
    <row r="36" spans="2:33" x14ac:dyDescent="0.2">
      <c r="B36" t="s">
        <v>26</v>
      </c>
      <c r="C36" t="str">
        <f>VLOOKUP(B36,xwalk!$A$1:$B$66,2,FALSE)</f>
        <v>Ireland</v>
      </c>
      <c r="D36" s="2">
        <v>15.037430469417499</v>
      </c>
      <c r="E36" s="2">
        <v>0.94015891577560606</v>
      </c>
      <c r="F36" s="2">
        <v>1.5020461809655139</v>
      </c>
      <c r="G36" s="2">
        <v>0.49292810882500071</v>
      </c>
      <c r="H36" s="2">
        <v>0.90221509846481096</v>
      </c>
      <c r="I36" s="2">
        <v>0.24712789079373837</v>
      </c>
      <c r="J36" s="2">
        <v>11.01481856779319</v>
      </c>
      <c r="K36" s="2">
        <v>0.81074012246098215</v>
      </c>
      <c r="L36" s="2">
        <v>71.54348968335897</v>
      </c>
      <c r="M36" s="2">
        <v>1.1591562618384146</v>
      </c>
      <c r="N36" s="2">
        <v>10.112423133427651</v>
      </c>
      <c r="O36" s="2">
        <v>0.79441412234571585</v>
      </c>
      <c r="P36" s="2">
        <v>0.54441884179397682</v>
      </c>
      <c r="Q36" s="2">
        <v>0.20718974614666064</v>
      </c>
      <c r="R36" s="2">
        <v>1.8497883326144731</v>
      </c>
      <c r="S36" s="2">
        <v>0.31509292456231813</v>
      </c>
      <c r="T36" s="2">
        <v>16.53533007208835</v>
      </c>
      <c r="U36" s="2">
        <v>0.88687958385403387</v>
      </c>
      <c r="V36" s="2">
        <v>70.958039620075553</v>
      </c>
      <c r="W36" s="2">
        <v>1.2712892027942613</v>
      </c>
      <c r="X36" s="2">
        <v>-4.9250073359898483</v>
      </c>
      <c r="Y36" s="2">
        <v>1.2675324373303512E-4</v>
      </c>
      <c r="Z36" s="2">
        <v>-0.95762733917153708</v>
      </c>
      <c r="AA36" s="2">
        <v>7.7982133460731601E-2</v>
      </c>
      <c r="AB36" s="2">
        <v>0.9475732341496621</v>
      </c>
      <c r="AC36" s="2">
        <v>1.4404413032201271E-2</v>
      </c>
      <c r="AD36" s="2">
        <v>5.5205115042951594</v>
      </c>
      <c r="AE36" s="1">
        <v>9.3321283029996282E-8</v>
      </c>
      <c r="AF36" s="2">
        <v>-0.58545006328341742</v>
      </c>
      <c r="AG36" s="2">
        <v>0.73587955259427118</v>
      </c>
    </row>
    <row r="37" spans="2:33" x14ac:dyDescent="0.2">
      <c r="B37" t="s">
        <v>10</v>
      </c>
      <c r="C37" t="str">
        <f>VLOOKUP(B37,xwalk!$A$1:$B$66,2,FALSE)</f>
        <v>Chile</v>
      </c>
      <c r="D37" s="2">
        <v>14.91165798610726</v>
      </c>
      <c r="E37" s="2">
        <v>1.0173858644650291</v>
      </c>
      <c r="F37" s="2">
        <v>2.2603076566272091</v>
      </c>
      <c r="G37" s="2">
        <v>0.329349200313302</v>
      </c>
      <c r="H37" s="2">
        <v>1.1425549036535341</v>
      </c>
      <c r="I37" s="2">
        <v>0.28252714381068378</v>
      </c>
      <c r="J37" s="2">
        <v>9.0828869722372403</v>
      </c>
      <c r="K37" s="2">
        <v>0.68950734858037821</v>
      </c>
      <c r="L37" s="2">
        <v>72.602592481374757</v>
      </c>
      <c r="M37" s="2">
        <v>1.079521308962577</v>
      </c>
      <c r="N37" s="2">
        <v>7.5634496236023034</v>
      </c>
      <c r="O37" s="2">
        <v>0.69145963871503835</v>
      </c>
      <c r="P37" s="2">
        <v>0.72033677673515506</v>
      </c>
      <c r="Q37" s="2">
        <v>0.20420112228427317</v>
      </c>
      <c r="R37" s="2">
        <v>4.6379316495676601</v>
      </c>
      <c r="S37" s="2">
        <v>0.54852335642068495</v>
      </c>
      <c r="T37" s="2">
        <v>14.78242517048391</v>
      </c>
      <c r="U37" s="2">
        <v>0.78621129116704636</v>
      </c>
      <c r="V37" s="2">
        <v>72.295856779610972</v>
      </c>
      <c r="W37" s="2">
        <v>1.1170159369364814</v>
      </c>
      <c r="X37" s="2">
        <v>-7.3482083625049563</v>
      </c>
      <c r="Y37" s="2">
        <v>1.2947377405139194E-10</v>
      </c>
      <c r="Z37" s="2">
        <v>-1.5399708798920542</v>
      </c>
      <c r="AA37" s="2">
        <v>1.2938950318125335E-4</v>
      </c>
      <c r="AB37" s="2">
        <v>3.4953767459141263</v>
      </c>
      <c r="AC37" s="2">
        <v>6.0902172228993945E-10</v>
      </c>
      <c r="AD37" s="2">
        <v>5.6995381982466693</v>
      </c>
      <c r="AE37" s="1">
        <v>3.2414984752062746E-10</v>
      </c>
      <c r="AF37" s="2">
        <v>-0.30673570176378462</v>
      </c>
      <c r="AG37" s="2">
        <v>0.83122388893552768</v>
      </c>
    </row>
    <row r="38" spans="2:33" x14ac:dyDescent="0.2">
      <c r="B38" t="s">
        <v>25</v>
      </c>
      <c r="C38" t="str">
        <f>VLOOKUP(B38,xwalk!$A$1:$B$66,2,FALSE)</f>
        <v>Indonesia</v>
      </c>
      <c r="D38" s="2">
        <v>19.248168630052049</v>
      </c>
      <c r="E38" s="2">
        <v>0.96000231250164203</v>
      </c>
      <c r="F38" s="2">
        <v>0.74897280900509222</v>
      </c>
      <c r="G38" s="2">
        <v>0.2471390129001492</v>
      </c>
      <c r="H38" s="2">
        <v>0.257412515441311</v>
      </c>
      <c r="I38" s="2">
        <v>0.1255687238237273</v>
      </c>
      <c r="J38" s="2">
        <v>13.12182196651726</v>
      </c>
      <c r="K38" s="2">
        <v>1.0353058897619647</v>
      </c>
      <c r="L38" s="2">
        <v>66.623624078984278</v>
      </c>
      <c r="M38" s="2">
        <v>1.4034894258839681</v>
      </c>
      <c r="N38" s="2">
        <v>11.362071863899841</v>
      </c>
      <c r="O38" s="2">
        <v>0.99163667211795015</v>
      </c>
      <c r="P38" s="2">
        <v>0.41987537002973691</v>
      </c>
      <c r="Q38" s="2">
        <v>0.18212905462214019</v>
      </c>
      <c r="R38" s="2">
        <v>1.6496965717687631</v>
      </c>
      <c r="S38" s="2">
        <v>0.42646653155538211</v>
      </c>
      <c r="T38" s="2">
        <v>18.892298254093131</v>
      </c>
      <c r="U38" s="2">
        <v>1.1242686861112179</v>
      </c>
      <c r="V38" s="2">
        <v>67.676057940208537</v>
      </c>
      <c r="W38" s="2">
        <v>1.1588301772654086</v>
      </c>
      <c r="X38" s="2">
        <v>-7.8860967661522086</v>
      </c>
      <c r="Y38" s="2">
        <v>3.6852854312395344E-11</v>
      </c>
      <c r="Z38" s="2">
        <v>-0.32909743897535532</v>
      </c>
      <c r="AA38" s="2">
        <v>0.28909096909700016</v>
      </c>
      <c r="AB38" s="2">
        <v>1.3922840563274521</v>
      </c>
      <c r="AC38" s="2">
        <v>1.5325997523028842E-3</v>
      </c>
      <c r="AD38" s="2">
        <v>5.7704762875758711</v>
      </c>
      <c r="AE38" s="1">
        <v>8.9994105046955475E-5</v>
      </c>
      <c r="AF38" s="2">
        <v>1.0524338612242587</v>
      </c>
      <c r="AG38" s="2">
        <v>0.54410249966794422</v>
      </c>
    </row>
    <row r="39" spans="2:33" x14ac:dyDescent="0.2">
      <c r="B39" t="s">
        <v>8</v>
      </c>
      <c r="C39" t="str">
        <f>VLOOKUP(B39,xwalk!$A$1:$B$66,2,FALSE)</f>
        <v>Canada</v>
      </c>
      <c r="D39" s="2">
        <v>14.560014809666059</v>
      </c>
      <c r="E39" s="2">
        <v>0.61479419560511173</v>
      </c>
      <c r="F39" s="2">
        <v>1.9270930636291821</v>
      </c>
      <c r="G39" s="2">
        <v>0.22967926511031966</v>
      </c>
      <c r="H39" s="2">
        <v>2.1272928350173732</v>
      </c>
      <c r="I39" s="2">
        <v>0.25184765073159482</v>
      </c>
      <c r="J39" s="2">
        <v>9.61907818766106</v>
      </c>
      <c r="K39" s="2">
        <v>0.52525208718219596</v>
      </c>
      <c r="L39" s="2">
        <v>71.766521104026324</v>
      </c>
      <c r="M39" s="2">
        <v>0.80593368828298018</v>
      </c>
      <c r="N39" s="2">
        <v>7.3222254679742074</v>
      </c>
      <c r="O39" s="2">
        <v>0.55202614809280337</v>
      </c>
      <c r="P39" s="2">
        <v>1.319885419181172</v>
      </c>
      <c r="Q39" s="2">
        <v>0.2197579293769456</v>
      </c>
      <c r="R39" s="2">
        <v>3.4285562317448859</v>
      </c>
      <c r="S39" s="2">
        <v>0.32232363727427138</v>
      </c>
      <c r="T39" s="2">
        <v>15.39808073957242</v>
      </c>
      <c r="U39" s="2">
        <v>0.72492360144046042</v>
      </c>
      <c r="V39" s="2">
        <v>72.531252141527318</v>
      </c>
      <c r="W39" s="2">
        <v>0.87832811573683278</v>
      </c>
      <c r="X39" s="2">
        <v>-7.237789341691852</v>
      </c>
      <c r="Y39" s="2">
        <v>3.6494422511025086E-20</v>
      </c>
      <c r="Z39" s="2">
        <v>-0.60720764444801012</v>
      </c>
      <c r="AA39" s="2">
        <v>6.5450770698012528E-2</v>
      </c>
      <c r="AB39" s="2">
        <v>1.3012633967275127</v>
      </c>
      <c r="AC39" s="2">
        <v>1.0008701604785886E-3</v>
      </c>
      <c r="AD39" s="2">
        <v>5.7790025519113595</v>
      </c>
      <c r="AE39" s="1">
        <v>3.3695217352061195E-14</v>
      </c>
      <c r="AF39" s="2">
        <v>0.76473103750099369</v>
      </c>
      <c r="AG39" s="2">
        <v>0.49576504972187141</v>
      </c>
    </row>
    <row r="40" spans="2:33" x14ac:dyDescent="0.2">
      <c r="B40" t="s">
        <v>11</v>
      </c>
      <c r="C40" t="str">
        <f>VLOOKUP(B40,xwalk!$A$1:$B$66,2,FALSE)</f>
        <v>Colombia</v>
      </c>
      <c r="D40" s="2">
        <v>16.00713662415664</v>
      </c>
      <c r="E40" s="2">
        <v>0.98551064627257889</v>
      </c>
      <c r="F40" s="2">
        <v>1.614139097269345</v>
      </c>
      <c r="G40" s="2">
        <v>0.4266285568945416</v>
      </c>
      <c r="H40" s="2">
        <v>0.90063481579176397</v>
      </c>
      <c r="I40" s="2">
        <v>0.23705232794076997</v>
      </c>
      <c r="J40" s="2">
        <v>10.44385373214006</v>
      </c>
      <c r="K40" s="2">
        <v>1.0024478269330088</v>
      </c>
      <c r="L40" s="2">
        <v>71.03423573064218</v>
      </c>
      <c r="M40" s="2">
        <v>1.2056552531991098</v>
      </c>
      <c r="N40" s="2">
        <v>8.1309307514004985</v>
      </c>
      <c r="O40" s="2">
        <v>0.65251588319624598</v>
      </c>
      <c r="P40" s="2">
        <v>0.99729106066189366</v>
      </c>
      <c r="Q40" s="2">
        <v>0.27858259599363139</v>
      </c>
      <c r="R40" s="2">
        <v>3.818600828369394</v>
      </c>
      <c r="S40" s="2">
        <v>0.49049008873926914</v>
      </c>
      <c r="T40" s="2">
        <v>16.477553319711539</v>
      </c>
      <c r="U40" s="2">
        <v>1.048706202045415</v>
      </c>
      <c r="V40" s="2">
        <v>70.575624039856692</v>
      </c>
      <c r="W40" s="2">
        <v>1.3925195843542129</v>
      </c>
      <c r="X40" s="2">
        <v>-7.8762058727561417</v>
      </c>
      <c r="Y40" s="2">
        <v>1.2224192988809658E-10</v>
      </c>
      <c r="Z40" s="2">
        <v>-0.61684803660745136</v>
      </c>
      <c r="AA40" s="2">
        <v>0.22921683163413811</v>
      </c>
      <c r="AB40" s="2">
        <v>2.9179660125776299</v>
      </c>
      <c r="AC40" s="2">
        <v>2.1637977271327496E-9</v>
      </c>
      <c r="AD40" s="2">
        <v>6.0336995875714798</v>
      </c>
      <c r="AE40" s="1">
        <v>5.4130341799552872E-6</v>
      </c>
      <c r="AF40" s="2">
        <v>-0.45861169078548869</v>
      </c>
      <c r="AG40" s="2">
        <v>0.80047317835943577</v>
      </c>
    </row>
    <row r="41" spans="2:33" x14ac:dyDescent="0.2">
      <c r="B41" t="s">
        <v>49</v>
      </c>
      <c r="C41" t="str">
        <f>VLOOKUP(B41,xwalk!$A$1:$B$66,2,FALSE)</f>
        <v>Shanghai-China</v>
      </c>
      <c r="D41" s="2">
        <v>9.6793449530224276</v>
      </c>
      <c r="E41" s="2">
        <v>0.76928060301246681</v>
      </c>
      <c r="F41" s="2">
        <v>7.1792488272061821</v>
      </c>
      <c r="G41" s="2">
        <v>0.73733244051016789</v>
      </c>
      <c r="H41" s="2">
        <v>2.8181176854768419</v>
      </c>
      <c r="I41" s="2">
        <v>0.44868946389616599</v>
      </c>
      <c r="J41" s="2">
        <v>8.7344900291415719</v>
      </c>
      <c r="K41" s="2">
        <v>0.79696698374395414</v>
      </c>
      <c r="L41" s="2">
        <v>71.58879850515298</v>
      </c>
      <c r="M41" s="2">
        <v>1.2517387709106915</v>
      </c>
      <c r="N41" s="2">
        <v>5.4935859990741926</v>
      </c>
      <c r="O41" s="2">
        <v>0.41551752937946274</v>
      </c>
      <c r="P41" s="2">
        <v>2.408091277038038</v>
      </c>
      <c r="Q41" s="2">
        <v>0.4837476928479299</v>
      </c>
      <c r="R41" s="2">
        <v>4.0672517745292254</v>
      </c>
      <c r="S41" s="2">
        <v>0.48054368827693011</v>
      </c>
      <c r="T41" s="2">
        <v>14.84316881033595</v>
      </c>
      <c r="U41" s="2">
        <v>0.95770795704714362</v>
      </c>
      <c r="V41" s="2">
        <v>73.187902139022597</v>
      </c>
      <c r="W41" s="2">
        <v>1.1556844693148902</v>
      </c>
      <c r="X41" s="2">
        <v>-4.1857589539482349</v>
      </c>
      <c r="Y41" s="2">
        <v>3.6581528018906745E-7</v>
      </c>
      <c r="Z41" s="2">
        <v>-4.7711575501681445</v>
      </c>
      <c r="AA41" s="2">
        <v>4.0644394609455574E-8</v>
      </c>
      <c r="AB41" s="2">
        <v>1.2491340890523834</v>
      </c>
      <c r="AC41" s="2">
        <v>8.0693407288785948E-2</v>
      </c>
      <c r="AD41" s="2">
        <v>6.1086787811943779</v>
      </c>
      <c r="AE41" s="1">
        <v>2.0776787362763259E-7</v>
      </c>
      <c r="AF41" s="2">
        <v>1.5991036338696176</v>
      </c>
      <c r="AG41" s="2">
        <v>0.32666896680973495</v>
      </c>
    </row>
    <row r="42" spans="2:33" x14ac:dyDescent="0.2">
      <c r="B42" t="s">
        <v>41</v>
      </c>
      <c r="C42" t="str">
        <f>VLOOKUP(B42,xwalk!$A$1:$B$66,2,FALSE)</f>
        <v>Malaysia</v>
      </c>
      <c r="D42" s="2">
        <v>18.66310596543169</v>
      </c>
      <c r="E42" s="2">
        <v>1.0960854656729098</v>
      </c>
      <c r="F42" s="2">
        <v>0.35004840778467983</v>
      </c>
      <c r="G42" s="2">
        <v>8.9757149472590378E-2</v>
      </c>
      <c r="H42" s="2">
        <v>0.42839679215258458</v>
      </c>
      <c r="I42" s="2">
        <v>0.21486605837028674</v>
      </c>
      <c r="J42" s="2">
        <v>12.538696415889261</v>
      </c>
      <c r="K42" s="2">
        <v>0.86013014929643161</v>
      </c>
      <c r="L42" s="2">
        <v>68.019752418741774</v>
      </c>
      <c r="M42" s="2">
        <v>1.3692022630877714</v>
      </c>
      <c r="N42" s="2">
        <v>11.06595237725614</v>
      </c>
      <c r="O42" s="2">
        <v>0.85521806209133933</v>
      </c>
      <c r="P42" s="2">
        <v>0.47600581279530663</v>
      </c>
      <c r="Q42" s="2">
        <v>0.13807233797665219</v>
      </c>
      <c r="R42" s="2">
        <v>1.2065045117564379</v>
      </c>
      <c r="S42" s="2">
        <v>0.2792404769041773</v>
      </c>
      <c r="T42" s="2">
        <v>18.994942106545238</v>
      </c>
      <c r="U42" s="2">
        <v>0.9649309836184442</v>
      </c>
      <c r="V42" s="2">
        <v>68.25659519164688</v>
      </c>
      <c r="W42" s="2">
        <v>1.0972945222803243</v>
      </c>
      <c r="X42" s="2">
        <v>-7.5971535881755496</v>
      </c>
      <c r="Y42" s="2">
        <v>5.5416419340643964E-8</v>
      </c>
      <c r="Z42" s="2">
        <v>0.1259574050106268</v>
      </c>
      <c r="AA42" s="2">
        <v>0.45089305163966809</v>
      </c>
      <c r="AB42" s="2">
        <v>0.77810771960385328</v>
      </c>
      <c r="AC42" s="2">
        <v>4.0172036043977989E-2</v>
      </c>
      <c r="AD42" s="2">
        <v>6.4562456906559778</v>
      </c>
      <c r="AE42" s="1">
        <v>6.8250322851484461E-7</v>
      </c>
      <c r="AF42" s="2">
        <v>0.23684277290510636</v>
      </c>
      <c r="AG42" s="2">
        <v>0.89518448187819799</v>
      </c>
    </row>
    <row r="43" spans="2:33" x14ac:dyDescent="0.2">
      <c r="B43" t="s">
        <v>58</v>
      </c>
      <c r="C43" t="str">
        <f>VLOOKUP(B43,xwalk!$A$1:$B$66,2,FALSE)</f>
        <v>Chinese Taipei</v>
      </c>
      <c r="D43" s="2">
        <v>10.124963658070371</v>
      </c>
      <c r="E43" s="2">
        <v>0.63295505868518631</v>
      </c>
      <c r="F43" s="2">
        <v>5.9006436504779041</v>
      </c>
      <c r="G43" s="2">
        <v>0.55510589855293657</v>
      </c>
      <c r="H43" s="2">
        <v>3.7962334789809682</v>
      </c>
      <c r="I43" s="2">
        <v>0.45706123610773058</v>
      </c>
      <c r="J43" s="2">
        <v>5.5433907106121412</v>
      </c>
      <c r="K43" s="2">
        <v>0.47171513434328249</v>
      </c>
      <c r="L43" s="2">
        <v>74.63476850185863</v>
      </c>
      <c r="M43" s="2">
        <v>1.0248391533540016</v>
      </c>
      <c r="N43" s="2">
        <v>4.6534132564618984</v>
      </c>
      <c r="O43" s="2">
        <v>0.48932306022390981</v>
      </c>
      <c r="P43" s="2">
        <v>2.4886868561390831</v>
      </c>
      <c r="Q43" s="2">
        <v>0.38579050849558966</v>
      </c>
      <c r="R43" s="2">
        <v>6.5919732464857734</v>
      </c>
      <c r="S43" s="2">
        <v>0.58707491745565177</v>
      </c>
      <c r="T43" s="2">
        <v>12.079717543299131</v>
      </c>
      <c r="U43" s="2">
        <v>0.69847739357507099</v>
      </c>
      <c r="V43" s="2">
        <v>74.186209097614125</v>
      </c>
      <c r="W43" s="2">
        <v>1.0445114102811126</v>
      </c>
      <c r="X43" s="2">
        <v>-5.4715504016084724</v>
      </c>
      <c r="Y43" s="2">
        <v>2.2079288427724767E-12</v>
      </c>
      <c r="Z43" s="2">
        <v>-3.4119567943388209</v>
      </c>
      <c r="AA43" s="2">
        <v>1.5662881723823894E-7</v>
      </c>
      <c r="AB43" s="2">
        <v>2.7957397675048052</v>
      </c>
      <c r="AC43" s="2">
        <v>3.4405085907359583E-4</v>
      </c>
      <c r="AD43" s="2">
        <v>6.5363268326869894</v>
      </c>
      <c r="AE43" s="1">
        <v>7.7021025663167767E-14</v>
      </c>
      <c r="AF43" s="2">
        <v>-0.4485594042445058</v>
      </c>
      <c r="AG43" s="2">
        <v>0.75942550374615958</v>
      </c>
    </row>
    <row r="44" spans="2:33" x14ac:dyDescent="0.2">
      <c r="B44" t="s">
        <v>39</v>
      </c>
      <c r="C44" t="str">
        <f>VLOOKUP(B44,xwalk!$A$1:$B$66,2,FALSE)</f>
        <v>Mexico</v>
      </c>
      <c r="D44" s="2">
        <v>18.0821299704157</v>
      </c>
      <c r="E44" s="2">
        <v>0.58420018069840174</v>
      </c>
      <c r="F44" s="2">
        <v>0.76452055500086658</v>
      </c>
      <c r="G44" s="2">
        <v>0.13104790537427871</v>
      </c>
      <c r="H44" s="2">
        <v>0.61404116302106926</v>
      </c>
      <c r="I44" s="2">
        <v>9.3525156199625856E-2</v>
      </c>
      <c r="J44" s="2">
        <v>11.952133478727839</v>
      </c>
      <c r="K44" s="2">
        <v>0.40519853174290216</v>
      </c>
      <c r="L44" s="2">
        <v>68.587174832834521</v>
      </c>
      <c r="M44" s="2">
        <v>0.68301887161691777</v>
      </c>
      <c r="N44" s="2">
        <v>10.51772512070786</v>
      </c>
      <c r="O44" s="2">
        <v>0.38726969729242783</v>
      </c>
      <c r="P44" s="2">
        <v>0.43367219217878877</v>
      </c>
      <c r="Q44" s="2">
        <v>9.1453881721900901E-2</v>
      </c>
      <c r="R44" s="2">
        <v>1.243802371211248</v>
      </c>
      <c r="S44" s="2">
        <v>0.11579397172885614</v>
      </c>
      <c r="T44" s="2">
        <v>18.532141849153501</v>
      </c>
      <c r="U44" s="2">
        <v>0.70704662462602841</v>
      </c>
      <c r="V44" s="2">
        <v>69.272658466748595</v>
      </c>
      <c r="W44" s="2">
        <v>0.75469000346287451</v>
      </c>
      <c r="X44" s="2">
        <v>-7.5644048497078398</v>
      </c>
      <c r="Y44" s="2">
        <v>1.7144123422016703E-21</v>
      </c>
      <c r="Z44" s="2">
        <v>-0.3308483628220778</v>
      </c>
      <c r="AA44" s="2">
        <v>2.5118694675370278E-2</v>
      </c>
      <c r="AB44" s="2">
        <v>0.62976120819017878</v>
      </c>
      <c r="AC44" s="2">
        <v>1.6351380952986136E-5</v>
      </c>
      <c r="AD44" s="2">
        <v>6.5800083704256611</v>
      </c>
      <c r="AE44" s="1">
        <v>5.7418390097253334E-16</v>
      </c>
      <c r="AF44" s="2">
        <v>0.68548363391407463</v>
      </c>
      <c r="AG44" s="2">
        <v>0.53762670978179972</v>
      </c>
    </row>
    <row r="45" spans="2:33" x14ac:dyDescent="0.2">
      <c r="B45" t="s">
        <v>60</v>
      </c>
      <c r="C45" t="str">
        <f>VLOOKUP(B45,xwalk!$A$1:$B$66,2,FALSE)</f>
        <v>Tunisia</v>
      </c>
      <c r="D45" s="2">
        <v>13.657751937144671</v>
      </c>
      <c r="E45" s="2">
        <v>0.99901900041074176</v>
      </c>
      <c r="F45" s="2">
        <v>1.3255119691598141</v>
      </c>
      <c r="G45" s="2">
        <v>0.32028054333179845</v>
      </c>
      <c r="H45" s="2">
        <v>1.8113541788658889</v>
      </c>
      <c r="I45" s="2">
        <v>0.33008191444152718</v>
      </c>
      <c r="J45" s="2">
        <v>10.30016509606161</v>
      </c>
      <c r="K45" s="2">
        <v>0.86949142917733147</v>
      </c>
      <c r="L45" s="2">
        <v>72.905216818768011</v>
      </c>
      <c r="M45" s="2">
        <v>1.339020251344478</v>
      </c>
      <c r="N45" s="2">
        <v>8.2716425115569834</v>
      </c>
      <c r="O45" s="2">
        <v>0.86105896841715024</v>
      </c>
      <c r="P45" s="2">
        <v>1.2130366912028461</v>
      </c>
      <c r="Q45" s="2">
        <v>0.30270717067135394</v>
      </c>
      <c r="R45" s="2">
        <v>2.5724305759585642</v>
      </c>
      <c r="S45" s="2">
        <v>0.48431901053423732</v>
      </c>
      <c r="T45" s="2">
        <v>16.980819720495031</v>
      </c>
      <c r="U45" s="2">
        <v>1.2976062342346502</v>
      </c>
      <c r="V45" s="2">
        <v>70.962070500786581</v>
      </c>
      <c r="W45" s="2">
        <v>1.402079600278723</v>
      </c>
      <c r="X45" s="2">
        <v>-5.3861094255876871</v>
      </c>
      <c r="Y45" s="2">
        <v>8.8917003030118524E-6</v>
      </c>
      <c r="Z45" s="2">
        <v>-0.11247527795696799</v>
      </c>
      <c r="AA45" s="2">
        <v>0.78500086217130471</v>
      </c>
      <c r="AB45" s="2">
        <v>0.76107639709267527</v>
      </c>
      <c r="AC45" s="2">
        <v>0.23443830508900801</v>
      </c>
      <c r="AD45" s="2">
        <v>6.6806546244334211</v>
      </c>
      <c r="AE45" s="1">
        <v>7.4093295072303312E-5</v>
      </c>
      <c r="AF45" s="2">
        <v>-1.9431463179814301</v>
      </c>
      <c r="AG45" s="2">
        <v>0.29716928193153996</v>
      </c>
    </row>
    <row r="46" spans="2:33" x14ac:dyDescent="0.2">
      <c r="B46" t="s">
        <v>33</v>
      </c>
      <c r="C46" t="str">
        <f>VLOOKUP(B46,xwalk!$A$1:$B$66,2,FALSE)</f>
        <v>Korea</v>
      </c>
      <c r="D46" s="2">
        <v>7.4782315069204923</v>
      </c>
      <c r="E46" s="2">
        <v>0.74086675922576373</v>
      </c>
      <c r="F46" s="2">
        <v>9.2166777841190921</v>
      </c>
      <c r="G46" s="2">
        <v>1.0188274441768761</v>
      </c>
      <c r="H46" s="2">
        <v>2.7964962081795788</v>
      </c>
      <c r="I46" s="2">
        <v>0.44827704139759322</v>
      </c>
      <c r="J46" s="2">
        <v>4.8234231857015901</v>
      </c>
      <c r="K46" s="2">
        <v>0.48303986173996272</v>
      </c>
      <c r="L46" s="2">
        <v>75.685171315079245</v>
      </c>
      <c r="M46" s="2">
        <v>1.1693280356820541</v>
      </c>
      <c r="N46" s="2">
        <v>3.779335143956867</v>
      </c>
      <c r="O46" s="2">
        <v>0.51222218690771537</v>
      </c>
      <c r="P46" s="2">
        <v>4.3088221749765756</v>
      </c>
      <c r="Q46" s="2">
        <v>0.5865089089758132</v>
      </c>
      <c r="R46" s="2">
        <v>7.7191388978493007</v>
      </c>
      <c r="S46" s="2">
        <v>0.8158658731370475</v>
      </c>
      <c r="T46" s="2">
        <v>11.595975874384401</v>
      </c>
      <c r="U46" s="2">
        <v>1.0129798638832794</v>
      </c>
      <c r="V46" s="2">
        <v>72.596727908832847</v>
      </c>
      <c r="W46" s="2">
        <v>1.3636567594761295</v>
      </c>
      <c r="X46" s="2">
        <v>-3.6988963629636253</v>
      </c>
      <c r="Y46" s="2">
        <v>1.496594796932862E-5</v>
      </c>
      <c r="Z46" s="2">
        <v>-4.9078556091425165</v>
      </c>
      <c r="AA46" s="2">
        <v>5.1733836892713089E-8</v>
      </c>
      <c r="AB46" s="2">
        <v>4.922642689669722</v>
      </c>
      <c r="AC46" s="2">
        <v>1.2178778245668775E-7</v>
      </c>
      <c r="AD46" s="2">
        <v>6.7725526886828105</v>
      </c>
      <c r="AE46" s="1">
        <v>2.6013972439390368E-11</v>
      </c>
      <c r="AF46" s="2">
        <v>-3.0884434062463981</v>
      </c>
      <c r="AG46" s="2">
        <v>7.8544345514775821E-2</v>
      </c>
    </row>
    <row r="47" spans="2:33" x14ac:dyDescent="0.2">
      <c r="B47" t="s">
        <v>56</v>
      </c>
      <c r="C47" t="str">
        <f>VLOOKUP(B47,xwalk!$A$1:$B$66,2,FALSE)</f>
        <v>Slovenia</v>
      </c>
      <c r="D47" s="2">
        <v>14.57804481174424</v>
      </c>
      <c r="E47" s="2">
        <v>1.1160398084775633</v>
      </c>
      <c r="F47" s="2">
        <v>3.4847249610193729</v>
      </c>
      <c r="G47" s="2">
        <v>0.39471497280335244</v>
      </c>
      <c r="H47" s="2">
        <v>2.024105626743653</v>
      </c>
      <c r="I47" s="2">
        <v>0.46837586264765901</v>
      </c>
      <c r="J47" s="2">
        <v>8.1197319153372352</v>
      </c>
      <c r="K47" s="2">
        <v>0.68420595953834284</v>
      </c>
      <c r="L47" s="2">
        <v>71.793392685155496</v>
      </c>
      <c r="M47" s="2">
        <v>1.3813761409903786</v>
      </c>
      <c r="N47" s="2">
        <v>6.9888264397762674</v>
      </c>
      <c r="O47" s="2">
        <v>0.68225391353618603</v>
      </c>
      <c r="P47" s="2">
        <v>1.487279761857184</v>
      </c>
      <c r="Q47" s="2">
        <v>0.31582886076431738</v>
      </c>
      <c r="R47" s="2">
        <v>3.2370978028869879</v>
      </c>
      <c r="S47" s="2">
        <v>0.53826730957075386</v>
      </c>
      <c r="T47" s="2">
        <v>14.95378316839601</v>
      </c>
      <c r="U47" s="2">
        <v>1.0022095281117573</v>
      </c>
      <c r="V47" s="2">
        <v>73.333012827083564</v>
      </c>
      <c r="W47" s="2">
        <v>1.3751972889596855</v>
      </c>
      <c r="X47" s="2">
        <v>-7.5892183719679727</v>
      </c>
      <c r="Y47" s="2">
        <v>8.2515096990661603E-10</v>
      </c>
      <c r="Z47" s="2">
        <v>-1.9974451991621889</v>
      </c>
      <c r="AA47" s="2">
        <v>3.0995605704854033E-4</v>
      </c>
      <c r="AB47" s="2">
        <v>1.2129921761433349</v>
      </c>
      <c r="AC47" s="2">
        <v>8.4798995012654088E-2</v>
      </c>
      <c r="AD47" s="2">
        <v>6.8340512530587745</v>
      </c>
      <c r="AE47" s="1">
        <v>5.4358236929752474E-7</v>
      </c>
      <c r="AF47" s="2">
        <v>1.5396201419280686</v>
      </c>
      <c r="AG47" s="2">
        <v>0.48701942745619448</v>
      </c>
    </row>
    <row r="48" spans="2:33" x14ac:dyDescent="0.2">
      <c r="B48" t="s">
        <v>1</v>
      </c>
      <c r="C48" t="str">
        <f>VLOOKUP(B48,xwalk!$A$1:$B$66,2,FALSE)</f>
        <v>United Arab Emirates</v>
      </c>
      <c r="D48" s="2">
        <v>14.52917084865881</v>
      </c>
      <c r="E48" s="2">
        <v>0.7955421639047916</v>
      </c>
      <c r="F48" s="2">
        <v>1.9153300021147961</v>
      </c>
      <c r="G48" s="2">
        <v>0.30393342746534574</v>
      </c>
      <c r="H48" s="2">
        <v>1.333879620984473</v>
      </c>
      <c r="I48" s="2">
        <v>0.25489408864600022</v>
      </c>
      <c r="J48" s="2">
        <v>9.6202237186038779</v>
      </c>
      <c r="K48" s="2">
        <v>0.69123162578012076</v>
      </c>
      <c r="L48" s="2">
        <v>72.601395809638035</v>
      </c>
      <c r="M48" s="2">
        <v>0.89225820875235717</v>
      </c>
      <c r="N48" s="2">
        <v>10.42062371223539</v>
      </c>
      <c r="O48" s="2">
        <v>0.65334251857247849</v>
      </c>
      <c r="P48" s="2">
        <v>0.80220340417676184</v>
      </c>
      <c r="Q48" s="2">
        <v>0.15724414456501296</v>
      </c>
      <c r="R48" s="2">
        <v>2.1789572507799742</v>
      </c>
      <c r="S48" s="2">
        <v>0.30907431241371347</v>
      </c>
      <c r="T48" s="2">
        <v>16.551665572574151</v>
      </c>
      <c r="U48" s="2">
        <v>0.6990297004342001</v>
      </c>
      <c r="V48" s="2">
        <v>70.046550060233713</v>
      </c>
      <c r="W48" s="2">
        <v>0.82109754032868099</v>
      </c>
      <c r="X48" s="2">
        <v>-4.1085471364234198</v>
      </c>
      <c r="Y48" s="2">
        <v>1.9163798934919499E-5</v>
      </c>
      <c r="Z48" s="2">
        <v>-1.1131265979380343</v>
      </c>
      <c r="AA48" s="2">
        <v>5.8310881691742882E-4</v>
      </c>
      <c r="AB48" s="2">
        <v>0.84507762979550116</v>
      </c>
      <c r="AC48" s="2">
        <v>3.541916108015862E-2</v>
      </c>
      <c r="AD48" s="2">
        <v>6.9314418539702736</v>
      </c>
      <c r="AE48" s="1">
        <v>2.2348966017441602E-12</v>
      </c>
      <c r="AF48" s="2">
        <v>-2.554845749404322</v>
      </c>
      <c r="AG48" s="2">
        <v>4.8125510322472066E-2</v>
      </c>
    </row>
    <row r="49" spans="2:33" x14ac:dyDescent="0.2">
      <c r="B49" t="s">
        <v>28</v>
      </c>
      <c r="C49" t="str">
        <f>VLOOKUP(B49,xwalk!$A$1:$B$66,2,FALSE)</f>
        <v>Israel</v>
      </c>
      <c r="D49" s="2">
        <v>13.972779167110559</v>
      </c>
      <c r="E49" s="2">
        <v>1.1310087181436548</v>
      </c>
      <c r="F49" s="2">
        <v>3.3215121187870582</v>
      </c>
      <c r="G49" s="2">
        <v>0.5232525749480853</v>
      </c>
      <c r="H49" s="2">
        <v>1.341931957736997</v>
      </c>
      <c r="I49" s="2">
        <v>0.32285330247100169</v>
      </c>
      <c r="J49" s="2">
        <v>9.0188059379160865</v>
      </c>
      <c r="K49" s="2">
        <v>0.77015070750571979</v>
      </c>
      <c r="L49" s="2">
        <v>72.344970818449312</v>
      </c>
      <c r="M49" s="2">
        <v>1.2500745979615044</v>
      </c>
      <c r="N49" s="2">
        <v>7.814211170483083</v>
      </c>
      <c r="O49" s="2">
        <v>0.89152060383522158</v>
      </c>
      <c r="P49" s="2">
        <v>1.797091978193563</v>
      </c>
      <c r="Q49" s="2">
        <v>0.31084913546262899</v>
      </c>
      <c r="R49" s="2">
        <v>2.4595105199992839</v>
      </c>
      <c r="S49" s="2">
        <v>0.40475671717084799</v>
      </c>
      <c r="T49" s="2">
        <v>15.954162498863459</v>
      </c>
      <c r="U49" s="2">
        <v>1.1749208025461617</v>
      </c>
      <c r="V49" s="2">
        <v>71.975023832460622</v>
      </c>
      <c r="W49" s="2">
        <v>1.2086016909845407</v>
      </c>
      <c r="X49" s="2">
        <v>-6.1585679966274762</v>
      </c>
      <c r="Y49" s="2">
        <v>3.4316811107019286E-6</v>
      </c>
      <c r="Z49" s="2">
        <v>-1.5244201405934952</v>
      </c>
      <c r="AA49" s="2">
        <v>8.6948434807900595E-3</v>
      </c>
      <c r="AB49" s="2">
        <v>1.1175785622622869</v>
      </c>
      <c r="AC49" s="2">
        <v>1.7539751350961898E-2</v>
      </c>
      <c r="AD49" s="2">
        <v>6.9353565609473726</v>
      </c>
      <c r="AE49" s="1">
        <v>2.9613910864343021E-7</v>
      </c>
      <c r="AF49" s="2">
        <v>-0.36994698598869036</v>
      </c>
      <c r="AG49" s="2">
        <v>0.81943934527033335</v>
      </c>
    </row>
    <row r="50" spans="2:33" x14ac:dyDescent="0.2">
      <c r="B50" t="s">
        <v>4</v>
      </c>
      <c r="C50" t="str">
        <f>VLOOKUP(B50,xwalk!$A$1:$B$66,2,FALSE)</f>
        <v>Austria</v>
      </c>
      <c r="D50" s="2">
        <v>10.17139432545981</v>
      </c>
      <c r="E50" s="2">
        <v>0.70152252070237531</v>
      </c>
      <c r="F50" s="2">
        <v>3.7443178124860572</v>
      </c>
      <c r="G50" s="2">
        <v>0.55186156290154043</v>
      </c>
      <c r="H50" s="2">
        <v>1.815111895201194</v>
      </c>
      <c r="I50" s="2">
        <v>0.28068488452087731</v>
      </c>
      <c r="J50" s="2">
        <v>6.2881936606629427</v>
      </c>
      <c r="K50" s="2">
        <v>0.62117027464896335</v>
      </c>
      <c r="L50" s="2">
        <v>77.98098230619</v>
      </c>
      <c r="M50" s="2">
        <v>1.0625252501318019</v>
      </c>
      <c r="N50" s="2">
        <v>6.2224858420605793</v>
      </c>
      <c r="O50" s="2">
        <v>0.72086675064897821</v>
      </c>
      <c r="P50" s="2">
        <v>1.6694841011592121</v>
      </c>
      <c r="Q50" s="2">
        <v>0.45843717362140973</v>
      </c>
      <c r="R50" s="2">
        <v>7.2140650962576949</v>
      </c>
      <c r="S50" s="2">
        <v>0.74550515280545981</v>
      </c>
      <c r="T50" s="2">
        <v>13.24574806060139</v>
      </c>
      <c r="U50" s="2">
        <v>0.98956577699817005</v>
      </c>
      <c r="V50" s="2">
        <v>71.64821689992111</v>
      </c>
      <c r="W50" s="2">
        <v>1.2007189432480834</v>
      </c>
      <c r="X50" s="2">
        <v>-3.9489084833992303</v>
      </c>
      <c r="Y50" s="2">
        <v>1.6536884342653461E-5</v>
      </c>
      <c r="Z50" s="2">
        <v>-2.0748337113268454</v>
      </c>
      <c r="AA50" s="2">
        <v>2.3383462598935384E-3</v>
      </c>
      <c r="AB50" s="2">
        <v>5.3989532010565009</v>
      </c>
      <c r="AC50" s="2">
        <v>4.723346392500344E-13</v>
      </c>
      <c r="AD50" s="2">
        <v>6.9575543999384468</v>
      </c>
      <c r="AE50" s="1">
        <v>1.0166973250461221E-9</v>
      </c>
      <c r="AF50" s="2">
        <v>-6.3327654062688907</v>
      </c>
      <c r="AG50" s="2">
        <v>2.2875363428513694E-5</v>
      </c>
    </row>
    <row r="51" spans="2:33" x14ac:dyDescent="0.2">
      <c r="B51" t="s">
        <v>48</v>
      </c>
      <c r="C51" t="str">
        <f>VLOOKUP(B51,xwalk!$A$1:$B$66,2,FALSE)</f>
        <v>Qatar</v>
      </c>
      <c r="D51" s="2">
        <v>18.7017342818849</v>
      </c>
      <c r="E51" s="2">
        <v>0.79529629625165854</v>
      </c>
      <c r="F51" s="2">
        <v>0.53709671035800211</v>
      </c>
      <c r="G51" s="2">
        <v>0.11190464580504389</v>
      </c>
      <c r="H51" s="2">
        <v>1.3663670876351841</v>
      </c>
      <c r="I51" s="2">
        <v>0.19487286032022383</v>
      </c>
      <c r="J51" s="2">
        <v>10.13053241173105</v>
      </c>
      <c r="K51" s="2">
        <v>0.59927154181422804</v>
      </c>
      <c r="L51" s="2">
        <v>69.264269508390854</v>
      </c>
      <c r="M51" s="2">
        <v>0.95131931290540728</v>
      </c>
      <c r="N51" s="2">
        <v>12.629506905605799</v>
      </c>
      <c r="O51" s="2">
        <v>0.69043197205865658</v>
      </c>
      <c r="P51" s="2">
        <v>0.36133744137262852</v>
      </c>
      <c r="Q51" s="2">
        <v>8.5528406328196943E-2</v>
      </c>
      <c r="R51" s="2">
        <v>2.1162012757925028</v>
      </c>
      <c r="S51" s="2">
        <v>0.1860761986139661</v>
      </c>
      <c r="T51" s="2">
        <v>17.292792035038921</v>
      </c>
      <c r="U51" s="2">
        <v>0.66376969333837088</v>
      </c>
      <c r="V51" s="2">
        <v>67.600162342190146</v>
      </c>
      <c r="W51" s="2">
        <v>0.93973845429575675</v>
      </c>
      <c r="X51" s="2">
        <v>-6.0722273762791001</v>
      </c>
      <c r="Y51" s="2">
        <v>4.7630727100130811E-9</v>
      </c>
      <c r="Z51" s="2">
        <v>-0.17575926898537358</v>
      </c>
      <c r="AA51" s="2">
        <v>0.16309252248201081</v>
      </c>
      <c r="AB51" s="2">
        <v>0.74983418815731873</v>
      </c>
      <c r="AC51" s="2">
        <v>5.5048961656924949E-3</v>
      </c>
      <c r="AD51" s="2">
        <v>7.1622596233078717</v>
      </c>
      <c r="AE51" s="1">
        <v>1.2573089000940116E-17</v>
      </c>
      <c r="AF51" s="2">
        <v>-1.6641071662007079</v>
      </c>
      <c r="AG51" s="2">
        <v>0.21872163999932989</v>
      </c>
    </row>
    <row r="52" spans="2:33" x14ac:dyDescent="0.2">
      <c r="B52" t="s">
        <v>12</v>
      </c>
      <c r="C52" t="str">
        <f>VLOOKUP(B52,xwalk!$A$1:$B$66,2,FALSE)</f>
        <v>Costa Rica</v>
      </c>
      <c r="D52" s="2">
        <v>16.589665093736109</v>
      </c>
      <c r="E52" s="2">
        <v>1.2213300860469649</v>
      </c>
      <c r="F52" s="2">
        <v>1.2478735860250521</v>
      </c>
      <c r="G52" s="2">
        <v>0.34402058383883194</v>
      </c>
      <c r="H52" s="2">
        <v>0.67972335002517392</v>
      </c>
      <c r="I52" s="2">
        <v>0.24206186365059254</v>
      </c>
      <c r="J52" s="2">
        <v>10.057403557515331</v>
      </c>
      <c r="K52" s="2">
        <v>0.89141726772198449</v>
      </c>
      <c r="L52" s="2">
        <v>71.425334412698334</v>
      </c>
      <c r="M52" s="2">
        <v>1.4601872086607004</v>
      </c>
      <c r="N52" s="2">
        <v>8.4697366067656965</v>
      </c>
      <c r="O52" s="2">
        <v>0.80316670574456739</v>
      </c>
      <c r="P52" s="2">
        <v>0.7518462236042438</v>
      </c>
      <c r="Q52" s="2">
        <v>0.23598386208784913</v>
      </c>
      <c r="R52" s="2">
        <v>2.454754305309768</v>
      </c>
      <c r="S52" s="2">
        <v>0.51802153557027364</v>
      </c>
      <c r="T52" s="2">
        <v>17.302960296783951</v>
      </c>
      <c r="U52" s="2">
        <v>1.1276629784626742</v>
      </c>
      <c r="V52" s="2">
        <v>71.020702567536347</v>
      </c>
      <c r="W52" s="2">
        <v>1.2595503953669882</v>
      </c>
      <c r="X52" s="2">
        <v>-8.1199284869704123</v>
      </c>
      <c r="Y52" s="2">
        <v>1.8040097029845463E-8</v>
      </c>
      <c r="Z52" s="2">
        <v>-0.49602736242080825</v>
      </c>
      <c r="AA52" s="2">
        <v>0.27722279585169535</v>
      </c>
      <c r="AB52" s="2">
        <v>1.7750309552845942</v>
      </c>
      <c r="AC52" s="2">
        <v>4.8291192184645972E-4</v>
      </c>
      <c r="AD52" s="2">
        <v>7.2455567392686202</v>
      </c>
      <c r="AE52" s="1">
        <v>1.8609499738369759E-8</v>
      </c>
      <c r="AF52" s="2">
        <v>-0.4046318451619868</v>
      </c>
      <c r="AG52" s="2">
        <v>0.82584151573976228</v>
      </c>
    </row>
    <row r="53" spans="2:33" x14ac:dyDescent="0.2">
      <c r="B53" t="s">
        <v>55</v>
      </c>
      <c r="C53" t="str">
        <f>VLOOKUP(B53,xwalk!$A$1:$B$66,2,FALSE)</f>
        <v>Slovak Republic</v>
      </c>
      <c r="D53" s="2">
        <v>13.680611535479761</v>
      </c>
      <c r="E53" s="2">
        <v>0.85124563885109872</v>
      </c>
      <c r="F53" s="2">
        <v>2.9815867724353482</v>
      </c>
      <c r="G53" s="2">
        <v>0.43027274127571541</v>
      </c>
      <c r="H53" s="2">
        <v>2.6329343676026462</v>
      </c>
      <c r="I53" s="2">
        <v>0.59396302548536561</v>
      </c>
      <c r="J53" s="2">
        <v>7.3957844769425432</v>
      </c>
      <c r="K53" s="2">
        <v>0.77290909905306093</v>
      </c>
      <c r="L53" s="2">
        <v>73.309082847539699</v>
      </c>
      <c r="M53" s="2">
        <v>1.2393046671996035</v>
      </c>
      <c r="N53" s="2">
        <v>5.4264146271071203</v>
      </c>
      <c r="O53" s="2">
        <v>0.7239088414328696</v>
      </c>
      <c r="P53" s="2">
        <v>0.93379106881353569</v>
      </c>
      <c r="Q53" s="2">
        <v>0.22774430189034417</v>
      </c>
      <c r="R53" s="2">
        <v>5.1626846782727771</v>
      </c>
      <c r="S53" s="2">
        <v>0.84269040077791302</v>
      </c>
      <c r="T53" s="2">
        <v>14.775074089547051</v>
      </c>
      <c r="U53" s="2">
        <v>1.0916193100319067</v>
      </c>
      <c r="V53" s="2">
        <v>73.702035536259515</v>
      </c>
      <c r="W53" s="2">
        <v>1.4881560972491346</v>
      </c>
      <c r="X53" s="2">
        <v>-8.2541969083726414</v>
      </c>
      <c r="Y53" s="2">
        <v>5.8366017853786527E-13</v>
      </c>
      <c r="Z53" s="2">
        <v>-2.0477957036218126</v>
      </c>
      <c r="AA53" s="2">
        <v>2.2694366442257411E-5</v>
      </c>
      <c r="AB53" s="2">
        <v>2.5297503106701309</v>
      </c>
      <c r="AC53" s="2">
        <v>9.8017116940581472E-3</v>
      </c>
      <c r="AD53" s="2">
        <v>7.3792896126045076</v>
      </c>
      <c r="AE53" s="1">
        <v>4.1609996145791152E-9</v>
      </c>
      <c r="AF53" s="2">
        <v>0.39295268871981648</v>
      </c>
      <c r="AG53" s="2">
        <v>0.82320061103709596</v>
      </c>
    </row>
    <row r="54" spans="2:33" x14ac:dyDescent="0.2">
      <c r="B54" t="s">
        <v>62</v>
      </c>
      <c r="C54" t="str">
        <f>VLOOKUP(B54,xwalk!$A$1:$B$66,2,FALSE)</f>
        <v>Uruguay</v>
      </c>
      <c r="D54" s="2">
        <v>13.63480376611567</v>
      </c>
      <c r="E54" s="2">
        <v>0.86942997638923059</v>
      </c>
      <c r="F54" s="2">
        <v>1.67864940610104</v>
      </c>
      <c r="G54" s="2">
        <v>0.33928298432859144</v>
      </c>
      <c r="H54" s="2">
        <v>1.0721111986545899</v>
      </c>
      <c r="I54" s="2">
        <v>0.26353387727345506</v>
      </c>
      <c r="J54" s="2">
        <v>8.6921586677007241</v>
      </c>
      <c r="K54" s="2">
        <v>0.74192007315757713</v>
      </c>
      <c r="L54" s="2">
        <v>74.922276961427968</v>
      </c>
      <c r="M54" s="2">
        <v>0.96817422960043009</v>
      </c>
      <c r="N54" s="2">
        <v>6.1325206741856366</v>
      </c>
      <c r="O54" s="2">
        <v>0.66045304477546918</v>
      </c>
      <c r="P54" s="2">
        <v>0.68651122678027032</v>
      </c>
      <c r="Q54" s="2">
        <v>0.21343166139625239</v>
      </c>
      <c r="R54" s="2">
        <v>4.3226207753005781</v>
      </c>
      <c r="S54" s="2">
        <v>0.70801592802646385</v>
      </c>
      <c r="T54" s="2">
        <v>16.157869842182158</v>
      </c>
      <c r="U54" s="2">
        <v>0.84129485705069273</v>
      </c>
      <c r="V54" s="2">
        <v>72.70047748155136</v>
      </c>
      <c r="W54" s="2">
        <v>1.0202835882399233</v>
      </c>
      <c r="X54" s="2">
        <v>-7.5022830919300336</v>
      </c>
      <c r="Y54" s="2">
        <v>2.7015331132042093E-12</v>
      </c>
      <c r="Z54" s="2">
        <v>-0.99213817932076964</v>
      </c>
      <c r="AA54" s="2">
        <v>1.4198318266405802E-2</v>
      </c>
      <c r="AB54" s="2">
        <v>3.2505095766459879</v>
      </c>
      <c r="AC54" s="2">
        <v>1.1307947619128959E-5</v>
      </c>
      <c r="AD54" s="2">
        <v>7.4657111744814344</v>
      </c>
      <c r="AE54" s="1">
        <v>3.6141070273984425E-13</v>
      </c>
      <c r="AF54" s="2">
        <v>-2.2217994798766085</v>
      </c>
      <c r="AG54" s="2">
        <v>9.3873186849908793E-2</v>
      </c>
    </row>
    <row r="55" spans="2:33" x14ac:dyDescent="0.2">
      <c r="B55" t="s">
        <v>63</v>
      </c>
      <c r="C55" t="str">
        <f>VLOOKUP(B55,xwalk!$A$1:$B$66,2,FALSE)</f>
        <v>United States of America</v>
      </c>
      <c r="D55" s="2">
        <v>14.391529928146291</v>
      </c>
      <c r="E55" s="2">
        <v>1.0956198125830787</v>
      </c>
      <c r="F55" s="2">
        <v>1.659030790824819</v>
      </c>
      <c r="G55" s="2">
        <v>0.32579623493413429</v>
      </c>
      <c r="H55" s="2">
        <v>1.4451505233098569</v>
      </c>
      <c r="I55" s="2">
        <v>0.27371766303191025</v>
      </c>
      <c r="J55" s="2">
        <v>8.0208747347076539</v>
      </c>
      <c r="K55" s="2">
        <v>0.65686041000748219</v>
      </c>
      <c r="L55" s="2">
        <v>74.483414023011392</v>
      </c>
      <c r="M55" s="2">
        <v>1.127556651714114</v>
      </c>
      <c r="N55" s="2">
        <v>7.2483552245620171</v>
      </c>
      <c r="O55" s="2">
        <v>0.79112282429211689</v>
      </c>
      <c r="P55" s="2">
        <v>0.80478074107735309</v>
      </c>
      <c r="Q55" s="2">
        <v>0.21010089128757861</v>
      </c>
      <c r="R55" s="2">
        <v>4.9107869404415911</v>
      </c>
      <c r="S55" s="2">
        <v>0.61936569530739449</v>
      </c>
      <c r="T55" s="2">
        <v>15.59598660725886</v>
      </c>
      <c r="U55" s="2">
        <v>1.1166186229354957</v>
      </c>
      <c r="V55" s="2">
        <v>71.440090486660182</v>
      </c>
      <c r="W55" s="2">
        <v>1.2916824036020769</v>
      </c>
      <c r="X55" s="2">
        <v>-7.1431747035842736</v>
      </c>
      <c r="Y55" s="2">
        <v>2.5699755341596208E-8</v>
      </c>
      <c r="Z55" s="2">
        <v>-0.85425004974746588</v>
      </c>
      <c r="AA55" s="2">
        <v>3.6003056510219573E-2</v>
      </c>
      <c r="AB55" s="2">
        <v>3.4656364171317344</v>
      </c>
      <c r="AC55" s="2">
        <v>3.7497038702359285E-9</v>
      </c>
      <c r="AD55" s="2">
        <v>7.5751118725512061</v>
      </c>
      <c r="AE55" s="1">
        <v>4.3153582167940612E-9</v>
      </c>
      <c r="AF55" s="2">
        <v>-3.0433235363512097</v>
      </c>
      <c r="AG55" s="2">
        <v>7.5297576929913471E-2</v>
      </c>
    </row>
    <row r="56" spans="2:33" x14ac:dyDescent="0.2">
      <c r="B56" t="s">
        <v>13</v>
      </c>
      <c r="C56" t="str">
        <f>VLOOKUP(B56,xwalk!$A$1:$B$66,2,FALSE)</f>
        <v>Czech Republic</v>
      </c>
      <c r="D56" s="2">
        <v>14.648641811099219</v>
      </c>
      <c r="E56" s="2">
        <v>1.221196913747655</v>
      </c>
      <c r="F56" s="2">
        <v>2.0969392500449229</v>
      </c>
      <c r="G56" s="2">
        <v>0.50023910784612369</v>
      </c>
      <c r="H56" s="2">
        <v>1.932276800265746</v>
      </c>
      <c r="I56" s="2">
        <v>0.47739888069901698</v>
      </c>
      <c r="J56" s="2">
        <v>7.9824184809835144</v>
      </c>
      <c r="K56" s="2">
        <v>0.75339939825250291</v>
      </c>
      <c r="L56" s="2">
        <v>73.339723657606598</v>
      </c>
      <c r="M56" s="2">
        <v>1.4439071353977111</v>
      </c>
      <c r="N56" s="2">
        <v>7.0910852420269732</v>
      </c>
      <c r="O56" s="2">
        <v>0.68322976863431018</v>
      </c>
      <c r="P56" s="2">
        <v>2.368955220905828</v>
      </c>
      <c r="Q56" s="2">
        <v>0.44575184703321419</v>
      </c>
      <c r="R56" s="2">
        <v>4.2701597997752243</v>
      </c>
      <c r="S56" s="2">
        <v>0.55554847951543773</v>
      </c>
      <c r="T56" s="2">
        <v>15.666870800844301</v>
      </c>
      <c r="U56" s="2">
        <v>1.0420691685307621</v>
      </c>
      <c r="V56" s="2">
        <v>70.602928936447682</v>
      </c>
      <c r="W56" s="2">
        <v>1.4453166434710387</v>
      </c>
      <c r="X56" s="2">
        <v>-7.5575565690722462</v>
      </c>
      <c r="Y56" s="2">
        <v>8.8053727786585498E-9</v>
      </c>
      <c r="Z56" s="2">
        <v>0.27201597086090512</v>
      </c>
      <c r="AA56" s="2">
        <v>0.7002720544498815</v>
      </c>
      <c r="AB56" s="2">
        <v>2.3378829995094783</v>
      </c>
      <c r="AC56" s="2">
        <v>4.8993251695078654E-4</v>
      </c>
      <c r="AD56" s="2">
        <v>7.6844523198607861</v>
      </c>
      <c r="AE56" s="1">
        <v>2.3511451751888712E-9</v>
      </c>
      <c r="AF56" s="2">
        <v>-2.7367947211589154</v>
      </c>
      <c r="AG56" s="2">
        <v>0.18856608722340878</v>
      </c>
    </row>
    <row r="57" spans="2:33" x14ac:dyDescent="0.2">
      <c r="B57" t="s">
        <v>22</v>
      </c>
      <c r="C57" t="str">
        <f>VLOOKUP(B57,xwalk!$A$1:$B$66,2,FALSE)</f>
        <v>Hong Kong-China</v>
      </c>
      <c r="D57" s="2">
        <v>12.43729601315904</v>
      </c>
      <c r="E57" s="2">
        <v>0.91964578908671679</v>
      </c>
      <c r="F57" s="2">
        <v>1.4227800249491109</v>
      </c>
      <c r="G57" s="2">
        <v>0.29209088397267602</v>
      </c>
      <c r="H57" s="2">
        <v>3.403580736956008</v>
      </c>
      <c r="I57" s="2">
        <v>0.48571529252881807</v>
      </c>
      <c r="J57" s="2">
        <v>8.7640881770077854</v>
      </c>
      <c r="K57" s="2">
        <v>0.75377519033508722</v>
      </c>
      <c r="L57" s="2">
        <v>73.972255047928059</v>
      </c>
      <c r="M57" s="2">
        <v>1.0847122270655054</v>
      </c>
      <c r="N57" s="2">
        <v>7.993185529646329</v>
      </c>
      <c r="O57" s="2">
        <v>1.1451799342369615</v>
      </c>
      <c r="P57" s="2">
        <v>2.236811748361506</v>
      </c>
      <c r="Q57" s="2">
        <v>0.46982300379124481</v>
      </c>
      <c r="R57" s="2">
        <v>3.4703470556602181</v>
      </c>
      <c r="S57" s="2">
        <v>0.56124723047549363</v>
      </c>
      <c r="T57" s="2">
        <v>16.567791102393119</v>
      </c>
      <c r="U57" s="2">
        <v>1.1357072427316295</v>
      </c>
      <c r="V57" s="2">
        <v>69.731864563938842</v>
      </c>
      <c r="W57" s="2">
        <v>1.7115875565772667</v>
      </c>
      <c r="X57" s="2">
        <v>-4.444110483512711</v>
      </c>
      <c r="Y57" s="2">
        <v>4.095039311034194E-3</v>
      </c>
      <c r="Z57" s="2">
        <v>0.81403172341239505</v>
      </c>
      <c r="AA57" s="2">
        <v>0.12421687461441762</v>
      </c>
      <c r="AB57" s="2">
        <v>6.6766318704210015E-2</v>
      </c>
      <c r="AC57" s="2">
        <v>0.91603354615277366</v>
      </c>
      <c r="AD57" s="2">
        <v>7.8037029253853341</v>
      </c>
      <c r="AE57" s="1">
        <v>4.134394676650725E-10</v>
      </c>
      <c r="AF57" s="2">
        <v>-4.2403904839892164</v>
      </c>
      <c r="AG57" s="2">
        <v>4.0937386335744293E-2</v>
      </c>
    </row>
    <row r="58" spans="2:33" x14ac:dyDescent="0.2">
      <c r="B58" t="s">
        <v>21</v>
      </c>
      <c r="C58" t="str">
        <f>VLOOKUP(B58,xwalk!$A$1:$B$66,2,FALSE)</f>
        <v>Greece</v>
      </c>
      <c r="D58" s="2">
        <v>11.586185063203439</v>
      </c>
      <c r="E58" s="2">
        <v>0.8950234512785421</v>
      </c>
      <c r="F58" s="2">
        <v>5.3190153577183734</v>
      </c>
      <c r="G58" s="2">
        <v>0.63893864443112947</v>
      </c>
      <c r="H58" s="2">
        <v>1.1743237934544439</v>
      </c>
      <c r="I58" s="2">
        <v>0.21736660362499916</v>
      </c>
      <c r="J58" s="2">
        <v>8.0301244630650448</v>
      </c>
      <c r="K58" s="2">
        <v>0.61909319257310946</v>
      </c>
      <c r="L58" s="2">
        <v>73.890351322558686</v>
      </c>
      <c r="M58" s="2">
        <v>1.3808196428150794</v>
      </c>
      <c r="N58" s="2">
        <v>6.5547984786271929</v>
      </c>
      <c r="O58" s="2">
        <v>0.70683182446124726</v>
      </c>
      <c r="P58" s="2">
        <v>2.6194192159910972</v>
      </c>
      <c r="Q58" s="2">
        <v>0.50733430128009482</v>
      </c>
      <c r="R58" s="2">
        <v>3.0380093036158131</v>
      </c>
      <c r="S58" s="2">
        <v>0.46426169464874345</v>
      </c>
      <c r="T58" s="2">
        <v>15.9054167746225</v>
      </c>
      <c r="U58" s="2">
        <v>0.93638163349911474</v>
      </c>
      <c r="V58" s="2">
        <v>71.88235622714339</v>
      </c>
      <c r="W58" s="2">
        <v>1.0639584317430777</v>
      </c>
      <c r="X58" s="2">
        <v>-5.0313865845762464</v>
      </c>
      <c r="Y58" s="2">
        <v>9.0281638649835692E-6</v>
      </c>
      <c r="Z58" s="2">
        <v>-2.6995961417272762</v>
      </c>
      <c r="AA58" s="2">
        <v>2.9036726665977036E-4</v>
      </c>
      <c r="AB58" s="2">
        <v>1.8636855101613692</v>
      </c>
      <c r="AC58" s="2">
        <v>5.4320921858928903E-5</v>
      </c>
      <c r="AD58" s="2">
        <v>7.8752923115574553</v>
      </c>
      <c r="AE58" s="1">
        <v>2.2558040049739687E-12</v>
      </c>
      <c r="AF58" s="2">
        <v>-2.0079950954152963</v>
      </c>
      <c r="AG58" s="2">
        <v>0.22294720007120442</v>
      </c>
    </row>
    <row r="59" spans="2:33" x14ac:dyDescent="0.2">
      <c r="B59" t="s">
        <v>20</v>
      </c>
      <c r="C59" t="str">
        <f>VLOOKUP(B59,xwalk!$A$1:$B$66,2,FALSE)</f>
        <v>United Kingdom</v>
      </c>
      <c r="D59" s="2">
        <v>17.134582169792051</v>
      </c>
      <c r="E59" s="2">
        <v>0.84205752512361909</v>
      </c>
      <c r="F59" s="2">
        <v>0.57017984111934483</v>
      </c>
      <c r="G59" s="2">
        <v>0.15334721921471631</v>
      </c>
      <c r="H59" s="2">
        <v>0.61836935128490056</v>
      </c>
      <c r="I59" s="2">
        <v>0.16604472036567153</v>
      </c>
      <c r="J59" s="2">
        <v>10.56232038522826</v>
      </c>
      <c r="K59" s="2">
        <v>0.85980176912117312</v>
      </c>
      <c r="L59" s="2">
        <v>71.114548252575432</v>
      </c>
      <c r="M59" s="2">
        <v>0.95968873307312008</v>
      </c>
      <c r="N59" s="2">
        <v>8.6205524816109982</v>
      </c>
      <c r="O59" s="2">
        <v>0.66116702761171653</v>
      </c>
      <c r="P59" s="2">
        <v>0.1928112950068975</v>
      </c>
      <c r="Q59" s="2">
        <v>7.364617812307625E-2</v>
      </c>
      <c r="R59" s="2">
        <v>1.966620321267196</v>
      </c>
      <c r="S59" s="2">
        <v>0.31898963201702474</v>
      </c>
      <c r="T59" s="2">
        <v>18.473068886773461</v>
      </c>
      <c r="U59" s="2">
        <v>0.89603697969751417</v>
      </c>
      <c r="V59" s="2">
        <v>70.746947015341448</v>
      </c>
      <c r="W59" s="2">
        <v>1.0785594643746925</v>
      </c>
      <c r="X59" s="2">
        <v>-8.5140296881810524</v>
      </c>
      <c r="Y59" s="2">
        <v>1.0504978935786196E-17</v>
      </c>
      <c r="Z59" s="2">
        <v>-0.3773685461124473</v>
      </c>
      <c r="AA59" s="2">
        <v>5.2502359726312601E-3</v>
      </c>
      <c r="AB59" s="2">
        <v>1.3482509699822955</v>
      </c>
      <c r="AC59" s="2">
        <v>2.1418459646725847E-4</v>
      </c>
      <c r="AD59" s="2">
        <v>7.9107485015452017</v>
      </c>
      <c r="AE59" s="1">
        <v>3.4823370905841207E-10</v>
      </c>
      <c r="AF59" s="2">
        <v>-0.36760123723398408</v>
      </c>
      <c r="AG59" s="2">
        <v>0.812856441061234</v>
      </c>
    </row>
    <row r="60" spans="2:33" x14ac:dyDescent="0.2">
      <c r="B60" t="s">
        <v>15</v>
      </c>
      <c r="C60" t="str">
        <f>VLOOKUP(B60,xwalk!$A$1:$B$66,2,FALSE)</f>
        <v>Denmark</v>
      </c>
      <c r="D60" s="2">
        <v>17.53308816925238</v>
      </c>
      <c r="E60" s="2">
        <v>1.4006561811552047</v>
      </c>
      <c r="F60" s="2">
        <v>1.1234173763656361</v>
      </c>
      <c r="G60" s="2">
        <v>0.24653350677805255</v>
      </c>
      <c r="H60" s="2">
        <v>0.82002140093152731</v>
      </c>
      <c r="I60" s="2">
        <v>0.29646027323033353</v>
      </c>
      <c r="J60" s="2">
        <v>10.292609979228599</v>
      </c>
      <c r="K60" s="2">
        <v>0.77171600843401889</v>
      </c>
      <c r="L60" s="2">
        <v>70.230863074221858</v>
      </c>
      <c r="M60" s="2">
        <v>1.4946581444533942</v>
      </c>
      <c r="N60" s="2">
        <v>8.855218841476896</v>
      </c>
      <c r="O60" s="2">
        <v>0.8139899958623934</v>
      </c>
      <c r="P60" s="2">
        <v>0.5822100311159748</v>
      </c>
      <c r="Q60" s="2">
        <v>0.17039994397136307</v>
      </c>
      <c r="R60" s="2">
        <v>1.439361711774606</v>
      </c>
      <c r="S60" s="2">
        <v>0.34115423940994927</v>
      </c>
      <c r="T60" s="2">
        <v>18.42358390310671</v>
      </c>
      <c r="U60" s="2">
        <v>0.96959542404834864</v>
      </c>
      <c r="V60" s="2">
        <v>70.699625512525813</v>
      </c>
      <c r="W60" s="2">
        <v>1.2286802833607995</v>
      </c>
      <c r="X60" s="2">
        <v>-8.6778693277754844</v>
      </c>
      <c r="Y60" s="2">
        <v>8.8895355097306023E-10</v>
      </c>
      <c r="Z60" s="2">
        <v>-0.5412073452496613</v>
      </c>
      <c r="AA60" s="2">
        <v>4.610551148076527E-2</v>
      </c>
      <c r="AB60" s="2">
        <v>0.61934031084307872</v>
      </c>
      <c r="AC60" s="2">
        <v>0.18346935710499113</v>
      </c>
      <c r="AD60" s="2">
        <v>8.1309739238781109</v>
      </c>
      <c r="AE60" s="1">
        <v>3.5707778564447821E-14</v>
      </c>
      <c r="AF60" s="2">
        <v>0.46876243830395481</v>
      </c>
      <c r="AG60" s="2">
        <v>0.7788192419666401</v>
      </c>
    </row>
    <row r="61" spans="2:33" x14ac:dyDescent="0.2">
      <c r="B61" t="s">
        <v>36</v>
      </c>
      <c r="C61" t="str">
        <f>VLOOKUP(B61,xwalk!$A$1:$B$66,2,FALSE)</f>
        <v>Luxembourg</v>
      </c>
      <c r="D61" s="2">
        <v>18.64432315574129</v>
      </c>
      <c r="E61" s="2">
        <v>0.92732405583962885</v>
      </c>
      <c r="F61" s="2">
        <v>1.684600328062553</v>
      </c>
      <c r="G61" s="2">
        <v>0.29409441592018154</v>
      </c>
      <c r="H61" s="2">
        <v>0.72297777127908169</v>
      </c>
      <c r="I61" s="2">
        <v>0.18945734882049986</v>
      </c>
      <c r="J61" s="2">
        <v>8.614045013171209</v>
      </c>
      <c r="K61" s="2">
        <v>0.67974047649647085</v>
      </c>
      <c r="L61" s="2">
        <v>70.334053731745854</v>
      </c>
      <c r="M61" s="2">
        <v>1.1133709460841501</v>
      </c>
      <c r="N61" s="2">
        <v>6.2380753806826137</v>
      </c>
      <c r="O61" s="2">
        <v>0.67114457078497924</v>
      </c>
      <c r="P61" s="2">
        <v>0.53013974145197451</v>
      </c>
      <c r="Q61" s="2">
        <v>0.17758473118720444</v>
      </c>
      <c r="R61" s="2">
        <v>4.100918529139685</v>
      </c>
      <c r="S61" s="2">
        <v>0.45349332038551843</v>
      </c>
      <c r="T61" s="2">
        <v>16.829607560108489</v>
      </c>
      <c r="U61" s="2">
        <v>1.0276627313759996</v>
      </c>
      <c r="V61" s="2">
        <v>72.301258788617247</v>
      </c>
      <c r="W61" s="2">
        <v>1.2995018687428375</v>
      </c>
      <c r="X61" s="2">
        <v>-12.406247775058677</v>
      </c>
      <c r="Y61" s="2">
        <v>7.2986574420859333E-31</v>
      </c>
      <c r="Z61" s="2">
        <v>-1.1544605866105786</v>
      </c>
      <c r="AA61" s="2">
        <v>7.7584308790744458E-4</v>
      </c>
      <c r="AB61" s="2">
        <v>3.3779407578606033</v>
      </c>
      <c r="AC61" s="2">
        <v>2.6340153281320143E-11</v>
      </c>
      <c r="AD61" s="2">
        <v>8.2155625469372797</v>
      </c>
      <c r="AE61" s="1">
        <v>7.0512603387470943E-10</v>
      </c>
      <c r="AF61" s="2">
        <v>1.9672050568713928</v>
      </c>
      <c r="AG61" s="2">
        <v>0.22067086522922461</v>
      </c>
    </row>
    <row r="62" spans="2:33" x14ac:dyDescent="0.2">
      <c r="B62" t="s">
        <v>3</v>
      </c>
      <c r="C62" t="str">
        <f>VLOOKUP(B62,xwalk!$A$1:$B$66,2,FALSE)</f>
        <v>Australia</v>
      </c>
      <c r="D62" s="2">
        <v>17.926235610057049</v>
      </c>
      <c r="E62" s="2">
        <v>0.60112530343146364</v>
      </c>
      <c r="F62" s="2">
        <v>0.57343346969879516</v>
      </c>
      <c r="G62" s="2">
        <v>0.11108756543451104</v>
      </c>
      <c r="H62" s="2">
        <v>1.132780724371641</v>
      </c>
      <c r="I62" s="2">
        <v>0.18606991116352176</v>
      </c>
      <c r="J62" s="2">
        <v>9.7196736106731834</v>
      </c>
      <c r="K62" s="2">
        <v>0.48993020337526944</v>
      </c>
      <c r="L62" s="2">
        <v>70.647876585199327</v>
      </c>
      <c r="M62" s="2">
        <v>0.78660390278871506</v>
      </c>
      <c r="N62" s="2">
        <v>9.0838044868116032</v>
      </c>
      <c r="O62" s="2">
        <v>0.54881488978741899</v>
      </c>
      <c r="P62" s="2">
        <v>0.3601936641223718</v>
      </c>
      <c r="Q62" s="2">
        <v>0.10145476508060214</v>
      </c>
      <c r="R62" s="2">
        <v>2.5230953199945669</v>
      </c>
      <c r="S62" s="2">
        <v>0.32660681861576729</v>
      </c>
      <c r="T62" s="2">
        <v>17.975759128741959</v>
      </c>
      <c r="U62" s="2">
        <v>0.63039875388469402</v>
      </c>
      <c r="V62" s="2">
        <v>70.057147400329512</v>
      </c>
      <c r="W62" s="2">
        <v>0.87322537246508369</v>
      </c>
      <c r="X62" s="2">
        <v>-8.8424311232454453</v>
      </c>
      <c r="Y62" s="2">
        <v>5.916846724163578E-31</v>
      </c>
      <c r="Z62" s="2">
        <v>-0.21323980557642336</v>
      </c>
      <c r="AA62" s="2">
        <v>0.18305358787520348</v>
      </c>
      <c r="AB62" s="2">
        <v>1.3903145956229259</v>
      </c>
      <c r="AC62" s="2">
        <v>1.8540581383296755E-4</v>
      </c>
      <c r="AD62" s="2">
        <v>8.256085518068776</v>
      </c>
      <c r="AE62" s="1">
        <v>1.4395529661966034E-28</v>
      </c>
      <c r="AF62" s="2">
        <v>-0.59072918486981507</v>
      </c>
      <c r="AG62" s="2">
        <v>0.60366307495047267</v>
      </c>
    </row>
    <row r="63" spans="2:33" x14ac:dyDescent="0.2">
      <c r="B63" t="s">
        <v>7</v>
      </c>
      <c r="C63" t="str">
        <f>VLOOKUP(B63,xwalk!$A$1:$B$66,2,FALSE)</f>
        <v>Brazil</v>
      </c>
      <c r="D63" s="2">
        <v>18.118062272703838</v>
      </c>
      <c r="E63" s="2">
        <v>0.67506215092541932</v>
      </c>
      <c r="F63" s="2">
        <v>0.87552552040020826</v>
      </c>
      <c r="G63" s="2">
        <v>0.16151467185084128</v>
      </c>
      <c r="H63" s="2">
        <v>0.99157788398343427</v>
      </c>
      <c r="I63" s="2">
        <v>0.21049906889253206</v>
      </c>
      <c r="J63" s="2">
        <v>9.0050298822922912</v>
      </c>
      <c r="K63" s="2">
        <v>0.61828376033770815</v>
      </c>
      <c r="L63" s="2">
        <v>71.009804440620243</v>
      </c>
      <c r="M63" s="2">
        <v>0.76577244139436851</v>
      </c>
      <c r="N63" s="2">
        <v>8.3733214910124509</v>
      </c>
      <c r="O63" s="2">
        <v>0.64499214700989682</v>
      </c>
      <c r="P63" s="2">
        <v>0.45161718442899201</v>
      </c>
      <c r="Q63" s="2">
        <v>0.11138898637090587</v>
      </c>
      <c r="R63" s="2">
        <v>3.3586045126239732</v>
      </c>
      <c r="S63" s="2">
        <v>0.31756224821960743</v>
      </c>
      <c r="T63" s="2">
        <v>17.284131609869711</v>
      </c>
      <c r="U63" s="2">
        <v>0.73081977879296633</v>
      </c>
      <c r="V63" s="2">
        <v>70.532325202064882</v>
      </c>
      <c r="W63" s="2">
        <v>0.77497788987720129</v>
      </c>
      <c r="X63" s="2">
        <v>-9.7447407816913874</v>
      </c>
      <c r="Y63" s="2">
        <v>6.8497357562071063E-34</v>
      </c>
      <c r="Z63" s="2">
        <v>-0.42390833597121624</v>
      </c>
      <c r="AA63" s="2">
        <v>2.240914818263615E-2</v>
      </c>
      <c r="AB63" s="2">
        <v>2.3670266286405388</v>
      </c>
      <c r="AC63" s="2">
        <v>1.1478623508122944E-9</v>
      </c>
      <c r="AD63" s="2">
        <v>8.2791017275774195</v>
      </c>
      <c r="AE63" s="1">
        <v>2.8340266615500059E-21</v>
      </c>
      <c r="AF63" s="2">
        <v>-0.47747923855536101</v>
      </c>
      <c r="AG63" s="2">
        <v>0.64545633506276223</v>
      </c>
    </row>
    <row r="64" spans="2:33" x14ac:dyDescent="0.2">
      <c r="B64" t="s">
        <v>44</v>
      </c>
      <c r="C64" t="str">
        <f>VLOOKUP(B64,xwalk!$A$1:$B$66,2,FALSE)</f>
        <v>New Zealand</v>
      </c>
      <c r="D64" s="2">
        <v>18.74279475347236</v>
      </c>
      <c r="E64" s="2">
        <v>1.2601942397352581</v>
      </c>
      <c r="F64" s="2">
        <v>0.63724104563437811</v>
      </c>
      <c r="G64" s="2">
        <v>0.21732975775196847</v>
      </c>
      <c r="H64" s="2">
        <v>0.81928078904034729</v>
      </c>
      <c r="I64" s="2">
        <v>0.25588292031855264</v>
      </c>
      <c r="J64" s="2">
        <v>10.96806243886169</v>
      </c>
      <c r="K64" s="2">
        <v>0.87184572866662946</v>
      </c>
      <c r="L64" s="2">
        <v>68.832620972991222</v>
      </c>
      <c r="M64" s="2">
        <v>1.1267212561786539</v>
      </c>
      <c r="N64" s="2">
        <v>10.837215948436731</v>
      </c>
      <c r="O64" s="2">
        <v>0.82693188950582319</v>
      </c>
      <c r="P64" s="2">
        <v>0.4001248753294519</v>
      </c>
      <c r="Q64" s="2">
        <v>0.15854397301295908</v>
      </c>
      <c r="R64" s="2">
        <v>1.4162201013651801</v>
      </c>
      <c r="S64" s="2">
        <v>0.32073396982272573</v>
      </c>
      <c r="T64" s="2">
        <v>19.42401280377344</v>
      </c>
      <c r="U64" s="2">
        <v>1.0832909671851594</v>
      </c>
      <c r="V64" s="2">
        <v>67.92242627109519</v>
      </c>
      <c r="W64" s="2">
        <v>1.3034782301728516</v>
      </c>
      <c r="X64" s="2">
        <v>-7.9055788050356295</v>
      </c>
      <c r="Y64" s="2">
        <v>3.2013243477361779E-9</v>
      </c>
      <c r="Z64" s="2">
        <v>-0.23711617030492621</v>
      </c>
      <c r="AA64" s="2">
        <v>0.37661364614344478</v>
      </c>
      <c r="AB64" s="2">
        <v>0.59693931232483277</v>
      </c>
      <c r="AC64" s="2">
        <v>0.17054402828679535</v>
      </c>
      <c r="AD64" s="2">
        <v>8.4559503649117502</v>
      </c>
      <c r="AE64" s="1">
        <v>6.4649563579807782E-11</v>
      </c>
      <c r="AF64" s="2">
        <v>-0.91019470189603169</v>
      </c>
      <c r="AG64" s="2">
        <v>0.60397785057120501</v>
      </c>
    </row>
    <row r="65" spans="2:33" x14ac:dyDescent="0.2">
      <c r="B65" t="s">
        <v>45</v>
      </c>
      <c r="C65" t="str">
        <f>VLOOKUP(B65,xwalk!$A$1:$B$66,2,FALSE)</f>
        <v>Peru</v>
      </c>
      <c r="D65" s="2">
        <v>20.902226113457498</v>
      </c>
      <c r="E65" s="2">
        <v>0.97352471082131353</v>
      </c>
      <c r="F65" s="2">
        <v>1.2797381753586869</v>
      </c>
      <c r="G65" s="2">
        <v>0.35704246772088327</v>
      </c>
      <c r="H65" s="2">
        <v>0.72355259421461493</v>
      </c>
      <c r="I65" s="2">
        <v>0.19924072461287767</v>
      </c>
      <c r="J65" s="2">
        <v>9.2151361496281474</v>
      </c>
      <c r="K65" s="2">
        <v>0.76224834419529819</v>
      </c>
      <c r="L65" s="2">
        <v>67.879346967341064</v>
      </c>
      <c r="M65" s="2">
        <v>1.0239679613597437</v>
      </c>
      <c r="N65" s="2">
        <v>8.7835916913536956</v>
      </c>
      <c r="O65" s="2">
        <v>0.86316410200882432</v>
      </c>
      <c r="P65" s="2">
        <v>0.55877630690071745</v>
      </c>
      <c r="Q65" s="2">
        <v>0.18732493563945243</v>
      </c>
      <c r="R65" s="2">
        <v>2.177796524097368</v>
      </c>
      <c r="S65" s="2">
        <v>0.38691223025697014</v>
      </c>
      <c r="T65" s="2">
        <v>17.725098227043961</v>
      </c>
      <c r="U65" s="2">
        <v>1.0279551843242671</v>
      </c>
      <c r="V65" s="2">
        <v>70.754737250604251</v>
      </c>
      <c r="W65" s="2">
        <v>1.0522764814718923</v>
      </c>
      <c r="X65" s="2">
        <v>-12.118634422103803</v>
      </c>
      <c r="Y65" s="2">
        <v>4.0249893402840508E-23</v>
      </c>
      <c r="Z65" s="2">
        <v>-0.7209618684579695</v>
      </c>
      <c r="AA65" s="2">
        <v>9.2861764383719084E-2</v>
      </c>
      <c r="AB65" s="2">
        <v>1.454243929882753</v>
      </c>
      <c r="AC65" s="2">
        <v>4.9992105574631681E-4</v>
      </c>
      <c r="AD65" s="2">
        <v>8.509962077415814</v>
      </c>
      <c r="AE65" s="1">
        <v>1.0599256224055415E-11</v>
      </c>
      <c r="AF65" s="2">
        <v>2.8753902832631866</v>
      </c>
      <c r="AG65" s="2">
        <v>5.463817256787961E-2</v>
      </c>
    </row>
    <row r="66" spans="2:33" x14ac:dyDescent="0.2">
      <c r="B66" t="s">
        <v>53</v>
      </c>
      <c r="C66" t="str">
        <f>VLOOKUP(B66,xwalk!$A$1:$B$66,2,FALSE)</f>
        <v>Singapore</v>
      </c>
      <c r="D66" s="2">
        <v>17.831362870429651</v>
      </c>
      <c r="E66" s="2">
        <v>0.97906319596144575</v>
      </c>
      <c r="F66" s="2">
        <v>2.3005017808506398</v>
      </c>
      <c r="G66" s="2">
        <v>0.3632566302576985</v>
      </c>
      <c r="H66" s="2">
        <v>1.212550850188888</v>
      </c>
      <c r="I66" s="2">
        <v>0.26578719844356469</v>
      </c>
      <c r="J66" s="2">
        <v>7.3594285301183264</v>
      </c>
      <c r="K66" s="2">
        <v>0.57291727893419486</v>
      </c>
      <c r="L66" s="2">
        <v>71.296155968412492</v>
      </c>
      <c r="M66" s="2">
        <v>1.2017148600625758</v>
      </c>
      <c r="N66" s="2">
        <v>7.3773104840236039</v>
      </c>
      <c r="O66" s="2">
        <v>0.66016998536327609</v>
      </c>
      <c r="P66" s="2">
        <v>0.71410070193685049</v>
      </c>
      <c r="Q66" s="2">
        <v>0.23203534831357331</v>
      </c>
      <c r="R66" s="2">
        <v>2.2814107980205418</v>
      </c>
      <c r="S66" s="2">
        <v>0.33728132486826939</v>
      </c>
      <c r="T66" s="2">
        <v>16.239439917892661</v>
      </c>
      <c r="U66" s="2">
        <v>0.98860632721617758</v>
      </c>
      <c r="V66" s="2">
        <v>73.387738098126349</v>
      </c>
      <c r="W66" s="2">
        <v>1.1435387367074688</v>
      </c>
      <c r="X66" s="2">
        <v>-10.454052386406048</v>
      </c>
      <c r="Y66" s="2">
        <v>1.0684349691198445E-17</v>
      </c>
      <c r="Z66" s="2">
        <v>-1.5864010789137892</v>
      </c>
      <c r="AA66" s="2">
        <v>1.0541505380944542E-3</v>
      </c>
      <c r="AB66" s="2">
        <v>1.0688599478316538</v>
      </c>
      <c r="AC66" s="2">
        <v>1.5271713129238534E-2</v>
      </c>
      <c r="AD66" s="2">
        <v>8.880011387774335</v>
      </c>
      <c r="AE66" s="1">
        <v>8.7905852120190616E-13</v>
      </c>
      <c r="AF66" s="2">
        <v>2.0915821297138564</v>
      </c>
      <c r="AG66" s="2">
        <v>0.22063184173637734</v>
      </c>
    </row>
    <row r="67" spans="2:33" x14ac:dyDescent="0.2">
      <c r="B67" t="s">
        <v>0</v>
      </c>
      <c r="C67" t="str">
        <f>VLOOKUP(B67,xwalk!$A$1:$B$66,2,FALSE)</f>
        <v>Albania</v>
      </c>
    </row>
  </sheetData>
  <autoFilter ref="B3:AG3">
    <sortState ref="B4:AG67">
      <sortCondition ref="AD3"/>
    </sortState>
  </autoFilter>
  <conditionalFormatting sqref="AE5:AE67">
    <cfRule type="cellIs" dxfId="9" priority="1" stopIfTrue="1" operator="lessThan">
      <formula>0.05</formula>
    </cfRule>
  </conditionalFormatting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E6"/>
  <sheetViews>
    <sheetView workbookViewId="0">
      <selection activeCellId="1" sqref="A2:E6 A1:E1"/>
    </sheetView>
  </sheetViews>
  <sheetFormatPr defaultRowHeight="12.75" x14ac:dyDescent="0.2"/>
  <cols>
    <col min="1" max="1" width="3.28515625" bestFit="1" customWidth="1"/>
    <col min="2" max="2" width="8.140625" bestFit="1" customWidth="1"/>
    <col min="3" max="5" width="12.42578125" style="14" customWidth="1"/>
  </cols>
  <sheetData>
    <row r="1" spans="1:5" ht="26.25" customHeight="1" x14ac:dyDescent="0.2">
      <c r="A1" s="45" t="s">
        <v>309</v>
      </c>
      <c r="B1" s="45"/>
      <c r="C1" s="45"/>
      <c r="D1" s="45"/>
      <c r="E1" s="45"/>
    </row>
    <row r="2" spans="1:5" x14ac:dyDescent="0.2">
      <c r="A2" s="3"/>
      <c r="B2" s="3"/>
      <c r="C2" s="36" t="s">
        <v>210</v>
      </c>
      <c r="D2" s="37"/>
      <c r="E2" s="38"/>
    </row>
    <row r="3" spans="1:5" ht="25.5" x14ac:dyDescent="0.2">
      <c r="A3" s="3"/>
      <c r="B3" s="3"/>
      <c r="C3" s="20" t="s">
        <v>213</v>
      </c>
      <c r="D3" s="20" t="s">
        <v>250</v>
      </c>
      <c r="E3" s="20" t="s">
        <v>214</v>
      </c>
    </row>
    <row r="4" spans="1:5" s="14" customFormat="1" ht="59.25" customHeight="1" x14ac:dyDescent="0.2">
      <c r="A4" s="39" t="s">
        <v>251</v>
      </c>
      <c r="B4" s="24" t="s">
        <v>214</v>
      </c>
      <c r="C4" s="21" t="s">
        <v>217</v>
      </c>
      <c r="D4" s="22"/>
      <c r="E4" s="21" t="s">
        <v>218</v>
      </c>
    </row>
    <row r="5" spans="1:5" s="14" customFormat="1" ht="59.25" customHeight="1" x14ac:dyDescent="0.2">
      <c r="A5" s="40"/>
      <c r="B5" s="24" t="s">
        <v>250</v>
      </c>
      <c r="C5" s="42" t="s">
        <v>225</v>
      </c>
      <c r="D5" s="43"/>
      <c r="E5" s="44"/>
    </row>
    <row r="6" spans="1:5" s="14" customFormat="1" ht="59.25" customHeight="1" x14ac:dyDescent="0.2">
      <c r="A6" s="41"/>
      <c r="B6" s="24" t="s">
        <v>213</v>
      </c>
      <c r="C6" s="21" t="s">
        <v>219</v>
      </c>
      <c r="D6" s="23"/>
      <c r="E6" s="21" t="s">
        <v>211</v>
      </c>
    </row>
  </sheetData>
  <mergeCells count="4">
    <mergeCell ref="C2:E2"/>
    <mergeCell ref="A4:A6"/>
    <mergeCell ref="C5:E5"/>
    <mergeCell ref="A1:E1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F68"/>
  <sheetViews>
    <sheetView workbookViewId="0"/>
  </sheetViews>
  <sheetFormatPr defaultRowHeight="12.75" x14ac:dyDescent="0.2"/>
  <sheetData>
    <row r="2" spans="2:32" x14ac:dyDescent="0.2">
      <c r="C2" t="s">
        <v>81</v>
      </c>
      <c r="D2" t="s">
        <v>82</v>
      </c>
      <c r="E2" t="s">
        <v>81</v>
      </c>
      <c r="F2" t="s">
        <v>82</v>
      </c>
      <c r="G2" t="s">
        <v>81</v>
      </c>
      <c r="H2" t="s">
        <v>82</v>
      </c>
      <c r="I2" t="s">
        <v>81</v>
      </c>
      <c r="J2" t="s">
        <v>82</v>
      </c>
      <c r="K2" t="s">
        <v>81</v>
      </c>
      <c r="L2" t="s">
        <v>82</v>
      </c>
      <c r="M2" t="s">
        <v>83</v>
      </c>
      <c r="N2" t="s">
        <v>84</v>
      </c>
      <c r="O2" t="s">
        <v>83</v>
      </c>
      <c r="P2" t="s">
        <v>84</v>
      </c>
      <c r="Q2" t="s">
        <v>83</v>
      </c>
      <c r="R2" t="s">
        <v>84</v>
      </c>
      <c r="S2" t="s">
        <v>83</v>
      </c>
      <c r="T2" t="s">
        <v>84</v>
      </c>
      <c r="U2" t="s">
        <v>83</v>
      </c>
      <c r="V2" t="s">
        <v>84</v>
      </c>
      <c r="W2" t="s">
        <v>85</v>
      </c>
      <c r="X2" t="s">
        <v>208</v>
      </c>
      <c r="Y2" t="s">
        <v>85</v>
      </c>
      <c r="Z2" t="s">
        <v>208</v>
      </c>
      <c r="AA2" t="s">
        <v>85</v>
      </c>
      <c r="AB2" t="s">
        <v>208</v>
      </c>
      <c r="AC2" t="s">
        <v>85</v>
      </c>
      <c r="AD2" t="s">
        <v>208</v>
      </c>
      <c r="AE2" t="s">
        <v>85</v>
      </c>
      <c r="AF2" t="s">
        <v>208</v>
      </c>
    </row>
    <row r="3" spans="2:32" x14ac:dyDescent="0.2">
      <c r="C3" t="s">
        <v>73</v>
      </c>
      <c r="D3" t="s">
        <v>73</v>
      </c>
      <c r="E3" t="s">
        <v>75</v>
      </c>
      <c r="F3" t="s">
        <v>75</v>
      </c>
      <c r="G3" t="s">
        <v>76</v>
      </c>
      <c r="H3" t="s">
        <v>76</v>
      </c>
      <c r="I3" t="s">
        <v>77</v>
      </c>
      <c r="J3" t="s">
        <v>77</v>
      </c>
      <c r="K3" t="s">
        <v>223</v>
      </c>
      <c r="L3" t="s">
        <v>223</v>
      </c>
      <c r="M3" t="s">
        <v>73</v>
      </c>
      <c r="N3" t="s">
        <v>73</v>
      </c>
      <c r="O3" t="s">
        <v>75</v>
      </c>
      <c r="P3" t="s">
        <v>75</v>
      </c>
      <c r="Q3" t="s">
        <v>76</v>
      </c>
      <c r="R3" t="s">
        <v>76</v>
      </c>
      <c r="S3" t="s">
        <v>77</v>
      </c>
      <c r="T3" t="s">
        <v>77</v>
      </c>
      <c r="U3" t="s">
        <v>223</v>
      </c>
      <c r="V3" t="s">
        <v>223</v>
      </c>
      <c r="W3" t="s">
        <v>73</v>
      </c>
      <c r="X3" t="s">
        <v>73</v>
      </c>
      <c r="Y3" t="s">
        <v>75</v>
      </c>
      <c r="Z3" t="s">
        <v>75</v>
      </c>
      <c r="AA3" t="s">
        <v>76</v>
      </c>
      <c r="AB3" t="s">
        <v>76</v>
      </c>
      <c r="AC3" t="s">
        <v>77</v>
      </c>
      <c r="AD3" t="s">
        <v>77</v>
      </c>
      <c r="AE3" t="s">
        <v>223</v>
      </c>
      <c r="AF3" t="s">
        <v>223</v>
      </c>
    </row>
    <row r="4" spans="2:32" x14ac:dyDescent="0.2">
      <c r="B4" t="s">
        <v>0</v>
      </c>
    </row>
    <row r="5" spans="2:32" x14ac:dyDescent="0.2">
      <c r="B5" t="s">
        <v>1</v>
      </c>
      <c r="C5">
        <v>14.52917084865881</v>
      </c>
      <c r="D5">
        <v>0.7955421639047916</v>
      </c>
      <c r="E5">
        <v>1.9153300021147961</v>
      </c>
      <c r="F5">
        <v>0.30393342746534574</v>
      </c>
      <c r="G5">
        <v>1.333879620984473</v>
      </c>
      <c r="H5">
        <v>0.25489408864600022</v>
      </c>
      <c r="I5">
        <v>9.6202237186038779</v>
      </c>
      <c r="J5">
        <v>0.69123162578012076</v>
      </c>
      <c r="K5">
        <v>72.601395809638035</v>
      </c>
      <c r="L5">
        <v>0.89225820875235717</v>
      </c>
      <c r="M5">
        <v>10.42062371223539</v>
      </c>
      <c r="N5">
        <v>0.65334251857247849</v>
      </c>
      <c r="O5">
        <v>0.80220340417676184</v>
      </c>
      <c r="P5">
        <v>0.15724414456501296</v>
      </c>
      <c r="Q5">
        <v>2.1789572507799742</v>
      </c>
      <c r="R5">
        <v>0.30907431241371347</v>
      </c>
      <c r="S5">
        <v>16.551665572574151</v>
      </c>
      <c r="T5">
        <v>0.6990297004342001</v>
      </c>
      <c r="U5">
        <v>70.046550060233713</v>
      </c>
      <c r="V5">
        <v>0.82109754032868099</v>
      </c>
      <c r="W5">
        <v>-4.1085471364234198</v>
      </c>
      <c r="X5">
        <v>1.9163798934919499E-5</v>
      </c>
      <c r="Y5">
        <v>-1.1131265979380343</v>
      </c>
      <c r="Z5">
        <v>5.8310881691742882E-4</v>
      </c>
      <c r="AA5">
        <v>0.84507762979550116</v>
      </c>
      <c r="AB5">
        <v>3.541916108015862E-2</v>
      </c>
      <c r="AC5">
        <v>6.9314418539702736</v>
      </c>
      <c r="AD5">
        <v>2.2348966017441602E-12</v>
      </c>
      <c r="AE5">
        <v>-2.554845749404322</v>
      </c>
      <c r="AF5">
        <v>4.8125510322472066E-2</v>
      </c>
    </row>
    <row r="6" spans="2:32" x14ac:dyDescent="0.2">
      <c r="B6" t="s">
        <v>2</v>
      </c>
      <c r="C6">
        <v>17.980543865897431</v>
      </c>
      <c r="D6">
        <v>1.4009671210538446</v>
      </c>
      <c r="E6">
        <v>0</v>
      </c>
      <c r="G6">
        <v>0</v>
      </c>
      <c r="I6">
        <v>10.97135393250649</v>
      </c>
      <c r="J6">
        <v>0.99258367718534335</v>
      </c>
      <c r="K6">
        <v>69.23182004922036</v>
      </c>
      <c r="L6">
        <v>1.4118705481090248</v>
      </c>
      <c r="M6">
        <v>8.4587326772776397</v>
      </c>
      <c r="N6">
        <v>0.80438396684893709</v>
      </c>
      <c r="O6">
        <v>0</v>
      </c>
      <c r="Q6">
        <v>2.1543375744958349</v>
      </c>
      <c r="R6">
        <v>0.43209120035682486</v>
      </c>
      <c r="S6">
        <v>15.41755796352636</v>
      </c>
      <c r="T6">
        <v>0.97166123773132795</v>
      </c>
      <c r="U6">
        <v>73.503231781535177</v>
      </c>
      <c r="V6">
        <v>1.1857072998560843</v>
      </c>
      <c r="W6">
        <v>-9.5218111886197914</v>
      </c>
      <c r="X6">
        <v>6.6640925253377654E-9</v>
      </c>
      <c r="Y6">
        <v>0</v>
      </c>
      <c r="AA6">
        <v>0</v>
      </c>
      <c r="AC6">
        <v>4.4462040310198692</v>
      </c>
      <c r="AD6">
        <v>4.5441093351198693E-4</v>
      </c>
      <c r="AE6">
        <v>4.2714117323148173</v>
      </c>
      <c r="AF6">
        <v>9.614997704755707E-3</v>
      </c>
    </row>
    <row r="7" spans="2:32" x14ac:dyDescent="0.2">
      <c r="B7" t="s">
        <v>3</v>
      </c>
      <c r="C7">
        <v>17.926235610057049</v>
      </c>
      <c r="D7">
        <v>0.60112530343146364</v>
      </c>
      <c r="E7">
        <v>0.57343346969879516</v>
      </c>
      <c r="F7">
        <v>0.11108756543451104</v>
      </c>
      <c r="G7">
        <v>1.132780724371641</v>
      </c>
      <c r="H7">
        <v>0.18606991116352176</v>
      </c>
      <c r="I7">
        <v>9.7196736106731834</v>
      </c>
      <c r="J7">
        <v>0.48993020337526944</v>
      </c>
      <c r="K7">
        <v>70.647876585199327</v>
      </c>
      <c r="L7">
        <v>0.78660390278871506</v>
      </c>
      <c r="M7">
        <v>9.0838044868116032</v>
      </c>
      <c r="N7">
        <v>0.54881488978741899</v>
      </c>
      <c r="O7">
        <v>0</v>
      </c>
      <c r="Q7">
        <v>2.5230953199945669</v>
      </c>
      <c r="R7">
        <v>0.32660681861576729</v>
      </c>
      <c r="S7">
        <v>17.975759128741959</v>
      </c>
      <c r="T7">
        <v>0.63039875388469402</v>
      </c>
      <c r="U7">
        <v>70.057147400329512</v>
      </c>
      <c r="V7">
        <v>0.87322537246508369</v>
      </c>
      <c r="W7">
        <v>-8.8424311232454453</v>
      </c>
      <c r="X7">
        <v>5.916846724163578E-31</v>
      </c>
      <c r="Y7">
        <v>0</v>
      </c>
      <c r="AA7">
        <v>1.3903145956229259</v>
      </c>
      <c r="AB7">
        <v>1.8540581383296755E-4</v>
      </c>
      <c r="AC7">
        <v>8.256085518068776</v>
      </c>
      <c r="AD7">
        <v>1.4395529661966034E-28</v>
      </c>
      <c r="AE7">
        <v>-0.59072918486981507</v>
      </c>
      <c r="AF7">
        <v>0.60366307495047267</v>
      </c>
    </row>
    <row r="8" spans="2:32" x14ac:dyDescent="0.2">
      <c r="B8" t="s">
        <v>4</v>
      </c>
      <c r="C8">
        <v>10.17139432545981</v>
      </c>
      <c r="D8">
        <v>0.70152252070237531</v>
      </c>
      <c r="E8">
        <v>3.7443178124860572</v>
      </c>
      <c r="F8">
        <v>0.55186156290154043</v>
      </c>
      <c r="G8">
        <v>0</v>
      </c>
      <c r="I8">
        <v>6.2881936606629427</v>
      </c>
      <c r="J8">
        <v>0.62117027464896335</v>
      </c>
      <c r="K8">
        <v>77.98098230619</v>
      </c>
      <c r="L8">
        <v>1.0625252501318019</v>
      </c>
      <c r="M8">
        <v>6.2224858420605793</v>
      </c>
      <c r="N8">
        <v>0.72086675064897821</v>
      </c>
      <c r="O8">
        <v>0</v>
      </c>
      <c r="Q8">
        <v>7.2140650962576949</v>
      </c>
      <c r="R8">
        <v>0.74550515280545981</v>
      </c>
      <c r="S8">
        <v>13.24574806060139</v>
      </c>
      <c r="T8">
        <v>0.98956577699817005</v>
      </c>
      <c r="U8">
        <v>71.64821689992111</v>
      </c>
      <c r="V8">
        <v>1.2007189432480834</v>
      </c>
      <c r="W8">
        <v>-3.9489084833992303</v>
      </c>
      <c r="X8">
        <v>1.6536884342653461E-5</v>
      </c>
      <c r="Y8">
        <v>0</v>
      </c>
      <c r="AA8">
        <v>0</v>
      </c>
      <c r="AC8">
        <v>6.9575543999384468</v>
      </c>
      <c r="AD8">
        <v>1.0166973250461221E-9</v>
      </c>
      <c r="AE8">
        <v>-6.3327654062688907</v>
      </c>
      <c r="AF8">
        <v>2.2875363428513694E-5</v>
      </c>
    </row>
    <row r="9" spans="2:32" x14ac:dyDescent="0.2">
      <c r="B9" t="s">
        <v>5</v>
      </c>
      <c r="C9">
        <v>10.865378998419491</v>
      </c>
      <c r="D9">
        <v>0.68166634838997264</v>
      </c>
      <c r="E9">
        <v>5.6315905013003862</v>
      </c>
      <c r="F9">
        <v>0.47611944370242754</v>
      </c>
      <c r="G9">
        <v>2.157546115227734</v>
      </c>
      <c r="H9">
        <v>0.2859451516728736</v>
      </c>
      <c r="I9">
        <v>7.2949908596098778</v>
      </c>
      <c r="J9">
        <v>0.58409759224175817</v>
      </c>
      <c r="K9">
        <v>74.050493525442519</v>
      </c>
      <c r="L9">
        <v>1.0860229690831738</v>
      </c>
      <c r="M9">
        <v>4.2045700772508567</v>
      </c>
      <c r="N9">
        <v>0.43340957800696156</v>
      </c>
      <c r="O9">
        <v>2.4006446454838142</v>
      </c>
      <c r="P9">
        <v>0.30313777639294986</v>
      </c>
      <c r="Q9">
        <v>5.625321264449779</v>
      </c>
      <c r="R9">
        <v>0.5077260122298175</v>
      </c>
      <c r="S9">
        <v>12.127330331738269</v>
      </c>
      <c r="T9">
        <v>0.65315906447944905</v>
      </c>
      <c r="U9">
        <v>75.642133681077269</v>
      </c>
      <c r="V9">
        <v>0.93237326450898717</v>
      </c>
      <c r="W9">
        <v>-6.6608089211686341</v>
      </c>
      <c r="X9">
        <v>1.5127676557320869E-15</v>
      </c>
      <c r="Y9">
        <v>-3.230945855816572</v>
      </c>
      <c r="Z9">
        <v>7.5474517327462472E-9</v>
      </c>
      <c r="AA9">
        <v>3.467775149222045</v>
      </c>
      <c r="AB9">
        <v>8.8592746517771316E-12</v>
      </c>
      <c r="AC9">
        <v>4.8323394721283917</v>
      </c>
      <c r="AD9">
        <v>1.5726257559960833E-8</v>
      </c>
      <c r="AE9">
        <v>1.5916401556347495</v>
      </c>
      <c r="AF9">
        <v>0.27913625005735049</v>
      </c>
    </row>
    <row r="10" spans="2:32" x14ac:dyDescent="0.2">
      <c r="B10" t="s">
        <v>6</v>
      </c>
      <c r="C10">
        <v>12.75822120154595</v>
      </c>
      <c r="D10">
        <v>1.054941649451778</v>
      </c>
      <c r="E10">
        <v>2.3375910301811031</v>
      </c>
      <c r="F10">
        <v>0.39391847916270478</v>
      </c>
      <c r="G10">
        <v>0</v>
      </c>
      <c r="I10">
        <v>8.8244308983684689</v>
      </c>
      <c r="J10">
        <v>0.81844248225370364</v>
      </c>
      <c r="K10">
        <v>75.293466814633632</v>
      </c>
      <c r="L10">
        <v>1.2071346905159959</v>
      </c>
      <c r="M10">
        <v>4.8572298929648454</v>
      </c>
      <c r="N10">
        <v>0.55630702280183741</v>
      </c>
      <c r="O10">
        <v>0</v>
      </c>
      <c r="Q10">
        <v>4.1359518937842639</v>
      </c>
      <c r="R10">
        <v>0.8034210852665119</v>
      </c>
      <c r="S10">
        <v>13.96875653456898</v>
      </c>
      <c r="T10">
        <v>0.9984542505255134</v>
      </c>
      <c r="U10">
        <v>75.519727725420211</v>
      </c>
      <c r="V10">
        <v>1.254813821223937</v>
      </c>
      <c r="W10">
        <v>-7.900991308581105</v>
      </c>
      <c r="X10">
        <v>1.4234302419705936E-11</v>
      </c>
      <c r="Y10">
        <v>0</v>
      </c>
      <c r="AA10">
        <v>0</v>
      </c>
      <c r="AC10">
        <v>5.1443256362005112</v>
      </c>
      <c r="AD10">
        <v>4.8922007436137172E-5</v>
      </c>
      <c r="AE10">
        <v>0.22626091078657851</v>
      </c>
      <c r="AF10">
        <v>0.89896773810412189</v>
      </c>
    </row>
    <row r="11" spans="2:32" x14ac:dyDescent="0.2">
      <c r="B11" t="s">
        <v>7</v>
      </c>
      <c r="C11">
        <v>18.118062272703838</v>
      </c>
      <c r="D11">
        <v>0.67506215092541932</v>
      </c>
      <c r="E11">
        <v>0.87552552040020826</v>
      </c>
      <c r="F11">
        <v>0.16151467185084128</v>
      </c>
      <c r="G11">
        <v>0.99157788398343427</v>
      </c>
      <c r="H11">
        <v>0.21049906889253206</v>
      </c>
      <c r="I11">
        <v>9.0050298822922912</v>
      </c>
      <c r="J11">
        <v>0.61828376033770815</v>
      </c>
      <c r="K11">
        <v>71.009804440620243</v>
      </c>
      <c r="L11">
        <v>0.76577244139436851</v>
      </c>
      <c r="M11">
        <v>8.3733214910124509</v>
      </c>
      <c r="N11">
        <v>0.64499214700989682</v>
      </c>
      <c r="O11">
        <v>0.45161718442899201</v>
      </c>
      <c r="P11">
        <v>0.11138898637090587</v>
      </c>
      <c r="Q11">
        <v>3.3586045126239732</v>
      </c>
      <c r="R11">
        <v>0.31756224821960743</v>
      </c>
      <c r="S11">
        <v>17.284131609869711</v>
      </c>
      <c r="T11">
        <v>0.73081977879296633</v>
      </c>
      <c r="U11">
        <v>70.532325202064882</v>
      </c>
      <c r="V11">
        <v>0.77497788987720129</v>
      </c>
      <c r="W11">
        <v>-9.7447407816913874</v>
      </c>
      <c r="X11">
        <v>6.8497357562071063E-34</v>
      </c>
      <c r="Y11">
        <v>-0.42390833597121624</v>
      </c>
      <c r="Z11">
        <v>2.240914818263615E-2</v>
      </c>
      <c r="AA11">
        <v>2.3670266286405388</v>
      </c>
      <c r="AB11">
        <v>1.1478623508122944E-9</v>
      </c>
      <c r="AC11">
        <v>8.2791017275774195</v>
      </c>
      <c r="AD11">
        <v>2.8340266615500059E-21</v>
      </c>
      <c r="AE11">
        <v>-0.47747923855536101</v>
      </c>
      <c r="AF11">
        <v>0.64545633506276223</v>
      </c>
    </row>
    <row r="12" spans="2:32" x14ac:dyDescent="0.2">
      <c r="B12" t="s">
        <v>8</v>
      </c>
      <c r="C12">
        <v>14.560014809666059</v>
      </c>
      <c r="D12">
        <v>0.61479419560511173</v>
      </c>
      <c r="E12">
        <v>1.9270930636291821</v>
      </c>
      <c r="F12">
        <v>0.22967926511031966</v>
      </c>
      <c r="G12">
        <v>2.1272928350173732</v>
      </c>
      <c r="H12">
        <v>0.25184765073159482</v>
      </c>
      <c r="I12">
        <v>9.61907818766106</v>
      </c>
      <c r="J12">
        <v>0.52525208718219596</v>
      </c>
      <c r="K12">
        <v>71.766521104026324</v>
      </c>
      <c r="L12">
        <v>0.80593368828298018</v>
      </c>
      <c r="M12">
        <v>7.3222254679742074</v>
      </c>
      <c r="N12">
        <v>0.55202614809280337</v>
      </c>
      <c r="O12">
        <v>1.319885419181172</v>
      </c>
      <c r="P12">
        <v>0.2197579293769456</v>
      </c>
      <c r="Q12">
        <v>3.4285562317448859</v>
      </c>
      <c r="R12">
        <v>0.32232363727427138</v>
      </c>
      <c r="S12">
        <v>15.39808073957242</v>
      </c>
      <c r="T12">
        <v>0.72492360144046042</v>
      </c>
      <c r="U12">
        <v>72.531252141527318</v>
      </c>
      <c r="V12">
        <v>0.87832811573683278</v>
      </c>
      <c r="W12">
        <v>-7.237789341691852</v>
      </c>
      <c r="X12">
        <v>3.6494422511025086E-20</v>
      </c>
      <c r="Y12">
        <v>-0.60720764444801012</v>
      </c>
      <c r="Z12">
        <v>6.5450770698012528E-2</v>
      </c>
      <c r="AA12">
        <v>1.3012633967275127</v>
      </c>
      <c r="AB12">
        <v>1.0008701604785886E-3</v>
      </c>
      <c r="AC12">
        <v>5.7790025519113595</v>
      </c>
      <c r="AD12">
        <v>3.3695217352061195E-14</v>
      </c>
      <c r="AE12">
        <v>0.76473103750099369</v>
      </c>
      <c r="AF12">
        <v>0.49576504972187141</v>
      </c>
    </row>
    <row r="13" spans="2:32" x14ac:dyDescent="0.2">
      <c r="B13" t="s">
        <v>9</v>
      </c>
      <c r="C13">
        <v>12.7549786400989</v>
      </c>
      <c r="D13">
        <v>0.96071442581902378</v>
      </c>
      <c r="E13">
        <v>2.7130395829050822</v>
      </c>
      <c r="F13">
        <v>0.35561554221770109</v>
      </c>
      <c r="G13">
        <v>2.0459599709191738</v>
      </c>
      <c r="H13">
        <v>0.30199572284977927</v>
      </c>
      <c r="I13">
        <v>7.9665794943833008</v>
      </c>
      <c r="J13">
        <v>0.60438979196193898</v>
      </c>
      <c r="K13">
        <v>74.519442311693538</v>
      </c>
      <c r="L13">
        <v>1.1055454413125092</v>
      </c>
      <c r="M13">
        <v>6.1475600297632926</v>
      </c>
      <c r="N13">
        <v>0.54687297376774791</v>
      </c>
      <c r="O13">
        <v>0</v>
      </c>
      <c r="Q13">
        <v>6.2997915217966591</v>
      </c>
      <c r="R13">
        <v>0.66599077909796356</v>
      </c>
      <c r="S13">
        <v>12.857455617498321</v>
      </c>
      <c r="T13">
        <v>0.87886641275127331</v>
      </c>
      <c r="U13">
        <v>73.906580116429964</v>
      </c>
      <c r="V13">
        <v>1.0739847855066482</v>
      </c>
      <c r="W13">
        <v>-6.607418610335607</v>
      </c>
      <c r="X13">
        <v>1.3124337902389466E-10</v>
      </c>
      <c r="Y13">
        <v>0</v>
      </c>
      <c r="AA13">
        <v>4.2538315508774858</v>
      </c>
      <c r="AB13">
        <v>1.7950747758731857E-9</v>
      </c>
      <c r="AC13">
        <v>4.89087612311502</v>
      </c>
      <c r="AD13">
        <v>7.0711240892955649E-7</v>
      </c>
      <c r="AE13">
        <v>-0.61286219526357399</v>
      </c>
      <c r="AF13">
        <v>0.67009110678315797</v>
      </c>
    </row>
    <row r="14" spans="2:32" x14ac:dyDescent="0.2">
      <c r="B14" t="s">
        <v>10</v>
      </c>
      <c r="C14">
        <v>14.91165798610726</v>
      </c>
      <c r="D14">
        <v>1.0173858644650291</v>
      </c>
      <c r="E14">
        <v>2.2603076566272091</v>
      </c>
      <c r="F14">
        <v>0.329349200313302</v>
      </c>
      <c r="G14">
        <v>0</v>
      </c>
      <c r="I14">
        <v>9.0828869722372403</v>
      </c>
      <c r="J14">
        <v>0.68950734858037821</v>
      </c>
      <c r="K14">
        <v>72.602592481374757</v>
      </c>
      <c r="L14">
        <v>1.079521308962577</v>
      </c>
      <c r="M14">
        <v>7.5634496236023034</v>
      </c>
      <c r="N14">
        <v>0.69145963871503835</v>
      </c>
      <c r="O14">
        <v>0</v>
      </c>
      <c r="Q14">
        <v>4.6379316495676601</v>
      </c>
      <c r="R14">
        <v>0.54852335642068495</v>
      </c>
      <c r="S14">
        <v>14.78242517048391</v>
      </c>
      <c r="T14">
        <v>0.78621129116704636</v>
      </c>
      <c r="U14">
        <v>72.295856779610972</v>
      </c>
      <c r="V14">
        <v>1.1170159369364814</v>
      </c>
      <c r="W14">
        <v>-7.3482083625049563</v>
      </c>
      <c r="X14">
        <v>1.2947377405139194E-10</v>
      </c>
      <c r="Y14">
        <v>0</v>
      </c>
      <c r="AA14">
        <v>0</v>
      </c>
      <c r="AC14">
        <v>5.6995381982466693</v>
      </c>
      <c r="AD14">
        <v>3.2414984752062746E-10</v>
      </c>
      <c r="AE14">
        <v>-0.30673570176378462</v>
      </c>
      <c r="AF14">
        <v>0.83122388893552768</v>
      </c>
    </row>
    <row r="15" spans="2:32" x14ac:dyDescent="0.2">
      <c r="B15" t="s">
        <v>11</v>
      </c>
      <c r="C15">
        <v>16.00713662415664</v>
      </c>
      <c r="D15">
        <v>0.98551064627257889</v>
      </c>
      <c r="E15">
        <v>1.614139097269345</v>
      </c>
      <c r="F15">
        <v>0.4266285568945416</v>
      </c>
      <c r="G15">
        <v>0</v>
      </c>
      <c r="I15">
        <v>10.44385373214006</v>
      </c>
      <c r="J15">
        <v>1.0024478269330088</v>
      </c>
      <c r="K15">
        <v>71.03423573064218</v>
      </c>
      <c r="L15">
        <v>1.2056552531991098</v>
      </c>
      <c r="M15">
        <v>8.1309307514004985</v>
      </c>
      <c r="N15">
        <v>0.65251588319624598</v>
      </c>
      <c r="O15">
        <v>0</v>
      </c>
      <c r="Q15">
        <v>3.818600828369394</v>
      </c>
      <c r="R15">
        <v>0.49049008873926914</v>
      </c>
      <c r="S15">
        <v>16.477553319711539</v>
      </c>
      <c r="T15">
        <v>1.048706202045415</v>
      </c>
      <c r="U15">
        <v>70.575624039856692</v>
      </c>
      <c r="V15">
        <v>1.3925195843542129</v>
      </c>
      <c r="W15">
        <v>-7.8762058727561417</v>
      </c>
      <c r="X15">
        <v>1.2224192988809658E-10</v>
      </c>
      <c r="Y15">
        <v>0</v>
      </c>
      <c r="AA15">
        <v>0</v>
      </c>
      <c r="AC15">
        <v>6.0336995875714798</v>
      </c>
      <c r="AD15">
        <v>5.4130341799552872E-6</v>
      </c>
      <c r="AE15">
        <v>-0.45861169078548869</v>
      </c>
      <c r="AF15">
        <v>0.80047317835943577</v>
      </c>
    </row>
    <row r="16" spans="2:32" x14ac:dyDescent="0.2">
      <c r="B16" t="s">
        <v>12</v>
      </c>
      <c r="C16">
        <v>16.589665093736109</v>
      </c>
      <c r="D16">
        <v>1.2213300860469649</v>
      </c>
      <c r="E16">
        <v>0</v>
      </c>
      <c r="G16">
        <v>0</v>
      </c>
      <c r="I16">
        <v>10.057403557515331</v>
      </c>
      <c r="J16">
        <v>0.89141726772198449</v>
      </c>
      <c r="K16">
        <v>71.425334412698334</v>
      </c>
      <c r="L16">
        <v>1.4601872086607004</v>
      </c>
      <c r="M16">
        <v>8.4697366067656965</v>
      </c>
      <c r="N16">
        <v>0.80316670574456739</v>
      </c>
      <c r="O16">
        <v>0</v>
      </c>
      <c r="Q16">
        <v>2.454754305309768</v>
      </c>
      <c r="R16">
        <v>0.51802153557027364</v>
      </c>
      <c r="S16">
        <v>17.302960296783951</v>
      </c>
      <c r="T16">
        <v>1.1276629784626742</v>
      </c>
      <c r="U16">
        <v>71.020702567536347</v>
      </c>
      <c r="V16">
        <v>1.2595503953669882</v>
      </c>
      <c r="W16">
        <v>-8.1199284869704123</v>
      </c>
      <c r="X16">
        <v>1.8040097029845463E-8</v>
      </c>
      <c r="Y16">
        <v>0</v>
      </c>
      <c r="AA16">
        <v>0</v>
      </c>
      <c r="AC16">
        <v>7.2455567392686202</v>
      </c>
      <c r="AD16">
        <v>1.8609499738369759E-8</v>
      </c>
      <c r="AE16">
        <v>-0.4046318451619868</v>
      </c>
      <c r="AF16">
        <v>0.82584151573976228</v>
      </c>
    </row>
    <row r="17" spans="2:32" x14ac:dyDescent="0.2">
      <c r="B17" t="s">
        <v>13</v>
      </c>
      <c r="C17">
        <v>14.648641811099219</v>
      </c>
      <c r="D17">
        <v>1.221196913747655</v>
      </c>
      <c r="E17">
        <v>2.0969392500449229</v>
      </c>
      <c r="F17">
        <v>0.50023910784612369</v>
      </c>
      <c r="G17">
        <v>1.932276800265746</v>
      </c>
      <c r="H17">
        <v>0.47739888069901698</v>
      </c>
      <c r="I17">
        <v>7.9824184809835144</v>
      </c>
      <c r="J17">
        <v>0.75339939825250291</v>
      </c>
      <c r="K17">
        <v>73.339723657606598</v>
      </c>
      <c r="L17">
        <v>1.4439071353977111</v>
      </c>
      <c r="M17">
        <v>7.0910852420269732</v>
      </c>
      <c r="N17">
        <v>0.68322976863431018</v>
      </c>
      <c r="O17">
        <v>2.368955220905828</v>
      </c>
      <c r="P17">
        <v>0.44575184703321419</v>
      </c>
      <c r="Q17">
        <v>4.2701597997752243</v>
      </c>
      <c r="R17">
        <v>0.55554847951543773</v>
      </c>
      <c r="S17">
        <v>15.666870800844301</v>
      </c>
      <c r="T17">
        <v>1.0420691685307621</v>
      </c>
      <c r="U17">
        <v>70.602928936447682</v>
      </c>
      <c r="V17">
        <v>1.4453166434710387</v>
      </c>
      <c r="W17">
        <v>-7.5575565690722462</v>
      </c>
      <c r="X17">
        <v>8.8053727786585498E-9</v>
      </c>
      <c r="Y17">
        <v>0.27201597086090512</v>
      </c>
      <c r="Z17">
        <v>0.7002720544498815</v>
      </c>
      <c r="AA17">
        <v>2.3378829995094783</v>
      </c>
      <c r="AB17">
        <v>4.8993251695078654E-4</v>
      </c>
      <c r="AC17">
        <v>7.6844523198607861</v>
      </c>
      <c r="AD17">
        <v>2.3511451751888712E-9</v>
      </c>
      <c r="AE17">
        <v>-2.7367947211589154</v>
      </c>
      <c r="AF17">
        <v>0.18856608722340878</v>
      </c>
    </row>
    <row r="18" spans="2:32" x14ac:dyDescent="0.2">
      <c r="B18" t="s">
        <v>14</v>
      </c>
      <c r="C18">
        <v>9.8441981135851293</v>
      </c>
      <c r="D18">
        <v>0.81944703135776586</v>
      </c>
      <c r="E18">
        <v>3.985003065621382</v>
      </c>
      <c r="F18">
        <v>0.60925125668270685</v>
      </c>
      <c r="G18">
        <v>0</v>
      </c>
      <c r="I18">
        <v>8.1665665398114839</v>
      </c>
      <c r="J18">
        <v>0.75238984199758274</v>
      </c>
      <c r="K18">
        <v>75.841519733488511</v>
      </c>
      <c r="L18">
        <v>1.2806857824770053</v>
      </c>
      <c r="M18">
        <v>5.9818685575251838</v>
      </c>
      <c r="N18">
        <v>0.73811786308693883</v>
      </c>
      <c r="O18">
        <v>0</v>
      </c>
      <c r="Q18">
        <v>5.5394541255533758</v>
      </c>
      <c r="R18">
        <v>0.79305824343818232</v>
      </c>
      <c r="S18">
        <v>13.113873374552639</v>
      </c>
      <c r="T18">
        <v>0.79004576443093255</v>
      </c>
      <c r="U18">
        <v>73.881702126803688</v>
      </c>
      <c r="V18">
        <v>1.2210246617861407</v>
      </c>
      <c r="W18">
        <v>-3.8623295560599455</v>
      </c>
      <c r="X18">
        <v>4.5545175452290049E-4</v>
      </c>
      <c r="Y18">
        <v>0</v>
      </c>
      <c r="AA18">
        <v>0</v>
      </c>
      <c r="AC18">
        <v>4.9473068347411555</v>
      </c>
      <c r="AD18">
        <v>9.0104192789141036E-6</v>
      </c>
      <c r="AE18">
        <v>-1.9598176066848225</v>
      </c>
      <c r="AF18">
        <v>0.29431183218846679</v>
      </c>
    </row>
    <row r="19" spans="2:32" x14ac:dyDescent="0.2">
      <c r="B19" t="s">
        <v>15</v>
      </c>
      <c r="C19">
        <v>17.53308816925238</v>
      </c>
      <c r="D19">
        <v>1.4006561811552047</v>
      </c>
      <c r="E19">
        <v>1.1234173763656361</v>
      </c>
      <c r="F19">
        <v>0.24653350677805255</v>
      </c>
      <c r="G19">
        <v>0</v>
      </c>
      <c r="I19">
        <v>10.292609979228599</v>
      </c>
      <c r="J19">
        <v>0.77171600843401889</v>
      </c>
      <c r="K19">
        <v>70.230863074221858</v>
      </c>
      <c r="L19">
        <v>1.4946581444533942</v>
      </c>
      <c r="M19">
        <v>8.855218841476896</v>
      </c>
      <c r="N19">
        <v>0.8139899958623934</v>
      </c>
      <c r="O19">
        <v>0</v>
      </c>
      <c r="Q19">
        <v>1.439361711774606</v>
      </c>
      <c r="R19">
        <v>0.34115423940994927</v>
      </c>
      <c r="S19">
        <v>18.42358390310671</v>
      </c>
      <c r="T19">
        <v>0.96959542404834864</v>
      </c>
      <c r="U19">
        <v>70.699625512525813</v>
      </c>
      <c r="V19">
        <v>1.2286802833607995</v>
      </c>
      <c r="W19">
        <v>-8.6778693277754844</v>
      </c>
      <c r="X19">
        <v>8.8895355097306023E-10</v>
      </c>
      <c r="Y19">
        <v>0</v>
      </c>
      <c r="AA19">
        <v>0</v>
      </c>
      <c r="AC19">
        <v>8.1309739238781109</v>
      </c>
      <c r="AD19">
        <v>3.5707778564447821E-14</v>
      </c>
      <c r="AE19">
        <v>0.46876243830395481</v>
      </c>
      <c r="AF19">
        <v>0.7788192419666401</v>
      </c>
    </row>
    <row r="20" spans="2:32" x14ac:dyDescent="0.2">
      <c r="B20" t="s">
        <v>16</v>
      </c>
      <c r="C20">
        <v>10.267157210630909</v>
      </c>
      <c r="D20">
        <v>0.55174529897084601</v>
      </c>
      <c r="E20">
        <v>6.2580627999717349</v>
      </c>
      <c r="F20">
        <v>0.44899076473757071</v>
      </c>
      <c r="G20">
        <v>3.168847479035251</v>
      </c>
      <c r="H20">
        <v>0.32003178046062258</v>
      </c>
      <c r="I20">
        <v>6.0537628903734442</v>
      </c>
      <c r="J20">
        <v>0.36517978155541631</v>
      </c>
      <c r="K20">
        <v>74.252169619988678</v>
      </c>
      <c r="L20">
        <v>0.83034843662500746</v>
      </c>
      <c r="M20">
        <v>3.9751974184594672</v>
      </c>
      <c r="N20">
        <v>0.41452496052466303</v>
      </c>
      <c r="O20">
        <v>2.3118690262512218</v>
      </c>
      <c r="P20">
        <v>0.29442750167176701</v>
      </c>
      <c r="Q20">
        <v>7.9346144831912353</v>
      </c>
      <c r="R20">
        <v>0.71950362864942252</v>
      </c>
      <c r="S20">
        <v>10.77055598287334</v>
      </c>
      <c r="T20">
        <v>0.6050393001714589</v>
      </c>
      <c r="U20">
        <v>75.007763089224738</v>
      </c>
      <c r="V20">
        <v>0.9982489679047466</v>
      </c>
      <c r="W20">
        <v>-6.2919597921714416</v>
      </c>
      <c r="X20">
        <v>1.9203453746676374E-19</v>
      </c>
      <c r="Y20">
        <v>-3.9461937737205131</v>
      </c>
      <c r="Z20">
        <v>5.59677073005353E-15</v>
      </c>
      <c r="AA20">
        <v>4.7657670041559843</v>
      </c>
      <c r="AB20">
        <v>6.3736129569803137E-9</v>
      </c>
      <c r="AC20">
        <v>4.7167930924998958</v>
      </c>
      <c r="AD20">
        <v>6.1593886057164203E-12</v>
      </c>
      <c r="AE20">
        <v>0.75559346923606086</v>
      </c>
      <c r="AF20">
        <v>0.55030079697260681</v>
      </c>
    </row>
    <row r="21" spans="2:32" x14ac:dyDescent="0.2">
      <c r="B21" t="s">
        <v>17</v>
      </c>
      <c r="C21">
        <v>14.62481050741353</v>
      </c>
      <c r="D21">
        <v>1.0015723523919711</v>
      </c>
      <c r="E21">
        <v>3.1213383616874868</v>
      </c>
      <c r="F21">
        <v>0.51906851286211875</v>
      </c>
      <c r="G21">
        <v>0</v>
      </c>
      <c r="I21">
        <v>10.2254730271192</v>
      </c>
      <c r="J21">
        <v>0.80616221852475423</v>
      </c>
      <c r="K21">
        <v>70.863029968546101</v>
      </c>
      <c r="L21">
        <v>1.1585120559773394</v>
      </c>
      <c r="M21">
        <v>8.2520647023316442</v>
      </c>
      <c r="N21">
        <v>0.8698556399198567</v>
      </c>
      <c r="O21">
        <v>2.233577747408837</v>
      </c>
      <c r="P21">
        <v>0.34476388693287602</v>
      </c>
      <c r="Q21">
        <v>2.2734814823247889</v>
      </c>
      <c r="R21">
        <v>0.41025970385845323</v>
      </c>
      <c r="S21">
        <v>14.99689520115157</v>
      </c>
      <c r="T21">
        <v>0.94784629596307401</v>
      </c>
      <c r="U21">
        <v>72.243980866783147</v>
      </c>
      <c r="V21">
        <v>1.1317862389366835</v>
      </c>
      <c r="W21">
        <v>-6.3727458050818857</v>
      </c>
      <c r="X21">
        <v>1.1442583541018448E-6</v>
      </c>
      <c r="Y21">
        <v>-0.88776061427864983</v>
      </c>
      <c r="Z21">
        <v>0.13880885405624621</v>
      </c>
      <c r="AA21">
        <v>0</v>
      </c>
      <c r="AC21">
        <v>4.7714221740323701</v>
      </c>
      <c r="AD21">
        <v>4.7709428787678861E-4</v>
      </c>
      <c r="AE21">
        <v>1.380950898237046</v>
      </c>
      <c r="AF21">
        <v>0.42122238982393151</v>
      </c>
    </row>
    <row r="22" spans="2:32" x14ac:dyDescent="0.2">
      <c r="B22" t="s">
        <v>18</v>
      </c>
      <c r="C22">
        <v>13.080916640172511</v>
      </c>
      <c r="D22">
        <v>0.85916230347501432</v>
      </c>
      <c r="E22">
        <v>1.4502523399803859</v>
      </c>
      <c r="F22">
        <v>0.2594203924646451</v>
      </c>
      <c r="G22">
        <v>1.532387896704555</v>
      </c>
      <c r="H22">
        <v>0.28651131348461029</v>
      </c>
      <c r="I22">
        <v>11.0866597826383</v>
      </c>
      <c r="J22">
        <v>0.75366842892342156</v>
      </c>
      <c r="K22">
        <v>72.849783340504231</v>
      </c>
      <c r="L22">
        <v>1.0909798758534597</v>
      </c>
      <c r="M22">
        <v>8.242092328414568</v>
      </c>
      <c r="N22">
        <v>0.62543652762291779</v>
      </c>
      <c r="O22">
        <v>0.89782081506298506</v>
      </c>
      <c r="P22">
        <v>0.14621937106524194</v>
      </c>
      <c r="Q22">
        <v>3.3024970945570189</v>
      </c>
      <c r="R22">
        <v>0.37060539578443064</v>
      </c>
      <c r="S22">
        <v>15.48914752604446</v>
      </c>
      <c r="T22">
        <v>0.79555478193393936</v>
      </c>
      <c r="U22">
        <v>72.068442235920969</v>
      </c>
      <c r="V22">
        <v>0.98675976995749459</v>
      </c>
      <c r="W22">
        <v>-4.8388243117579428</v>
      </c>
      <c r="X22">
        <v>6.4322867377976379E-7</v>
      </c>
      <c r="Y22">
        <v>-0.55243152491740088</v>
      </c>
      <c r="Z22">
        <v>5.2700885010927977E-2</v>
      </c>
      <c r="AA22">
        <v>1.7701091978524639</v>
      </c>
      <c r="AB22">
        <v>2.579022387109477E-5</v>
      </c>
      <c r="AC22">
        <v>4.4024877434061604</v>
      </c>
      <c r="AD22">
        <v>2.3421151881959915E-5</v>
      </c>
      <c r="AE22">
        <v>-0.78134110458326234</v>
      </c>
      <c r="AF22">
        <v>0.62150243604004851</v>
      </c>
    </row>
    <row r="23" spans="2:32" x14ac:dyDescent="0.2">
      <c r="B23" t="s">
        <v>19</v>
      </c>
      <c r="C23">
        <v>11.36232568621106</v>
      </c>
      <c r="D23">
        <v>0.94619470406027184</v>
      </c>
      <c r="E23">
        <v>5.2456747164448849</v>
      </c>
      <c r="F23">
        <v>0.62856945821490395</v>
      </c>
      <c r="G23">
        <v>0</v>
      </c>
      <c r="I23">
        <v>9.5219091624949215</v>
      </c>
      <c r="J23">
        <v>0.95624871282047863</v>
      </c>
      <c r="K23">
        <v>72.718778668810316</v>
      </c>
      <c r="L23">
        <v>1.4639960673866275</v>
      </c>
      <c r="M23">
        <v>5.3505445776852811</v>
      </c>
      <c r="N23">
        <v>0.56377794746455134</v>
      </c>
      <c r="O23">
        <v>2.430033947383468</v>
      </c>
      <c r="P23">
        <v>0.48732796482964291</v>
      </c>
      <c r="Q23">
        <v>4.6709951890064927</v>
      </c>
      <c r="R23">
        <v>0.48843060156922247</v>
      </c>
      <c r="S23">
        <v>12.01004842878422</v>
      </c>
      <c r="T23">
        <v>0.90138150919616544</v>
      </c>
      <c r="U23">
        <v>75.538377857140546</v>
      </c>
      <c r="V23">
        <v>1.2435041446675439</v>
      </c>
      <c r="W23">
        <v>-6.0117811085257786</v>
      </c>
      <c r="X23">
        <v>1.0708426131438355E-8</v>
      </c>
      <c r="Y23">
        <v>-2.8156407690614169</v>
      </c>
      <c r="Z23">
        <v>6.9044071096541735E-4</v>
      </c>
      <c r="AA23">
        <v>0</v>
      </c>
      <c r="AC23">
        <v>2.4881392662892985</v>
      </c>
      <c r="AD23">
        <v>4.0196175050463703E-2</v>
      </c>
      <c r="AE23">
        <v>2.8195991883302298</v>
      </c>
      <c r="AF23">
        <v>0.10093944503970288</v>
      </c>
    </row>
    <row r="24" spans="2:32" x14ac:dyDescent="0.2">
      <c r="B24" t="s">
        <v>20</v>
      </c>
      <c r="C24">
        <v>17.134582169792051</v>
      </c>
      <c r="D24">
        <v>0.84205752512361909</v>
      </c>
      <c r="E24">
        <v>0.57017984111934483</v>
      </c>
      <c r="F24">
        <v>0.15334721921471631</v>
      </c>
      <c r="G24">
        <v>0</v>
      </c>
      <c r="I24">
        <v>10.56232038522826</v>
      </c>
      <c r="J24">
        <v>0.85980176912117312</v>
      </c>
      <c r="K24">
        <v>71.114548252575432</v>
      </c>
      <c r="L24">
        <v>0.95968873307312008</v>
      </c>
      <c r="M24">
        <v>8.6205524816109982</v>
      </c>
      <c r="N24">
        <v>0.66116702761171653</v>
      </c>
      <c r="O24">
        <v>0</v>
      </c>
      <c r="Q24">
        <v>1.966620321267196</v>
      </c>
      <c r="R24">
        <v>0.31898963201702474</v>
      </c>
      <c r="S24">
        <v>18.473068886773461</v>
      </c>
      <c r="T24">
        <v>0.89603697969751417</v>
      </c>
      <c r="U24">
        <v>70.746947015341448</v>
      </c>
      <c r="V24">
        <v>1.0785594643746925</v>
      </c>
      <c r="W24">
        <v>-8.5140296881810524</v>
      </c>
      <c r="X24">
        <v>1.0504978935786196E-17</v>
      </c>
      <c r="Y24">
        <v>0</v>
      </c>
      <c r="AA24">
        <v>0</v>
      </c>
      <c r="AC24">
        <v>7.9107485015452017</v>
      </c>
      <c r="AD24">
        <v>3.4823370905841207E-10</v>
      </c>
      <c r="AE24">
        <v>-0.36760123723398408</v>
      </c>
      <c r="AF24">
        <v>0.812856441061234</v>
      </c>
    </row>
    <row r="25" spans="2:32" x14ac:dyDescent="0.2">
      <c r="B25" t="s">
        <v>21</v>
      </c>
      <c r="C25">
        <v>11.586185063203439</v>
      </c>
      <c r="D25">
        <v>0.8950234512785421</v>
      </c>
      <c r="E25">
        <v>5.3190153577183734</v>
      </c>
      <c r="F25">
        <v>0.63893864443112947</v>
      </c>
      <c r="G25">
        <v>0</v>
      </c>
      <c r="I25">
        <v>8.0301244630650448</v>
      </c>
      <c r="J25">
        <v>0.61909319257310946</v>
      </c>
      <c r="K25">
        <v>73.890351322558686</v>
      </c>
      <c r="L25">
        <v>1.3808196428150794</v>
      </c>
      <c r="M25">
        <v>6.5547984786271929</v>
      </c>
      <c r="N25">
        <v>0.70683182446124726</v>
      </c>
      <c r="O25">
        <v>2.6194192159910972</v>
      </c>
      <c r="P25">
        <v>0.50733430128009482</v>
      </c>
      <c r="Q25">
        <v>3.0380093036158131</v>
      </c>
      <c r="R25">
        <v>0.46426169464874345</v>
      </c>
      <c r="S25">
        <v>15.9054167746225</v>
      </c>
      <c r="T25">
        <v>0.93638163349911474</v>
      </c>
      <c r="U25">
        <v>71.88235622714339</v>
      </c>
      <c r="V25">
        <v>1.0639584317430777</v>
      </c>
      <c r="W25">
        <v>-5.0313865845762464</v>
      </c>
      <c r="X25">
        <v>9.0281638649835692E-6</v>
      </c>
      <c r="Y25">
        <v>-2.6995961417272762</v>
      </c>
      <c r="Z25">
        <v>2.9036726665977036E-4</v>
      </c>
      <c r="AA25">
        <v>0</v>
      </c>
      <c r="AC25">
        <v>7.8752923115574553</v>
      </c>
      <c r="AD25">
        <v>2.2558040049739687E-12</v>
      </c>
      <c r="AE25">
        <v>-2.0079950954152963</v>
      </c>
      <c r="AF25">
        <v>0.22294720007120442</v>
      </c>
    </row>
    <row r="26" spans="2:32" x14ac:dyDescent="0.2">
      <c r="B26" t="s">
        <v>22</v>
      </c>
      <c r="C26">
        <v>12.43729601315904</v>
      </c>
      <c r="D26">
        <v>0.91964578908671679</v>
      </c>
      <c r="E26">
        <v>0</v>
      </c>
      <c r="G26">
        <v>3.403580736956008</v>
      </c>
      <c r="H26">
        <v>0.48571529252881807</v>
      </c>
      <c r="I26">
        <v>8.7640881770077854</v>
      </c>
      <c r="J26">
        <v>0.75377519033508722</v>
      </c>
      <c r="K26">
        <v>73.972255047928059</v>
      </c>
      <c r="L26">
        <v>1.0847122270655054</v>
      </c>
      <c r="M26">
        <v>7.993185529646329</v>
      </c>
      <c r="N26">
        <v>1.1451799342369615</v>
      </c>
      <c r="O26">
        <v>2.236811748361506</v>
      </c>
      <c r="P26">
        <v>0.46982300379124481</v>
      </c>
      <c r="Q26">
        <v>3.4703470556602181</v>
      </c>
      <c r="R26">
        <v>0.56124723047549363</v>
      </c>
      <c r="S26">
        <v>16.567791102393119</v>
      </c>
      <c r="T26">
        <v>1.1357072427316295</v>
      </c>
      <c r="U26">
        <v>69.731864563938842</v>
      </c>
      <c r="V26">
        <v>1.7115875565772667</v>
      </c>
      <c r="W26">
        <v>-4.444110483512711</v>
      </c>
      <c r="X26">
        <v>4.095039311034194E-3</v>
      </c>
      <c r="Y26">
        <v>0</v>
      </c>
      <c r="AA26">
        <v>6.6766318704210015E-2</v>
      </c>
      <c r="AB26">
        <v>0.91603354615277366</v>
      </c>
      <c r="AC26">
        <v>7.8037029253853341</v>
      </c>
      <c r="AD26">
        <v>4.134394676650725E-10</v>
      </c>
      <c r="AE26">
        <v>-4.2403904839892164</v>
      </c>
      <c r="AF26">
        <v>4.0937386335744293E-2</v>
      </c>
    </row>
    <row r="27" spans="2:32" x14ac:dyDescent="0.2">
      <c r="B27" t="s">
        <v>23</v>
      </c>
      <c r="C27">
        <v>12.38332812700868</v>
      </c>
      <c r="D27">
        <v>0.84917869447451111</v>
      </c>
      <c r="E27">
        <v>2.8750288917350519</v>
      </c>
      <c r="F27">
        <v>0.41226852934831387</v>
      </c>
      <c r="G27">
        <v>0</v>
      </c>
      <c r="I27">
        <v>8.8614218552041955</v>
      </c>
      <c r="J27">
        <v>0.72604605288317869</v>
      </c>
      <c r="K27">
        <v>73.996322882875262</v>
      </c>
      <c r="L27">
        <v>1.1358716795725163</v>
      </c>
      <c r="M27">
        <v>7.7076064899144594</v>
      </c>
      <c r="N27">
        <v>0.66002324991824912</v>
      </c>
      <c r="O27">
        <v>0</v>
      </c>
      <c r="Q27">
        <v>4.2165913757537439</v>
      </c>
      <c r="R27">
        <v>0.59075922844783524</v>
      </c>
      <c r="S27">
        <v>13.40226743778684</v>
      </c>
      <c r="T27">
        <v>0.69296781112176542</v>
      </c>
      <c r="U27">
        <v>73.355388451780357</v>
      </c>
      <c r="V27">
        <v>0.86740051341224778</v>
      </c>
      <c r="W27">
        <v>-4.6757216370942203</v>
      </c>
      <c r="X27">
        <v>6.1828933813559382E-7</v>
      </c>
      <c r="Y27">
        <v>0</v>
      </c>
      <c r="AA27">
        <v>0</v>
      </c>
      <c r="AC27">
        <v>4.5408455825826444</v>
      </c>
      <c r="AD27">
        <v>4.2526924531828443E-6</v>
      </c>
      <c r="AE27">
        <v>-0.64093443109490522</v>
      </c>
      <c r="AF27">
        <v>0.64058901588012707</v>
      </c>
    </row>
    <row r="28" spans="2:32" x14ac:dyDescent="0.2">
      <c r="B28" t="s">
        <v>24</v>
      </c>
      <c r="C28">
        <v>9.7783054238262643</v>
      </c>
      <c r="D28">
        <v>0.90647563827660826</v>
      </c>
      <c r="E28">
        <v>4.7387998186233151</v>
      </c>
      <c r="F28">
        <v>0.62179242940690838</v>
      </c>
      <c r="G28">
        <v>2.1904970206394099</v>
      </c>
      <c r="H28">
        <v>0.35944595162234688</v>
      </c>
      <c r="I28">
        <v>7.0032061894184388</v>
      </c>
      <c r="J28">
        <v>0.66636773072771172</v>
      </c>
      <c r="K28">
        <v>76.289191547492564</v>
      </c>
      <c r="L28">
        <v>1.1382156884221457</v>
      </c>
      <c r="M28">
        <v>6.1848356439436873</v>
      </c>
      <c r="N28">
        <v>0.7658383838013576</v>
      </c>
      <c r="O28">
        <v>0</v>
      </c>
      <c r="Q28">
        <v>7.7976808052994757</v>
      </c>
      <c r="R28">
        <v>0.98828453761726742</v>
      </c>
      <c r="S28">
        <v>10.95975576349684</v>
      </c>
      <c r="T28">
        <v>0.99639973475056176</v>
      </c>
      <c r="U28">
        <v>73.132811836829674</v>
      </c>
      <c r="V28">
        <v>1.4381032134065115</v>
      </c>
      <c r="W28">
        <v>-3.593469779882577</v>
      </c>
      <c r="X28">
        <v>2.2623100706294485E-3</v>
      </c>
      <c r="Y28">
        <v>0</v>
      </c>
      <c r="AA28">
        <v>5.6071837846600658</v>
      </c>
      <c r="AB28">
        <v>3.7020324310641122E-9</v>
      </c>
      <c r="AC28">
        <v>3.9565495740784016</v>
      </c>
      <c r="AD28">
        <v>5.9068036224180817E-4</v>
      </c>
      <c r="AE28">
        <v>-3.1563797106628897</v>
      </c>
      <c r="AF28">
        <v>5.4749540475197353E-2</v>
      </c>
    </row>
    <row r="29" spans="2:32" x14ac:dyDescent="0.2">
      <c r="B29" t="s">
        <v>25</v>
      </c>
      <c r="C29">
        <v>19.248168630052049</v>
      </c>
      <c r="D29">
        <v>0.96000231250164203</v>
      </c>
      <c r="E29">
        <v>0</v>
      </c>
      <c r="G29">
        <v>0</v>
      </c>
      <c r="I29">
        <v>13.12182196651726</v>
      </c>
      <c r="J29">
        <v>1.0353058897619647</v>
      </c>
      <c r="K29">
        <v>66.623624078984278</v>
      </c>
      <c r="L29">
        <v>1.4034894258839681</v>
      </c>
      <c r="M29">
        <v>11.362071863899841</v>
      </c>
      <c r="N29">
        <v>0.99163667211795015</v>
      </c>
      <c r="O29">
        <v>0</v>
      </c>
      <c r="Q29">
        <v>1.6496965717687631</v>
      </c>
      <c r="R29">
        <v>0.42646653155538211</v>
      </c>
      <c r="S29">
        <v>18.892298254093131</v>
      </c>
      <c r="T29">
        <v>1.1242686861112179</v>
      </c>
      <c r="U29">
        <v>67.676057940208537</v>
      </c>
      <c r="V29">
        <v>1.1588301772654086</v>
      </c>
      <c r="W29">
        <v>-7.8860967661522086</v>
      </c>
      <c r="X29">
        <v>3.6852854312395344E-11</v>
      </c>
      <c r="Y29">
        <v>0</v>
      </c>
      <c r="AA29">
        <v>0</v>
      </c>
      <c r="AC29">
        <v>5.7704762875758711</v>
      </c>
      <c r="AD29">
        <v>8.9994105046955475E-5</v>
      </c>
      <c r="AE29">
        <v>1.0524338612242587</v>
      </c>
      <c r="AF29">
        <v>0.54410249966794422</v>
      </c>
    </row>
    <row r="30" spans="2:32" x14ac:dyDescent="0.2">
      <c r="B30" t="s">
        <v>26</v>
      </c>
      <c r="C30">
        <v>15.037430469417499</v>
      </c>
      <c r="D30">
        <v>0.94015891577560606</v>
      </c>
      <c r="E30">
        <v>0</v>
      </c>
      <c r="G30">
        <v>0</v>
      </c>
      <c r="I30">
        <v>11.01481856779319</v>
      </c>
      <c r="J30">
        <v>0.81074012246098215</v>
      </c>
      <c r="K30">
        <v>71.54348968335897</v>
      </c>
      <c r="L30">
        <v>1.1591562618384146</v>
      </c>
      <c r="M30">
        <v>10.112423133427651</v>
      </c>
      <c r="N30">
        <v>0.79441412234571585</v>
      </c>
      <c r="O30">
        <v>0</v>
      </c>
      <c r="Q30">
        <v>1.8497883326144731</v>
      </c>
      <c r="R30">
        <v>0.31509292456231813</v>
      </c>
      <c r="S30">
        <v>16.53533007208835</v>
      </c>
      <c r="T30">
        <v>0.88687958385403387</v>
      </c>
      <c r="U30">
        <v>70.958039620075553</v>
      </c>
      <c r="V30">
        <v>1.2712892027942613</v>
      </c>
      <c r="W30">
        <v>-4.9250073359898483</v>
      </c>
      <c r="X30">
        <v>1.2675324373303512E-4</v>
      </c>
      <c r="Y30">
        <v>0</v>
      </c>
      <c r="AA30">
        <v>0</v>
      </c>
      <c r="AC30">
        <v>5.5205115042951594</v>
      </c>
      <c r="AD30">
        <v>9.3321283029996282E-8</v>
      </c>
      <c r="AE30">
        <v>-0.58545006328341742</v>
      </c>
      <c r="AF30">
        <v>0.73587955259427118</v>
      </c>
    </row>
    <row r="31" spans="2:32" x14ac:dyDescent="0.2">
      <c r="B31" t="s">
        <v>27</v>
      </c>
      <c r="C31">
        <v>12.376660012923301</v>
      </c>
      <c r="D31">
        <v>1.0364680439485681</v>
      </c>
      <c r="E31">
        <v>0</v>
      </c>
      <c r="G31">
        <v>0</v>
      </c>
      <c r="I31">
        <v>13.437935655685949</v>
      </c>
      <c r="J31">
        <v>1.1095496010320087</v>
      </c>
      <c r="K31">
        <v>73.04889091334887</v>
      </c>
      <c r="L31">
        <v>1.4281573979371653</v>
      </c>
      <c r="M31">
        <v>9.1710738796158999</v>
      </c>
      <c r="N31">
        <v>0.97742994680083428</v>
      </c>
      <c r="O31">
        <v>0</v>
      </c>
      <c r="Q31">
        <v>2.9043884278979459</v>
      </c>
      <c r="R31">
        <v>0.48470063402445351</v>
      </c>
      <c r="S31">
        <v>18.036229625812499</v>
      </c>
      <c r="T31">
        <v>1.1653015897779073</v>
      </c>
      <c r="U31">
        <v>69.44990937999377</v>
      </c>
      <c r="V31">
        <v>1.5045396774552715</v>
      </c>
      <c r="W31">
        <v>-3.2055861333074009</v>
      </c>
      <c r="X31">
        <v>1.9218112259006478E-2</v>
      </c>
      <c r="Y31">
        <v>0</v>
      </c>
      <c r="AA31">
        <v>0</v>
      </c>
      <c r="AC31">
        <v>4.5982939701265497</v>
      </c>
      <c r="AD31">
        <v>1.2104529843624345E-3</v>
      </c>
      <c r="AE31">
        <v>-3.5989815333551007</v>
      </c>
      <c r="AF31">
        <v>7.5678180244230925E-2</v>
      </c>
    </row>
    <row r="32" spans="2:32" x14ac:dyDescent="0.2">
      <c r="B32" t="s">
        <v>28</v>
      </c>
      <c r="C32">
        <v>13.972779167110559</v>
      </c>
      <c r="D32">
        <v>1.1310087181436548</v>
      </c>
      <c r="E32">
        <v>3.3215121187870582</v>
      </c>
      <c r="F32">
        <v>0.5232525749480853</v>
      </c>
      <c r="G32">
        <v>0</v>
      </c>
      <c r="I32">
        <v>9.0188059379160865</v>
      </c>
      <c r="J32">
        <v>0.77015070750571979</v>
      </c>
      <c r="K32">
        <v>72.344970818449312</v>
      </c>
      <c r="L32">
        <v>1.2500745979615044</v>
      </c>
      <c r="M32">
        <v>7.814211170483083</v>
      </c>
      <c r="N32">
        <v>0.89152060383522158</v>
      </c>
      <c r="O32">
        <v>0</v>
      </c>
      <c r="Q32">
        <v>2.4595105199992839</v>
      </c>
      <c r="R32">
        <v>0.40475671717084799</v>
      </c>
      <c r="S32">
        <v>15.954162498863459</v>
      </c>
      <c r="T32">
        <v>1.1749208025461617</v>
      </c>
      <c r="U32">
        <v>71.975023832460622</v>
      </c>
      <c r="V32">
        <v>1.2086016909845407</v>
      </c>
      <c r="W32">
        <v>-6.1585679966274762</v>
      </c>
      <c r="X32">
        <v>3.4316811107019286E-6</v>
      </c>
      <c r="Y32">
        <v>0</v>
      </c>
      <c r="AA32">
        <v>0</v>
      </c>
      <c r="AC32">
        <v>6.9353565609473726</v>
      </c>
      <c r="AD32">
        <v>2.9613910864343021E-7</v>
      </c>
      <c r="AE32">
        <v>-0.36994698598869036</v>
      </c>
      <c r="AF32">
        <v>0.81943934527033335</v>
      </c>
    </row>
    <row r="33" spans="2:32" x14ac:dyDescent="0.2">
      <c r="B33" t="s">
        <v>29</v>
      </c>
      <c r="C33">
        <v>13.363788018351739</v>
      </c>
      <c r="D33">
        <v>0.55345536846696963</v>
      </c>
      <c r="E33">
        <v>3.8819518007452571</v>
      </c>
      <c r="F33">
        <v>0.32259933381496336</v>
      </c>
      <c r="G33">
        <v>2.2445610437139458</v>
      </c>
      <c r="H33">
        <v>0.20935174804856155</v>
      </c>
      <c r="I33">
        <v>7.9477451273734303</v>
      </c>
      <c r="J33">
        <v>0.4011673638334306</v>
      </c>
      <c r="K33">
        <v>72.561954009815622</v>
      </c>
      <c r="L33">
        <v>0.62340560220236996</v>
      </c>
      <c r="M33">
        <v>7.1009682439477739</v>
      </c>
      <c r="N33">
        <v>0.36373253023768959</v>
      </c>
      <c r="O33">
        <v>2.0934957943174259</v>
      </c>
      <c r="P33">
        <v>0.24122595381963058</v>
      </c>
      <c r="Q33">
        <v>4.2977436698840581</v>
      </c>
      <c r="R33">
        <v>0.36919385811257971</v>
      </c>
      <c r="S33">
        <v>13.01362504676147</v>
      </c>
      <c r="T33">
        <v>0.51135134026036322</v>
      </c>
      <c r="U33">
        <v>73.494167245089272</v>
      </c>
      <c r="V33">
        <v>0.65936468206568399</v>
      </c>
      <c r="W33">
        <v>-6.2628197744039653</v>
      </c>
      <c r="X33">
        <v>6.7173202621359802E-26</v>
      </c>
      <c r="Y33">
        <v>-1.7884560064278312</v>
      </c>
      <c r="Z33">
        <v>1.4096269141536598E-5</v>
      </c>
      <c r="AA33">
        <v>2.0531826261701123</v>
      </c>
      <c r="AB33">
        <v>2.5314924176417609E-7</v>
      </c>
      <c r="AC33">
        <v>5.0658799193880402</v>
      </c>
      <c r="AD33">
        <v>1.4424518108080244E-15</v>
      </c>
      <c r="AE33">
        <v>0.9322132352736503</v>
      </c>
      <c r="AF33">
        <v>0.32034837208411876</v>
      </c>
    </row>
    <row r="34" spans="2:32" x14ac:dyDescent="0.2">
      <c r="B34" t="s">
        <v>30</v>
      </c>
      <c r="C34">
        <v>16.023572462036121</v>
      </c>
      <c r="D34">
        <v>1.0685681850671875</v>
      </c>
      <c r="E34">
        <v>0</v>
      </c>
      <c r="G34">
        <v>0</v>
      </c>
      <c r="I34">
        <v>12.80427638420921</v>
      </c>
      <c r="J34">
        <v>1.0438588776174718</v>
      </c>
      <c r="K34">
        <v>69.805636924583652</v>
      </c>
      <c r="L34">
        <v>1.2752348809434941</v>
      </c>
      <c r="M34">
        <v>10.615016369925501</v>
      </c>
      <c r="N34">
        <v>0.92427820854434295</v>
      </c>
      <c r="O34">
        <v>0</v>
      </c>
      <c r="Q34">
        <v>1.3757748827452041</v>
      </c>
      <c r="R34">
        <v>0.30580610365804006</v>
      </c>
      <c r="S34">
        <v>16.902466244550059</v>
      </c>
      <c r="T34">
        <v>1.1591014119086458</v>
      </c>
      <c r="U34">
        <v>70.521146209296987</v>
      </c>
      <c r="V34">
        <v>1.2561727357598291</v>
      </c>
      <c r="W34">
        <v>-5.4085560921106204</v>
      </c>
      <c r="X34">
        <v>1.5952527831375143E-4</v>
      </c>
      <c r="Y34">
        <v>0</v>
      </c>
      <c r="AA34">
        <v>0</v>
      </c>
      <c r="AC34">
        <v>4.0981898603408489</v>
      </c>
      <c r="AD34">
        <v>7.2748320694822127E-3</v>
      </c>
      <c r="AE34">
        <v>0.71550928471333464</v>
      </c>
      <c r="AF34">
        <v>0.69896828198084204</v>
      </c>
    </row>
    <row r="35" spans="2:32" x14ac:dyDescent="0.2">
      <c r="B35" t="s">
        <v>31</v>
      </c>
      <c r="C35">
        <v>10.53741479903152</v>
      </c>
      <c r="D35">
        <v>0.82572753954006206</v>
      </c>
      <c r="E35">
        <v>4.8165791558474682</v>
      </c>
      <c r="F35">
        <v>0.6542301675471287</v>
      </c>
      <c r="G35">
        <v>2.7167011036020532</v>
      </c>
      <c r="H35">
        <v>0.48952212886105484</v>
      </c>
      <c r="I35">
        <v>8.8291067494666162</v>
      </c>
      <c r="J35">
        <v>0.70846603659680785</v>
      </c>
      <c r="K35">
        <v>73.100198192052332</v>
      </c>
      <c r="L35">
        <v>1.1616362878034265</v>
      </c>
      <c r="M35">
        <v>5.4432449977251354</v>
      </c>
      <c r="N35">
        <v>0.57657974597427597</v>
      </c>
      <c r="O35">
        <v>2.0025591727539429</v>
      </c>
      <c r="P35">
        <v>0.34336986342797943</v>
      </c>
      <c r="Q35">
        <v>5.7313969076389926</v>
      </c>
      <c r="R35">
        <v>0.80545808580305089</v>
      </c>
      <c r="S35">
        <v>13.80768636587549</v>
      </c>
      <c r="T35">
        <v>0.81699928715534398</v>
      </c>
      <c r="U35">
        <v>73.015112556006443</v>
      </c>
      <c r="V35">
        <v>1.1470798836672527</v>
      </c>
      <c r="W35">
        <v>-5.0941698013063847</v>
      </c>
      <c r="X35">
        <v>7.3458784113622978E-8</v>
      </c>
      <c r="Y35">
        <v>-2.8140199830935253</v>
      </c>
      <c r="Z35">
        <v>3.7121538327420482E-5</v>
      </c>
      <c r="AA35">
        <v>3.0146958040369394</v>
      </c>
      <c r="AB35">
        <v>3.5512241238832258E-4</v>
      </c>
      <c r="AC35">
        <v>4.978579616408874</v>
      </c>
      <c r="AD35">
        <v>1.0169392251286664E-7</v>
      </c>
      <c r="AE35">
        <v>-8.5085636045889146E-2</v>
      </c>
      <c r="AF35">
        <v>0.9574755770160317</v>
      </c>
    </row>
    <row r="36" spans="2:32" x14ac:dyDescent="0.2">
      <c r="B36" t="s">
        <v>32</v>
      </c>
      <c r="C36">
        <v>15.60803475175549</v>
      </c>
      <c r="D36">
        <v>1.2612362273254532</v>
      </c>
      <c r="E36">
        <v>0</v>
      </c>
      <c r="G36">
        <v>0</v>
      </c>
      <c r="I36">
        <v>13.073152862436279</v>
      </c>
      <c r="J36">
        <v>1.0796035170528993</v>
      </c>
      <c r="K36">
        <v>70.169005921945882</v>
      </c>
      <c r="L36">
        <v>1.3995258754083555</v>
      </c>
      <c r="M36">
        <v>9.5055250920813386</v>
      </c>
      <c r="N36">
        <v>0.7737438039839073</v>
      </c>
      <c r="O36">
        <v>0</v>
      </c>
      <c r="Q36">
        <v>0</v>
      </c>
      <c r="S36">
        <v>18.102427209894259</v>
      </c>
      <c r="T36">
        <v>1.2179274086844307</v>
      </c>
      <c r="U36">
        <v>71.415401415313553</v>
      </c>
      <c r="V36">
        <v>1.1635824654185956</v>
      </c>
      <c r="W36">
        <v>-6.1025096596741513</v>
      </c>
      <c r="X36">
        <v>1.4516933194120343E-6</v>
      </c>
      <c r="Y36">
        <v>0</v>
      </c>
      <c r="AA36">
        <v>0</v>
      </c>
      <c r="AC36">
        <v>5.0292743474579797</v>
      </c>
      <c r="AD36">
        <v>5.3007569807790762E-4</v>
      </c>
      <c r="AE36">
        <v>1.2463954933676717</v>
      </c>
      <c r="AF36">
        <v>0.46248856376723385</v>
      </c>
    </row>
    <row r="37" spans="2:32" x14ac:dyDescent="0.2">
      <c r="B37" t="s">
        <v>33</v>
      </c>
      <c r="C37">
        <v>7.4782315069204923</v>
      </c>
      <c r="D37">
        <v>0.74086675922576373</v>
      </c>
      <c r="E37">
        <v>9.2166777841190921</v>
      </c>
      <c r="F37">
        <v>1.0188274441768761</v>
      </c>
      <c r="G37">
        <v>2.7964962081795788</v>
      </c>
      <c r="H37">
        <v>0.44827704139759322</v>
      </c>
      <c r="I37">
        <v>4.8234231857015901</v>
      </c>
      <c r="J37">
        <v>0.48303986173996272</v>
      </c>
      <c r="K37">
        <v>75.685171315079245</v>
      </c>
      <c r="L37">
        <v>1.1693280356820541</v>
      </c>
      <c r="M37">
        <v>3.779335143956867</v>
      </c>
      <c r="N37">
        <v>0.51222218690771537</v>
      </c>
      <c r="O37">
        <v>4.3088221749765756</v>
      </c>
      <c r="P37">
        <v>0.5865089089758132</v>
      </c>
      <c r="Q37">
        <v>7.7191388978493007</v>
      </c>
      <c r="R37">
        <v>0.8158658731370475</v>
      </c>
      <c r="S37">
        <v>11.595975874384401</v>
      </c>
      <c r="T37">
        <v>1.0129798638832794</v>
      </c>
      <c r="U37">
        <v>72.596727908832847</v>
      </c>
      <c r="V37">
        <v>1.3636567594761295</v>
      </c>
      <c r="W37">
        <v>-3.6988963629636253</v>
      </c>
      <c r="X37">
        <v>1.496594796932862E-5</v>
      </c>
      <c r="Y37">
        <v>-4.9078556091425165</v>
      </c>
      <c r="Z37">
        <v>5.1733836892713089E-8</v>
      </c>
      <c r="AA37">
        <v>4.922642689669722</v>
      </c>
      <c r="AB37">
        <v>1.2178778245668775E-7</v>
      </c>
      <c r="AC37">
        <v>6.7725526886828105</v>
      </c>
      <c r="AD37">
        <v>2.6013972439390368E-11</v>
      </c>
      <c r="AE37">
        <v>-3.0884434062463981</v>
      </c>
      <c r="AF37">
        <v>7.8544345514775821E-2</v>
      </c>
    </row>
    <row r="38" spans="2:32" x14ac:dyDescent="0.2">
      <c r="B38" t="s">
        <v>34</v>
      </c>
      <c r="C38">
        <v>0</v>
      </c>
      <c r="E38">
        <v>0</v>
      </c>
      <c r="G38">
        <v>0</v>
      </c>
      <c r="I38">
        <v>0</v>
      </c>
      <c r="K38">
        <v>79.373637150617213</v>
      </c>
      <c r="L38">
        <v>4.7197666893583961</v>
      </c>
      <c r="M38">
        <v>0</v>
      </c>
      <c r="O38">
        <v>0</v>
      </c>
      <c r="Q38">
        <v>0</v>
      </c>
      <c r="S38">
        <v>0</v>
      </c>
      <c r="U38">
        <v>69.31109599506442</v>
      </c>
      <c r="V38">
        <v>4.3572800951151587</v>
      </c>
      <c r="W38">
        <v>0</v>
      </c>
      <c r="Y38">
        <v>0</v>
      </c>
      <c r="AA38">
        <v>0</v>
      </c>
      <c r="AC38">
        <v>0</v>
      </c>
      <c r="AE38">
        <v>-10.062541155552793</v>
      </c>
      <c r="AF38">
        <v>0.114674151856919</v>
      </c>
    </row>
    <row r="39" spans="2:32" x14ac:dyDescent="0.2">
      <c r="B39" t="s">
        <v>35</v>
      </c>
      <c r="C39">
        <v>12.00231933253386</v>
      </c>
      <c r="D39">
        <v>0.92926442156029709</v>
      </c>
      <c r="E39">
        <v>3.0083018990204029</v>
      </c>
      <c r="F39">
        <v>0.43505338198400179</v>
      </c>
      <c r="G39">
        <v>0</v>
      </c>
      <c r="I39">
        <v>8.8992607353612421</v>
      </c>
      <c r="J39">
        <v>0.73470003400403339</v>
      </c>
      <c r="K39">
        <v>74.862466636568897</v>
      </c>
      <c r="L39">
        <v>1.0541465727508921</v>
      </c>
      <c r="M39">
        <v>8.4780119325614098</v>
      </c>
      <c r="N39">
        <v>0.78900287472633979</v>
      </c>
      <c r="O39">
        <v>2.48808972289264</v>
      </c>
      <c r="P39">
        <v>0.42297793199891959</v>
      </c>
      <c r="Q39">
        <v>3.6082723773221299</v>
      </c>
      <c r="R39">
        <v>0.48113299387315683</v>
      </c>
      <c r="S39">
        <v>12.31463375911753</v>
      </c>
      <c r="T39">
        <v>0.85082656284692693</v>
      </c>
      <c r="U39">
        <v>73.110992208106296</v>
      </c>
      <c r="V39">
        <v>1.257894279757648</v>
      </c>
      <c r="W39">
        <v>-3.5243073999724501</v>
      </c>
      <c r="X39">
        <v>2.9010755402176561E-3</v>
      </c>
      <c r="Y39">
        <v>-0.52021217612776294</v>
      </c>
      <c r="Z39">
        <v>0.35493205923780613</v>
      </c>
      <c r="AA39">
        <v>0</v>
      </c>
      <c r="AC39">
        <v>3.4153730237562883</v>
      </c>
      <c r="AD39">
        <v>2.5176077616198308E-3</v>
      </c>
      <c r="AE39">
        <v>-1.7514744284626005</v>
      </c>
      <c r="AF39">
        <v>0.31605521461740843</v>
      </c>
    </row>
    <row r="40" spans="2:32" x14ac:dyDescent="0.2">
      <c r="B40" t="s">
        <v>36</v>
      </c>
      <c r="C40">
        <v>18.64432315574129</v>
      </c>
      <c r="D40">
        <v>0.92732405583962885</v>
      </c>
      <c r="E40">
        <v>0</v>
      </c>
      <c r="G40">
        <v>0</v>
      </c>
      <c r="I40">
        <v>8.614045013171209</v>
      </c>
      <c r="J40">
        <v>0.67974047649647085</v>
      </c>
      <c r="K40">
        <v>70.334053731745854</v>
      </c>
      <c r="L40">
        <v>1.1133709460841501</v>
      </c>
      <c r="M40">
        <v>6.2380753806826137</v>
      </c>
      <c r="N40">
        <v>0.67114457078497924</v>
      </c>
      <c r="O40">
        <v>0</v>
      </c>
      <c r="Q40">
        <v>4.100918529139685</v>
      </c>
      <c r="R40">
        <v>0.45349332038551843</v>
      </c>
      <c r="S40">
        <v>16.829607560108489</v>
      </c>
      <c r="T40">
        <v>1.0276627313759996</v>
      </c>
      <c r="U40">
        <v>72.301258788617247</v>
      </c>
      <c r="V40">
        <v>1.2995018687428375</v>
      </c>
      <c r="W40">
        <v>-12.406247775058677</v>
      </c>
      <c r="X40">
        <v>7.2986574420859333E-31</v>
      </c>
      <c r="Y40">
        <v>0</v>
      </c>
      <c r="AA40">
        <v>0</v>
      </c>
      <c r="AC40">
        <v>8.2155625469372797</v>
      </c>
      <c r="AD40">
        <v>7.0512603387470943E-10</v>
      </c>
      <c r="AE40">
        <v>1.9672050568713928</v>
      </c>
      <c r="AF40">
        <v>0.22067086522922461</v>
      </c>
    </row>
    <row r="41" spans="2:32" x14ac:dyDescent="0.2">
      <c r="B41" t="s">
        <v>37</v>
      </c>
      <c r="C41">
        <v>8.5757303945484615</v>
      </c>
      <c r="D41">
        <v>0.99077390873967341</v>
      </c>
      <c r="E41">
        <v>6.1261643249509916</v>
      </c>
      <c r="F41">
        <v>0.79196595519942403</v>
      </c>
      <c r="G41">
        <v>0</v>
      </c>
      <c r="I41">
        <v>7.7241922150269131</v>
      </c>
      <c r="J41">
        <v>0.92165475311492218</v>
      </c>
      <c r="K41">
        <v>75.850010115988226</v>
      </c>
      <c r="L41">
        <v>1.2705583062561525</v>
      </c>
      <c r="M41">
        <v>6.0926637495711367</v>
      </c>
      <c r="N41">
        <v>0.8769661587309483</v>
      </c>
      <c r="O41">
        <v>3.4598675809365189</v>
      </c>
      <c r="P41">
        <v>0.57333874732318979</v>
      </c>
      <c r="Q41">
        <v>4.4209704799603244</v>
      </c>
      <c r="R41">
        <v>0.72253430058877166</v>
      </c>
      <c r="S41">
        <v>13.090276621396351</v>
      </c>
      <c r="T41">
        <v>1.2234846613225336</v>
      </c>
      <c r="U41">
        <v>72.936221568135664</v>
      </c>
      <c r="V41">
        <v>1.4852085616790105</v>
      </c>
      <c r="W41">
        <v>-2.4830666449773249</v>
      </c>
      <c r="X41">
        <v>5.9193162163618133E-2</v>
      </c>
      <c r="Y41">
        <v>-2.6662967440144727</v>
      </c>
      <c r="Z41">
        <v>2.5280159310200486E-3</v>
      </c>
      <c r="AA41">
        <v>0</v>
      </c>
      <c r="AC41">
        <v>5.3660844063694375</v>
      </c>
      <c r="AD41">
        <v>6.1359128200653295E-4</v>
      </c>
      <c r="AE41">
        <v>-2.9137885478525618</v>
      </c>
      <c r="AF41">
        <v>0.12881388991079387</v>
      </c>
    </row>
    <row r="42" spans="2:32" x14ac:dyDescent="0.2">
      <c r="B42" t="s">
        <v>38</v>
      </c>
      <c r="C42">
        <v>13.99009714315215</v>
      </c>
      <c r="D42">
        <v>0.76479821323557329</v>
      </c>
      <c r="E42">
        <v>2.9822323043980381</v>
      </c>
      <c r="F42">
        <v>0.40349129523059735</v>
      </c>
      <c r="G42">
        <v>2.3465132776379618</v>
      </c>
      <c r="H42">
        <v>0.37455811338842004</v>
      </c>
      <c r="I42">
        <v>9.1538188808043159</v>
      </c>
      <c r="J42">
        <v>0.66718223810210286</v>
      </c>
      <c r="K42">
        <v>71.527338394007529</v>
      </c>
      <c r="L42">
        <v>1.0375790765587829</v>
      </c>
      <c r="M42">
        <v>8.3216506020278889</v>
      </c>
      <c r="N42">
        <v>0.59725541148015926</v>
      </c>
      <c r="O42">
        <v>3.367711392542891</v>
      </c>
      <c r="P42">
        <v>0.40998989772214472</v>
      </c>
      <c r="Q42">
        <v>0</v>
      </c>
      <c r="S42">
        <v>13.515912315142099</v>
      </c>
      <c r="T42">
        <v>0.84532430061594821</v>
      </c>
      <c r="U42">
        <v>73.504435607492397</v>
      </c>
      <c r="V42">
        <v>0.99739264926672055</v>
      </c>
      <c r="W42">
        <v>-5.6684465411242613</v>
      </c>
      <c r="X42">
        <v>2.32987418252301E-9</v>
      </c>
      <c r="Y42">
        <v>0.38547908814485288</v>
      </c>
      <c r="Z42">
        <v>0.4695578621749521</v>
      </c>
      <c r="AA42">
        <v>0</v>
      </c>
      <c r="AC42">
        <v>4.3620934343377833</v>
      </c>
      <c r="AD42">
        <v>1.2040634434042053E-5</v>
      </c>
      <c r="AE42">
        <v>1.9770972134848677</v>
      </c>
      <c r="AF42">
        <v>0.159187728938777</v>
      </c>
    </row>
    <row r="43" spans="2:32" x14ac:dyDescent="0.2">
      <c r="B43" t="s">
        <v>39</v>
      </c>
      <c r="C43">
        <v>18.0821299704157</v>
      </c>
      <c r="D43">
        <v>0.58420018069840174</v>
      </c>
      <c r="E43">
        <v>0.76452055500086658</v>
      </c>
      <c r="F43">
        <v>0.13104790537427871</v>
      </c>
      <c r="G43">
        <v>0.61404116302106926</v>
      </c>
      <c r="H43">
        <v>9.3525156199625856E-2</v>
      </c>
      <c r="I43">
        <v>11.952133478727839</v>
      </c>
      <c r="J43">
        <v>0.40519853174290216</v>
      </c>
      <c r="K43">
        <v>68.587174832834521</v>
      </c>
      <c r="L43">
        <v>0.68301887161691777</v>
      </c>
      <c r="M43">
        <v>10.51772512070786</v>
      </c>
      <c r="N43">
        <v>0.38726969729242783</v>
      </c>
      <c r="O43">
        <v>0.43367219217878877</v>
      </c>
      <c r="P43">
        <v>9.1453881721900901E-2</v>
      </c>
      <c r="Q43">
        <v>1.243802371211248</v>
      </c>
      <c r="R43">
        <v>0.11579397172885614</v>
      </c>
      <c r="S43">
        <v>18.532141849153501</v>
      </c>
      <c r="T43">
        <v>0.70704662462602841</v>
      </c>
      <c r="U43">
        <v>69.272658466748595</v>
      </c>
      <c r="V43">
        <v>0.75469000346287451</v>
      </c>
      <c r="W43">
        <v>-7.5644048497078398</v>
      </c>
      <c r="X43">
        <v>1.7144123422016703E-21</v>
      </c>
      <c r="Y43">
        <v>-0.3308483628220778</v>
      </c>
      <c r="Z43">
        <v>2.5118694675370278E-2</v>
      </c>
      <c r="AA43">
        <v>0.62976120819017878</v>
      </c>
      <c r="AB43">
        <v>1.6351380952986136E-5</v>
      </c>
      <c r="AC43">
        <v>6.5800083704256611</v>
      </c>
      <c r="AD43">
        <v>5.7418390097253334E-16</v>
      </c>
      <c r="AE43">
        <v>0.68548363391407463</v>
      </c>
      <c r="AF43">
        <v>0.53762670978179972</v>
      </c>
    </row>
    <row r="44" spans="2:32" x14ac:dyDescent="0.2">
      <c r="B44" t="s">
        <v>40</v>
      </c>
      <c r="C44">
        <v>14.35170509617458</v>
      </c>
      <c r="D44">
        <v>0.99366930728791469</v>
      </c>
      <c r="E44">
        <v>0</v>
      </c>
      <c r="G44">
        <v>0</v>
      </c>
      <c r="I44">
        <v>11.80932722742531</v>
      </c>
      <c r="J44">
        <v>0.86042132181161357</v>
      </c>
      <c r="K44">
        <v>71.094056858682436</v>
      </c>
      <c r="L44">
        <v>1.1791177970190396</v>
      </c>
      <c r="M44">
        <v>11.10679064507487</v>
      </c>
      <c r="N44">
        <v>0.95484181323781059</v>
      </c>
      <c r="O44">
        <v>0</v>
      </c>
      <c r="Q44">
        <v>0</v>
      </c>
      <c r="S44">
        <v>15.77222137700868</v>
      </c>
      <c r="T44">
        <v>1.0357125650111727</v>
      </c>
      <c r="U44">
        <v>70.392289837734154</v>
      </c>
      <c r="V44">
        <v>1.39008931028256</v>
      </c>
      <c r="W44">
        <v>-3.2449144510997101</v>
      </c>
      <c r="X44">
        <v>2.3341871576941089E-2</v>
      </c>
      <c r="Y44">
        <v>0</v>
      </c>
      <c r="AA44">
        <v>0</v>
      </c>
      <c r="AC44">
        <v>3.9628941495833701</v>
      </c>
      <c r="AD44">
        <v>2.5473306940775953E-3</v>
      </c>
      <c r="AE44">
        <v>-0.70176702094828158</v>
      </c>
      <c r="AF44">
        <v>0.67597658408608119</v>
      </c>
    </row>
    <row r="45" spans="2:32" x14ac:dyDescent="0.2">
      <c r="B45" t="s">
        <v>41</v>
      </c>
      <c r="C45">
        <v>18.66310596543169</v>
      </c>
      <c r="D45">
        <v>1.0960854656729098</v>
      </c>
      <c r="E45">
        <v>0</v>
      </c>
      <c r="G45">
        <v>0</v>
      </c>
      <c r="I45">
        <v>12.538696415889261</v>
      </c>
      <c r="J45">
        <v>0.86013014929643161</v>
      </c>
      <c r="K45">
        <v>68.019752418741774</v>
      </c>
      <c r="L45">
        <v>1.3692022630877714</v>
      </c>
      <c r="M45">
        <v>11.06595237725614</v>
      </c>
      <c r="N45">
        <v>0.85521806209133933</v>
      </c>
      <c r="O45">
        <v>0</v>
      </c>
      <c r="Q45">
        <v>0</v>
      </c>
      <c r="S45">
        <v>18.994942106545238</v>
      </c>
      <c r="T45">
        <v>0.9649309836184442</v>
      </c>
      <c r="U45">
        <v>68.25659519164688</v>
      </c>
      <c r="V45">
        <v>1.0972945222803243</v>
      </c>
      <c r="W45">
        <v>-7.5971535881755496</v>
      </c>
      <c r="X45">
        <v>5.5416419340643964E-8</v>
      </c>
      <c r="Y45">
        <v>0</v>
      </c>
      <c r="AA45">
        <v>0</v>
      </c>
      <c r="AC45">
        <v>6.4562456906559778</v>
      </c>
      <c r="AD45">
        <v>6.8250322851484461E-7</v>
      </c>
      <c r="AE45">
        <v>0.23684277290510636</v>
      </c>
      <c r="AF45">
        <v>0.89518448187819799</v>
      </c>
    </row>
    <row r="46" spans="2:32" x14ac:dyDescent="0.2">
      <c r="B46" t="s">
        <v>42</v>
      </c>
      <c r="C46">
        <v>14.50433011655962</v>
      </c>
      <c r="D46">
        <v>1.1378356059646142</v>
      </c>
      <c r="E46">
        <v>0</v>
      </c>
      <c r="G46">
        <v>0</v>
      </c>
      <c r="I46">
        <v>9.6323420177276731</v>
      </c>
      <c r="J46">
        <v>0.85838373421341485</v>
      </c>
      <c r="K46">
        <v>72.244227278536101</v>
      </c>
      <c r="L46">
        <v>1.4883687236964971</v>
      </c>
      <c r="M46">
        <v>8.0775961443666517</v>
      </c>
      <c r="N46">
        <v>1.0099805683950034</v>
      </c>
      <c r="O46">
        <v>0</v>
      </c>
      <c r="Q46">
        <v>5.1914382882034804</v>
      </c>
      <c r="R46">
        <v>1.1093939163398314</v>
      </c>
      <c r="S46">
        <v>14.669478063956101</v>
      </c>
      <c r="T46">
        <v>0.98749507492012845</v>
      </c>
      <c r="U46">
        <v>71.202992546391215</v>
      </c>
      <c r="V46">
        <v>1.6779938641243146</v>
      </c>
      <c r="W46">
        <v>-6.4267339721929684</v>
      </c>
      <c r="X46">
        <v>5.8042061593060536E-7</v>
      </c>
      <c r="Y46">
        <v>0</v>
      </c>
      <c r="AA46">
        <v>0</v>
      </c>
      <c r="AC46">
        <v>5.0371360462284276</v>
      </c>
      <c r="AD46">
        <v>1.5060171808852844E-4</v>
      </c>
      <c r="AE46">
        <v>-1.0412347321448863</v>
      </c>
      <c r="AF46">
        <v>0.62906994982537279</v>
      </c>
    </row>
    <row r="47" spans="2:32" x14ac:dyDescent="0.2">
      <c r="B47" t="s">
        <v>43</v>
      </c>
      <c r="C47">
        <v>0</v>
      </c>
      <c r="E47">
        <v>0</v>
      </c>
      <c r="G47">
        <v>0</v>
      </c>
      <c r="I47">
        <v>0</v>
      </c>
      <c r="K47">
        <v>0</v>
      </c>
      <c r="M47">
        <v>0</v>
      </c>
      <c r="O47">
        <v>0</v>
      </c>
      <c r="Q47">
        <v>0</v>
      </c>
      <c r="S47">
        <v>0</v>
      </c>
      <c r="U47">
        <v>0</v>
      </c>
      <c r="W47">
        <v>0</v>
      </c>
      <c r="Y47">
        <v>0</v>
      </c>
      <c r="AA47">
        <v>0</v>
      </c>
      <c r="AC47">
        <v>0</v>
      </c>
      <c r="AE47">
        <v>0</v>
      </c>
    </row>
    <row r="48" spans="2:32" x14ac:dyDescent="0.2">
      <c r="B48" t="s">
        <v>44</v>
      </c>
      <c r="C48">
        <v>18.74279475347236</v>
      </c>
      <c r="D48">
        <v>1.2601942397352581</v>
      </c>
      <c r="E48">
        <v>0</v>
      </c>
      <c r="G48">
        <v>0</v>
      </c>
      <c r="I48">
        <v>10.96806243886169</v>
      </c>
      <c r="J48">
        <v>0.87184572866662946</v>
      </c>
      <c r="K48">
        <v>68.832620972991222</v>
      </c>
      <c r="L48">
        <v>1.1267212561786539</v>
      </c>
      <c r="M48">
        <v>10.837215948436731</v>
      </c>
      <c r="N48">
        <v>0.82693188950582319</v>
      </c>
      <c r="O48">
        <v>0</v>
      </c>
      <c r="Q48">
        <v>0</v>
      </c>
      <c r="S48">
        <v>19.42401280377344</v>
      </c>
      <c r="T48">
        <v>1.0832909671851594</v>
      </c>
      <c r="U48">
        <v>67.92242627109519</v>
      </c>
      <c r="V48">
        <v>1.3034782301728516</v>
      </c>
      <c r="W48">
        <v>-7.9055788050356295</v>
      </c>
      <c r="X48">
        <v>3.2013243477361779E-9</v>
      </c>
      <c r="Y48">
        <v>0</v>
      </c>
      <c r="AA48">
        <v>0</v>
      </c>
      <c r="AC48">
        <v>8.4559503649117502</v>
      </c>
      <c r="AD48">
        <v>6.4649563579807782E-11</v>
      </c>
      <c r="AE48">
        <v>-0.91019470189603169</v>
      </c>
      <c r="AF48">
        <v>0.60397785057120501</v>
      </c>
    </row>
    <row r="49" spans="2:32" x14ac:dyDescent="0.2">
      <c r="B49" t="s">
        <v>45</v>
      </c>
      <c r="C49">
        <v>20.902226113457498</v>
      </c>
      <c r="D49">
        <v>0.97352471082131353</v>
      </c>
      <c r="E49">
        <v>0</v>
      </c>
      <c r="G49">
        <v>0</v>
      </c>
      <c r="I49">
        <v>9.2151361496281474</v>
      </c>
      <c r="J49">
        <v>0.76224834419529819</v>
      </c>
      <c r="K49">
        <v>67.879346967341064</v>
      </c>
      <c r="L49">
        <v>1.0239679613597437</v>
      </c>
      <c r="M49">
        <v>8.7835916913536956</v>
      </c>
      <c r="N49">
        <v>0.86316410200882432</v>
      </c>
      <c r="O49">
        <v>0</v>
      </c>
      <c r="Q49">
        <v>2.177796524097368</v>
      </c>
      <c r="R49">
        <v>0.38691223025697014</v>
      </c>
      <c r="S49">
        <v>17.725098227043961</v>
      </c>
      <c r="T49">
        <v>1.0279551843242671</v>
      </c>
      <c r="U49">
        <v>70.754737250604251</v>
      </c>
      <c r="V49">
        <v>1.0522764814718923</v>
      </c>
      <c r="W49">
        <v>-12.118634422103803</v>
      </c>
      <c r="X49">
        <v>4.0249893402840508E-23</v>
      </c>
      <c r="Y49">
        <v>0</v>
      </c>
      <c r="AA49">
        <v>0</v>
      </c>
      <c r="AC49">
        <v>8.509962077415814</v>
      </c>
      <c r="AD49">
        <v>1.0599256224055415E-11</v>
      </c>
      <c r="AE49">
        <v>2.8753902832631866</v>
      </c>
      <c r="AF49">
        <v>5.463817256787961E-2</v>
      </c>
    </row>
    <row r="50" spans="2:32" x14ac:dyDescent="0.2">
      <c r="B50" t="s">
        <v>46</v>
      </c>
      <c r="C50">
        <v>12.82759042884158</v>
      </c>
      <c r="D50">
        <v>0.88379381263744261</v>
      </c>
      <c r="E50">
        <v>0</v>
      </c>
      <c r="G50">
        <v>0</v>
      </c>
      <c r="I50">
        <v>10.70074432349403</v>
      </c>
      <c r="J50">
        <v>0.84337765107011653</v>
      </c>
      <c r="K50">
        <v>73.496636799605213</v>
      </c>
      <c r="L50">
        <v>1.1885801947393302</v>
      </c>
      <c r="M50">
        <v>8.7522768925436409</v>
      </c>
      <c r="N50">
        <v>0.83827002784535887</v>
      </c>
      <c r="O50">
        <v>0</v>
      </c>
      <c r="Q50">
        <v>1.9824832494648921</v>
      </c>
      <c r="R50">
        <v>0.36782070471291689</v>
      </c>
      <c r="S50">
        <v>15.12371628876134</v>
      </c>
      <c r="T50">
        <v>0.97876820077455462</v>
      </c>
      <c r="U50">
        <v>72.831634079858503</v>
      </c>
      <c r="V50">
        <v>1.3501851867313401</v>
      </c>
      <c r="W50">
        <v>-4.0753135362979389</v>
      </c>
      <c r="X50">
        <v>1.9399154065145491E-4</v>
      </c>
      <c r="Y50">
        <v>0</v>
      </c>
      <c r="AA50">
        <v>0</v>
      </c>
      <c r="AC50">
        <v>4.4229719652673101</v>
      </c>
      <c r="AD50">
        <v>1.2674334130454308E-4</v>
      </c>
      <c r="AE50">
        <v>-0.66500271974670966</v>
      </c>
      <c r="AF50">
        <v>0.69491902348050549</v>
      </c>
    </row>
    <row r="51" spans="2:32" x14ac:dyDescent="0.2">
      <c r="B51" t="s">
        <v>47</v>
      </c>
      <c r="C51">
        <v>12.467565752257441</v>
      </c>
      <c r="D51">
        <v>0.9192385514678787</v>
      </c>
      <c r="E51">
        <v>1.6833306116024269</v>
      </c>
      <c r="F51">
        <v>0.30113958381084266</v>
      </c>
      <c r="G51">
        <v>0</v>
      </c>
      <c r="I51">
        <v>9.55294533082923</v>
      </c>
      <c r="J51">
        <v>0.88419570362160782</v>
      </c>
      <c r="K51">
        <v>74.735265985835468</v>
      </c>
      <c r="L51">
        <v>1.1219130256528234</v>
      </c>
      <c r="M51">
        <v>6.3846719509330558</v>
      </c>
      <c r="N51">
        <v>0.67539725776811577</v>
      </c>
      <c r="O51">
        <v>0</v>
      </c>
      <c r="Q51">
        <v>5.4641265493505173</v>
      </c>
      <c r="R51">
        <v>0.50229273395307161</v>
      </c>
      <c r="S51">
        <v>13.86691428045836</v>
      </c>
      <c r="T51">
        <v>0.97129272694792335</v>
      </c>
      <c r="U51">
        <v>73.463114248190536</v>
      </c>
      <c r="V51">
        <v>1.1185149028322541</v>
      </c>
      <c r="W51">
        <v>-6.082893801324385</v>
      </c>
      <c r="X51">
        <v>6.1818071554580552E-10</v>
      </c>
      <c r="Y51">
        <v>0</v>
      </c>
      <c r="AA51">
        <v>0</v>
      </c>
      <c r="AC51">
        <v>4.31396894962913</v>
      </c>
      <c r="AD51">
        <v>7.4300917000292004E-4</v>
      </c>
      <c r="AE51">
        <v>-1.2721517376449327</v>
      </c>
      <c r="AF51">
        <v>0.28400011676957232</v>
      </c>
    </row>
    <row r="52" spans="2:32" x14ac:dyDescent="0.2">
      <c r="B52" t="s">
        <v>48</v>
      </c>
      <c r="C52">
        <v>18.7017342818849</v>
      </c>
      <c r="D52">
        <v>0.79529629625165854</v>
      </c>
      <c r="E52">
        <v>0</v>
      </c>
      <c r="G52">
        <v>1.3663670876351841</v>
      </c>
      <c r="H52">
        <v>0.19487286032022383</v>
      </c>
      <c r="I52">
        <v>10.13053241173105</v>
      </c>
      <c r="J52">
        <v>0.59927154181422804</v>
      </c>
      <c r="K52">
        <v>69.264269508390854</v>
      </c>
      <c r="L52">
        <v>0.95131931290540728</v>
      </c>
      <c r="M52">
        <v>12.629506905605799</v>
      </c>
      <c r="N52">
        <v>0.69043197205865658</v>
      </c>
      <c r="O52">
        <v>0</v>
      </c>
      <c r="Q52">
        <v>2.1162012757925028</v>
      </c>
      <c r="R52">
        <v>0.1860761986139661</v>
      </c>
      <c r="S52">
        <v>17.292792035038921</v>
      </c>
      <c r="T52">
        <v>0.66376969333837088</v>
      </c>
      <c r="U52">
        <v>67.600162342190146</v>
      </c>
      <c r="V52">
        <v>0.93973845429575675</v>
      </c>
      <c r="W52">
        <v>-6.0722273762791001</v>
      </c>
      <c r="X52">
        <v>4.7630727100130811E-9</v>
      </c>
      <c r="Y52">
        <v>0</v>
      </c>
      <c r="AA52">
        <v>0.74983418815731873</v>
      </c>
      <c r="AB52">
        <v>5.5048961656924949E-3</v>
      </c>
      <c r="AC52">
        <v>7.1622596233078717</v>
      </c>
      <c r="AD52">
        <v>1.2573089000940116E-17</v>
      </c>
      <c r="AE52">
        <v>-1.6641071662007079</v>
      </c>
      <c r="AF52">
        <v>0.21872163999932989</v>
      </c>
    </row>
    <row r="53" spans="2:32" x14ac:dyDescent="0.2">
      <c r="B53" t="s">
        <v>49</v>
      </c>
      <c r="C53">
        <v>9.6793449530224276</v>
      </c>
      <c r="D53">
        <v>0.76928060301246681</v>
      </c>
      <c r="E53">
        <v>7.1792488272061821</v>
      </c>
      <c r="F53">
        <v>0.73733244051016789</v>
      </c>
      <c r="G53">
        <v>2.8181176854768419</v>
      </c>
      <c r="H53">
        <v>0.44868946389616599</v>
      </c>
      <c r="I53">
        <v>8.7344900291415719</v>
      </c>
      <c r="J53">
        <v>0.79696698374395414</v>
      </c>
      <c r="K53">
        <v>71.58879850515298</v>
      </c>
      <c r="L53">
        <v>1.2517387709106915</v>
      </c>
      <c r="M53">
        <v>5.4935859990741926</v>
      </c>
      <c r="N53">
        <v>0.41551752937946274</v>
      </c>
      <c r="O53">
        <v>2.408091277038038</v>
      </c>
      <c r="P53">
        <v>0.4837476928479299</v>
      </c>
      <c r="Q53">
        <v>4.0672517745292254</v>
      </c>
      <c r="R53">
        <v>0.48054368827693011</v>
      </c>
      <c r="S53">
        <v>14.84316881033595</v>
      </c>
      <c r="T53">
        <v>0.95770795704714362</v>
      </c>
      <c r="U53">
        <v>73.187902139022597</v>
      </c>
      <c r="V53">
        <v>1.1556844693148902</v>
      </c>
      <c r="W53">
        <v>-4.1857589539482349</v>
      </c>
      <c r="X53">
        <v>3.6581528018906745E-7</v>
      </c>
      <c r="Y53">
        <v>-4.7711575501681445</v>
      </c>
      <c r="Z53">
        <v>4.0644394609455574E-8</v>
      </c>
      <c r="AA53">
        <v>1.2491340890523834</v>
      </c>
      <c r="AB53">
        <v>8.0693407288785948E-2</v>
      </c>
      <c r="AC53">
        <v>6.1086787811943779</v>
      </c>
      <c r="AD53">
        <v>2.0776787362763259E-7</v>
      </c>
      <c r="AE53">
        <v>1.5991036338696176</v>
      </c>
      <c r="AF53">
        <v>0.32666896680973495</v>
      </c>
    </row>
    <row r="54" spans="2:32" x14ac:dyDescent="0.2">
      <c r="B54" t="s">
        <v>50</v>
      </c>
      <c r="C54">
        <v>10.761645953874339</v>
      </c>
      <c r="D54">
        <v>1.6345649311983463</v>
      </c>
      <c r="E54">
        <v>0</v>
      </c>
      <c r="G54">
        <v>0</v>
      </c>
      <c r="I54">
        <v>11.20454052132971</v>
      </c>
      <c r="J54">
        <v>1.5950155372444859</v>
      </c>
      <c r="K54">
        <v>74.495366399293587</v>
      </c>
      <c r="L54">
        <v>2.2174402539146971</v>
      </c>
      <c r="M54">
        <v>5.5215776023046699</v>
      </c>
      <c r="N54">
        <v>0.95811579912965483</v>
      </c>
      <c r="O54">
        <v>0</v>
      </c>
      <c r="Q54">
        <v>0</v>
      </c>
      <c r="S54">
        <v>15.06458805001316</v>
      </c>
      <c r="T54">
        <v>1.8105881557798411</v>
      </c>
      <c r="U54">
        <v>75.798856399473635</v>
      </c>
      <c r="V54">
        <v>2.0270769035986644</v>
      </c>
      <c r="W54">
        <v>-5.2400683515696693</v>
      </c>
      <c r="X54">
        <v>9.6188140941656595E-3</v>
      </c>
      <c r="Y54">
        <v>0</v>
      </c>
      <c r="AA54">
        <v>0</v>
      </c>
      <c r="AC54">
        <v>3.8600475286834506</v>
      </c>
      <c r="AD54">
        <v>0.12580824445125202</v>
      </c>
      <c r="AE54">
        <v>1.303490000180048</v>
      </c>
      <c r="AF54">
        <v>0.68364851943073002</v>
      </c>
    </row>
    <row r="55" spans="2:32" x14ac:dyDescent="0.2">
      <c r="B55" t="s">
        <v>51</v>
      </c>
      <c r="C55">
        <v>14.587239500880051</v>
      </c>
      <c r="D55">
        <v>1.0128900912093455</v>
      </c>
      <c r="E55">
        <v>0</v>
      </c>
      <c r="G55">
        <v>0</v>
      </c>
      <c r="I55">
        <v>8.0949844025398434</v>
      </c>
      <c r="J55">
        <v>0.78426122191737635</v>
      </c>
      <c r="K55">
        <v>74.601891733242127</v>
      </c>
      <c r="L55">
        <v>1.116377864814903</v>
      </c>
      <c r="M55">
        <v>8.382310623453245</v>
      </c>
      <c r="N55">
        <v>0.99516086615344923</v>
      </c>
      <c r="O55">
        <v>0</v>
      </c>
      <c r="Q55">
        <v>3.5761730823025109</v>
      </c>
      <c r="R55">
        <v>0.62112882437601691</v>
      </c>
      <c r="S55">
        <v>12.91426600012443</v>
      </c>
      <c r="T55">
        <v>0.79415787295960905</v>
      </c>
      <c r="U55">
        <v>74.537626685224083</v>
      </c>
      <c r="V55">
        <v>1.0939589341958018</v>
      </c>
      <c r="W55">
        <v>-6.2049288774268057</v>
      </c>
      <c r="X55">
        <v>1.2273600576347662E-6</v>
      </c>
      <c r="Y55">
        <v>0</v>
      </c>
      <c r="AA55">
        <v>0</v>
      </c>
      <c r="AC55">
        <v>4.8192815975845864</v>
      </c>
      <c r="AD55">
        <v>2.0122621884400575E-5</v>
      </c>
      <c r="AE55">
        <v>-6.4265048018043558E-2</v>
      </c>
      <c r="AF55">
        <v>0.96466340504616332</v>
      </c>
    </row>
    <row r="56" spans="2:32" x14ac:dyDescent="0.2">
      <c r="B56" t="s">
        <v>52</v>
      </c>
      <c r="C56">
        <v>12.31546582667389</v>
      </c>
      <c r="D56">
        <v>0.85244172835836995</v>
      </c>
      <c r="E56">
        <v>2.9033764131423152</v>
      </c>
      <c r="F56">
        <v>0.35214863966692883</v>
      </c>
      <c r="G56">
        <v>0</v>
      </c>
      <c r="I56">
        <v>12.64657025679376</v>
      </c>
      <c r="J56">
        <v>0.9298188635211857</v>
      </c>
      <c r="K56">
        <v>71.519561670423755</v>
      </c>
      <c r="L56">
        <v>1.261689828395544</v>
      </c>
      <c r="M56">
        <v>6.4841861213900014</v>
      </c>
      <c r="N56">
        <v>0.72550503147116607</v>
      </c>
      <c r="O56">
        <v>0</v>
      </c>
      <c r="Q56">
        <v>2.3148816661499438</v>
      </c>
      <c r="R56">
        <v>0.38553005761080944</v>
      </c>
      <c r="S56">
        <v>14.83502047388947</v>
      </c>
      <c r="T56">
        <v>0.88746912141966439</v>
      </c>
      <c r="U56">
        <v>75.278427162451194</v>
      </c>
      <c r="V56">
        <v>1.1035249254911204</v>
      </c>
      <c r="W56">
        <v>-5.8312797052838885</v>
      </c>
      <c r="X56">
        <v>1.1457934501538309E-10</v>
      </c>
      <c r="Y56">
        <v>0</v>
      </c>
      <c r="AA56">
        <v>0</v>
      </c>
      <c r="AC56">
        <v>2.1884502170957099</v>
      </c>
      <c r="AD56">
        <v>6.3940136149988697E-2</v>
      </c>
      <c r="AE56">
        <v>3.7588654920274394</v>
      </c>
      <c r="AF56">
        <v>7.8584933167883952E-3</v>
      </c>
    </row>
    <row r="57" spans="2:32" x14ac:dyDescent="0.2">
      <c r="B57" t="s">
        <v>53</v>
      </c>
      <c r="C57">
        <v>17.831362870429651</v>
      </c>
      <c r="D57">
        <v>0.97906319596144575</v>
      </c>
      <c r="E57">
        <v>2.3005017808506398</v>
      </c>
      <c r="F57">
        <v>0.3632566302576985</v>
      </c>
      <c r="G57">
        <v>0</v>
      </c>
      <c r="I57">
        <v>7.3594285301183264</v>
      </c>
      <c r="J57">
        <v>0.57291727893419486</v>
      </c>
      <c r="K57">
        <v>71.296155968412492</v>
      </c>
      <c r="L57">
        <v>1.2017148600625758</v>
      </c>
      <c r="M57">
        <v>7.3773104840236039</v>
      </c>
      <c r="N57">
        <v>0.66016998536327609</v>
      </c>
      <c r="O57">
        <v>0</v>
      </c>
      <c r="Q57">
        <v>2.2814107980205418</v>
      </c>
      <c r="R57">
        <v>0.33728132486826939</v>
      </c>
      <c r="S57">
        <v>16.239439917892661</v>
      </c>
      <c r="T57">
        <v>0.98860632721617758</v>
      </c>
      <c r="U57">
        <v>73.387738098126349</v>
      </c>
      <c r="V57">
        <v>1.1435387367074688</v>
      </c>
      <c r="W57">
        <v>-10.454052386406048</v>
      </c>
      <c r="X57">
        <v>1.0684349691198445E-17</v>
      </c>
      <c r="Y57">
        <v>0</v>
      </c>
      <c r="AA57">
        <v>0</v>
      </c>
      <c r="AC57">
        <v>8.880011387774335</v>
      </c>
      <c r="AD57">
        <v>8.7905852120190616E-13</v>
      </c>
      <c r="AE57">
        <v>2.0915821297138564</v>
      </c>
      <c r="AF57">
        <v>0.22063184173637734</v>
      </c>
    </row>
    <row r="58" spans="2:32" x14ac:dyDescent="0.2">
      <c r="B58" t="s">
        <v>54</v>
      </c>
      <c r="C58">
        <v>15.779631378533191</v>
      </c>
      <c r="D58">
        <v>1.093774963872054</v>
      </c>
      <c r="E58">
        <v>0</v>
      </c>
      <c r="G58">
        <v>0</v>
      </c>
      <c r="I58">
        <v>10.130699461382349</v>
      </c>
      <c r="J58">
        <v>0.64510923275508902</v>
      </c>
      <c r="K58">
        <v>71.464518397176917</v>
      </c>
      <c r="L58">
        <v>1.1895395484288349</v>
      </c>
      <c r="M58">
        <v>7.8224303115030622</v>
      </c>
      <c r="N58">
        <v>0.7159973876313378</v>
      </c>
      <c r="O58">
        <v>0</v>
      </c>
      <c r="Q58">
        <v>3.3689265353729638</v>
      </c>
      <c r="R58">
        <v>0.4993411862249908</v>
      </c>
      <c r="S58">
        <v>15.48564342074482</v>
      </c>
      <c r="T58">
        <v>0.87213771068797052</v>
      </c>
      <c r="U58">
        <v>72.670391415964659</v>
      </c>
      <c r="V58">
        <v>1.0223104970773482</v>
      </c>
      <c r="W58">
        <v>-7.9572010670301285</v>
      </c>
      <c r="X58">
        <v>4.1317041299941904E-10</v>
      </c>
      <c r="Y58">
        <v>0</v>
      </c>
      <c r="AA58">
        <v>0</v>
      </c>
      <c r="AC58">
        <v>5.3549439593624708</v>
      </c>
      <c r="AD58">
        <v>5.4162945223687598E-7</v>
      </c>
      <c r="AE58">
        <v>1.2058730187877416</v>
      </c>
      <c r="AF58">
        <v>0.43622063835186003</v>
      </c>
    </row>
    <row r="59" spans="2:32" x14ac:dyDescent="0.2">
      <c r="B59" t="s">
        <v>55</v>
      </c>
      <c r="C59">
        <v>13.680611535479761</v>
      </c>
      <c r="D59">
        <v>0.85124563885109872</v>
      </c>
      <c r="E59">
        <v>2.9815867724353482</v>
      </c>
      <c r="F59">
        <v>0.43027274127571541</v>
      </c>
      <c r="G59">
        <v>2.6329343676026462</v>
      </c>
      <c r="H59">
        <v>0.59396302548536561</v>
      </c>
      <c r="I59">
        <v>7.3957844769425432</v>
      </c>
      <c r="J59">
        <v>0.77290909905306093</v>
      </c>
      <c r="K59">
        <v>73.309082847539699</v>
      </c>
      <c r="L59">
        <v>1.2393046671996035</v>
      </c>
      <c r="M59">
        <v>5.4264146271071203</v>
      </c>
      <c r="N59">
        <v>0.7239088414328696</v>
      </c>
      <c r="O59">
        <v>0</v>
      </c>
      <c r="Q59">
        <v>5.1626846782727771</v>
      </c>
      <c r="R59">
        <v>0.84269040077791302</v>
      </c>
      <c r="S59">
        <v>14.775074089547051</v>
      </c>
      <c r="T59">
        <v>1.0916193100319067</v>
      </c>
      <c r="U59">
        <v>73.702035536259515</v>
      </c>
      <c r="V59">
        <v>1.4881560972491346</v>
      </c>
      <c r="W59">
        <v>-8.2541969083726414</v>
      </c>
      <c r="X59">
        <v>5.8366017853786527E-13</v>
      </c>
      <c r="Y59">
        <v>0</v>
      </c>
      <c r="AA59">
        <v>2.5297503106701309</v>
      </c>
      <c r="AB59">
        <v>9.8017116940581472E-3</v>
      </c>
      <c r="AC59">
        <v>7.3792896126045076</v>
      </c>
      <c r="AD59">
        <v>4.1609996145791152E-9</v>
      </c>
      <c r="AE59">
        <v>0.39295268871981648</v>
      </c>
      <c r="AF59">
        <v>0.82320061103709596</v>
      </c>
    </row>
    <row r="60" spans="2:32" x14ac:dyDescent="0.2">
      <c r="B60" t="s">
        <v>56</v>
      </c>
      <c r="C60">
        <v>14.57804481174424</v>
      </c>
      <c r="D60">
        <v>1.1160398084775633</v>
      </c>
      <c r="E60">
        <v>3.4847249610193729</v>
      </c>
      <c r="F60">
        <v>0.39471497280335244</v>
      </c>
      <c r="G60">
        <v>2.024105626743653</v>
      </c>
      <c r="H60">
        <v>0.46837586264765901</v>
      </c>
      <c r="I60">
        <v>8.1197319153372352</v>
      </c>
      <c r="J60">
        <v>0.68420595953834284</v>
      </c>
      <c r="K60">
        <v>71.793392685155496</v>
      </c>
      <c r="L60">
        <v>1.3813761409903786</v>
      </c>
      <c r="M60">
        <v>6.9888264397762674</v>
      </c>
      <c r="N60">
        <v>0.68225391353618603</v>
      </c>
      <c r="O60">
        <v>1.487279761857184</v>
      </c>
      <c r="P60">
        <v>0.31582886076431738</v>
      </c>
      <c r="Q60">
        <v>3.2370978028869879</v>
      </c>
      <c r="R60">
        <v>0.53826730957075386</v>
      </c>
      <c r="S60">
        <v>14.95378316839601</v>
      </c>
      <c r="T60">
        <v>1.0022095281117573</v>
      </c>
      <c r="U60">
        <v>73.333012827083564</v>
      </c>
      <c r="V60">
        <v>1.3751972889596855</v>
      </c>
      <c r="W60">
        <v>-7.5892183719679727</v>
      </c>
      <c r="X60">
        <v>8.2515096990661603E-10</v>
      </c>
      <c r="Y60">
        <v>-1.9974451991621889</v>
      </c>
      <c r="Z60">
        <v>3.0995605704854033E-4</v>
      </c>
      <c r="AA60">
        <v>1.2129921761433349</v>
      </c>
      <c r="AB60">
        <v>8.4798995012654088E-2</v>
      </c>
      <c r="AC60">
        <v>6.8340512530587745</v>
      </c>
      <c r="AD60">
        <v>5.4358236929752474E-7</v>
      </c>
      <c r="AE60">
        <v>1.5396201419280686</v>
      </c>
      <c r="AF60">
        <v>0.48701942745619448</v>
      </c>
    </row>
    <row r="61" spans="2:32" x14ac:dyDescent="0.2">
      <c r="B61" t="s">
        <v>57</v>
      </c>
      <c r="C61">
        <v>12.296034890203529</v>
      </c>
      <c r="D61">
        <v>0.87673297324188215</v>
      </c>
      <c r="E61">
        <v>0</v>
      </c>
      <c r="G61">
        <v>0</v>
      </c>
      <c r="I61">
        <v>16.567080747285608</v>
      </c>
      <c r="J61">
        <v>1.0199695718025459</v>
      </c>
      <c r="K61">
        <v>69.633428021986703</v>
      </c>
      <c r="L61">
        <v>1.2368964677217129</v>
      </c>
      <c r="M61">
        <v>10.189017711216691</v>
      </c>
      <c r="N61">
        <v>0.73532111574904668</v>
      </c>
      <c r="O61">
        <v>0</v>
      </c>
      <c r="Q61">
        <v>0</v>
      </c>
      <c r="S61">
        <v>20.20353580776468</v>
      </c>
      <c r="T61">
        <v>1.1069306589916734</v>
      </c>
      <c r="U61">
        <v>67.904228576320165</v>
      </c>
      <c r="V61">
        <v>1.3166973502070494</v>
      </c>
      <c r="W61">
        <v>-2.1070171789868386</v>
      </c>
      <c r="X61">
        <v>5.7113424762863491E-2</v>
      </c>
      <c r="Y61">
        <v>0</v>
      </c>
      <c r="AA61">
        <v>0</v>
      </c>
      <c r="AC61">
        <v>3.6364550604790722</v>
      </c>
      <c r="AD61">
        <v>1.1722737490677478E-2</v>
      </c>
      <c r="AE61">
        <v>-1.7291994456665378</v>
      </c>
      <c r="AF61">
        <v>0.32680860812767276</v>
      </c>
    </row>
    <row r="62" spans="2:32" x14ac:dyDescent="0.2">
      <c r="B62" t="s">
        <v>58</v>
      </c>
      <c r="C62">
        <v>10.124963658070371</v>
      </c>
      <c r="D62">
        <v>0.63295505868518631</v>
      </c>
      <c r="E62">
        <v>5.9006436504779041</v>
      </c>
      <c r="F62">
        <v>0.55510589855293657</v>
      </c>
      <c r="G62">
        <v>3.7962334789809682</v>
      </c>
      <c r="H62">
        <v>0.45706123610773058</v>
      </c>
      <c r="I62">
        <v>5.5433907106121412</v>
      </c>
      <c r="J62">
        <v>0.47171513434328249</v>
      </c>
      <c r="K62">
        <v>74.63476850185863</v>
      </c>
      <c r="L62">
        <v>1.0248391533540016</v>
      </c>
      <c r="M62">
        <v>4.6534132564618984</v>
      </c>
      <c r="N62">
        <v>0.48932306022390981</v>
      </c>
      <c r="O62">
        <v>2.4886868561390831</v>
      </c>
      <c r="P62">
        <v>0.38579050849558966</v>
      </c>
      <c r="Q62">
        <v>6.5919732464857734</v>
      </c>
      <c r="R62">
        <v>0.58707491745565177</v>
      </c>
      <c r="S62">
        <v>12.079717543299131</v>
      </c>
      <c r="T62">
        <v>0.69847739357507099</v>
      </c>
      <c r="U62">
        <v>74.186209097614125</v>
      </c>
      <c r="V62">
        <v>1.0445114102811126</v>
      </c>
      <c r="W62">
        <v>-5.4715504016084724</v>
      </c>
      <c r="X62">
        <v>2.2079288427724767E-12</v>
      </c>
      <c r="Y62">
        <v>-3.4119567943388209</v>
      </c>
      <c r="Z62">
        <v>1.5662881723823894E-7</v>
      </c>
      <c r="AA62">
        <v>2.7957397675048052</v>
      </c>
      <c r="AB62">
        <v>3.4405085907359583E-4</v>
      </c>
      <c r="AC62">
        <v>6.5363268326869894</v>
      </c>
      <c r="AD62">
        <v>7.7021025663167767E-14</v>
      </c>
      <c r="AE62">
        <v>-0.4485594042445058</v>
      </c>
      <c r="AF62">
        <v>0.75942550374615958</v>
      </c>
    </row>
    <row r="63" spans="2:32" x14ac:dyDescent="0.2">
      <c r="B63" t="s">
        <v>59</v>
      </c>
      <c r="C63">
        <v>17.77075319391966</v>
      </c>
      <c r="D63">
        <v>1.0359079354817364</v>
      </c>
      <c r="E63">
        <v>0</v>
      </c>
      <c r="G63">
        <v>0</v>
      </c>
      <c r="I63">
        <v>10.599518485926319</v>
      </c>
      <c r="J63">
        <v>0.7228965760264604</v>
      </c>
      <c r="K63">
        <v>69.990192327175521</v>
      </c>
      <c r="L63">
        <v>1.059873198165711</v>
      </c>
      <c r="M63">
        <v>9.1061416263176493</v>
      </c>
      <c r="N63">
        <v>0.78284562310836925</v>
      </c>
      <c r="O63">
        <v>0</v>
      </c>
      <c r="Q63">
        <v>4.0114398182912314</v>
      </c>
      <c r="R63">
        <v>0.70642972328655906</v>
      </c>
      <c r="S63">
        <v>15.877387513034551</v>
      </c>
      <c r="T63">
        <v>0.87848126256217396</v>
      </c>
      <c r="U63">
        <v>70.659901546912323</v>
      </c>
      <c r="V63">
        <v>1.1186174018641035</v>
      </c>
      <c r="W63">
        <v>-8.6646115676020106</v>
      </c>
      <c r="X63">
        <v>2.9307680914793804E-13</v>
      </c>
      <c r="Y63">
        <v>0</v>
      </c>
      <c r="AA63">
        <v>0</v>
      </c>
      <c r="AC63">
        <v>5.2778690271082311</v>
      </c>
      <c r="AD63">
        <v>4.8610615706708273E-6</v>
      </c>
      <c r="AE63">
        <v>0.6697092197368022</v>
      </c>
      <c r="AF63">
        <v>0.68138522454801786</v>
      </c>
    </row>
    <row r="64" spans="2:32" x14ac:dyDescent="0.2">
      <c r="B64" t="s">
        <v>60</v>
      </c>
      <c r="C64">
        <v>13.657751937144671</v>
      </c>
      <c r="D64">
        <v>0.99901900041074176</v>
      </c>
      <c r="E64">
        <v>0</v>
      </c>
      <c r="G64">
        <v>0</v>
      </c>
      <c r="I64">
        <v>10.30016509606161</v>
      </c>
      <c r="J64">
        <v>0.86949142917733147</v>
      </c>
      <c r="K64">
        <v>72.905216818768011</v>
      </c>
      <c r="L64">
        <v>1.339020251344478</v>
      </c>
      <c r="M64">
        <v>8.2716425115569834</v>
      </c>
      <c r="N64">
        <v>0.86105896841715024</v>
      </c>
      <c r="O64">
        <v>0</v>
      </c>
      <c r="Q64">
        <v>2.5724305759585642</v>
      </c>
      <c r="R64">
        <v>0.48431901053423732</v>
      </c>
      <c r="S64">
        <v>16.980819720495031</v>
      </c>
      <c r="T64">
        <v>1.2976062342346502</v>
      </c>
      <c r="U64">
        <v>70.962070500786581</v>
      </c>
      <c r="V64">
        <v>1.402079600278723</v>
      </c>
      <c r="W64">
        <v>-5.3861094255876871</v>
      </c>
      <c r="X64">
        <v>8.8917003030118524E-6</v>
      </c>
      <c r="Y64">
        <v>0</v>
      </c>
      <c r="AA64">
        <v>0</v>
      </c>
      <c r="AC64">
        <v>6.6806546244334211</v>
      </c>
      <c r="AD64">
        <v>7.4093295072303312E-5</v>
      </c>
      <c r="AE64">
        <v>-1.9431463179814301</v>
      </c>
      <c r="AF64">
        <v>0.29716928193153996</v>
      </c>
    </row>
    <row r="65" spans="2:32" x14ac:dyDescent="0.2">
      <c r="B65" t="s">
        <v>61</v>
      </c>
      <c r="C65">
        <v>10.90188257263714</v>
      </c>
      <c r="D65">
        <v>0.84634188053643389</v>
      </c>
      <c r="E65">
        <v>2.636353542035307</v>
      </c>
      <c r="F65">
        <v>0.34943207892229244</v>
      </c>
      <c r="G65">
        <v>2.4975005473406759</v>
      </c>
      <c r="H65">
        <v>0.3328757948548452</v>
      </c>
      <c r="I65">
        <v>9.1671324522241484</v>
      </c>
      <c r="J65">
        <v>0.75194537779428927</v>
      </c>
      <c r="K65">
        <v>74.797130885762726</v>
      </c>
      <c r="L65">
        <v>1.1199061508465566</v>
      </c>
      <c r="M65">
        <v>6.2395268716124521</v>
      </c>
      <c r="N65">
        <v>0.61357483455098838</v>
      </c>
      <c r="O65">
        <v>2.0915761828272919</v>
      </c>
      <c r="P65">
        <v>0.35376692798226744</v>
      </c>
      <c r="Q65">
        <v>5.3933953489187054</v>
      </c>
      <c r="R65">
        <v>0.79365788732530129</v>
      </c>
      <c r="S65">
        <v>11.06899672855838</v>
      </c>
      <c r="T65">
        <v>0.89621892354659682</v>
      </c>
      <c r="U65">
        <v>75.206504868083186</v>
      </c>
      <c r="V65">
        <v>1.0234578029272636</v>
      </c>
      <c r="W65">
        <v>-4.6623557010246879</v>
      </c>
      <c r="X65">
        <v>2.834057073193796E-5</v>
      </c>
      <c r="Y65">
        <v>-0.54477735920801518</v>
      </c>
      <c r="Z65">
        <v>0.29244246130178364</v>
      </c>
      <c r="AA65">
        <v>2.8958948015780295</v>
      </c>
      <c r="AB65">
        <v>3.605251230858899E-5</v>
      </c>
      <c r="AC65">
        <v>1.9018642763342317</v>
      </c>
      <c r="AD65">
        <v>5.3996691273059894E-2</v>
      </c>
      <c r="AE65">
        <v>0.40937398232046007</v>
      </c>
      <c r="AF65">
        <v>0.76944010994631507</v>
      </c>
    </row>
    <row r="66" spans="2:32" x14ac:dyDescent="0.2">
      <c r="B66" t="s">
        <v>62</v>
      </c>
      <c r="C66">
        <v>13.63480376611567</v>
      </c>
      <c r="D66">
        <v>0.86942997638923059</v>
      </c>
      <c r="E66">
        <v>0</v>
      </c>
      <c r="G66">
        <v>0</v>
      </c>
      <c r="I66">
        <v>8.6921586677007241</v>
      </c>
      <c r="J66">
        <v>0.74192007315757713</v>
      </c>
      <c r="K66">
        <v>74.922276961427968</v>
      </c>
      <c r="L66">
        <v>0.96817422960043009</v>
      </c>
      <c r="M66">
        <v>6.1325206741856366</v>
      </c>
      <c r="N66">
        <v>0.66045304477546918</v>
      </c>
      <c r="O66">
        <v>0</v>
      </c>
      <c r="Q66">
        <v>4.3226207753005781</v>
      </c>
      <c r="R66">
        <v>0.70801592802646385</v>
      </c>
      <c r="S66">
        <v>16.157869842182158</v>
      </c>
      <c r="T66">
        <v>0.84129485705069273</v>
      </c>
      <c r="U66">
        <v>72.70047748155136</v>
      </c>
      <c r="V66">
        <v>1.0202835882399233</v>
      </c>
      <c r="W66">
        <v>-7.5022830919300336</v>
      </c>
      <c r="X66">
        <v>2.7015331132042093E-12</v>
      </c>
      <c r="Y66">
        <v>0</v>
      </c>
      <c r="AA66">
        <v>0</v>
      </c>
      <c r="AC66">
        <v>7.4657111744814344</v>
      </c>
      <c r="AD66">
        <v>3.6141070273984425E-13</v>
      </c>
      <c r="AE66">
        <v>-2.2217994798766085</v>
      </c>
      <c r="AF66">
        <v>9.3873186849908793E-2</v>
      </c>
    </row>
    <row r="67" spans="2:32" x14ac:dyDescent="0.2">
      <c r="B67" t="s">
        <v>63</v>
      </c>
      <c r="C67">
        <v>14.391529928146291</v>
      </c>
      <c r="D67">
        <v>1.0956198125830787</v>
      </c>
      <c r="E67">
        <v>0</v>
      </c>
      <c r="G67">
        <v>0</v>
      </c>
      <c r="I67">
        <v>8.0208747347076539</v>
      </c>
      <c r="J67">
        <v>0.65686041000748219</v>
      </c>
      <c r="K67">
        <v>74.483414023011392</v>
      </c>
      <c r="L67">
        <v>1.127556651714114</v>
      </c>
      <c r="M67">
        <v>7.2483552245620171</v>
      </c>
      <c r="N67">
        <v>0.79112282429211689</v>
      </c>
      <c r="O67">
        <v>0</v>
      </c>
      <c r="Q67">
        <v>4.9107869404415911</v>
      </c>
      <c r="R67">
        <v>0.61936569530739449</v>
      </c>
      <c r="S67">
        <v>15.59598660725886</v>
      </c>
      <c r="T67">
        <v>1.1166186229354957</v>
      </c>
      <c r="U67">
        <v>71.440090486660182</v>
      </c>
      <c r="V67">
        <v>1.2916824036020769</v>
      </c>
      <c r="W67">
        <v>-7.1431747035842736</v>
      </c>
      <c r="X67">
        <v>2.5699755341596208E-8</v>
      </c>
      <c r="Y67">
        <v>0</v>
      </c>
      <c r="AA67">
        <v>0</v>
      </c>
      <c r="AC67">
        <v>7.5751118725512061</v>
      </c>
      <c r="AD67">
        <v>4.3153582167940612E-9</v>
      </c>
      <c r="AE67">
        <v>-3.0433235363512097</v>
      </c>
      <c r="AF67">
        <v>7.5297576929913471E-2</v>
      </c>
    </row>
    <row r="68" spans="2:32" x14ac:dyDescent="0.2">
      <c r="B68" t="s">
        <v>64</v>
      </c>
      <c r="C68">
        <v>13.67647745789329</v>
      </c>
      <c r="D68">
        <v>0.95519108088352289</v>
      </c>
      <c r="E68">
        <v>2.7815796685781828</v>
      </c>
      <c r="F68">
        <v>0.42000308030396782</v>
      </c>
      <c r="G68">
        <v>2.8136031944736302</v>
      </c>
      <c r="H68">
        <v>0.46119246065557429</v>
      </c>
      <c r="I68">
        <v>8.6001762791210474</v>
      </c>
      <c r="J68">
        <v>0.81852198164248835</v>
      </c>
      <c r="K68">
        <v>72.12816339993384</v>
      </c>
      <c r="L68">
        <v>1.0644261266447275</v>
      </c>
      <c r="M68">
        <v>6.66431696310263</v>
      </c>
      <c r="N68">
        <v>0.67126899561303555</v>
      </c>
      <c r="O68">
        <v>0</v>
      </c>
      <c r="Q68">
        <v>3.78054952151389</v>
      </c>
      <c r="R68">
        <v>0.5513911055498264</v>
      </c>
      <c r="S68">
        <v>13.197193674230149</v>
      </c>
      <c r="T68">
        <v>0.88954115559157876</v>
      </c>
      <c r="U68">
        <v>74.963210520277485</v>
      </c>
      <c r="V68">
        <v>1.071225737353275</v>
      </c>
      <c r="W68">
        <v>-7.0121604947906597</v>
      </c>
      <c r="X68">
        <v>3.3639302881219342E-10</v>
      </c>
      <c r="Y68">
        <v>0</v>
      </c>
      <c r="AA68">
        <v>0.96694632704025985</v>
      </c>
      <c r="AB68">
        <v>0.15123109234554971</v>
      </c>
      <c r="AC68">
        <v>4.597017395109102</v>
      </c>
      <c r="AD68">
        <v>1.5785837116351432E-5</v>
      </c>
      <c r="AE68">
        <v>2.8350471203436456</v>
      </c>
      <c r="AF68">
        <v>4.1558507807349619E-2</v>
      </c>
    </row>
  </sheetData>
  <pageMargins left="0.75" right="0.75" top="1" bottom="1" header="0.5" footer="0.5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67"/>
  <sheetViews>
    <sheetView topLeftCell="B1" zoomScale="95" zoomScaleNormal="95" workbookViewId="0">
      <selection activeCell="N3" sqref="N3"/>
    </sheetView>
  </sheetViews>
  <sheetFormatPr defaultRowHeight="12.75" x14ac:dyDescent="0.2"/>
  <cols>
    <col min="3" max="6" width="9.5703125" bestFit="1" customWidth="1"/>
    <col min="7" max="7" width="8.7109375" bestFit="1" customWidth="1"/>
  </cols>
  <sheetData>
    <row r="2" spans="1:11" x14ac:dyDescent="0.2">
      <c r="C2" t="s">
        <v>87</v>
      </c>
      <c r="D2" t="s">
        <v>87</v>
      </c>
      <c r="E2" t="s">
        <v>87</v>
      </c>
      <c r="F2" t="s">
        <v>87</v>
      </c>
      <c r="G2" t="s">
        <v>239</v>
      </c>
    </row>
    <row r="3" spans="1:11" x14ac:dyDescent="0.2">
      <c r="C3" t="s">
        <v>86</v>
      </c>
      <c r="D3" t="s">
        <v>89</v>
      </c>
      <c r="E3" t="s">
        <v>90</v>
      </c>
      <c r="F3" t="s">
        <v>91</v>
      </c>
      <c r="G3" t="s">
        <v>240</v>
      </c>
      <c r="H3" t="s">
        <v>238</v>
      </c>
      <c r="I3" t="s">
        <v>247</v>
      </c>
      <c r="J3" t="s">
        <v>248</v>
      </c>
      <c r="K3" t="s">
        <v>249</v>
      </c>
    </row>
    <row r="4" spans="1:11" x14ac:dyDescent="0.2">
      <c r="A4" t="s">
        <v>38</v>
      </c>
      <c r="B4" t="str">
        <f>VLOOKUP(A4,xwalk!$A$1:$B$66,2,FALSE)</f>
        <v>Macao-China</v>
      </c>
      <c r="C4" s="2">
        <v>474.6210721949011</v>
      </c>
      <c r="D4" s="2">
        <v>463.4247989333121</v>
      </c>
      <c r="E4" s="2">
        <v>583.20446219461451</v>
      </c>
      <c r="F4" s="2">
        <v>589.51477036732558</v>
      </c>
      <c r="G4" s="11">
        <f>VLOOKUP(A4,'Corr-across country'!$B$2:$C$66,2,FALSE)</f>
        <v>538.13449473391779</v>
      </c>
      <c r="H4" t="str">
        <f>VLOOKUP(A4,cntPerformance!$A$2:$D$66,4,FALSE)</f>
        <v>High</v>
      </c>
      <c r="I4" s="2">
        <v>6</v>
      </c>
      <c r="J4" s="2">
        <v>29</v>
      </c>
      <c r="K4" s="2">
        <f t="shared" ref="K4:K35" si="0">I4-J4</f>
        <v>-23</v>
      </c>
    </row>
    <row r="5" spans="1:11" x14ac:dyDescent="0.2">
      <c r="A5" t="s">
        <v>64</v>
      </c>
      <c r="B5" t="str">
        <f>VLOOKUP(A5,xwalk!$A$1:$B$66,2,FALSE)</f>
        <v>Viet Nam</v>
      </c>
      <c r="C5" s="2">
        <v>466.92592259556835</v>
      </c>
      <c r="D5" s="2">
        <v>433.70941205465152</v>
      </c>
      <c r="E5" s="2">
        <v>581.376786731572</v>
      </c>
      <c r="F5" s="2">
        <v>552.17777444795433</v>
      </c>
      <c r="G5" s="11">
        <f>VLOOKUP(A5,'Corr-across country'!$B$2:$C$66,2,FALSE)</f>
        <v>511.33820750118758</v>
      </c>
      <c r="H5" t="str">
        <f>VLOOKUP(A5,cntPerformance!$A$2:$D$66,4,FALSE)</f>
        <v>High</v>
      </c>
      <c r="I5" s="2">
        <v>17</v>
      </c>
      <c r="J5" s="2">
        <v>30</v>
      </c>
      <c r="K5" s="2">
        <f t="shared" si="0"/>
        <v>-13</v>
      </c>
    </row>
    <row r="6" spans="1:11" x14ac:dyDescent="0.2">
      <c r="A6" t="s">
        <v>26</v>
      </c>
      <c r="B6" t="str">
        <f>VLOOKUP(A6,xwalk!$A$1:$B$66,2,FALSE)</f>
        <v>Ireland</v>
      </c>
      <c r="C6" s="2">
        <v>446.04220934991866</v>
      </c>
      <c r="D6" s="2">
        <v>428.00225292195631</v>
      </c>
      <c r="E6" s="2">
        <v>573.62257853803294</v>
      </c>
      <c r="F6" s="2">
        <v>536.6323155943486</v>
      </c>
      <c r="G6" s="11">
        <f>VLOOKUP(A6,'Corr-across country'!$B$2:$C$66,2,FALSE)</f>
        <v>501.49746019664821</v>
      </c>
      <c r="H6" t="str">
        <f>VLOOKUP(A6,cntPerformance!$A$2:$D$66,4,FALSE)</f>
        <v>High</v>
      </c>
      <c r="I6" s="2">
        <v>20</v>
      </c>
      <c r="J6" s="2">
        <v>33</v>
      </c>
      <c r="K6" s="2">
        <f t="shared" si="0"/>
        <v>-13</v>
      </c>
    </row>
    <row r="7" spans="1:11" x14ac:dyDescent="0.2">
      <c r="A7" t="s">
        <v>15</v>
      </c>
      <c r="B7" t="str">
        <f>VLOOKUP(A7,xwalk!$A$1:$B$66,2,FALSE)</f>
        <v>Denmark</v>
      </c>
      <c r="C7" s="2">
        <v>459.05264817230557</v>
      </c>
      <c r="D7" s="2">
        <v>433.9256310225071</v>
      </c>
      <c r="E7" s="2">
        <v>572.04441127654241</v>
      </c>
      <c r="F7" s="2">
        <v>525.87186382061714</v>
      </c>
      <c r="G7" s="11">
        <f>VLOOKUP(A7,'Corr-across country'!$B$2:$C$66,2,FALSE)</f>
        <v>500.0267566254139</v>
      </c>
      <c r="H7" t="str">
        <f>VLOOKUP(A7,cntPerformance!$A$2:$D$66,4,FALSE)</f>
        <v>High</v>
      </c>
      <c r="I7" s="2">
        <v>22</v>
      </c>
      <c r="J7" s="2">
        <v>34</v>
      </c>
      <c r="K7" s="2">
        <f t="shared" si="0"/>
        <v>-12</v>
      </c>
    </row>
    <row r="8" spans="1:11" x14ac:dyDescent="0.2">
      <c r="A8" t="s">
        <v>17</v>
      </c>
      <c r="B8" t="str">
        <f>VLOOKUP(A8,xwalk!$A$1:$B$66,2,FALSE)</f>
        <v>Estonia</v>
      </c>
      <c r="C8" s="2">
        <v>481.61831713401557</v>
      </c>
      <c r="D8" s="2">
        <v>445.15078384956445</v>
      </c>
      <c r="E8" s="2">
        <v>603.71533646112039</v>
      </c>
      <c r="F8" s="2">
        <v>540.41840589342644</v>
      </c>
      <c r="G8" s="11">
        <f>VLOOKUP(A8,'Corr-across country'!$B$2:$C$66,2,FALSE)</f>
        <v>520.54552167679503</v>
      </c>
      <c r="H8" t="str">
        <f>VLOOKUP(A8,cntPerformance!$A$2:$D$66,4,FALSE)</f>
        <v>High</v>
      </c>
      <c r="I8" s="2">
        <v>11</v>
      </c>
      <c r="J8" s="2">
        <v>21</v>
      </c>
      <c r="K8" s="2">
        <f t="shared" si="0"/>
        <v>-10</v>
      </c>
    </row>
    <row r="9" spans="1:11" x14ac:dyDescent="0.2">
      <c r="A9" t="s">
        <v>18</v>
      </c>
      <c r="B9" t="str">
        <f>VLOOKUP(A9,xwalk!$A$1:$B$66,2,FALSE)</f>
        <v>Finland</v>
      </c>
      <c r="C9" s="2">
        <v>472.07966876570555</v>
      </c>
      <c r="D9" s="2">
        <v>439.51910411448682</v>
      </c>
      <c r="E9" s="2">
        <v>603.3673331303562</v>
      </c>
      <c r="F9" s="2">
        <v>553.90313103746382</v>
      </c>
      <c r="G9" s="11">
        <f>VLOOKUP(A9,'Corr-across country'!$B$2:$C$66,2,FALSE)</f>
        <v>518.75033528297615</v>
      </c>
      <c r="H9" t="str">
        <f>VLOOKUP(A9,cntPerformance!$A$2:$D$66,4,FALSE)</f>
        <v>High</v>
      </c>
      <c r="I9" s="2">
        <v>12</v>
      </c>
      <c r="J9" s="2">
        <v>22</v>
      </c>
      <c r="K9" s="2">
        <f t="shared" si="0"/>
        <v>-10</v>
      </c>
    </row>
    <row r="10" spans="1:11" x14ac:dyDescent="0.2">
      <c r="A10" t="s">
        <v>27</v>
      </c>
      <c r="B10" t="str">
        <f>VLOOKUP(A10,xwalk!$A$1:$B$66,2,FALSE)</f>
        <v>Iceland</v>
      </c>
      <c r="C10" s="2">
        <v>463.74582694609637</v>
      </c>
      <c r="D10" s="2">
        <v>459.95272367035227</v>
      </c>
      <c r="E10" s="2">
        <v>568.34267537836502</v>
      </c>
      <c r="F10" s="2">
        <v>501.81322295127421</v>
      </c>
      <c r="G10" s="11">
        <f>VLOOKUP(A10,'Corr-across country'!$B$2:$C$66,2,FALSE)</f>
        <v>492.79569723949663</v>
      </c>
      <c r="H10" t="str">
        <f>VLOOKUP(A10,cntPerformance!$A$2:$D$66,4,FALSE)</f>
        <v>Same</v>
      </c>
      <c r="I10" s="2">
        <v>27</v>
      </c>
      <c r="J10" s="2">
        <v>36</v>
      </c>
      <c r="K10" s="2">
        <f t="shared" si="0"/>
        <v>-9</v>
      </c>
    </row>
    <row r="11" spans="1:11" x14ac:dyDescent="0.2">
      <c r="A11" t="s">
        <v>37</v>
      </c>
      <c r="B11" t="str">
        <f>VLOOKUP(A11,xwalk!$A$1:$B$66,2,FALSE)</f>
        <v>Latvia</v>
      </c>
      <c r="C11" s="2">
        <v>459.79450172848294</v>
      </c>
      <c r="D11" s="2">
        <v>415.05558375146887</v>
      </c>
      <c r="E11" s="2">
        <v>566.57590384529499</v>
      </c>
      <c r="F11" s="2">
        <v>513.40258893772068</v>
      </c>
      <c r="G11" s="11">
        <f>VLOOKUP(A11,'Corr-across country'!$B$2:$C$66,2,FALSE)</f>
        <v>490.57102141135442</v>
      </c>
      <c r="H11" t="str">
        <f>VLOOKUP(A11,cntPerformance!$A$2:$D$66,4,FALSE)</f>
        <v>Same</v>
      </c>
      <c r="I11" s="2">
        <v>28</v>
      </c>
      <c r="J11" s="2">
        <v>37</v>
      </c>
      <c r="K11" s="2">
        <f t="shared" si="0"/>
        <v>-9</v>
      </c>
    </row>
    <row r="12" spans="1:11" x14ac:dyDescent="0.2">
      <c r="A12" t="s">
        <v>0</v>
      </c>
      <c r="B12" t="str">
        <f>VLOOKUP(A12,xwalk!$A$1:$B$66,2,FALSE)</f>
        <v>Albania</v>
      </c>
      <c r="C12" s="2">
        <v>392.18877696892048</v>
      </c>
      <c r="D12" s="2">
        <v>382.6084593551202</v>
      </c>
      <c r="E12" s="2">
        <v>387.54192860719536</v>
      </c>
      <c r="F12" s="2">
        <v>388.10459501364568</v>
      </c>
      <c r="G12" s="11">
        <f>VLOOKUP(A12,'Corr-across country'!$B$2:$C$66,2,FALSE)</f>
        <v>394.32933335631412</v>
      </c>
      <c r="H12" t="str">
        <f>VLOOKUP(A12,cntPerformance!$A$2:$D$66,4,FALSE)</f>
        <v>Low</v>
      </c>
      <c r="I12" s="2">
        <v>56</v>
      </c>
      <c r="J12" s="2">
        <v>64</v>
      </c>
      <c r="K12" s="2">
        <f t="shared" si="0"/>
        <v>-8</v>
      </c>
    </row>
    <row r="13" spans="1:11" x14ac:dyDescent="0.2">
      <c r="A13" t="s">
        <v>31</v>
      </c>
      <c r="B13" t="str">
        <f>VLOOKUP(A13,xwalk!$A$1:$B$66,2,FALSE)</f>
        <v>Japan</v>
      </c>
      <c r="C13" s="2">
        <v>476.36662039016795</v>
      </c>
      <c r="D13" s="2">
        <v>457.7810619735958</v>
      </c>
      <c r="E13" s="2">
        <v>621.69225919027076</v>
      </c>
      <c r="F13" s="2">
        <v>577.11969197075302</v>
      </c>
      <c r="G13" s="11">
        <f>VLOOKUP(A13,'Corr-across country'!$B$2:$C$66,2,FALSE)</f>
        <v>536.40691823421946</v>
      </c>
      <c r="H13" t="str">
        <f>VLOOKUP(A13,cntPerformance!$A$2:$D$66,4,FALSE)</f>
        <v>High</v>
      </c>
      <c r="I13" s="2">
        <v>7</v>
      </c>
      <c r="J13" s="2">
        <v>14</v>
      </c>
      <c r="K13" s="2">
        <f t="shared" si="0"/>
        <v>-7</v>
      </c>
    </row>
    <row r="14" spans="1:11" x14ac:dyDescent="0.2">
      <c r="A14" t="s">
        <v>16</v>
      </c>
      <c r="B14" t="str">
        <f>VLOOKUP(A14,xwalk!$A$1:$B$66,2,FALSE)</f>
        <v>Spain</v>
      </c>
      <c r="C14" s="2">
        <v>422.48936022678294</v>
      </c>
      <c r="D14" s="2">
        <v>406.12125257835692</v>
      </c>
      <c r="E14" s="2">
        <v>557.82774290701968</v>
      </c>
      <c r="F14" s="2">
        <v>514.94263957498333</v>
      </c>
      <c r="G14" s="11">
        <f>VLOOKUP(A14,'Corr-across country'!$B$2:$C$66,2,FALSE)</f>
        <v>484.31929780196191</v>
      </c>
      <c r="H14" t="str">
        <f>VLOOKUP(A14,cntPerformance!$A$2:$D$66,4,FALSE)</f>
        <v>Low</v>
      </c>
      <c r="I14" s="2">
        <v>32</v>
      </c>
      <c r="J14" s="2">
        <v>39</v>
      </c>
      <c r="K14" s="2">
        <f t="shared" si="0"/>
        <v>-7</v>
      </c>
    </row>
    <row r="15" spans="1:11" x14ac:dyDescent="0.2">
      <c r="A15" t="s">
        <v>52</v>
      </c>
      <c r="B15" t="str">
        <f>VLOOKUP(A15,xwalk!$A$1:$B$66,2,FALSE)</f>
        <v>Russian Federation</v>
      </c>
      <c r="C15" s="2">
        <v>455.70930224824815</v>
      </c>
      <c r="D15" s="2">
        <v>404.87366706766983</v>
      </c>
      <c r="E15" s="2">
        <v>556.21308152454469</v>
      </c>
      <c r="F15" s="2">
        <v>483.18664187225249</v>
      </c>
      <c r="G15" s="11">
        <f>VLOOKUP(A15,'Corr-across country'!$B$2:$C$66,2,FALSE)</f>
        <v>482.16941566331155</v>
      </c>
      <c r="H15" t="str">
        <f>VLOOKUP(A15,cntPerformance!$A$2:$D$66,4,FALSE)</f>
        <v>Low</v>
      </c>
      <c r="I15" s="2">
        <v>34</v>
      </c>
      <c r="J15" s="2">
        <v>41</v>
      </c>
      <c r="K15" s="2">
        <f t="shared" si="0"/>
        <v>-7</v>
      </c>
    </row>
    <row r="16" spans="1:11" x14ac:dyDescent="0.2">
      <c r="A16" t="s">
        <v>21</v>
      </c>
      <c r="B16" t="str">
        <f>VLOOKUP(A16,xwalk!$A$1:$B$66,2,FALSE)</f>
        <v>Greece</v>
      </c>
      <c r="C16" s="2">
        <v>409.21074479951375</v>
      </c>
      <c r="D16" s="2">
        <v>387.72903617443734</v>
      </c>
      <c r="E16" s="2">
        <v>515.45293129236165</v>
      </c>
      <c r="F16" s="2">
        <v>478.11821709780662</v>
      </c>
      <c r="G16" s="11">
        <f>VLOOKUP(A16,'Corr-across country'!$B$2:$C$66,2,FALSE)</f>
        <v>452.97342685890976</v>
      </c>
      <c r="H16" t="str">
        <f>VLOOKUP(A16,cntPerformance!$A$2:$D$66,4,FALSE)</f>
        <v>Low</v>
      </c>
      <c r="I16" s="2">
        <v>42</v>
      </c>
      <c r="J16" s="2">
        <v>49</v>
      </c>
      <c r="K16" s="2">
        <f t="shared" si="0"/>
        <v>-7</v>
      </c>
    </row>
    <row r="17" spans="1:11" x14ac:dyDescent="0.2">
      <c r="A17" t="s">
        <v>32</v>
      </c>
      <c r="B17" t="str">
        <f>VLOOKUP(A17,xwalk!$A$1:$B$66,2,FALSE)</f>
        <v>Kazakhstan</v>
      </c>
      <c r="C17" s="2">
        <v>405.59044787518701</v>
      </c>
      <c r="D17" s="2">
        <v>380.60205428802539</v>
      </c>
      <c r="E17" s="2">
        <v>486.95080304275643</v>
      </c>
      <c r="F17" s="2">
        <v>438.84231140149444</v>
      </c>
      <c r="G17" s="11">
        <f>VLOOKUP(A17,'Corr-across country'!$B$2:$C$66,2,FALSE)</f>
        <v>431.79840850507571</v>
      </c>
      <c r="H17" t="str">
        <f>VLOOKUP(A17,cntPerformance!$A$2:$D$66,4,FALSE)</f>
        <v>Low</v>
      </c>
      <c r="I17" s="2">
        <v>48</v>
      </c>
      <c r="J17" s="2">
        <v>55</v>
      </c>
      <c r="K17" s="2">
        <f t="shared" si="0"/>
        <v>-7</v>
      </c>
    </row>
    <row r="18" spans="1:11" x14ac:dyDescent="0.2">
      <c r="A18" t="s">
        <v>39</v>
      </c>
      <c r="B18" t="str">
        <f>VLOOKUP(A18,xwalk!$A$1:$B$66,2,FALSE)</f>
        <v>Mexico</v>
      </c>
      <c r="C18" s="2">
        <v>376.76495614207346</v>
      </c>
      <c r="D18" s="2">
        <v>363.30694586204299</v>
      </c>
      <c r="E18" s="2">
        <v>470.84148413372225</v>
      </c>
      <c r="F18" s="2">
        <v>440.5899888481614</v>
      </c>
      <c r="G18" s="11">
        <f>VLOOKUP(A18,'Corr-across country'!$B$2:$C$66,2,FALSE)</f>
        <v>413.28146666769976</v>
      </c>
      <c r="H18" t="str">
        <f>VLOOKUP(A18,cntPerformance!$A$2:$D$66,4,FALSE)</f>
        <v>Low</v>
      </c>
      <c r="I18" s="2">
        <v>52</v>
      </c>
      <c r="J18" s="2">
        <v>59</v>
      </c>
      <c r="K18" s="2">
        <f t="shared" si="0"/>
        <v>-7</v>
      </c>
    </row>
    <row r="19" spans="1:11" x14ac:dyDescent="0.2">
      <c r="A19" t="s">
        <v>22</v>
      </c>
      <c r="B19" t="str">
        <f>VLOOKUP(A19,xwalk!$A$1:$B$66,2,FALSE)</f>
        <v>Hong Kong-China</v>
      </c>
      <c r="C19" s="2">
        <v>515.38854112348019</v>
      </c>
      <c r="D19" s="2">
        <v>508.27319332870889</v>
      </c>
      <c r="E19" s="2">
        <v>636.04112225908329</v>
      </c>
      <c r="F19" s="2">
        <v>613.13693455846885</v>
      </c>
      <c r="G19" s="11">
        <f>VLOOKUP(A19,'Corr-across country'!$B$2:$C$66,2,FALSE)</f>
        <v>561.24109645455235</v>
      </c>
      <c r="H19" t="str">
        <f>VLOOKUP(A19,cntPerformance!$A$2:$D$66,4,FALSE)</f>
        <v>High</v>
      </c>
      <c r="I19" s="2">
        <v>3</v>
      </c>
      <c r="J19" s="2">
        <v>9</v>
      </c>
      <c r="K19" s="2">
        <f t="shared" si="0"/>
        <v>-6</v>
      </c>
    </row>
    <row r="20" spans="1:11" x14ac:dyDescent="0.2">
      <c r="A20" t="s">
        <v>41</v>
      </c>
      <c r="B20" t="str">
        <f>VLOOKUP(A20,xwalk!$A$1:$B$66,2,FALSE)</f>
        <v>Malaysia</v>
      </c>
      <c r="C20" s="2">
        <v>377.32127031324933</v>
      </c>
      <c r="D20" s="2">
        <v>342.96782177690972</v>
      </c>
      <c r="E20" s="2">
        <v>483.76794196262455</v>
      </c>
      <c r="F20" s="2">
        <v>448.70507684206763</v>
      </c>
      <c r="G20" s="11">
        <f>VLOOKUP(A20,'Corr-across country'!$B$2:$C$66,2,FALSE)</f>
        <v>420.5129676190478</v>
      </c>
      <c r="H20" t="str">
        <f>VLOOKUP(A20,cntPerformance!$A$2:$D$66,4,FALSE)</f>
        <v>Low</v>
      </c>
      <c r="I20" s="2">
        <v>51</v>
      </c>
      <c r="J20" s="2">
        <v>57</v>
      </c>
      <c r="K20" s="2">
        <f t="shared" si="0"/>
        <v>-6</v>
      </c>
    </row>
    <row r="21" spans="1:11" x14ac:dyDescent="0.2">
      <c r="A21" t="s">
        <v>57</v>
      </c>
      <c r="B21" t="str">
        <f>VLOOKUP(A21,xwalk!$A$1:$B$66,2,FALSE)</f>
        <v>Sweden</v>
      </c>
      <c r="C21" s="2">
        <v>467.2227756160778</v>
      </c>
      <c r="D21" s="2">
        <v>380.9084499664695</v>
      </c>
      <c r="E21" s="2">
        <v>556.15785235328019</v>
      </c>
      <c r="F21" s="2">
        <v>474.33099088770507</v>
      </c>
      <c r="G21" s="11">
        <f>VLOOKUP(A21,'Corr-across country'!$B$2:$C$66,2,FALSE)</f>
        <v>478.26063590300987</v>
      </c>
      <c r="H21" t="str">
        <f>VLOOKUP(A21,cntPerformance!$A$2:$D$66,4,FALSE)</f>
        <v>Low</v>
      </c>
      <c r="I21" s="2">
        <v>38</v>
      </c>
      <c r="J21" s="2">
        <v>42</v>
      </c>
      <c r="K21" s="2">
        <f t="shared" si="0"/>
        <v>-4</v>
      </c>
    </row>
    <row r="22" spans="1:11" x14ac:dyDescent="0.2">
      <c r="A22" t="s">
        <v>60</v>
      </c>
      <c r="B22" t="str">
        <f>VLOOKUP(A22,xwalk!$A$1:$B$66,2,FALSE)</f>
        <v>Tunisia</v>
      </c>
      <c r="C22" s="2">
        <v>371.49716877260045</v>
      </c>
      <c r="D22" s="2">
        <v>353.56730802847358</v>
      </c>
      <c r="E22" s="2">
        <v>431.66539245850885</v>
      </c>
      <c r="F22" s="2">
        <v>413.02287518805997</v>
      </c>
      <c r="G22" s="11">
        <f>VLOOKUP(A22,'Corr-across country'!$B$2:$C$66,2,FALSE)</f>
        <v>387.82462962025375</v>
      </c>
      <c r="H22" t="str">
        <f>VLOOKUP(A22,cntPerformance!$A$2:$D$66,4,FALSE)</f>
        <v>Low</v>
      </c>
      <c r="I22" s="2">
        <v>59</v>
      </c>
      <c r="J22" s="2">
        <v>63</v>
      </c>
      <c r="K22" s="2">
        <f t="shared" si="0"/>
        <v>-4</v>
      </c>
    </row>
    <row r="23" spans="1:11" x14ac:dyDescent="0.2">
      <c r="A23" t="s">
        <v>8</v>
      </c>
      <c r="B23" t="str">
        <f>VLOOKUP(A23,xwalk!$A$1:$B$66,2,FALSE)</f>
        <v>Canada</v>
      </c>
      <c r="C23" s="2">
        <v>467.52299003121539</v>
      </c>
      <c r="D23" s="2">
        <v>437.36429571882292</v>
      </c>
      <c r="E23" s="2">
        <v>612.20466194561448</v>
      </c>
      <c r="F23" s="2">
        <v>550.56093152205699</v>
      </c>
      <c r="G23" s="11">
        <f>VLOOKUP(A23,'Corr-across country'!$B$2:$C$66,2,FALSE)</f>
        <v>518.07039959593624</v>
      </c>
      <c r="H23" t="str">
        <f>VLOOKUP(A23,cntPerformance!$A$2:$D$66,4,FALSE)</f>
        <v>High</v>
      </c>
      <c r="I23" s="2">
        <v>13</v>
      </c>
      <c r="J23" s="2">
        <v>16</v>
      </c>
      <c r="K23" s="2">
        <f t="shared" si="0"/>
        <v>-3</v>
      </c>
    </row>
    <row r="24" spans="1:11" x14ac:dyDescent="0.2">
      <c r="A24" t="s">
        <v>2</v>
      </c>
      <c r="B24" t="str">
        <f>VLOOKUP(A24,xwalk!$A$1:$B$66,2,FALSE)</f>
        <v>Argentina</v>
      </c>
      <c r="C24" s="2">
        <v>347.76164410638501</v>
      </c>
      <c r="D24" s="2">
        <v>364.42870183916716</v>
      </c>
      <c r="E24" s="2">
        <v>464.85141137451001</v>
      </c>
      <c r="F24" s="2">
        <v>411.06582536914505</v>
      </c>
      <c r="G24" s="11">
        <f>VLOOKUP(A24,'Corr-across country'!$B$2:$C$66,2,FALSE)</f>
        <v>388.43170990714674</v>
      </c>
      <c r="H24" t="str">
        <f>VLOOKUP(A24,cntPerformance!$A$2:$D$66,4,FALSE)</f>
        <v>Low</v>
      </c>
      <c r="I24" s="2">
        <v>58</v>
      </c>
      <c r="J24" s="2">
        <v>61</v>
      </c>
      <c r="K24" s="2">
        <f t="shared" si="0"/>
        <v>-3</v>
      </c>
    </row>
    <row r="25" spans="1:11" x14ac:dyDescent="0.2">
      <c r="A25" t="s">
        <v>49</v>
      </c>
      <c r="B25" t="str">
        <f>VLOOKUP(A25,xwalk!$A$1:$B$66,2,FALSE)</f>
        <v>Shanghai-China</v>
      </c>
      <c r="C25" s="2">
        <v>555.33088020472758</v>
      </c>
      <c r="D25" s="2">
        <v>497.85928632994012</v>
      </c>
      <c r="E25" s="2">
        <v>663.31063045109897</v>
      </c>
      <c r="F25" s="2">
        <v>638.5356151976066</v>
      </c>
      <c r="G25" s="11">
        <f>VLOOKUP(A25,'Corr-across country'!$B$2:$C$66,2,FALSE)</f>
        <v>612.67553630544353</v>
      </c>
      <c r="H25" t="str">
        <f>VLOOKUP(A25,cntPerformance!$A$2:$D$66,4,FALSE)</f>
        <v>High</v>
      </c>
      <c r="I25" s="2">
        <v>1</v>
      </c>
      <c r="J25" s="2">
        <v>3</v>
      </c>
      <c r="K25" s="2">
        <f t="shared" si="0"/>
        <v>-2</v>
      </c>
    </row>
    <row r="26" spans="1:11" x14ac:dyDescent="0.2">
      <c r="A26" t="s">
        <v>33</v>
      </c>
      <c r="B26" t="str">
        <f>VLOOKUP(A26,xwalk!$A$1:$B$66,2,FALSE)</f>
        <v>Korea</v>
      </c>
      <c r="C26" s="2">
        <v>479.69559601847607</v>
      </c>
      <c r="D26" s="2">
        <v>442.8621480463666</v>
      </c>
      <c r="E26" s="2">
        <v>641.52796085835587</v>
      </c>
      <c r="F26" s="2">
        <v>615.31986946195548</v>
      </c>
      <c r="G26" s="11">
        <f>VLOOKUP(A26,'Corr-across country'!$B$2:$C$66,2,FALSE)</f>
        <v>553.76665914360933</v>
      </c>
      <c r="H26" t="str">
        <f>VLOOKUP(A26,cntPerformance!$A$2:$D$66,4,FALSE)</f>
        <v>High</v>
      </c>
      <c r="I26" s="2">
        <v>5</v>
      </c>
      <c r="J26" s="2">
        <v>7</v>
      </c>
      <c r="K26" s="2">
        <f t="shared" si="0"/>
        <v>-2</v>
      </c>
    </row>
    <row r="27" spans="1:11" x14ac:dyDescent="0.2">
      <c r="A27" t="s">
        <v>54</v>
      </c>
      <c r="B27" t="str">
        <f>VLOOKUP(A27,xwalk!$A$1:$B$66,2,FALSE)</f>
        <v>Serbia</v>
      </c>
      <c r="C27" s="2">
        <v>396.78144553818089</v>
      </c>
      <c r="D27" s="2">
        <v>373.70415838231935</v>
      </c>
      <c r="E27" s="2">
        <v>543.92257419728946</v>
      </c>
      <c r="F27" s="2">
        <v>466.88341045053943</v>
      </c>
      <c r="G27" s="11">
        <f>VLOOKUP(A27,'Corr-across country'!$B$2:$C$66,2,FALSE)</f>
        <v>448.85913024759969</v>
      </c>
      <c r="H27" t="str">
        <f>VLOOKUP(A27,cntPerformance!$A$2:$D$66,4,FALSE)</f>
        <v>Low</v>
      </c>
      <c r="I27" s="2">
        <v>43</v>
      </c>
      <c r="J27" s="2">
        <v>45</v>
      </c>
      <c r="K27" s="2">
        <f t="shared" si="0"/>
        <v>-2</v>
      </c>
    </row>
    <row r="28" spans="1:11" x14ac:dyDescent="0.2">
      <c r="A28" t="s">
        <v>30</v>
      </c>
      <c r="B28" t="str">
        <f>VLOOKUP(A28,xwalk!$A$1:$B$66,2,FALSE)</f>
        <v>Jordan</v>
      </c>
      <c r="C28" s="2">
        <v>341.49218771602528</v>
      </c>
      <c r="D28" s="2">
        <v>359.41562751539271</v>
      </c>
      <c r="E28" s="2">
        <v>431.94874915333639</v>
      </c>
      <c r="F28" s="2">
        <v>404.77365871448319</v>
      </c>
      <c r="G28" s="11">
        <f>VLOOKUP(A28,'Corr-across country'!$B$2:$C$66,2,FALSE)</f>
        <v>385.59555639555833</v>
      </c>
      <c r="H28" t="str">
        <f>VLOOKUP(A28,cntPerformance!$A$2:$D$66,4,FALSE)</f>
        <v>Low</v>
      </c>
      <c r="I28" s="2">
        <v>60</v>
      </c>
      <c r="J28" s="2">
        <v>62</v>
      </c>
      <c r="K28" s="2">
        <f t="shared" si="0"/>
        <v>-2</v>
      </c>
    </row>
    <row r="29" spans="1:11" x14ac:dyDescent="0.2">
      <c r="A29" t="s">
        <v>1</v>
      </c>
      <c r="B29" t="str">
        <f>VLOOKUP(A29,xwalk!$A$1:$B$66,2,FALSE)</f>
        <v>United Arab Emirates</v>
      </c>
      <c r="C29" s="2">
        <v>384.63214733963906</v>
      </c>
      <c r="D29" s="2">
        <v>342.93069182831994</v>
      </c>
      <c r="E29" s="2">
        <v>516.26814763849586</v>
      </c>
      <c r="F29" s="2">
        <v>463.4034363618963</v>
      </c>
      <c r="G29" s="11">
        <f>VLOOKUP(A29,'Corr-across country'!$B$2:$C$66,2,FALSE)</f>
        <v>434.00716465781574</v>
      </c>
      <c r="H29" t="str">
        <f>VLOOKUP(A29,cntPerformance!$A$2:$D$66,4,FALSE)</f>
        <v>Low</v>
      </c>
      <c r="I29" s="2">
        <v>47</v>
      </c>
      <c r="J29" s="2">
        <v>48</v>
      </c>
      <c r="K29" s="2">
        <f t="shared" si="0"/>
        <v>-1</v>
      </c>
    </row>
    <row r="30" spans="1:11" x14ac:dyDescent="0.2">
      <c r="A30" t="s">
        <v>53</v>
      </c>
      <c r="B30" t="str">
        <f>VLOOKUP(A30,xwalk!$A$1:$B$66,2,FALSE)</f>
        <v>Singapore</v>
      </c>
      <c r="C30" s="2">
        <v>487.6758561072902</v>
      </c>
      <c r="D30" s="2">
        <v>464.62991491565185</v>
      </c>
      <c r="E30" s="2">
        <v>669.38916129642348</v>
      </c>
      <c r="F30" s="2">
        <v>637.22482774279877</v>
      </c>
      <c r="G30" s="11">
        <f>VLOOKUP(A30,'Corr-across country'!$B$2:$C$66,2,FALSE)</f>
        <v>573.46831429665087</v>
      </c>
      <c r="H30" t="str">
        <f>VLOOKUP(A30,cntPerformance!$A$2:$D$66,4,FALSE)</f>
        <v>High</v>
      </c>
      <c r="I30" s="2">
        <v>2</v>
      </c>
      <c r="J30" s="2">
        <v>2</v>
      </c>
      <c r="K30" s="2">
        <f t="shared" si="0"/>
        <v>0</v>
      </c>
    </row>
    <row r="31" spans="1:11" x14ac:dyDescent="0.2">
      <c r="A31" t="s">
        <v>34</v>
      </c>
      <c r="B31" t="str">
        <f>VLOOKUP(A31,xwalk!$A$1:$B$66,2,FALSE)</f>
        <v>Liechtenstein</v>
      </c>
      <c r="C31" s="2">
        <v>465.73509000411588</v>
      </c>
      <c r="D31" s="2">
        <v>433.15578565592506</v>
      </c>
      <c r="E31" s="2">
        <v>640.63902326168068</v>
      </c>
      <c r="F31" s="2">
        <v>557.218654252291</v>
      </c>
      <c r="G31" s="11">
        <f>VLOOKUP(A31,'Corr-across country'!$B$2:$C$66,2,FALSE)</f>
        <v>534.96508297892069</v>
      </c>
      <c r="H31" t="str">
        <f>VLOOKUP(A31,cntPerformance!$A$2:$D$66,4,FALSE)</f>
        <v>High</v>
      </c>
      <c r="I31" s="2">
        <v>8</v>
      </c>
      <c r="J31" s="2">
        <v>8</v>
      </c>
      <c r="K31" s="2">
        <f t="shared" si="0"/>
        <v>0</v>
      </c>
    </row>
    <row r="32" spans="1:11" x14ac:dyDescent="0.2">
      <c r="A32" t="s">
        <v>4</v>
      </c>
      <c r="B32" t="str">
        <f>VLOOKUP(A32,xwalk!$A$1:$B$66,2,FALSE)</f>
        <v>Austria</v>
      </c>
      <c r="C32" s="2">
        <v>459.67100231455436</v>
      </c>
      <c r="D32" s="2">
        <v>435.49271897246382</v>
      </c>
      <c r="E32" s="2">
        <v>608.42189448899649</v>
      </c>
      <c r="F32" s="2">
        <v>539.52312366511035</v>
      </c>
      <c r="G32" s="11">
        <f>VLOOKUP(A32,'Corr-across country'!$B$2:$C$66,2,FALSE)</f>
        <v>505.54074324980269</v>
      </c>
      <c r="H32" t="str">
        <f>VLOOKUP(A32,cntPerformance!$A$2:$D$66,4,FALSE)</f>
        <v>High</v>
      </c>
      <c r="I32" s="2">
        <v>18</v>
      </c>
      <c r="J32" s="2">
        <v>18</v>
      </c>
      <c r="K32" s="2">
        <f t="shared" si="0"/>
        <v>0</v>
      </c>
    </row>
    <row r="33" spans="1:11" x14ac:dyDescent="0.2">
      <c r="A33" t="s">
        <v>13</v>
      </c>
      <c r="B33" t="str">
        <f>VLOOKUP(A33,xwalk!$A$1:$B$66,2,FALSE)</f>
        <v>Czech Republic</v>
      </c>
      <c r="C33" s="2">
        <v>453.15220773556388</v>
      </c>
      <c r="D33" s="2">
        <v>424.89273771085323</v>
      </c>
      <c r="E33" s="2">
        <v>598.47919593083145</v>
      </c>
      <c r="F33" s="2">
        <v>539.18785220730467</v>
      </c>
      <c r="G33" s="11">
        <f>VLOOKUP(A33,'Corr-across country'!$B$2:$C$66,2,FALSE)</f>
        <v>498.95788231767892</v>
      </c>
      <c r="H33" t="str">
        <f>VLOOKUP(A33,cntPerformance!$A$2:$D$66,4,FALSE)</f>
        <v>Same</v>
      </c>
      <c r="I33" s="2">
        <v>24</v>
      </c>
      <c r="J33" s="2">
        <v>24</v>
      </c>
      <c r="K33" s="2">
        <f t="shared" si="0"/>
        <v>0</v>
      </c>
    </row>
    <row r="34" spans="1:11" x14ac:dyDescent="0.2">
      <c r="A34" t="s">
        <v>46</v>
      </c>
      <c r="B34" t="str">
        <f>VLOOKUP(A34,xwalk!$A$1:$B$66,2,FALSE)</f>
        <v>Poland</v>
      </c>
      <c r="C34" s="2">
        <v>467.81707577104299</v>
      </c>
      <c r="D34" s="2">
        <v>439.49707007624903</v>
      </c>
      <c r="E34" s="2">
        <v>626.61568911657537</v>
      </c>
      <c r="F34" s="2">
        <v>543.13687974399443</v>
      </c>
      <c r="G34" s="11">
        <f>VLOOKUP(A34,'Corr-across country'!$B$2:$C$66,2,FALSE)</f>
        <v>517.50109681795698</v>
      </c>
      <c r="H34" t="str">
        <f>VLOOKUP(A34,cntPerformance!$A$2:$D$66,4,FALSE)</f>
        <v>High</v>
      </c>
      <c r="I34" s="2">
        <v>14</v>
      </c>
      <c r="J34" s="2">
        <v>13</v>
      </c>
      <c r="K34" s="2">
        <f t="shared" si="0"/>
        <v>1</v>
      </c>
    </row>
    <row r="35" spans="1:11" x14ac:dyDescent="0.2">
      <c r="A35" t="s">
        <v>50</v>
      </c>
      <c r="B35" t="str">
        <f>VLOOKUP(A35,xwalk!$A$1:$B$66,2,FALSE)</f>
        <v>Perm(Russian Federation)</v>
      </c>
      <c r="C35" s="2">
        <v>454.37694198965573</v>
      </c>
      <c r="D35" s="2">
        <v>401.08615316546542</v>
      </c>
      <c r="E35" s="2">
        <v>575.05366520215046</v>
      </c>
      <c r="F35" s="2">
        <v>496.95791695502362</v>
      </c>
      <c r="G35" s="11">
        <f>VLOOKUP(A35,'Corr-across country'!$B$2:$C$66,2,FALSE)</f>
        <v>483.58003080303263</v>
      </c>
      <c r="H35" t="str">
        <f>VLOOKUP(A35,cntPerformance!$A$2:$D$66,4,FALSE)</f>
        <v>Low</v>
      </c>
      <c r="I35" s="2">
        <v>33</v>
      </c>
      <c r="J35" s="2">
        <v>32</v>
      </c>
      <c r="K35" s="2">
        <f t="shared" si="0"/>
        <v>1</v>
      </c>
    </row>
    <row r="36" spans="1:11" x14ac:dyDescent="0.2">
      <c r="A36" t="s">
        <v>51</v>
      </c>
      <c r="B36" t="str">
        <f>VLOOKUP(A36,xwalk!$A$1:$B$66,2,FALSE)</f>
        <v>Romania</v>
      </c>
      <c r="C36" s="2">
        <v>401.17946561773738</v>
      </c>
      <c r="D36" s="2">
        <v>412.84194388859225</v>
      </c>
      <c r="E36" s="2">
        <v>544.772655701541</v>
      </c>
      <c r="F36" s="2">
        <v>465.38646720697528</v>
      </c>
      <c r="G36" s="11">
        <f>VLOOKUP(A36,'Corr-across country'!$B$2:$C$66,2,FALSE)</f>
        <v>444.55424278765287</v>
      </c>
      <c r="H36" t="str">
        <f>VLOOKUP(A36,cntPerformance!$A$2:$D$66,4,FALSE)</f>
        <v>Low</v>
      </c>
      <c r="I36" s="2">
        <v>45</v>
      </c>
      <c r="J36" s="2">
        <v>44</v>
      </c>
      <c r="K36" s="2">
        <f t="shared" ref="K36:K67" si="1">I36-J36</f>
        <v>1</v>
      </c>
    </row>
    <row r="37" spans="1:11" x14ac:dyDescent="0.2">
      <c r="A37" t="s">
        <v>40</v>
      </c>
      <c r="B37" t="str">
        <f>VLOOKUP(A37,xwalk!$A$1:$B$66,2,FALSE)</f>
        <v>Montenegro</v>
      </c>
      <c r="C37" s="2">
        <v>372.77023118733842</v>
      </c>
      <c r="D37" s="2">
        <v>333.76697817344359</v>
      </c>
      <c r="E37" s="2">
        <v>498.53420016568919</v>
      </c>
      <c r="F37" s="2">
        <v>426.1351863821713</v>
      </c>
      <c r="G37" s="11">
        <f>VLOOKUP(A37,'Corr-across country'!$B$2:$C$66,2,FALSE)</f>
        <v>409.62661328435456</v>
      </c>
      <c r="H37" t="str">
        <f>VLOOKUP(A37,cntPerformance!$A$2:$D$66,4,FALSE)</f>
        <v>Low</v>
      </c>
      <c r="I37" s="2">
        <v>53</v>
      </c>
      <c r="J37" s="2">
        <v>52</v>
      </c>
      <c r="K37" s="2">
        <f t="shared" si="1"/>
        <v>1</v>
      </c>
    </row>
    <row r="38" spans="1:11" x14ac:dyDescent="0.2">
      <c r="A38" t="s">
        <v>12</v>
      </c>
      <c r="B38" t="str">
        <f>VLOOKUP(A38,xwalk!$A$1:$B$66,2,FALSE)</f>
        <v>Costa Rica</v>
      </c>
      <c r="C38" s="2">
        <v>374.38651066505139</v>
      </c>
      <c r="D38" s="2">
        <v>380.62031779217119</v>
      </c>
      <c r="E38" s="2">
        <v>489.89471730181941</v>
      </c>
      <c r="F38" s="2">
        <v>433.19276255728312</v>
      </c>
      <c r="G38" s="11">
        <f>VLOOKUP(A38,'Corr-across country'!$B$2:$C$66,2,FALSE)</f>
        <v>406.99986698879184</v>
      </c>
      <c r="H38" t="str">
        <f>VLOOKUP(A38,cntPerformance!$A$2:$D$66,4,FALSE)</f>
        <v>Low</v>
      </c>
      <c r="I38" s="2">
        <v>55</v>
      </c>
      <c r="J38" s="2">
        <v>54</v>
      </c>
      <c r="K38" s="2">
        <f t="shared" si="1"/>
        <v>1</v>
      </c>
    </row>
    <row r="39" spans="1:11" x14ac:dyDescent="0.2">
      <c r="A39" t="s">
        <v>56</v>
      </c>
      <c r="B39" t="str">
        <f>VLOOKUP(A39,xwalk!$A$1:$B$66,2,FALSE)</f>
        <v>Slovenia</v>
      </c>
      <c r="C39" s="2">
        <v>451.64329046345222</v>
      </c>
      <c r="D39" s="2">
        <v>414.36129234927671</v>
      </c>
      <c r="E39" s="2">
        <v>606.99392357517195</v>
      </c>
      <c r="F39" s="2">
        <v>529.54322288064066</v>
      </c>
      <c r="G39" s="11">
        <f>VLOOKUP(A39,'Corr-across country'!$B$2:$C$66,2,FALSE)</f>
        <v>501.12742239095326</v>
      </c>
      <c r="H39" t="str">
        <f>VLOOKUP(A39,cntPerformance!$A$2:$D$66,4,FALSE)</f>
        <v>High</v>
      </c>
      <c r="I39" s="2">
        <v>21</v>
      </c>
      <c r="J39" s="2">
        <v>19</v>
      </c>
      <c r="K39" s="2">
        <f t="shared" si="1"/>
        <v>2</v>
      </c>
    </row>
    <row r="40" spans="1:11" x14ac:dyDescent="0.2">
      <c r="A40" t="s">
        <v>35</v>
      </c>
      <c r="B40" t="str">
        <f>VLOOKUP(A40,xwalk!$A$1:$B$66,2,FALSE)</f>
        <v>Lithuania</v>
      </c>
      <c r="C40" s="2">
        <v>428.07386227711635</v>
      </c>
      <c r="D40" s="2">
        <v>407.27615943235065</v>
      </c>
      <c r="E40" s="2">
        <v>568.40227429685035</v>
      </c>
      <c r="F40" s="2">
        <v>502.45534552953745</v>
      </c>
      <c r="G40" s="11">
        <f>VLOOKUP(A40,'Corr-across country'!$B$2:$C$66,2,FALSE)</f>
        <v>478.82327743335418</v>
      </c>
      <c r="H40" t="str">
        <f>VLOOKUP(A40,cntPerformance!$A$2:$D$66,4,FALSE)</f>
        <v>Low</v>
      </c>
      <c r="I40" s="2">
        <v>37</v>
      </c>
      <c r="J40" s="2">
        <v>35</v>
      </c>
      <c r="K40" s="2">
        <f t="shared" si="1"/>
        <v>2</v>
      </c>
    </row>
    <row r="41" spans="1:11" x14ac:dyDescent="0.2">
      <c r="A41" t="s">
        <v>58</v>
      </c>
      <c r="B41" t="str">
        <f>VLOOKUP(A41,xwalk!$A$1:$B$66,2,FALSE)</f>
        <v>Chinese Taipei</v>
      </c>
      <c r="C41" s="2">
        <v>477.15925682595781</v>
      </c>
      <c r="D41" s="2">
        <v>434.02566282820339</v>
      </c>
      <c r="E41" s="2">
        <v>672.21487744298383</v>
      </c>
      <c r="F41" s="2">
        <v>607.8551859262958</v>
      </c>
      <c r="G41" s="11">
        <f>VLOOKUP(A41,'Corr-across country'!$B$2:$C$66,2,FALSE)</f>
        <v>559.82479620150173</v>
      </c>
      <c r="H41" t="str">
        <f>VLOOKUP(A41,cntPerformance!$A$2:$D$66,4,FALSE)</f>
        <v>High</v>
      </c>
      <c r="I41" s="2">
        <v>4</v>
      </c>
      <c r="J41" s="2">
        <v>1</v>
      </c>
      <c r="K41" s="2">
        <f t="shared" si="1"/>
        <v>3</v>
      </c>
    </row>
    <row r="42" spans="1:11" x14ac:dyDescent="0.2">
      <c r="A42" t="s">
        <v>5</v>
      </c>
      <c r="B42" t="str">
        <f>VLOOKUP(A42,xwalk!$A$1:$B$66,2,FALSE)</f>
        <v>Belgium</v>
      </c>
      <c r="C42" s="2">
        <v>438.24455323608299</v>
      </c>
      <c r="D42" s="2">
        <v>420.41375056783437</v>
      </c>
      <c r="E42" s="2">
        <v>626.85782067788682</v>
      </c>
      <c r="F42" s="2">
        <v>554.85097033430714</v>
      </c>
      <c r="G42" s="11">
        <f>VLOOKUP(A42,'Corr-across country'!$B$2:$C$66,2,FALSE)</f>
        <v>514.52924472735526</v>
      </c>
      <c r="H42" t="str">
        <f>VLOOKUP(A42,cntPerformance!$A$2:$D$66,4,FALSE)</f>
        <v>High</v>
      </c>
      <c r="I42" s="2">
        <v>15</v>
      </c>
      <c r="J42" s="2">
        <v>12</v>
      </c>
      <c r="K42" s="2">
        <f t="shared" si="1"/>
        <v>3</v>
      </c>
    </row>
    <row r="43" spans="1:11" x14ac:dyDescent="0.2">
      <c r="A43" t="s">
        <v>29</v>
      </c>
      <c r="B43" t="str">
        <f>VLOOKUP(A43,xwalk!$A$1:$B$66,2,FALSE)</f>
        <v>Italy</v>
      </c>
      <c r="C43" s="2">
        <v>431.64055782895184</v>
      </c>
      <c r="D43" s="2">
        <v>413.54160580315352</v>
      </c>
      <c r="E43" s="2">
        <v>587.7874552567589</v>
      </c>
      <c r="F43" s="2">
        <v>522.75432529151647</v>
      </c>
      <c r="G43" s="11">
        <f>VLOOKUP(A43,'Corr-across country'!$B$2:$C$66,2,FALSE)</f>
        <v>485.32118101256566</v>
      </c>
      <c r="H43" t="str">
        <f>VLOOKUP(A43,cntPerformance!$A$2:$D$66,4,FALSE)</f>
        <v>Low</v>
      </c>
      <c r="I43" s="2">
        <v>31</v>
      </c>
      <c r="J43" s="2">
        <v>28</v>
      </c>
      <c r="K43" s="2">
        <f t="shared" si="1"/>
        <v>3</v>
      </c>
    </row>
    <row r="44" spans="1:11" x14ac:dyDescent="0.2">
      <c r="A44" t="s">
        <v>28</v>
      </c>
      <c r="B44" t="str">
        <f>VLOOKUP(A44,xwalk!$A$1:$B$66,2,FALSE)</f>
        <v>Israel</v>
      </c>
      <c r="C44" s="2">
        <v>409.01872116043955</v>
      </c>
      <c r="D44" s="2">
        <v>382.20681803536894</v>
      </c>
      <c r="E44" s="2">
        <v>563.32612502845768</v>
      </c>
      <c r="F44" s="2">
        <v>505.9519920011378</v>
      </c>
      <c r="G44" s="11">
        <f>VLOOKUP(A44,'Corr-across country'!$B$2:$C$66,2,FALSE)</f>
        <v>466.48143014930378</v>
      </c>
      <c r="H44" t="str">
        <f>VLOOKUP(A44,cntPerformance!$A$2:$D$66,4,FALSE)</f>
        <v>Low</v>
      </c>
      <c r="I44" s="2">
        <v>41</v>
      </c>
      <c r="J44" s="2">
        <v>38</v>
      </c>
      <c r="K44" s="2">
        <f t="shared" si="1"/>
        <v>3</v>
      </c>
    </row>
    <row r="45" spans="1:11" x14ac:dyDescent="0.2">
      <c r="A45" t="s">
        <v>6</v>
      </c>
      <c r="B45" t="str">
        <f>VLOOKUP(A45,xwalk!$A$1:$B$66,2,FALSE)</f>
        <v>Bulgaria</v>
      </c>
      <c r="C45" s="2">
        <v>373.69220850041376</v>
      </c>
      <c r="D45" s="2">
        <v>400.96071689721714</v>
      </c>
      <c r="E45" s="2">
        <v>553.05565877726701</v>
      </c>
      <c r="F45" s="2">
        <v>460.85283151542609</v>
      </c>
      <c r="G45" s="11">
        <f>VLOOKUP(A45,'Corr-across country'!$B$2:$C$66,2,FALSE)</f>
        <v>438.7382598774164</v>
      </c>
      <c r="H45" t="str">
        <f>VLOOKUP(A45,cntPerformance!$A$2:$D$66,4,FALSE)</f>
        <v>Low</v>
      </c>
      <c r="I45" s="2">
        <v>46</v>
      </c>
      <c r="J45" s="2">
        <v>43</v>
      </c>
      <c r="K45" s="2">
        <f t="shared" si="1"/>
        <v>3</v>
      </c>
    </row>
    <row r="46" spans="1:11" x14ac:dyDescent="0.2">
      <c r="A46" t="s">
        <v>59</v>
      </c>
      <c r="B46" t="str">
        <f>VLOOKUP(A46,xwalk!$A$1:$B$66,2,FALSE)</f>
        <v>Thailand</v>
      </c>
      <c r="C46" s="2">
        <v>378.17433203394694</v>
      </c>
      <c r="D46" s="2">
        <v>390.96193984558016</v>
      </c>
      <c r="E46" s="2">
        <v>541.17260019292678</v>
      </c>
      <c r="F46" s="2">
        <v>445.96011798842829</v>
      </c>
      <c r="G46" s="11">
        <f>VLOOKUP(A46,'Corr-across country'!$B$2:$C$66,2,FALSE)</f>
        <v>426.73749129301018</v>
      </c>
      <c r="H46" t="str">
        <f>VLOOKUP(A46,cntPerformance!$A$2:$D$66,4,FALSE)</f>
        <v>Low</v>
      </c>
      <c r="I46" s="2">
        <v>49</v>
      </c>
      <c r="J46" s="2">
        <v>46</v>
      </c>
      <c r="K46" s="2">
        <f t="shared" si="1"/>
        <v>3</v>
      </c>
    </row>
    <row r="47" spans="1:11" x14ac:dyDescent="0.2">
      <c r="A47" t="s">
        <v>10</v>
      </c>
      <c r="B47" t="str">
        <f>VLOOKUP(A47,xwalk!$A$1:$B$66,2,FALSE)</f>
        <v>Chile</v>
      </c>
      <c r="C47" s="2">
        <v>372.50205218128707</v>
      </c>
      <c r="D47" s="2">
        <v>351.01983459123858</v>
      </c>
      <c r="E47" s="2">
        <v>518.20797344197274</v>
      </c>
      <c r="F47" s="2">
        <v>455.17055542966392</v>
      </c>
      <c r="G47" s="11">
        <f>VLOOKUP(A47,'Corr-across country'!$B$2:$C$66,2,FALSE)</f>
        <v>422.63235545200718</v>
      </c>
      <c r="H47" t="str">
        <f>VLOOKUP(A47,cntPerformance!$A$2:$D$66,4,FALSE)</f>
        <v>Low</v>
      </c>
      <c r="I47" s="2">
        <v>50</v>
      </c>
      <c r="J47" s="2">
        <v>47</v>
      </c>
      <c r="K47" s="2">
        <f t="shared" si="1"/>
        <v>3</v>
      </c>
    </row>
    <row r="48" spans="1:11" x14ac:dyDescent="0.2">
      <c r="A48" t="s">
        <v>62</v>
      </c>
      <c r="B48" t="str">
        <f>VLOOKUP(A48,xwalk!$A$1:$B$66,2,FALSE)</f>
        <v>Uruguay</v>
      </c>
      <c r="C48" s="2">
        <v>359.80074770275496</v>
      </c>
      <c r="D48" s="2">
        <v>337.0403407488493</v>
      </c>
      <c r="E48" s="2">
        <v>510.74154993859321</v>
      </c>
      <c r="F48" s="2">
        <v>446.97775444865329</v>
      </c>
      <c r="G48" s="11">
        <f>VLOOKUP(A48,'Corr-across country'!$B$2:$C$66,2,FALSE)</f>
        <v>409.29156793771199</v>
      </c>
      <c r="H48" t="str">
        <f>VLOOKUP(A48,cntPerformance!$A$2:$D$66,4,FALSE)</f>
        <v>Low</v>
      </c>
      <c r="I48" s="2">
        <v>54</v>
      </c>
      <c r="J48" s="2">
        <v>51</v>
      </c>
      <c r="K48" s="2">
        <f t="shared" si="1"/>
        <v>3</v>
      </c>
    </row>
    <row r="49" spans="1:11" x14ac:dyDescent="0.2">
      <c r="A49" t="s">
        <v>25</v>
      </c>
      <c r="B49" t="str">
        <f>VLOOKUP(A49,xwalk!$A$1:$B$66,2,FALSE)</f>
        <v>Indonesia</v>
      </c>
      <c r="C49" s="2">
        <v>350.22876950188925</v>
      </c>
      <c r="D49" s="2">
        <v>307.17072365045567</v>
      </c>
      <c r="E49" s="2">
        <v>468.45218388727875</v>
      </c>
      <c r="F49" s="2">
        <v>385.50679306658611</v>
      </c>
      <c r="G49" s="11">
        <f>VLOOKUP(A49,'Corr-across country'!$B$2:$C$66,2,FALSE)</f>
        <v>375.11445168174816</v>
      </c>
      <c r="H49" t="str">
        <f>VLOOKUP(A49,cntPerformance!$A$2:$D$66,4,FALSE)</f>
        <v>Low</v>
      </c>
      <c r="I49" s="2">
        <v>63</v>
      </c>
      <c r="J49" s="2">
        <v>60</v>
      </c>
      <c r="K49" s="2">
        <f t="shared" si="1"/>
        <v>3</v>
      </c>
    </row>
    <row r="50" spans="1:11" x14ac:dyDescent="0.2">
      <c r="A50" t="s">
        <v>9</v>
      </c>
      <c r="B50" t="str">
        <f>VLOOKUP(A50,xwalk!$A$1:$B$66,2,FALSE)</f>
        <v>Switzerland</v>
      </c>
      <c r="C50" s="2">
        <v>483.01837868290096</v>
      </c>
      <c r="D50" s="2">
        <v>421.47807279168205</v>
      </c>
      <c r="E50" s="2">
        <v>645.48991501451155</v>
      </c>
      <c r="F50" s="2">
        <v>552.00028806361286</v>
      </c>
      <c r="G50" s="11">
        <f>VLOOKUP(A50,'Corr-across country'!$B$2:$C$66,2,FALSE)</f>
        <v>530.93100395040528</v>
      </c>
      <c r="H50" t="str">
        <f>VLOOKUP(A50,cntPerformance!$A$2:$D$66,4,FALSE)</f>
        <v>High</v>
      </c>
      <c r="I50" s="2">
        <v>9</v>
      </c>
      <c r="J50" s="2">
        <v>5</v>
      </c>
      <c r="K50" s="2">
        <f t="shared" si="1"/>
        <v>4</v>
      </c>
    </row>
    <row r="51" spans="1:11" x14ac:dyDescent="0.2">
      <c r="A51" t="s">
        <v>42</v>
      </c>
      <c r="B51" t="str">
        <f>VLOOKUP(A51,xwalk!$A$1:$B$66,2,FALSE)</f>
        <v>Netherlands</v>
      </c>
      <c r="C51" s="2">
        <v>444.76400362235609</v>
      </c>
      <c r="D51" s="2">
        <v>437.3289009628179</v>
      </c>
      <c r="E51" s="2">
        <v>643.66361161248096</v>
      </c>
      <c r="F51" s="2">
        <v>564.28039540763245</v>
      </c>
      <c r="G51" s="11">
        <f>VLOOKUP(A51,'Corr-across country'!$B$2:$C$66,2,FALSE)</f>
        <v>522.97175819268023</v>
      </c>
      <c r="H51" t="str">
        <f>VLOOKUP(A51,cntPerformance!$A$2:$D$66,4,FALSE)</f>
        <v>High</v>
      </c>
      <c r="I51" s="2">
        <v>10</v>
      </c>
      <c r="J51" s="2">
        <v>6</v>
      </c>
      <c r="K51" s="2">
        <f t="shared" si="1"/>
        <v>4</v>
      </c>
    </row>
    <row r="52" spans="1:11" x14ac:dyDescent="0.2">
      <c r="A52" t="s">
        <v>61</v>
      </c>
      <c r="B52" t="str">
        <f>VLOOKUP(A52,xwalk!$A$1:$B$66,2,FALSE)</f>
        <v>Turkey</v>
      </c>
      <c r="C52" s="2">
        <v>404.22867421783161</v>
      </c>
      <c r="D52" s="2">
        <v>386.1615523105105</v>
      </c>
      <c r="E52" s="2">
        <v>557.40001317292217</v>
      </c>
      <c r="F52" s="2">
        <v>467.56827986139473</v>
      </c>
      <c r="G52" s="11">
        <f>VLOOKUP(A52,'Corr-across country'!$B$2:$C$66,2,FALSE)</f>
        <v>447.98441497895749</v>
      </c>
      <c r="H52" t="str">
        <f>VLOOKUP(A52,cntPerformance!$A$2:$D$66,4,FALSE)</f>
        <v>Low</v>
      </c>
      <c r="I52" s="2">
        <v>44</v>
      </c>
      <c r="J52" s="2">
        <v>40</v>
      </c>
      <c r="K52" s="2">
        <f t="shared" si="1"/>
        <v>4</v>
      </c>
    </row>
    <row r="53" spans="1:11" x14ac:dyDescent="0.2">
      <c r="A53" t="s">
        <v>7</v>
      </c>
      <c r="B53" t="str">
        <f>VLOOKUP(A53,xwalk!$A$1:$B$66,2,FALSE)</f>
        <v>Brazil</v>
      </c>
      <c r="C53" s="2">
        <v>349.01856297810639</v>
      </c>
      <c r="D53" s="2">
        <v>332.63275586360027</v>
      </c>
      <c r="E53" s="2">
        <v>495.54552277180039</v>
      </c>
      <c r="F53" s="2">
        <v>428.73161909764997</v>
      </c>
      <c r="G53" s="11">
        <f>VLOOKUP(A53,'Corr-across country'!$B$2:$C$66,2,FALSE)</f>
        <v>388.50896333838892</v>
      </c>
      <c r="H53" t="str">
        <f>VLOOKUP(A53,cntPerformance!$A$2:$D$66,4,FALSE)</f>
        <v>Low</v>
      </c>
      <c r="I53" s="2">
        <v>57</v>
      </c>
      <c r="J53" s="2">
        <v>53</v>
      </c>
      <c r="K53" s="2">
        <f t="shared" si="1"/>
        <v>4</v>
      </c>
    </row>
    <row r="54" spans="1:11" x14ac:dyDescent="0.2">
      <c r="A54" t="s">
        <v>11</v>
      </c>
      <c r="B54" t="str">
        <f>VLOOKUP(A54,xwalk!$A$1:$B$66,2,FALSE)</f>
        <v>Colombia</v>
      </c>
      <c r="C54" s="2">
        <v>344.11305427178871</v>
      </c>
      <c r="D54" s="2">
        <v>327.55981046142756</v>
      </c>
      <c r="E54" s="2">
        <v>484.17131750790668</v>
      </c>
      <c r="F54" s="2">
        <v>405.97035698218451</v>
      </c>
      <c r="G54" s="11">
        <f>VLOOKUP(A54,'Corr-across country'!$B$2:$C$66,2,FALSE)</f>
        <v>376.48860107281826</v>
      </c>
      <c r="H54" t="str">
        <f>VLOOKUP(A54,cntPerformance!$A$2:$D$66,4,FALSE)</f>
        <v>Low</v>
      </c>
      <c r="I54" s="2">
        <v>61</v>
      </c>
      <c r="J54" s="2">
        <v>56</v>
      </c>
      <c r="K54" s="2">
        <f t="shared" si="1"/>
        <v>5</v>
      </c>
    </row>
    <row r="55" spans="1:11" x14ac:dyDescent="0.2">
      <c r="A55" t="s">
        <v>14</v>
      </c>
      <c r="B55" t="str">
        <f>VLOOKUP(A55,xwalk!$A$1:$B$66,2,FALSE)</f>
        <v>Germany</v>
      </c>
      <c r="C55" s="2">
        <v>465.41219279765733</v>
      </c>
      <c r="D55" s="2">
        <v>416.9198778390035</v>
      </c>
      <c r="E55" s="2">
        <v>631.46923582976922</v>
      </c>
      <c r="F55" s="2">
        <v>551.80251744142242</v>
      </c>
      <c r="G55" s="11">
        <f>VLOOKUP(A55,'Corr-across country'!$B$2:$C$66,2,FALSE)</f>
        <v>513.52505581992546</v>
      </c>
      <c r="H55" t="str">
        <f>VLOOKUP(A55,cntPerformance!$A$2:$D$66,4,FALSE)</f>
        <v>High</v>
      </c>
      <c r="I55" s="2">
        <v>16</v>
      </c>
      <c r="J55" s="2">
        <v>10</v>
      </c>
      <c r="K55" s="2">
        <f t="shared" si="1"/>
        <v>6</v>
      </c>
    </row>
    <row r="56" spans="1:11" x14ac:dyDescent="0.2">
      <c r="A56" t="s">
        <v>36</v>
      </c>
      <c r="B56" t="str">
        <f>VLOOKUP(A56,xwalk!$A$1:$B$66,2,FALSE)</f>
        <v>Luxembourg</v>
      </c>
      <c r="C56" s="2">
        <v>435.99073488616636</v>
      </c>
      <c r="D56" s="2">
        <v>417.01007492887157</v>
      </c>
      <c r="E56" s="2">
        <v>600.81404118374201</v>
      </c>
      <c r="F56" s="2">
        <v>518.33254475335741</v>
      </c>
      <c r="G56" s="11">
        <f>VLOOKUP(A56,'Corr-across country'!$B$2:$C$66,2,FALSE)</f>
        <v>489.84509803719658</v>
      </c>
      <c r="H56" t="str">
        <f>VLOOKUP(A56,cntPerformance!$A$2:$D$66,4,FALSE)</f>
        <v>Low</v>
      </c>
      <c r="I56" s="2">
        <v>29</v>
      </c>
      <c r="J56" s="2">
        <v>23</v>
      </c>
      <c r="K56" s="2">
        <f t="shared" si="1"/>
        <v>6</v>
      </c>
    </row>
    <row r="57" spans="1:11" x14ac:dyDescent="0.2">
      <c r="A57" t="s">
        <v>45</v>
      </c>
      <c r="B57" t="str">
        <f>VLOOKUP(A57,xwalk!$A$1:$B$66,2,FALSE)</f>
        <v>Peru</v>
      </c>
      <c r="C57" s="2">
        <v>321.45930393743527</v>
      </c>
      <c r="D57" s="2">
        <v>303.97718969671587</v>
      </c>
      <c r="E57" s="2">
        <v>478.92463711925507</v>
      </c>
      <c r="F57" s="2">
        <v>407.40703739532222</v>
      </c>
      <c r="G57" s="11">
        <f>VLOOKUP(A57,'Corr-across country'!$B$2:$C$66,2,FALSE)</f>
        <v>368.10254712735599</v>
      </c>
      <c r="H57" t="str">
        <f>VLOOKUP(A57,cntPerformance!$A$2:$D$66,4,FALSE)</f>
        <v>Low</v>
      </c>
      <c r="I57" s="2">
        <v>64</v>
      </c>
      <c r="J57" s="2">
        <v>58</v>
      </c>
      <c r="K57" s="2">
        <f t="shared" si="1"/>
        <v>6</v>
      </c>
    </row>
    <row r="58" spans="1:11" x14ac:dyDescent="0.2">
      <c r="A58" t="s">
        <v>3</v>
      </c>
      <c r="B58" t="str">
        <f>VLOOKUP(A58,xwalk!$A$1:$B$66,2,FALSE)</f>
        <v>Australia</v>
      </c>
      <c r="C58" s="2">
        <v>440.22977332699423</v>
      </c>
      <c r="D58" s="2">
        <v>416.765182307896</v>
      </c>
      <c r="E58" s="2">
        <v>629.56385388808167</v>
      </c>
      <c r="F58" s="2">
        <v>557.23564057252008</v>
      </c>
      <c r="G58" s="11">
        <f>VLOOKUP(A58,'Corr-across country'!$B$2:$C$66,2,FALSE)</f>
        <v>504.15076631112953</v>
      </c>
      <c r="H58" t="str">
        <f>VLOOKUP(A58,cntPerformance!$A$2:$D$66,4,FALSE)</f>
        <v>High</v>
      </c>
      <c r="I58" s="2">
        <v>19</v>
      </c>
      <c r="J58" s="2">
        <v>11</v>
      </c>
      <c r="K58" s="2">
        <f t="shared" si="1"/>
        <v>8</v>
      </c>
    </row>
    <row r="59" spans="1:11" x14ac:dyDescent="0.2">
      <c r="A59" t="s">
        <v>19</v>
      </c>
      <c r="B59" t="str">
        <f>VLOOKUP(A59,xwalk!$A$1:$B$66,2,FALSE)</f>
        <v>France</v>
      </c>
      <c r="C59" s="2">
        <v>441.67022339040727</v>
      </c>
      <c r="D59" s="2">
        <v>394.76643814623117</v>
      </c>
      <c r="E59" s="2">
        <v>608.44409051210619</v>
      </c>
      <c r="F59" s="2">
        <v>514.52551902957748</v>
      </c>
      <c r="G59" s="11">
        <f>VLOOKUP(A59,'Corr-across country'!$B$2:$C$66,2,FALSE)</f>
        <v>494.98467432063057</v>
      </c>
      <c r="H59" t="str">
        <f>VLOOKUP(A59,cntPerformance!$A$2:$D$66,4,FALSE)</f>
        <v>Same</v>
      </c>
      <c r="I59" s="2">
        <v>25</v>
      </c>
      <c r="J59" s="2">
        <v>17</v>
      </c>
      <c r="K59" s="2">
        <f t="shared" si="1"/>
        <v>8</v>
      </c>
    </row>
    <row r="60" spans="1:11" x14ac:dyDescent="0.2">
      <c r="A60" t="s">
        <v>55</v>
      </c>
      <c r="B60" t="str">
        <f>VLOOKUP(A60,xwalk!$A$1:$B$66,2,FALSE)</f>
        <v>Slovak Republic</v>
      </c>
      <c r="C60" s="2">
        <v>420.35579379475712</v>
      </c>
      <c r="D60" s="2">
        <v>367.7689728950013</v>
      </c>
      <c r="E60" s="2">
        <v>590.3985432477441</v>
      </c>
      <c r="F60" s="2">
        <v>524.72313467334834</v>
      </c>
      <c r="G60" s="11">
        <f>VLOOKUP(A60,'Corr-across country'!$B$2:$C$66,2,FALSE)</f>
        <v>481.64474400632844</v>
      </c>
      <c r="H60" t="str">
        <f>VLOOKUP(A60,cntPerformance!$A$2:$D$66,4,FALSE)</f>
        <v>Low</v>
      </c>
      <c r="I60" s="2">
        <v>35</v>
      </c>
      <c r="J60" s="2">
        <v>26</v>
      </c>
      <c r="K60" s="2">
        <f t="shared" si="1"/>
        <v>9</v>
      </c>
    </row>
    <row r="61" spans="1:11" x14ac:dyDescent="0.2">
      <c r="A61" t="s">
        <v>23</v>
      </c>
      <c r="B61" t="str">
        <f>VLOOKUP(A61,xwalk!$A$1:$B$66,2,FALSE)</f>
        <v>Croatia</v>
      </c>
      <c r="C61" s="2">
        <v>423.671495195391</v>
      </c>
      <c r="D61" s="2">
        <v>394.32283780122629</v>
      </c>
      <c r="E61" s="2">
        <v>576.80987615176639</v>
      </c>
      <c r="F61" s="2">
        <v>495.42060319066144</v>
      </c>
      <c r="G61" s="11">
        <f>VLOOKUP(A61,'Corr-across country'!$B$2:$C$66,2,FALSE)</f>
        <v>471.13146075925152</v>
      </c>
      <c r="H61" t="str">
        <f>VLOOKUP(A61,cntPerformance!$A$2:$D$66,4,FALSE)</f>
        <v>Low</v>
      </c>
      <c r="I61" s="2">
        <v>40</v>
      </c>
      <c r="J61" s="2">
        <v>31</v>
      </c>
      <c r="K61" s="2">
        <f t="shared" si="1"/>
        <v>9</v>
      </c>
    </row>
    <row r="62" spans="1:11" x14ac:dyDescent="0.2">
      <c r="A62" t="s">
        <v>47</v>
      </c>
      <c r="B62" t="str">
        <f>VLOOKUP(A62,xwalk!$A$1:$B$66,2,FALSE)</f>
        <v>Portugal</v>
      </c>
      <c r="C62" s="2">
        <v>435.42749014555534</v>
      </c>
      <c r="D62" s="2">
        <v>380.32098549871796</v>
      </c>
      <c r="E62" s="2">
        <v>605.41030142585646</v>
      </c>
      <c r="F62" s="2">
        <v>516.92274671325629</v>
      </c>
      <c r="G62" s="11">
        <f>VLOOKUP(A62,'Corr-across country'!$B$2:$C$66,2,FALSE)</f>
        <v>487.06318134390733</v>
      </c>
      <c r="H62" t="str">
        <f>VLOOKUP(A62,cntPerformance!$A$2:$D$66,4,FALSE)</f>
        <v>Same</v>
      </c>
      <c r="I62" s="2">
        <v>30</v>
      </c>
      <c r="J62" s="2">
        <v>20</v>
      </c>
      <c r="K62" s="2">
        <f t="shared" si="1"/>
        <v>10</v>
      </c>
    </row>
    <row r="63" spans="1:11" x14ac:dyDescent="0.2">
      <c r="A63" t="s">
        <v>20</v>
      </c>
      <c r="B63" t="str">
        <f>VLOOKUP(A63,xwalk!$A$1:$B$66,2,FALSE)</f>
        <v>United Kingdom</v>
      </c>
      <c r="C63" s="2">
        <v>431.08892164289182</v>
      </c>
      <c r="D63" s="2">
        <v>422.15032115885674</v>
      </c>
      <c r="E63" s="2">
        <v>615.95973239426678</v>
      </c>
      <c r="F63" s="2">
        <v>539.64476384428519</v>
      </c>
      <c r="G63" s="11">
        <f>VLOOKUP(A63,'Corr-across country'!$B$2:$C$66,2,FALSE)</f>
        <v>493.93423089630409</v>
      </c>
      <c r="H63" t="str">
        <f>VLOOKUP(A63,cntPerformance!$A$2:$D$66,4,FALSE)</f>
        <v>Same</v>
      </c>
      <c r="I63" s="2">
        <v>26</v>
      </c>
      <c r="J63" s="2">
        <v>15</v>
      </c>
      <c r="K63" s="2">
        <f t="shared" si="1"/>
        <v>11</v>
      </c>
    </row>
    <row r="64" spans="1:11" x14ac:dyDescent="0.2">
      <c r="A64" t="s">
        <v>63</v>
      </c>
      <c r="B64" t="str">
        <f>VLOOKUP(A64,xwalk!$A$1:$B$66,2,FALSE)</f>
        <v>United States of America</v>
      </c>
      <c r="C64" s="2">
        <v>427.75118530164139</v>
      </c>
      <c r="D64" s="2">
        <v>388.40606779633885</v>
      </c>
      <c r="E64" s="2">
        <v>591.62741323288094</v>
      </c>
      <c r="F64" s="2">
        <v>515.80215021873789</v>
      </c>
      <c r="G64" s="11">
        <f>VLOOKUP(A64,'Corr-across country'!$B$2:$C$66,2,FALSE)</f>
        <v>481.36678627921356</v>
      </c>
      <c r="H64" t="str">
        <f>VLOOKUP(A64,cntPerformance!$A$2:$D$66,4,FALSE)</f>
        <v>Low</v>
      </c>
      <c r="I64" s="2">
        <v>36</v>
      </c>
      <c r="J64" s="2">
        <v>25</v>
      </c>
      <c r="K64" s="2">
        <f t="shared" si="1"/>
        <v>11</v>
      </c>
    </row>
    <row r="65" spans="1:11" x14ac:dyDescent="0.2">
      <c r="A65" t="s">
        <v>24</v>
      </c>
      <c r="B65" t="str">
        <f>VLOOKUP(A65,xwalk!$A$1:$B$66,2,FALSE)</f>
        <v>Hungary</v>
      </c>
      <c r="C65" s="2">
        <v>433.84781477538212</v>
      </c>
      <c r="D65" s="2">
        <v>378.70683741598953</v>
      </c>
      <c r="E65" s="2">
        <v>590.39098950179982</v>
      </c>
      <c r="F65" s="2">
        <v>510.11022163719599</v>
      </c>
      <c r="G65" s="11">
        <f>VLOOKUP(A65,'Corr-across country'!$B$2:$C$66,2,FALSE)</f>
        <v>477.04445501549026</v>
      </c>
      <c r="H65" t="str">
        <f>VLOOKUP(A65,cntPerformance!$A$2:$D$66,4,FALSE)</f>
        <v>Low</v>
      </c>
      <c r="I65" s="2">
        <v>39</v>
      </c>
      <c r="J65" s="2">
        <v>27</v>
      </c>
      <c r="K65" s="2">
        <f t="shared" si="1"/>
        <v>12</v>
      </c>
    </row>
    <row r="66" spans="1:11" x14ac:dyDescent="0.2">
      <c r="A66" t="s">
        <v>48</v>
      </c>
      <c r="B66" t="str">
        <f>VLOOKUP(A66,xwalk!$A$1:$B$66,2,FALSE)</f>
        <v>Qatar</v>
      </c>
      <c r="C66" s="2">
        <v>322.75002043581344</v>
      </c>
      <c r="D66" s="2">
        <v>348.95974267027236</v>
      </c>
      <c r="E66" s="2">
        <v>514.79715797381266</v>
      </c>
      <c r="F66" s="2">
        <v>414.65788852354171</v>
      </c>
      <c r="G66" s="11">
        <f>VLOOKUP(A66,'Corr-across country'!$B$2:$C$66,2,FALSE)</f>
        <v>376.44839863469224</v>
      </c>
      <c r="H66" t="str">
        <f>VLOOKUP(A66,cntPerformance!$A$2:$D$66,4,FALSE)</f>
        <v>Low</v>
      </c>
      <c r="I66" s="2">
        <v>62</v>
      </c>
      <c r="J66" s="2">
        <v>50</v>
      </c>
      <c r="K66" s="2">
        <f t="shared" si="1"/>
        <v>12</v>
      </c>
    </row>
    <row r="67" spans="1:11" x14ac:dyDescent="0.2">
      <c r="A67" t="s">
        <v>44</v>
      </c>
      <c r="B67" t="str">
        <f>VLOOKUP(A67,xwalk!$A$1:$B$66,2,FALSE)</f>
        <v>New Zealand</v>
      </c>
      <c r="C67" s="2">
        <v>431.5965533106878</v>
      </c>
      <c r="D67" s="2">
        <v>407.77395804543244</v>
      </c>
      <c r="E67" s="2">
        <v>651.09139670706861</v>
      </c>
      <c r="F67" s="2">
        <v>554.3859259720175</v>
      </c>
      <c r="G67" s="11">
        <f>VLOOKUP(A67,'Corr-across country'!$B$2:$C$66,2,FALSE)</f>
        <v>499.749902827592</v>
      </c>
      <c r="H67" t="str">
        <f>VLOOKUP(A67,cntPerformance!$A$2:$D$66,4,FALSE)</f>
        <v>High</v>
      </c>
      <c r="I67" s="2">
        <v>23</v>
      </c>
      <c r="J67" s="2">
        <v>4</v>
      </c>
      <c r="K67" s="2">
        <f t="shared" si="1"/>
        <v>19</v>
      </c>
    </row>
  </sheetData>
  <autoFilter ref="A3:K3">
    <sortState ref="A4:K67">
      <sortCondition ref="K3"/>
    </sortState>
  </autoFilter>
  <phoneticPr fontId="0" type="noConversion"/>
  <conditionalFormatting sqref="H4:H67">
    <cfRule type="containsText" dxfId="8" priority="1" stopIfTrue="1" operator="containsText" text="low">
      <formula>NOT(ISERROR(SEARCH("low",H4)))</formula>
    </cfRule>
    <cfRule type="containsText" dxfId="7" priority="2" stopIfTrue="1" operator="containsText" text="High">
      <formula>NOT(ISERROR(SEARCH("High",H4)))</formula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">
      <colorScale>
        <cfvo type="min"/>
        <cfvo type="max"/>
        <color rgb="FFFCFCFF"/>
        <color rgb="FF63BE7B"/>
      </colorScale>
    </cfRule>
  </conditionalFormatting>
  <pageMargins left="0.75" right="0.75" top="1" bottom="1" header="0.5" footer="0.5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O8"/>
  <sheetViews>
    <sheetView topLeftCell="B1" zoomScale="70" zoomScaleNormal="70" workbookViewId="0">
      <selection activeCell="L23" sqref="L23"/>
    </sheetView>
  </sheetViews>
  <sheetFormatPr defaultRowHeight="12.75" x14ac:dyDescent="0.2"/>
  <sheetData>
    <row r="2" spans="2:67" x14ac:dyDescent="0.2">
      <c r="D2" t="s">
        <v>45</v>
      </c>
      <c r="E2" t="s">
        <v>25</v>
      </c>
      <c r="F2" t="s">
        <v>48</v>
      </c>
      <c r="G2" t="s">
        <v>11</v>
      </c>
      <c r="H2" t="s">
        <v>30</v>
      </c>
      <c r="I2" t="s">
        <v>60</v>
      </c>
      <c r="J2" t="s">
        <v>2</v>
      </c>
      <c r="K2" t="s">
        <v>7</v>
      </c>
      <c r="L2" t="s">
        <v>0</v>
      </c>
      <c r="M2" t="s">
        <v>12</v>
      </c>
      <c r="N2" t="s">
        <v>62</v>
      </c>
      <c r="O2" t="s">
        <v>40</v>
      </c>
      <c r="P2" t="s">
        <v>39</v>
      </c>
      <c r="Q2" t="s">
        <v>41</v>
      </c>
      <c r="R2" t="s">
        <v>10</v>
      </c>
      <c r="S2" t="s">
        <v>59</v>
      </c>
      <c r="T2" t="s">
        <v>32</v>
      </c>
      <c r="U2" t="s">
        <v>1</v>
      </c>
      <c r="V2" t="s">
        <v>6</v>
      </c>
      <c r="W2" t="s">
        <v>51</v>
      </c>
      <c r="X2" t="s">
        <v>61</v>
      </c>
      <c r="Y2" t="s">
        <v>54</v>
      </c>
      <c r="Z2" t="s">
        <v>21</v>
      </c>
      <c r="AA2" t="s">
        <v>28</v>
      </c>
      <c r="AB2" t="s">
        <v>23</v>
      </c>
      <c r="AC2" t="s">
        <v>24</v>
      </c>
      <c r="AD2" t="s">
        <v>57</v>
      </c>
      <c r="AE2" t="s">
        <v>35</v>
      </c>
      <c r="AF2" t="s">
        <v>63</v>
      </c>
      <c r="AG2" t="s">
        <v>55</v>
      </c>
      <c r="AH2" t="s">
        <v>52</v>
      </c>
      <c r="AI2" t="s">
        <v>50</v>
      </c>
      <c r="AJ2" t="s">
        <v>16</v>
      </c>
      <c r="AK2" t="s">
        <v>29</v>
      </c>
      <c r="AL2" t="s">
        <v>47</v>
      </c>
      <c r="AM2" t="s">
        <v>36</v>
      </c>
      <c r="AN2" t="s">
        <v>37</v>
      </c>
      <c r="AO2" t="s">
        <v>27</v>
      </c>
      <c r="AP2" t="s">
        <v>20</v>
      </c>
      <c r="AQ2" t="s">
        <v>19</v>
      </c>
      <c r="AR2" t="s">
        <v>13</v>
      </c>
      <c r="AS2" t="s">
        <v>44</v>
      </c>
      <c r="AT2" t="s">
        <v>15</v>
      </c>
      <c r="AU2" t="s">
        <v>56</v>
      </c>
      <c r="AV2" t="s">
        <v>26</v>
      </c>
      <c r="AW2" t="s">
        <v>3</v>
      </c>
      <c r="AX2" t="s">
        <v>4</v>
      </c>
      <c r="AY2" t="s">
        <v>64</v>
      </c>
      <c r="AZ2" t="s">
        <v>14</v>
      </c>
      <c r="BA2" t="s">
        <v>5</v>
      </c>
      <c r="BB2" t="s">
        <v>46</v>
      </c>
      <c r="BC2" t="s">
        <v>8</v>
      </c>
      <c r="BD2" t="s">
        <v>18</v>
      </c>
      <c r="BE2" t="s">
        <v>17</v>
      </c>
      <c r="BF2" t="s">
        <v>42</v>
      </c>
      <c r="BG2" t="s">
        <v>9</v>
      </c>
      <c r="BH2" t="s">
        <v>34</v>
      </c>
      <c r="BI2" t="s">
        <v>31</v>
      </c>
      <c r="BJ2" t="s">
        <v>38</v>
      </c>
      <c r="BK2" t="s">
        <v>33</v>
      </c>
      <c r="BL2" t="s">
        <v>58</v>
      </c>
      <c r="BM2" t="s">
        <v>22</v>
      </c>
      <c r="BN2" t="s">
        <v>53</v>
      </c>
      <c r="BO2" t="s">
        <v>49</v>
      </c>
    </row>
    <row r="3" spans="2:67" x14ac:dyDescent="0.2">
      <c r="D3" t="str">
        <f>VLOOKUP(D2,xwalk!$A$1:$B$66,2,FALSE)</f>
        <v>Peru</v>
      </c>
      <c r="E3" t="str">
        <f>VLOOKUP(E2,xwalk!$A$1:$B$66,2,FALSE)</f>
        <v>Indonesia</v>
      </c>
      <c r="F3" t="str">
        <f>VLOOKUP(F2,xwalk!$A$1:$B$66,2,FALSE)</f>
        <v>Qatar</v>
      </c>
      <c r="G3" t="str">
        <f>VLOOKUP(G2,xwalk!$A$1:$B$66,2,FALSE)</f>
        <v>Colombia</v>
      </c>
      <c r="H3" t="str">
        <f>VLOOKUP(H2,xwalk!$A$1:$B$66,2,FALSE)</f>
        <v>Jordan</v>
      </c>
      <c r="I3" t="str">
        <f>VLOOKUP(I2,xwalk!$A$1:$B$66,2,FALSE)</f>
        <v>Tunisia</v>
      </c>
      <c r="J3" t="str">
        <f>VLOOKUP(J2,xwalk!$A$1:$B$66,2,FALSE)</f>
        <v>Argentina</v>
      </c>
      <c r="K3" t="str">
        <f>VLOOKUP(K2,xwalk!$A$1:$B$66,2,FALSE)</f>
        <v>Brazil</v>
      </c>
      <c r="L3" t="str">
        <f>VLOOKUP(L2,xwalk!$A$1:$B$66,2,FALSE)</f>
        <v>Albania</v>
      </c>
      <c r="M3" t="str">
        <f>VLOOKUP(M2,xwalk!$A$1:$B$66,2,FALSE)</f>
        <v>Costa Rica</v>
      </c>
      <c r="N3" t="str">
        <f>VLOOKUP(N2,xwalk!$A$1:$B$66,2,FALSE)</f>
        <v>Uruguay</v>
      </c>
      <c r="O3" t="str">
        <f>VLOOKUP(O2,xwalk!$A$1:$B$66,2,FALSE)</f>
        <v>Montenegro</v>
      </c>
      <c r="P3" t="str">
        <f>VLOOKUP(P2,xwalk!$A$1:$B$66,2,FALSE)</f>
        <v>Mexico</v>
      </c>
      <c r="Q3" t="str">
        <f>VLOOKUP(Q2,xwalk!$A$1:$B$66,2,FALSE)</f>
        <v>Malaysia</v>
      </c>
      <c r="R3" t="str">
        <f>VLOOKUP(R2,xwalk!$A$1:$B$66,2,FALSE)</f>
        <v>Chile</v>
      </c>
      <c r="S3" t="str">
        <f>VLOOKUP(S2,xwalk!$A$1:$B$66,2,FALSE)</f>
        <v>Thailand</v>
      </c>
      <c r="T3" t="str">
        <f>VLOOKUP(T2,xwalk!$A$1:$B$66,2,FALSE)</f>
        <v>Kazakhstan</v>
      </c>
      <c r="U3" t="str">
        <f>VLOOKUP(U2,xwalk!$A$1:$B$66,2,FALSE)</f>
        <v>United Arab Emirates</v>
      </c>
      <c r="V3" t="str">
        <f>VLOOKUP(V2,xwalk!$A$1:$B$66,2,FALSE)</f>
        <v>Bulgaria</v>
      </c>
      <c r="W3" t="str">
        <f>VLOOKUP(W2,xwalk!$A$1:$B$66,2,FALSE)</f>
        <v>Romania</v>
      </c>
      <c r="X3" t="str">
        <f>VLOOKUP(X2,xwalk!$A$1:$B$66,2,FALSE)</f>
        <v>Turkey</v>
      </c>
      <c r="Y3" t="str">
        <f>VLOOKUP(Y2,xwalk!$A$1:$B$66,2,FALSE)</f>
        <v>Serbia</v>
      </c>
      <c r="Z3" t="str">
        <f>VLOOKUP(Z2,xwalk!$A$1:$B$66,2,FALSE)</f>
        <v>Greece</v>
      </c>
      <c r="AA3" t="str">
        <f>VLOOKUP(AA2,xwalk!$A$1:$B$66,2,FALSE)</f>
        <v>Israel</v>
      </c>
      <c r="AB3" t="str">
        <f>VLOOKUP(AB2,xwalk!$A$1:$B$66,2,FALSE)</f>
        <v>Croatia</v>
      </c>
      <c r="AC3" t="str">
        <f>VLOOKUP(AC2,xwalk!$A$1:$B$66,2,FALSE)</f>
        <v>Hungary</v>
      </c>
      <c r="AD3" t="str">
        <f>VLOOKUP(AD2,xwalk!$A$1:$B$66,2,FALSE)</f>
        <v>Sweden</v>
      </c>
      <c r="AE3" t="str">
        <f>VLOOKUP(AE2,xwalk!$A$1:$B$66,2,FALSE)</f>
        <v>Lithuania</v>
      </c>
      <c r="AF3" t="str">
        <f>VLOOKUP(AF2,xwalk!$A$1:$B$66,2,FALSE)</f>
        <v>United States of America</v>
      </c>
      <c r="AG3" t="str">
        <f>VLOOKUP(AG2,xwalk!$A$1:$B$66,2,FALSE)</f>
        <v>Slovak Republic</v>
      </c>
      <c r="AH3" t="str">
        <f>VLOOKUP(AH2,xwalk!$A$1:$B$66,2,FALSE)</f>
        <v>Russian Federation</v>
      </c>
      <c r="AI3" t="str">
        <f>VLOOKUP(AI2,xwalk!$A$1:$B$66,2,FALSE)</f>
        <v>Perm(Russian Federation)</v>
      </c>
      <c r="AJ3" t="str">
        <f>VLOOKUP(AJ2,xwalk!$A$1:$B$66,2,FALSE)</f>
        <v>Spain</v>
      </c>
      <c r="AK3" t="str">
        <f>VLOOKUP(AK2,xwalk!$A$1:$B$66,2,FALSE)</f>
        <v>Italy</v>
      </c>
      <c r="AL3" t="str">
        <f>VLOOKUP(AL2,xwalk!$A$1:$B$66,2,FALSE)</f>
        <v>Portugal</v>
      </c>
      <c r="AM3" t="str">
        <f>VLOOKUP(AM2,xwalk!$A$1:$B$66,2,FALSE)</f>
        <v>Luxembourg</v>
      </c>
      <c r="AN3" t="str">
        <f>VLOOKUP(AN2,xwalk!$A$1:$B$66,2,FALSE)</f>
        <v>Latvia</v>
      </c>
      <c r="AO3" t="str">
        <f>VLOOKUP(AO2,xwalk!$A$1:$B$66,2,FALSE)</f>
        <v>Iceland</v>
      </c>
      <c r="AP3" t="str">
        <f>VLOOKUP(AP2,xwalk!$A$1:$B$66,2,FALSE)</f>
        <v>United Kingdom</v>
      </c>
      <c r="AQ3" t="str">
        <f>VLOOKUP(AQ2,xwalk!$A$1:$B$66,2,FALSE)</f>
        <v>France</v>
      </c>
      <c r="AR3" t="str">
        <f>VLOOKUP(AR2,xwalk!$A$1:$B$66,2,FALSE)</f>
        <v>Czech Republic</v>
      </c>
      <c r="AS3" t="str">
        <f>VLOOKUP(AS2,xwalk!$A$1:$B$66,2,FALSE)</f>
        <v>New Zealand</v>
      </c>
      <c r="AT3" t="str">
        <f>VLOOKUP(AT2,xwalk!$A$1:$B$66,2,FALSE)</f>
        <v>Denmark</v>
      </c>
      <c r="AU3" t="str">
        <f>VLOOKUP(AU2,xwalk!$A$1:$B$66,2,FALSE)</f>
        <v>Slovenia</v>
      </c>
      <c r="AV3" t="str">
        <f>VLOOKUP(AV2,xwalk!$A$1:$B$66,2,FALSE)</f>
        <v>Ireland</v>
      </c>
      <c r="AW3" t="str">
        <f>VLOOKUP(AW2,xwalk!$A$1:$B$66,2,FALSE)</f>
        <v>Australia</v>
      </c>
      <c r="AX3" t="str">
        <f>VLOOKUP(AX2,xwalk!$A$1:$B$66,2,FALSE)</f>
        <v>Austria</v>
      </c>
      <c r="AY3" t="str">
        <f>VLOOKUP(AY2,xwalk!$A$1:$B$66,2,FALSE)</f>
        <v>Viet Nam</v>
      </c>
      <c r="AZ3" t="str">
        <f>VLOOKUP(AZ2,xwalk!$A$1:$B$66,2,FALSE)</f>
        <v>Germany</v>
      </c>
      <c r="BA3" t="str">
        <f>VLOOKUP(BA2,xwalk!$A$1:$B$66,2,FALSE)</f>
        <v>Belgium</v>
      </c>
      <c r="BB3" t="str">
        <f>VLOOKUP(BB2,xwalk!$A$1:$B$66,2,FALSE)</f>
        <v>Poland</v>
      </c>
      <c r="BC3" t="str">
        <f>VLOOKUP(BC2,xwalk!$A$1:$B$66,2,FALSE)</f>
        <v>Canada</v>
      </c>
      <c r="BD3" t="str">
        <f>VLOOKUP(BD2,xwalk!$A$1:$B$66,2,FALSE)</f>
        <v>Finland</v>
      </c>
      <c r="BE3" t="str">
        <f>VLOOKUP(BE2,xwalk!$A$1:$B$66,2,FALSE)</f>
        <v>Estonia</v>
      </c>
      <c r="BF3" t="str">
        <f>VLOOKUP(BF2,xwalk!$A$1:$B$66,2,FALSE)</f>
        <v>Netherlands</v>
      </c>
      <c r="BG3" t="str">
        <f>VLOOKUP(BG2,xwalk!$A$1:$B$66,2,FALSE)</f>
        <v>Switzerland</v>
      </c>
      <c r="BH3" t="str">
        <f>VLOOKUP(BH2,xwalk!$A$1:$B$66,2,FALSE)</f>
        <v>Liechtenstein</v>
      </c>
      <c r="BI3" t="str">
        <f>VLOOKUP(BI2,xwalk!$A$1:$B$66,2,FALSE)</f>
        <v>Japan</v>
      </c>
      <c r="BJ3" t="str">
        <f>VLOOKUP(BJ2,xwalk!$A$1:$B$66,2,FALSE)</f>
        <v>Macao-China</v>
      </c>
      <c r="BK3" t="str">
        <f>VLOOKUP(BK2,xwalk!$A$1:$B$66,2,FALSE)</f>
        <v>Korea</v>
      </c>
      <c r="BL3" t="str">
        <f>VLOOKUP(BL2,xwalk!$A$1:$B$66,2,FALSE)</f>
        <v>Chinese Taipei</v>
      </c>
      <c r="BM3" t="str">
        <f>VLOOKUP(BM2,xwalk!$A$1:$B$66,2,FALSE)</f>
        <v>Hong Kong-China</v>
      </c>
      <c r="BN3" t="str">
        <f>VLOOKUP(BN2,xwalk!$A$1:$B$66,2,FALSE)</f>
        <v>Singapore</v>
      </c>
      <c r="BO3" t="str">
        <f>VLOOKUP(BO2,xwalk!$A$1:$B$66,2,FALSE)</f>
        <v>Shanghai-China</v>
      </c>
    </row>
    <row r="4" spans="2:67" x14ac:dyDescent="0.2">
      <c r="B4" t="s">
        <v>87</v>
      </c>
      <c r="C4" t="s">
        <v>86</v>
      </c>
      <c r="D4" s="2">
        <v>321.45930393743527</v>
      </c>
      <c r="E4" s="2">
        <v>350.22876950188925</v>
      </c>
      <c r="F4" s="2">
        <v>322.75002043581344</v>
      </c>
      <c r="G4" s="2">
        <v>344.11305427178871</v>
      </c>
      <c r="H4" s="2">
        <v>341.49218771602528</v>
      </c>
      <c r="I4" s="2">
        <v>371.49716877260045</v>
      </c>
      <c r="J4" s="2">
        <v>347.76164410638501</v>
      </c>
      <c r="K4" s="2">
        <v>349.01856297810639</v>
      </c>
      <c r="L4" s="2">
        <v>392.18877696892048</v>
      </c>
      <c r="M4" s="2">
        <v>374.38651066505139</v>
      </c>
      <c r="N4" s="2">
        <v>359.80074770275496</v>
      </c>
      <c r="O4" s="2">
        <v>372.77023118733842</v>
      </c>
      <c r="P4" s="2">
        <v>376.76495614207346</v>
      </c>
      <c r="Q4" s="2">
        <v>377.32127031324933</v>
      </c>
      <c r="R4" s="2">
        <v>372.50205218128707</v>
      </c>
      <c r="S4" s="2">
        <v>378.17433203394694</v>
      </c>
      <c r="T4" s="2">
        <v>405.59044787518701</v>
      </c>
      <c r="U4" s="2">
        <v>384.63214733963906</v>
      </c>
      <c r="V4" s="2">
        <v>373.69220850041376</v>
      </c>
      <c r="W4" s="2">
        <v>401.17946561773738</v>
      </c>
      <c r="X4" s="2">
        <v>404.22867421783161</v>
      </c>
      <c r="Y4" s="2">
        <v>396.78144553818089</v>
      </c>
      <c r="Z4" s="2">
        <v>409.21074479951375</v>
      </c>
      <c r="AA4" s="2">
        <v>409.01872116043955</v>
      </c>
      <c r="AB4" s="2">
        <v>423.671495195391</v>
      </c>
      <c r="AC4" s="2">
        <v>433.84781477538212</v>
      </c>
      <c r="AD4" s="2">
        <v>467.2227756160778</v>
      </c>
      <c r="AE4" s="2">
        <v>428.07386227711635</v>
      </c>
      <c r="AF4" s="2">
        <v>427.75118530164139</v>
      </c>
      <c r="AG4" s="2">
        <v>420.35579379475712</v>
      </c>
      <c r="AH4" s="2">
        <v>455.70930224824815</v>
      </c>
      <c r="AI4" s="2">
        <v>454.37694198965573</v>
      </c>
      <c r="AJ4" s="2">
        <v>422.48936022678294</v>
      </c>
      <c r="AK4" s="2">
        <v>431.64055782895184</v>
      </c>
      <c r="AL4" s="2">
        <v>435.42749014555534</v>
      </c>
      <c r="AM4" s="2">
        <v>435.99073488616636</v>
      </c>
      <c r="AN4" s="2">
        <v>459.79450172848294</v>
      </c>
      <c r="AO4" s="2">
        <v>463.74582694609637</v>
      </c>
      <c r="AP4" s="2">
        <v>431.08892164289182</v>
      </c>
      <c r="AQ4" s="2">
        <v>441.67022339040727</v>
      </c>
      <c r="AR4" s="2">
        <v>453.15220773556388</v>
      </c>
      <c r="AS4" s="2">
        <v>431.5965533106878</v>
      </c>
      <c r="AT4" s="2">
        <v>459.05264817230557</v>
      </c>
      <c r="AU4" s="2">
        <v>451.64329046345222</v>
      </c>
      <c r="AV4" s="2">
        <v>446.04220934991866</v>
      </c>
      <c r="AW4" s="2">
        <v>440.22977332699423</v>
      </c>
      <c r="AX4" s="2">
        <v>459.67100231455436</v>
      </c>
      <c r="AY4" s="2">
        <v>466.92592259556835</v>
      </c>
      <c r="AZ4" s="2">
        <v>465.41219279765733</v>
      </c>
      <c r="BA4" s="2">
        <v>438.24455323608299</v>
      </c>
      <c r="BB4" s="2">
        <v>467.81707577104299</v>
      </c>
      <c r="BC4" s="2">
        <v>467.52299003121539</v>
      </c>
      <c r="BD4" s="2">
        <v>472.07966876570555</v>
      </c>
      <c r="BE4" s="2">
        <v>481.61831713401557</v>
      </c>
      <c r="BF4" s="2">
        <v>444.76400362235609</v>
      </c>
      <c r="BG4" s="2">
        <v>483.01837868290096</v>
      </c>
      <c r="BH4" s="2">
        <v>465.73509000411588</v>
      </c>
      <c r="BI4" s="2">
        <v>476.36662039016795</v>
      </c>
      <c r="BJ4" s="2">
        <v>474.6210721949011</v>
      </c>
      <c r="BK4" s="2">
        <v>479.69559601847607</v>
      </c>
      <c r="BL4" s="2">
        <v>477.15925682595781</v>
      </c>
      <c r="BM4" s="2">
        <v>515.38854112348019</v>
      </c>
      <c r="BN4" s="2">
        <v>487.6758561072902</v>
      </c>
      <c r="BO4" s="2">
        <v>555.33088020472758</v>
      </c>
    </row>
    <row r="5" spans="2:67" x14ac:dyDescent="0.2">
      <c r="B5" t="s">
        <v>87</v>
      </c>
      <c r="C5" t="s">
        <v>89</v>
      </c>
      <c r="D5" s="2">
        <v>303.97718969671587</v>
      </c>
      <c r="E5" s="2">
        <v>307.17072365045567</v>
      </c>
      <c r="F5" s="2">
        <v>348.95974267027236</v>
      </c>
      <c r="G5" s="2">
        <v>327.55981046142756</v>
      </c>
      <c r="H5" s="2">
        <v>359.41562751539271</v>
      </c>
      <c r="I5" s="2">
        <v>353.56730802847358</v>
      </c>
      <c r="J5" s="2">
        <v>364.42870183916716</v>
      </c>
      <c r="K5" s="2">
        <v>332.63275586360027</v>
      </c>
      <c r="L5" s="2">
        <v>382.6084593551202</v>
      </c>
      <c r="M5" s="2">
        <v>380.62031779217119</v>
      </c>
      <c r="N5" s="2">
        <v>337.0403407488493</v>
      </c>
      <c r="O5" s="2">
        <v>333.76697817344359</v>
      </c>
      <c r="P5" s="2">
        <v>363.30694586204299</v>
      </c>
      <c r="Q5" s="2">
        <v>342.96782177690972</v>
      </c>
      <c r="R5" s="2">
        <v>351.01983459123858</v>
      </c>
      <c r="S5" s="2">
        <v>390.96193984558016</v>
      </c>
      <c r="T5" s="2">
        <v>380.60205428802539</v>
      </c>
      <c r="U5" s="2">
        <v>342.93069182831994</v>
      </c>
      <c r="V5" s="2">
        <v>400.96071689721714</v>
      </c>
      <c r="W5" s="2">
        <v>412.84194388859225</v>
      </c>
      <c r="X5" s="2">
        <v>386.1615523105105</v>
      </c>
      <c r="Y5" s="2">
        <v>373.70415838231935</v>
      </c>
      <c r="Z5" s="2">
        <v>387.72903617443734</v>
      </c>
      <c r="AA5" s="2">
        <v>382.20681803536894</v>
      </c>
      <c r="AB5" s="2">
        <v>394.32283780122629</v>
      </c>
      <c r="AC5" s="2">
        <v>378.70683741598953</v>
      </c>
      <c r="AD5" s="2">
        <v>380.9084499664695</v>
      </c>
      <c r="AE5" s="2">
        <v>407.27615943235065</v>
      </c>
      <c r="AF5" s="2">
        <v>388.40606779633885</v>
      </c>
      <c r="AG5" s="2">
        <v>367.7689728950013</v>
      </c>
      <c r="AH5" s="2">
        <v>404.87366706766983</v>
      </c>
      <c r="AI5" s="2">
        <v>401.08615316546542</v>
      </c>
      <c r="AJ5" s="2">
        <v>406.12125257835692</v>
      </c>
      <c r="AK5" s="2">
        <v>413.54160580315352</v>
      </c>
      <c r="AL5" s="2">
        <v>380.32098549871796</v>
      </c>
      <c r="AM5" s="2">
        <v>417.01007492887157</v>
      </c>
      <c r="AN5" s="2">
        <v>415.05558375146887</v>
      </c>
      <c r="AO5" s="2">
        <v>459.95272367035227</v>
      </c>
      <c r="AP5" s="2">
        <v>422.15032115885674</v>
      </c>
      <c r="AQ5" s="2">
        <v>394.76643814623117</v>
      </c>
      <c r="AR5" s="2">
        <v>424.89273771085323</v>
      </c>
      <c r="AS5" s="2">
        <v>407.77395804543244</v>
      </c>
      <c r="AT5" s="2">
        <v>433.9256310225071</v>
      </c>
      <c r="AU5" s="2">
        <v>414.36129234927671</v>
      </c>
      <c r="AV5" s="2">
        <v>428.00225292195631</v>
      </c>
      <c r="AW5" s="2">
        <v>416.765182307896</v>
      </c>
      <c r="AX5" s="2">
        <v>435.49271897246382</v>
      </c>
      <c r="AY5" s="2">
        <v>433.70941205465152</v>
      </c>
      <c r="AZ5" s="2">
        <v>416.9198778390035</v>
      </c>
      <c r="BA5" s="2">
        <v>420.41375056783437</v>
      </c>
      <c r="BB5" s="2">
        <v>439.49707007624903</v>
      </c>
      <c r="BC5" s="2">
        <v>437.36429571882292</v>
      </c>
      <c r="BD5" s="2">
        <v>439.51910411448682</v>
      </c>
      <c r="BE5" s="2">
        <v>445.15078384956445</v>
      </c>
      <c r="BF5" s="2">
        <v>437.3289009628179</v>
      </c>
      <c r="BG5" s="2">
        <v>421.47807279168205</v>
      </c>
      <c r="BH5" s="2">
        <v>433.15578565592506</v>
      </c>
      <c r="BI5" s="2">
        <v>457.7810619735958</v>
      </c>
      <c r="BJ5" s="2">
        <v>463.4247989333121</v>
      </c>
      <c r="BK5" s="2">
        <v>442.8621480463666</v>
      </c>
      <c r="BL5" s="2">
        <v>434.02566282820339</v>
      </c>
      <c r="BM5" s="2">
        <v>508.27319332870889</v>
      </c>
      <c r="BN5" s="2">
        <v>464.62991491565185</v>
      </c>
      <c r="BO5" s="2">
        <v>497.85928632994012</v>
      </c>
    </row>
    <row r="6" spans="2:67" x14ac:dyDescent="0.2">
      <c r="B6" t="s">
        <v>87</v>
      </c>
      <c r="C6" t="s">
        <v>90</v>
      </c>
      <c r="D6" s="2">
        <v>478.92463711925507</v>
      </c>
      <c r="E6" s="2">
        <v>468.45218388727875</v>
      </c>
      <c r="F6" s="2">
        <v>514.79715797381266</v>
      </c>
      <c r="G6" s="2">
        <v>484.17131750790668</v>
      </c>
      <c r="H6" s="2">
        <v>431.94874915333639</v>
      </c>
      <c r="I6" s="2">
        <v>431.66539245850885</v>
      </c>
      <c r="J6" s="2">
        <v>464.85141137451001</v>
      </c>
      <c r="K6" s="2">
        <v>495.54552277180039</v>
      </c>
      <c r="L6" s="2">
        <v>387.54192860719536</v>
      </c>
      <c r="M6" s="2">
        <v>489.89471730181941</v>
      </c>
      <c r="N6" s="2">
        <v>510.74154993859321</v>
      </c>
      <c r="O6" s="2">
        <v>498.53420016568919</v>
      </c>
      <c r="P6" s="2">
        <v>470.84148413372225</v>
      </c>
      <c r="Q6" s="2">
        <v>483.76794196262455</v>
      </c>
      <c r="R6" s="2">
        <v>518.20797344197274</v>
      </c>
      <c r="S6" s="2">
        <v>541.17260019292678</v>
      </c>
      <c r="T6" s="2">
        <v>486.95080304275643</v>
      </c>
      <c r="U6" s="2">
        <v>516.26814763849586</v>
      </c>
      <c r="V6" s="2">
        <v>553.05565877726701</v>
      </c>
      <c r="W6" s="2">
        <v>544.772655701541</v>
      </c>
      <c r="X6" s="2">
        <v>557.40001317292217</v>
      </c>
      <c r="Y6" s="2">
        <v>543.92257419728946</v>
      </c>
      <c r="Z6" s="2">
        <v>515.45293129236165</v>
      </c>
      <c r="AA6" s="2">
        <v>563.32612502845768</v>
      </c>
      <c r="AB6" s="2">
        <v>576.80987615176639</v>
      </c>
      <c r="AC6" s="2">
        <v>590.39098950179982</v>
      </c>
      <c r="AD6" s="2">
        <v>556.15785235328019</v>
      </c>
      <c r="AE6" s="2">
        <v>568.40227429685035</v>
      </c>
      <c r="AF6" s="2">
        <v>591.62741323288094</v>
      </c>
      <c r="AG6" s="2">
        <v>590.3985432477441</v>
      </c>
      <c r="AH6" s="2">
        <v>556.21308152454469</v>
      </c>
      <c r="AI6" s="2">
        <v>575.05366520215046</v>
      </c>
      <c r="AJ6" s="2">
        <v>557.82774290701968</v>
      </c>
      <c r="AK6" s="2">
        <v>587.7874552567589</v>
      </c>
      <c r="AL6" s="2">
        <v>605.41030142585646</v>
      </c>
      <c r="AM6" s="2">
        <v>600.81404118374201</v>
      </c>
      <c r="AN6" s="2">
        <v>566.57590384529499</v>
      </c>
      <c r="AO6" s="2">
        <v>568.34267537836502</v>
      </c>
      <c r="AP6" s="2">
        <v>615.95973239426678</v>
      </c>
      <c r="AQ6" s="2">
        <v>608.44409051210619</v>
      </c>
      <c r="AR6" s="2">
        <v>598.47919593083145</v>
      </c>
      <c r="AS6" s="2">
        <v>651.09139670706861</v>
      </c>
      <c r="AT6" s="2">
        <v>572.04441127654241</v>
      </c>
      <c r="AU6" s="2">
        <v>606.99392357517195</v>
      </c>
      <c r="AV6" s="2">
        <v>573.62257853803294</v>
      </c>
      <c r="AW6" s="2">
        <v>629.56385388808167</v>
      </c>
      <c r="AX6" s="2">
        <v>608.42189448899649</v>
      </c>
      <c r="AY6" s="2">
        <v>581.376786731572</v>
      </c>
      <c r="AZ6" s="2">
        <v>631.46923582976922</v>
      </c>
      <c r="BA6" s="2">
        <v>626.85782067788682</v>
      </c>
      <c r="BB6" s="2">
        <v>626.61568911657537</v>
      </c>
      <c r="BC6" s="2">
        <v>612.20466194561448</v>
      </c>
      <c r="BD6" s="2">
        <v>603.3673331303562</v>
      </c>
      <c r="BE6" s="2">
        <v>603.71533646112039</v>
      </c>
      <c r="BF6" s="2">
        <v>643.66361161248096</v>
      </c>
      <c r="BG6" s="2">
        <v>645.48991501451155</v>
      </c>
      <c r="BH6" s="2">
        <v>640.63902326168068</v>
      </c>
      <c r="BI6" s="2">
        <v>621.69225919027076</v>
      </c>
      <c r="BJ6" s="2">
        <v>583.20446219461451</v>
      </c>
      <c r="BK6" s="2">
        <v>641.52796085835587</v>
      </c>
      <c r="BL6" s="2">
        <v>672.21487744298383</v>
      </c>
      <c r="BM6" s="2">
        <v>636.04112225908329</v>
      </c>
      <c r="BN6" s="2">
        <v>669.38916129642348</v>
      </c>
      <c r="BO6" s="2">
        <v>663.31063045109897</v>
      </c>
    </row>
    <row r="7" spans="2:67" x14ac:dyDescent="0.2">
      <c r="B7" t="s">
        <v>87</v>
      </c>
      <c r="C7" t="s">
        <v>91</v>
      </c>
      <c r="D7" s="2">
        <v>407.40703739532222</v>
      </c>
      <c r="E7" s="2">
        <v>385.50679306658611</v>
      </c>
      <c r="F7" s="2">
        <v>414.65788852354171</v>
      </c>
      <c r="G7" s="2">
        <v>405.97035698218451</v>
      </c>
      <c r="H7" s="2">
        <v>404.77365871448319</v>
      </c>
      <c r="I7" s="2">
        <v>413.02287518805997</v>
      </c>
      <c r="J7" s="2">
        <v>411.06582536914505</v>
      </c>
      <c r="K7" s="2">
        <v>428.73161909764997</v>
      </c>
      <c r="L7" s="2">
        <v>388.10459501364568</v>
      </c>
      <c r="M7" s="2">
        <v>433.19276255728312</v>
      </c>
      <c r="N7" s="2">
        <v>446.97775444865329</v>
      </c>
      <c r="O7" s="2">
        <v>426.1351863821713</v>
      </c>
      <c r="P7" s="2">
        <v>440.5899888481614</v>
      </c>
      <c r="Q7" s="2">
        <v>448.70507684206763</v>
      </c>
      <c r="R7" s="2">
        <v>455.17055542966392</v>
      </c>
      <c r="S7" s="2">
        <v>445.96011798842829</v>
      </c>
      <c r="T7" s="2">
        <v>438.84231140149444</v>
      </c>
      <c r="U7" s="2">
        <v>463.4034363618963</v>
      </c>
      <c r="V7" s="2">
        <v>460.85283151542609</v>
      </c>
      <c r="W7" s="2">
        <v>465.38646720697528</v>
      </c>
      <c r="X7" s="2">
        <v>467.56827986139473</v>
      </c>
      <c r="Y7" s="2">
        <v>466.88341045053943</v>
      </c>
      <c r="Z7" s="2">
        <v>478.11821709780662</v>
      </c>
      <c r="AA7" s="2">
        <v>505.9519920011378</v>
      </c>
      <c r="AB7" s="2">
        <v>495.42060319066144</v>
      </c>
      <c r="AC7" s="2">
        <v>510.11022163719599</v>
      </c>
      <c r="AD7" s="2">
        <v>474.33099088770507</v>
      </c>
      <c r="AE7" s="2">
        <v>502.45534552953745</v>
      </c>
      <c r="AF7" s="2">
        <v>515.80215021873789</v>
      </c>
      <c r="AG7" s="2">
        <v>524.72313467334834</v>
      </c>
      <c r="AH7" s="2">
        <v>483.18664187225249</v>
      </c>
      <c r="AI7" s="2">
        <v>496.95791695502362</v>
      </c>
      <c r="AJ7" s="2">
        <v>514.94263957498333</v>
      </c>
      <c r="AK7" s="2">
        <v>522.75432529151647</v>
      </c>
      <c r="AL7" s="2">
        <v>516.92274671325629</v>
      </c>
      <c r="AM7" s="2">
        <v>518.33254475335741</v>
      </c>
      <c r="AN7" s="2">
        <v>513.40258893772068</v>
      </c>
      <c r="AO7" s="2">
        <v>501.81322295127421</v>
      </c>
      <c r="AP7" s="2">
        <v>539.64476384428519</v>
      </c>
      <c r="AQ7" s="2">
        <v>514.52551902957748</v>
      </c>
      <c r="AR7" s="2">
        <v>539.18785220730467</v>
      </c>
      <c r="AS7" s="2">
        <v>554.3859259720175</v>
      </c>
      <c r="AT7" s="2">
        <v>525.87186382061714</v>
      </c>
      <c r="AU7" s="2">
        <v>529.54322288064066</v>
      </c>
      <c r="AV7" s="2">
        <v>536.6323155943486</v>
      </c>
      <c r="AW7" s="2">
        <v>557.23564057252008</v>
      </c>
      <c r="AX7" s="2">
        <v>539.52312366511035</v>
      </c>
      <c r="AY7" s="2">
        <v>552.17777444795433</v>
      </c>
      <c r="AZ7" s="2">
        <v>551.80251744142242</v>
      </c>
      <c r="BA7" s="2">
        <v>554.85097033430714</v>
      </c>
      <c r="BB7" s="2">
        <v>543.13687974399443</v>
      </c>
      <c r="BC7" s="2">
        <v>550.56093152205699</v>
      </c>
      <c r="BD7" s="2">
        <v>553.90313103746382</v>
      </c>
      <c r="BE7" s="2">
        <v>540.41840589342644</v>
      </c>
      <c r="BF7" s="2">
        <v>564.28039540763245</v>
      </c>
      <c r="BG7" s="2">
        <v>552.00028806361286</v>
      </c>
      <c r="BH7" s="2">
        <v>557.218654252291</v>
      </c>
      <c r="BI7" s="2">
        <v>577.11969197075302</v>
      </c>
      <c r="BJ7" s="2">
        <v>589.51477036732558</v>
      </c>
      <c r="BK7" s="2">
        <v>615.31986946195548</v>
      </c>
      <c r="BL7" s="2">
        <v>607.8551859262958</v>
      </c>
      <c r="BM7" s="2">
        <v>613.13693455846885</v>
      </c>
      <c r="BN7" s="2">
        <v>637.22482774279877</v>
      </c>
      <c r="BO7" s="2">
        <v>638.5356151976066</v>
      </c>
    </row>
    <row r="8" spans="2:67" s="12" customFormat="1" x14ac:dyDescent="0.2">
      <c r="B8" s="10" t="s">
        <v>239</v>
      </c>
      <c r="C8" s="10" t="s">
        <v>240</v>
      </c>
      <c r="D8" s="13">
        <f>VLOOKUP(D2,'Corr-across country'!$B$2:$C$66,2,FALSE)</f>
        <v>368.10254712735599</v>
      </c>
      <c r="E8" s="13">
        <f>VLOOKUP(E2,'Corr-across country'!$B$2:$C$66,2,FALSE)</f>
        <v>375.11445168174816</v>
      </c>
      <c r="F8" s="13">
        <f>VLOOKUP(F2,'Corr-across country'!$B$2:$C$66,2,FALSE)</f>
        <v>376.44839863469224</v>
      </c>
      <c r="G8" s="13">
        <f>VLOOKUP(G2,'Corr-across country'!$B$2:$C$66,2,FALSE)</f>
        <v>376.48860107281826</v>
      </c>
      <c r="H8" s="13">
        <f>VLOOKUP(H2,'Corr-across country'!$B$2:$C$66,2,FALSE)</f>
        <v>385.59555639555833</v>
      </c>
      <c r="I8" s="13">
        <f>VLOOKUP(I2,'Corr-across country'!$B$2:$C$66,2,FALSE)</f>
        <v>387.82462962025375</v>
      </c>
      <c r="J8" s="13">
        <f>VLOOKUP(J2,'Corr-across country'!$B$2:$C$66,2,FALSE)</f>
        <v>388.43170990714674</v>
      </c>
      <c r="K8" s="13">
        <f>VLOOKUP(K2,'Corr-across country'!$B$2:$C$66,2,FALSE)</f>
        <v>388.50896333838892</v>
      </c>
      <c r="L8" s="13">
        <f>VLOOKUP(L2,'Corr-across country'!$B$2:$C$66,2,FALSE)</f>
        <v>394.32933335631412</v>
      </c>
      <c r="M8" s="13">
        <f>VLOOKUP(M2,'Corr-across country'!$B$2:$C$66,2,FALSE)</f>
        <v>406.99986698879184</v>
      </c>
      <c r="N8" s="13">
        <f>VLOOKUP(N2,'Corr-across country'!$B$2:$C$66,2,FALSE)</f>
        <v>409.29156793771199</v>
      </c>
      <c r="O8" s="13">
        <f>VLOOKUP(O2,'Corr-across country'!$B$2:$C$66,2,FALSE)</f>
        <v>409.62661328435456</v>
      </c>
      <c r="P8" s="13">
        <f>VLOOKUP(P2,'Corr-across country'!$B$2:$C$66,2,FALSE)</f>
        <v>413.28146666769976</v>
      </c>
      <c r="Q8" s="13">
        <f>VLOOKUP(Q2,'Corr-across country'!$B$2:$C$66,2,FALSE)</f>
        <v>420.5129676190478</v>
      </c>
      <c r="R8" s="13">
        <f>VLOOKUP(R2,'Corr-across country'!$B$2:$C$66,2,FALSE)</f>
        <v>422.63235545200718</v>
      </c>
      <c r="S8" s="13">
        <f>VLOOKUP(S2,'Corr-across country'!$B$2:$C$66,2,FALSE)</f>
        <v>426.73749129301018</v>
      </c>
      <c r="T8" s="13">
        <f>VLOOKUP(T2,'Corr-across country'!$B$2:$C$66,2,FALSE)</f>
        <v>431.79840850507571</v>
      </c>
      <c r="U8" s="13">
        <f>VLOOKUP(U2,'Corr-across country'!$B$2:$C$66,2,FALSE)</f>
        <v>434.00716465781574</v>
      </c>
      <c r="V8" s="13">
        <f>VLOOKUP(V2,'Corr-across country'!$B$2:$C$66,2,FALSE)</f>
        <v>438.7382598774164</v>
      </c>
      <c r="W8" s="13">
        <f>VLOOKUP(W2,'Corr-across country'!$B$2:$C$66,2,FALSE)</f>
        <v>444.55424278765287</v>
      </c>
      <c r="X8" s="13">
        <f>VLOOKUP(X2,'Corr-across country'!$B$2:$C$66,2,FALSE)</f>
        <v>447.98441497895749</v>
      </c>
      <c r="Y8" s="13">
        <f>VLOOKUP(Y2,'Corr-across country'!$B$2:$C$66,2,FALSE)</f>
        <v>448.85913024759969</v>
      </c>
      <c r="Z8" s="13">
        <f>VLOOKUP(Z2,'Corr-across country'!$B$2:$C$66,2,FALSE)</f>
        <v>452.97342685890976</v>
      </c>
      <c r="AA8" s="13">
        <f>VLOOKUP(AA2,'Corr-across country'!$B$2:$C$66,2,FALSE)</f>
        <v>466.48143014930378</v>
      </c>
      <c r="AB8" s="13">
        <f>VLOOKUP(AB2,'Corr-across country'!$B$2:$C$66,2,FALSE)</f>
        <v>471.13146075925152</v>
      </c>
      <c r="AC8" s="13">
        <f>VLOOKUP(AC2,'Corr-across country'!$B$2:$C$66,2,FALSE)</f>
        <v>477.04445501549026</v>
      </c>
      <c r="AD8" s="13">
        <f>VLOOKUP(AD2,'Corr-across country'!$B$2:$C$66,2,FALSE)</f>
        <v>478.26063590300987</v>
      </c>
      <c r="AE8" s="13">
        <f>VLOOKUP(AE2,'Corr-across country'!$B$2:$C$66,2,FALSE)</f>
        <v>478.82327743335418</v>
      </c>
      <c r="AF8" s="13">
        <f>VLOOKUP(AF2,'Corr-across country'!$B$2:$C$66,2,FALSE)</f>
        <v>481.36678627921356</v>
      </c>
      <c r="AG8" s="13">
        <f>VLOOKUP(AG2,'Corr-across country'!$B$2:$C$66,2,FALSE)</f>
        <v>481.64474400632844</v>
      </c>
      <c r="AH8" s="13">
        <f>VLOOKUP(AH2,'Corr-across country'!$B$2:$C$66,2,FALSE)</f>
        <v>482.16941566331155</v>
      </c>
      <c r="AI8" s="13">
        <f>VLOOKUP(AI2,'Corr-across country'!$B$2:$C$66,2,FALSE)</f>
        <v>483.58003080303263</v>
      </c>
      <c r="AJ8" s="13">
        <f>VLOOKUP(AJ2,'Corr-across country'!$B$2:$C$66,2,FALSE)</f>
        <v>484.31929780196191</v>
      </c>
      <c r="AK8" s="13">
        <f>VLOOKUP(AK2,'Corr-across country'!$B$2:$C$66,2,FALSE)</f>
        <v>485.32118101256566</v>
      </c>
      <c r="AL8" s="13">
        <f>VLOOKUP(AL2,'Corr-across country'!$B$2:$C$66,2,FALSE)</f>
        <v>487.06318134390733</v>
      </c>
      <c r="AM8" s="13">
        <f>VLOOKUP(AM2,'Corr-across country'!$B$2:$C$66,2,FALSE)</f>
        <v>489.84509803719658</v>
      </c>
      <c r="AN8" s="13">
        <f>VLOOKUP(AN2,'Corr-across country'!$B$2:$C$66,2,FALSE)</f>
        <v>490.57102141135442</v>
      </c>
      <c r="AO8" s="13">
        <f>VLOOKUP(AO2,'Corr-across country'!$B$2:$C$66,2,FALSE)</f>
        <v>492.79569723949663</v>
      </c>
      <c r="AP8" s="13">
        <f>VLOOKUP(AP2,'Corr-across country'!$B$2:$C$66,2,FALSE)</f>
        <v>493.93423089630409</v>
      </c>
      <c r="AQ8" s="13">
        <f>VLOOKUP(AQ2,'Corr-across country'!$B$2:$C$66,2,FALSE)</f>
        <v>494.98467432063057</v>
      </c>
      <c r="AR8" s="13">
        <f>VLOOKUP(AR2,'Corr-across country'!$B$2:$C$66,2,FALSE)</f>
        <v>498.95788231767892</v>
      </c>
      <c r="AS8" s="13">
        <f>VLOOKUP(AS2,'Corr-across country'!$B$2:$C$66,2,FALSE)</f>
        <v>499.749902827592</v>
      </c>
      <c r="AT8" s="13">
        <f>VLOOKUP(AT2,'Corr-across country'!$B$2:$C$66,2,FALSE)</f>
        <v>500.0267566254139</v>
      </c>
      <c r="AU8" s="13">
        <f>VLOOKUP(AU2,'Corr-across country'!$B$2:$C$66,2,FALSE)</f>
        <v>501.12742239095326</v>
      </c>
      <c r="AV8" s="13">
        <f>VLOOKUP(AV2,'Corr-across country'!$B$2:$C$66,2,FALSE)</f>
        <v>501.49746019664821</v>
      </c>
      <c r="AW8" s="13">
        <f>VLOOKUP(AW2,'Corr-across country'!$B$2:$C$66,2,FALSE)</f>
        <v>504.15076631112953</v>
      </c>
      <c r="AX8" s="13">
        <f>VLOOKUP(AX2,'Corr-across country'!$B$2:$C$66,2,FALSE)</f>
        <v>505.54074324980269</v>
      </c>
      <c r="AY8" s="13">
        <f>VLOOKUP(AY2,'Corr-across country'!$B$2:$C$66,2,FALSE)</f>
        <v>511.33820750118758</v>
      </c>
      <c r="AZ8" s="13">
        <f>VLOOKUP(AZ2,'Corr-across country'!$B$2:$C$66,2,FALSE)</f>
        <v>513.52505581992546</v>
      </c>
      <c r="BA8" s="13">
        <f>VLOOKUP(BA2,'Corr-across country'!$B$2:$C$66,2,FALSE)</f>
        <v>514.52924472735526</v>
      </c>
      <c r="BB8" s="13">
        <f>VLOOKUP(BB2,'Corr-across country'!$B$2:$C$66,2,FALSE)</f>
        <v>517.50109681795698</v>
      </c>
      <c r="BC8" s="13">
        <f>VLOOKUP(BC2,'Corr-across country'!$B$2:$C$66,2,FALSE)</f>
        <v>518.07039959593624</v>
      </c>
      <c r="BD8" s="13">
        <f>VLOOKUP(BD2,'Corr-across country'!$B$2:$C$66,2,FALSE)</f>
        <v>518.75033528297615</v>
      </c>
      <c r="BE8" s="13">
        <f>VLOOKUP(BE2,'Corr-across country'!$B$2:$C$66,2,FALSE)</f>
        <v>520.54552167679503</v>
      </c>
      <c r="BF8" s="13">
        <f>VLOOKUP(BF2,'Corr-across country'!$B$2:$C$66,2,FALSE)</f>
        <v>522.97175819268023</v>
      </c>
      <c r="BG8" s="13">
        <f>VLOOKUP(BG2,'Corr-across country'!$B$2:$C$66,2,FALSE)</f>
        <v>530.93100395040528</v>
      </c>
      <c r="BH8" s="13">
        <f>VLOOKUP(BH2,'Corr-across country'!$B$2:$C$66,2,FALSE)</f>
        <v>534.96508297892069</v>
      </c>
      <c r="BI8" s="13">
        <f>VLOOKUP(BI2,'Corr-across country'!$B$2:$C$66,2,FALSE)</f>
        <v>536.40691823421946</v>
      </c>
      <c r="BJ8" s="13">
        <f>VLOOKUP(BJ2,'Corr-across country'!$B$2:$C$66,2,FALSE)</f>
        <v>538.13449473391779</v>
      </c>
      <c r="BK8" s="13">
        <f>VLOOKUP(BK2,'Corr-across country'!$B$2:$C$66,2,FALSE)</f>
        <v>553.76665914360933</v>
      </c>
      <c r="BL8" s="13">
        <f>VLOOKUP(BL2,'Corr-across country'!$B$2:$C$66,2,FALSE)</f>
        <v>559.82479620150173</v>
      </c>
      <c r="BM8" s="13">
        <f>VLOOKUP(BM2,'Corr-across country'!$B$2:$C$66,2,FALSE)</f>
        <v>561.24109645455235</v>
      </c>
      <c r="BN8" s="13">
        <f>VLOOKUP(BN2,'Corr-across country'!$B$2:$C$66,2,FALSE)</f>
        <v>573.46831429665087</v>
      </c>
      <c r="BO8" s="13">
        <f>VLOOKUP(BO2,'Corr-across country'!$B$2:$C$66,2,FALSE)</f>
        <v>612.67553630544353</v>
      </c>
    </row>
  </sheetData>
  <pageMargins left="0.75" right="0.75" top="1" bottom="1" header="0.5" footer="0.5"/>
  <headerFooter alignWithMargins="0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5"/>
  <sheetViews>
    <sheetView workbookViewId="0">
      <selection activeCell="F1" sqref="F1"/>
    </sheetView>
  </sheetViews>
  <sheetFormatPr defaultRowHeight="12.75" x14ac:dyDescent="0.2"/>
  <sheetData>
    <row r="1" spans="1:6" x14ac:dyDescent="0.2">
      <c r="A1" t="s">
        <v>221</v>
      </c>
      <c r="B1" t="s">
        <v>219</v>
      </c>
      <c r="C1" t="s">
        <v>217</v>
      </c>
      <c r="D1" t="s">
        <v>220</v>
      </c>
      <c r="E1" t="s">
        <v>218</v>
      </c>
      <c r="F1" t="s">
        <v>241</v>
      </c>
    </row>
    <row r="2" spans="1:6" x14ac:dyDescent="0.2">
      <c r="A2" t="s">
        <v>138</v>
      </c>
      <c r="B2">
        <v>392.18877696892048</v>
      </c>
      <c r="C2">
        <v>382.6084593551202</v>
      </c>
      <c r="D2">
        <v>387.54192860719536</v>
      </c>
      <c r="E2">
        <v>388.10459501364568</v>
      </c>
      <c r="F2" s="11" t="e">
        <f>VLOOKUP(A2,'Table 2-a'!$B$3:$G$67,7,FALSE)</f>
        <v>#REF!</v>
      </c>
    </row>
    <row r="3" spans="1:6" x14ac:dyDescent="0.2">
      <c r="A3" t="s">
        <v>199</v>
      </c>
      <c r="B3">
        <v>384.63214733963906</v>
      </c>
      <c r="C3">
        <v>342.93069182831994</v>
      </c>
      <c r="D3">
        <v>516.26814763849586</v>
      </c>
      <c r="E3">
        <v>463.4034363618963</v>
      </c>
      <c r="F3" s="11" t="e">
        <f>VLOOKUP(A3,'Table 2-a'!$B$3:$G$67,7,FALSE)</f>
        <v>#REF!</v>
      </c>
    </row>
    <row r="4" spans="1:6" x14ac:dyDescent="0.2">
      <c r="A4" t="s">
        <v>139</v>
      </c>
      <c r="B4">
        <v>347.76164410638501</v>
      </c>
      <c r="C4">
        <v>364.42870183916716</v>
      </c>
      <c r="D4">
        <v>464.85141137451001</v>
      </c>
      <c r="E4">
        <v>411.06582536914505</v>
      </c>
      <c r="F4" s="11" t="e">
        <f>VLOOKUP(A4,'Table 2-a'!$B$3:$G$67,7,FALSE)</f>
        <v>#REF!</v>
      </c>
    </row>
    <row r="5" spans="1:6" x14ac:dyDescent="0.2">
      <c r="A5" t="s">
        <v>140</v>
      </c>
      <c r="B5">
        <v>440.22977332699423</v>
      </c>
      <c r="C5">
        <v>416.765182307896</v>
      </c>
      <c r="D5">
        <v>629.56385388808167</v>
      </c>
      <c r="E5">
        <v>557.23564057252008</v>
      </c>
      <c r="F5" s="11" t="e">
        <f>VLOOKUP(A5,'Table 2-a'!$B$3:$G$67,7,FALSE)</f>
        <v>#REF!</v>
      </c>
    </row>
    <row r="6" spans="1:6" x14ac:dyDescent="0.2">
      <c r="A6" t="s">
        <v>141</v>
      </c>
      <c r="B6">
        <v>459.67100231455436</v>
      </c>
      <c r="C6">
        <v>435.49271897246382</v>
      </c>
      <c r="D6">
        <v>608.42189448899649</v>
      </c>
      <c r="E6">
        <v>539.52312366511035</v>
      </c>
      <c r="F6" s="11" t="e">
        <f>VLOOKUP(A6,'Table 2-a'!$B$3:$G$67,7,FALSE)</f>
        <v>#REF!</v>
      </c>
    </row>
    <row r="7" spans="1:6" x14ac:dyDescent="0.2">
      <c r="A7" t="s">
        <v>142</v>
      </c>
      <c r="B7">
        <v>438.24455323608299</v>
      </c>
      <c r="C7">
        <v>420.41375056783437</v>
      </c>
      <c r="D7">
        <v>626.85782067788682</v>
      </c>
      <c r="E7">
        <v>554.85097033430714</v>
      </c>
      <c r="F7" s="11" t="e">
        <f>VLOOKUP(A7,'Table 2-a'!$B$3:$G$67,7,FALSE)</f>
        <v>#REF!</v>
      </c>
    </row>
    <row r="8" spans="1:6" x14ac:dyDescent="0.2">
      <c r="A8" t="s">
        <v>144</v>
      </c>
      <c r="B8">
        <v>373.69220850041376</v>
      </c>
      <c r="C8">
        <v>400.96071689721714</v>
      </c>
      <c r="D8">
        <v>553.05565877726701</v>
      </c>
      <c r="E8">
        <v>460.85283151542609</v>
      </c>
      <c r="F8" s="11" t="e">
        <f>VLOOKUP(A8,'Table 2-a'!$B$3:$G$67,7,FALSE)</f>
        <v>#REF!</v>
      </c>
    </row>
    <row r="9" spans="1:6" x14ac:dyDescent="0.2">
      <c r="A9" t="s">
        <v>143</v>
      </c>
      <c r="B9">
        <v>349.01856297810639</v>
      </c>
      <c r="C9">
        <v>332.63275586360027</v>
      </c>
      <c r="D9">
        <v>495.54552277180039</v>
      </c>
      <c r="E9">
        <v>428.73161909764997</v>
      </c>
      <c r="F9" s="11" t="e">
        <f>VLOOKUP(A9,'Table 2-a'!$B$3:$G$67,7,FALSE)</f>
        <v>#REF!</v>
      </c>
    </row>
    <row r="10" spans="1:6" x14ac:dyDescent="0.2">
      <c r="A10" t="s">
        <v>145</v>
      </c>
      <c r="B10">
        <v>467.52299003121539</v>
      </c>
      <c r="C10">
        <v>437.36429571882292</v>
      </c>
      <c r="D10">
        <v>612.20466194561448</v>
      </c>
      <c r="E10">
        <v>550.56093152205699</v>
      </c>
      <c r="F10" s="11" t="e">
        <f>VLOOKUP(A10,'Table 2-a'!$B$3:$G$67,7,FALSE)</f>
        <v>#REF!</v>
      </c>
    </row>
    <row r="11" spans="1:6" x14ac:dyDescent="0.2">
      <c r="A11" t="s">
        <v>194</v>
      </c>
      <c r="B11">
        <v>483.01837868290096</v>
      </c>
      <c r="C11">
        <v>421.47807279168205</v>
      </c>
      <c r="D11">
        <v>645.48991501451155</v>
      </c>
      <c r="E11">
        <v>552.00028806361286</v>
      </c>
      <c r="F11" s="11" t="e">
        <f>VLOOKUP(A11,'Table 2-a'!$B$3:$G$67,7,FALSE)</f>
        <v>#REF!</v>
      </c>
    </row>
    <row r="12" spans="1:6" x14ac:dyDescent="0.2">
      <c r="A12" t="s">
        <v>146</v>
      </c>
      <c r="B12">
        <v>372.50205218128707</v>
      </c>
      <c r="C12">
        <v>351.01983459123858</v>
      </c>
      <c r="D12">
        <v>518.20797344197274</v>
      </c>
      <c r="E12">
        <v>455.17055542966392</v>
      </c>
      <c r="F12" s="11" t="e">
        <f>VLOOKUP(A12,'Table 2-a'!$B$3:$G$67,7,FALSE)</f>
        <v>#REF!</v>
      </c>
    </row>
    <row r="13" spans="1:6" x14ac:dyDescent="0.2">
      <c r="A13" t="s">
        <v>149</v>
      </c>
      <c r="B13">
        <v>344.11305427178871</v>
      </c>
      <c r="C13">
        <v>327.55981046142756</v>
      </c>
      <c r="D13">
        <v>484.17131750790668</v>
      </c>
      <c r="E13">
        <v>405.97035698218451</v>
      </c>
      <c r="F13" s="11" t="e">
        <f>VLOOKUP(A13,'Table 2-a'!$B$3:$G$67,7,FALSE)</f>
        <v>#REF!</v>
      </c>
    </row>
    <row r="14" spans="1:6" x14ac:dyDescent="0.2">
      <c r="A14" t="s">
        <v>150</v>
      </c>
      <c r="B14">
        <v>374.38651066505139</v>
      </c>
      <c r="C14">
        <v>380.62031779217119</v>
      </c>
      <c r="D14">
        <v>489.89471730181941</v>
      </c>
      <c r="E14">
        <v>433.19276255728312</v>
      </c>
      <c r="F14" s="11" t="e">
        <f>VLOOKUP(A14,'Table 2-a'!$B$3:$G$67,7,FALSE)</f>
        <v>#REF!</v>
      </c>
    </row>
    <row r="15" spans="1:6" x14ac:dyDescent="0.2">
      <c r="A15" t="s">
        <v>152</v>
      </c>
      <c r="B15">
        <v>453.15220773556388</v>
      </c>
      <c r="C15">
        <v>424.89273771085323</v>
      </c>
      <c r="D15">
        <v>598.47919593083145</v>
      </c>
      <c r="E15">
        <v>539.18785220730467</v>
      </c>
      <c r="F15" s="11" t="e">
        <f>VLOOKUP(A15,'Table 2-a'!$B$3:$G$67,7,FALSE)</f>
        <v>#REF!</v>
      </c>
    </row>
    <row r="16" spans="1:6" x14ac:dyDescent="0.2">
      <c r="A16" t="s">
        <v>157</v>
      </c>
      <c r="B16">
        <v>465.41219279765733</v>
      </c>
      <c r="C16">
        <v>416.9198778390035</v>
      </c>
      <c r="D16">
        <v>631.46923582976922</v>
      </c>
      <c r="E16">
        <v>551.80251744142242</v>
      </c>
      <c r="F16" s="11" t="e">
        <f>VLOOKUP(A16,'Table 2-a'!$B$3:$G$67,7,FALSE)</f>
        <v>#REF!</v>
      </c>
    </row>
    <row r="17" spans="1:6" x14ac:dyDescent="0.2">
      <c r="A17" t="s">
        <v>153</v>
      </c>
      <c r="B17">
        <v>459.05264817230557</v>
      </c>
      <c r="C17">
        <v>433.9256310225071</v>
      </c>
      <c r="D17">
        <v>572.04441127654241</v>
      </c>
      <c r="E17">
        <v>525.87186382061714</v>
      </c>
      <c r="F17" s="11" t="e">
        <f>VLOOKUP(A17,'Table 2-a'!$B$3:$G$67,7,FALSE)</f>
        <v>#REF!</v>
      </c>
    </row>
    <row r="18" spans="1:6" x14ac:dyDescent="0.2">
      <c r="A18" t="s">
        <v>192</v>
      </c>
      <c r="B18">
        <v>422.48936022678294</v>
      </c>
      <c r="C18">
        <v>406.12125257835692</v>
      </c>
      <c r="D18">
        <v>557.82774290701968</v>
      </c>
      <c r="E18">
        <v>514.94263957498333</v>
      </c>
      <c r="F18" s="11" t="e">
        <f>VLOOKUP(A18,'Table 2-a'!$B$3:$G$67,7,FALSE)</f>
        <v>#REF!</v>
      </c>
    </row>
    <row r="19" spans="1:6" x14ac:dyDescent="0.2">
      <c r="A19" t="s">
        <v>154</v>
      </c>
      <c r="B19">
        <v>481.61831713401557</v>
      </c>
      <c r="C19">
        <v>445.15078384956445</v>
      </c>
      <c r="D19">
        <v>603.71533646112039</v>
      </c>
      <c r="E19">
        <v>540.41840589342644</v>
      </c>
      <c r="F19" s="11" t="e">
        <f>VLOOKUP(A19,'Table 2-a'!$B$3:$G$67,7,FALSE)</f>
        <v>#REF!</v>
      </c>
    </row>
    <row r="20" spans="1:6" x14ac:dyDescent="0.2">
      <c r="A20" t="s">
        <v>155</v>
      </c>
      <c r="B20">
        <v>472.07966876570555</v>
      </c>
      <c r="C20">
        <v>439.51910411448682</v>
      </c>
      <c r="D20">
        <v>603.3673331303562</v>
      </c>
      <c r="E20">
        <v>553.90313103746382</v>
      </c>
      <c r="F20" s="11" t="e">
        <f>VLOOKUP(A20,'Table 2-a'!$B$3:$G$67,7,FALSE)</f>
        <v>#REF!</v>
      </c>
    </row>
    <row r="21" spans="1:6" x14ac:dyDescent="0.2">
      <c r="A21" t="s">
        <v>156</v>
      </c>
      <c r="B21">
        <v>441.67022339040727</v>
      </c>
      <c r="C21">
        <v>394.76643814623117</v>
      </c>
      <c r="D21">
        <v>608.44409051210619</v>
      </c>
      <c r="E21">
        <v>514.52551902957748</v>
      </c>
      <c r="F21" s="11" t="e">
        <f>VLOOKUP(A21,'Table 2-a'!$B$3:$G$67,7,FALSE)</f>
        <v>#REF!</v>
      </c>
    </row>
    <row r="22" spans="1:6" x14ac:dyDescent="0.2">
      <c r="A22" t="s">
        <v>198</v>
      </c>
      <c r="B22">
        <v>431.08892164289182</v>
      </c>
      <c r="C22">
        <v>422.15032115885674</v>
      </c>
      <c r="D22">
        <v>615.95973239426678</v>
      </c>
      <c r="E22">
        <v>539.64476384428519</v>
      </c>
      <c r="F22" s="11" t="e">
        <f>VLOOKUP(A22,'Table 2-a'!$B$3:$G$67,7,FALSE)</f>
        <v>#REF!</v>
      </c>
    </row>
    <row r="23" spans="1:6" x14ac:dyDescent="0.2">
      <c r="A23" t="s">
        <v>158</v>
      </c>
      <c r="B23">
        <v>409.21074479951375</v>
      </c>
      <c r="C23">
        <v>387.72903617443734</v>
      </c>
      <c r="D23">
        <v>515.45293129236165</v>
      </c>
      <c r="E23">
        <v>478.11821709780662</v>
      </c>
      <c r="F23" s="11" t="e">
        <f>VLOOKUP(A23,'Table 2-a'!$B$3:$G$67,7,FALSE)</f>
        <v>#REF!</v>
      </c>
    </row>
    <row r="24" spans="1:6" x14ac:dyDescent="0.2">
      <c r="A24" t="s">
        <v>159</v>
      </c>
      <c r="B24">
        <v>515.38854112348019</v>
      </c>
      <c r="C24">
        <v>508.27319332870889</v>
      </c>
      <c r="D24">
        <v>636.04112225908329</v>
      </c>
      <c r="E24">
        <v>613.13693455846885</v>
      </c>
      <c r="F24" s="11" t="e">
        <f>VLOOKUP(A24,'Table 2-a'!$B$3:$G$67,7,FALSE)</f>
        <v>#REF!</v>
      </c>
    </row>
    <row r="25" spans="1:6" x14ac:dyDescent="0.2">
      <c r="A25" t="s">
        <v>151</v>
      </c>
      <c r="B25">
        <v>423.671495195391</v>
      </c>
      <c r="C25">
        <v>394.32283780122629</v>
      </c>
      <c r="D25">
        <v>576.80987615176639</v>
      </c>
      <c r="E25">
        <v>495.42060319066144</v>
      </c>
      <c r="F25" s="11" t="e">
        <f>VLOOKUP(A25,'Table 2-a'!$B$3:$G$67,7,FALSE)</f>
        <v>#REF!</v>
      </c>
    </row>
    <row r="26" spans="1:6" x14ac:dyDescent="0.2">
      <c r="A26" t="s">
        <v>160</v>
      </c>
      <c r="B26">
        <v>433.84781477538212</v>
      </c>
      <c r="C26">
        <v>378.70683741598953</v>
      </c>
      <c r="D26">
        <v>590.39098950179982</v>
      </c>
      <c r="E26">
        <v>510.11022163719599</v>
      </c>
      <c r="F26" s="11" t="e">
        <f>VLOOKUP(A26,'Table 2-a'!$B$3:$G$67,7,FALSE)</f>
        <v>#REF!</v>
      </c>
    </row>
    <row r="27" spans="1:6" x14ac:dyDescent="0.2">
      <c r="A27" t="s">
        <v>162</v>
      </c>
      <c r="B27">
        <v>350.22876950188925</v>
      </c>
      <c r="C27">
        <v>307.17072365045567</v>
      </c>
      <c r="D27">
        <v>468.45218388727875</v>
      </c>
      <c r="E27">
        <v>385.50679306658611</v>
      </c>
      <c r="F27" s="11" t="e">
        <f>VLOOKUP(A27,'Table 2-a'!$B$3:$G$67,7,FALSE)</f>
        <v>#REF!</v>
      </c>
    </row>
    <row r="28" spans="1:6" x14ac:dyDescent="0.2">
      <c r="A28" t="s">
        <v>163</v>
      </c>
      <c r="B28">
        <v>446.04220934991866</v>
      </c>
      <c r="C28">
        <v>428.00225292195631</v>
      </c>
      <c r="D28">
        <v>573.62257853803294</v>
      </c>
      <c r="E28">
        <v>536.6323155943486</v>
      </c>
      <c r="F28" s="11" t="e">
        <f>VLOOKUP(A28,'Table 2-a'!$B$3:$G$67,7,FALSE)</f>
        <v>#REF!</v>
      </c>
    </row>
    <row r="29" spans="1:6" x14ac:dyDescent="0.2">
      <c r="A29" t="s">
        <v>161</v>
      </c>
      <c r="B29">
        <v>463.74582694609637</v>
      </c>
      <c r="C29">
        <v>459.95272367035227</v>
      </c>
      <c r="D29">
        <v>568.34267537836502</v>
      </c>
      <c r="E29">
        <v>501.81322295127421</v>
      </c>
      <c r="F29" s="11" t="e">
        <f>VLOOKUP(A29,'Table 2-a'!$B$3:$G$67,7,FALSE)</f>
        <v>#REF!</v>
      </c>
    </row>
    <row r="30" spans="1:6" x14ac:dyDescent="0.2">
      <c r="A30" t="s">
        <v>164</v>
      </c>
      <c r="B30">
        <v>409.01872116043955</v>
      </c>
      <c r="C30">
        <v>382.20681803536894</v>
      </c>
      <c r="D30">
        <v>563.32612502845768</v>
      </c>
      <c r="E30">
        <v>505.9519920011378</v>
      </c>
      <c r="F30" s="11" t="e">
        <f>VLOOKUP(A30,'Table 2-a'!$B$3:$G$67,7,FALSE)</f>
        <v>#REF!</v>
      </c>
    </row>
    <row r="31" spans="1:6" x14ac:dyDescent="0.2">
      <c r="A31" t="s">
        <v>165</v>
      </c>
      <c r="B31">
        <v>431.64055782895184</v>
      </c>
      <c r="C31">
        <v>413.54160580315352</v>
      </c>
      <c r="D31">
        <v>587.7874552567589</v>
      </c>
      <c r="E31">
        <v>522.75432529151647</v>
      </c>
      <c r="F31" s="11" t="e">
        <f>VLOOKUP(A31,'Table 2-a'!$B$3:$G$67,7,FALSE)</f>
        <v>#REF!</v>
      </c>
    </row>
    <row r="32" spans="1:6" x14ac:dyDescent="0.2">
      <c r="A32" t="s">
        <v>167</v>
      </c>
      <c r="B32">
        <v>341.49218771602528</v>
      </c>
      <c r="C32">
        <v>359.41562751539271</v>
      </c>
      <c r="D32">
        <v>431.94874915333639</v>
      </c>
      <c r="E32">
        <v>404.77365871448319</v>
      </c>
      <c r="F32" s="11" t="e">
        <f>VLOOKUP(A32,'Table 2-a'!$B$3:$G$67,7,FALSE)</f>
        <v>#REF!</v>
      </c>
    </row>
    <row r="33" spans="1:6" x14ac:dyDescent="0.2">
      <c r="A33" t="s">
        <v>166</v>
      </c>
      <c r="B33">
        <v>476.36662039016795</v>
      </c>
      <c r="C33">
        <v>457.7810619735958</v>
      </c>
      <c r="D33">
        <v>621.69225919027076</v>
      </c>
      <c r="E33">
        <v>577.11969197075302</v>
      </c>
      <c r="F33" s="11" t="e">
        <f>VLOOKUP(A33,'Table 2-a'!$B$3:$G$67,7,FALSE)</f>
        <v>#REF!</v>
      </c>
    </row>
    <row r="34" spans="1:6" x14ac:dyDescent="0.2">
      <c r="A34" t="s">
        <v>168</v>
      </c>
      <c r="B34">
        <v>405.59044787518701</v>
      </c>
      <c r="C34">
        <v>380.60205428802539</v>
      </c>
      <c r="D34">
        <v>486.95080304275643</v>
      </c>
      <c r="E34">
        <v>438.84231140149444</v>
      </c>
      <c r="F34" s="11" t="e">
        <f>VLOOKUP(A34,'Table 2-a'!$B$3:$G$67,7,FALSE)</f>
        <v>#REF!</v>
      </c>
    </row>
    <row r="35" spans="1:6" x14ac:dyDescent="0.2">
      <c r="A35" t="s">
        <v>169</v>
      </c>
      <c r="B35">
        <v>479.69559601847607</v>
      </c>
      <c r="C35">
        <v>442.8621480463666</v>
      </c>
      <c r="D35">
        <v>641.52796085835587</v>
      </c>
      <c r="E35">
        <v>615.31986946195548</v>
      </c>
      <c r="F35" s="11" t="e">
        <f>VLOOKUP(A35,'Table 2-a'!$B$3:$G$67,7,FALSE)</f>
        <v>#REF!</v>
      </c>
    </row>
    <row r="36" spans="1:6" x14ac:dyDescent="0.2">
      <c r="A36" t="s">
        <v>171</v>
      </c>
      <c r="B36">
        <v>465.73509000411588</v>
      </c>
      <c r="C36">
        <v>433.15578565592506</v>
      </c>
      <c r="D36">
        <v>640.63902326168068</v>
      </c>
      <c r="E36">
        <v>557.218654252291</v>
      </c>
      <c r="F36" s="11" t="e">
        <f>VLOOKUP(A36,'Table 2-a'!$B$3:$G$67,7,FALSE)</f>
        <v>#REF!</v>
      </c>
    </row>
    <row r="37" spans="1:6" x14ac:dyDescent="0.2">
      <c r="A37" t="s">
        <v>172</v>
      </c>
      <c r="B37">
        <v>428.07386227711635</v>
      </c>
      <c r="C37">
        <v>407.27615943235065</v>
      </c>
      <c r="D37">
        <v>568.40227429685035</v>
      </c>
      <c r="E37">
        <v>502.45534552953745</v>
      </c>
      <c r="F37" s="11" t="e">
        <f>VLOOKUP(A37,'Table 2-a'!$B$3:$G$67,7,FALSE)</f>
        <v>#REF!</v>
      </c>
    </row>
    <row r="38" spans="1:6" x14ac:dyDescent="0.2">
      <c r="A38" t="s">
        <v>173</v>
      </c>
      <c r="B38">
        <v>435.99073488616636</v>
      </c>
      <c r="C38">
        <v>417.01007492887157</v>
      </c>
      <c r="D38">
        <v>600.81404118374201</v>
      </c>
      <c r="E38">
        <v>518.33254475335741</v>
      </c>
      <c r="F38" s="11" t="e">
        <f>VLOOKUP(A38,'Table 2-a'!$B$3:$G$67,7,FALSE)</f>
        <v>#REF!</v>
      </c>
    </row>
    <row r="39" spans="1:6" x14ac:dyDescent="0.2">
      <c r="A39" t="s">
        <v>170</v>
      </c>
      <c r="B39">
        <v>459.79450172848294</v>
      </c>
      <c r="C39">
        <v>415.05558375146887</v>
      </c>
      <c r="D39">
        <v>566.57590384529499</v>
      </c>
      <c r="E39">
        <v>513.40258893772068</v>
      </c>
      <c r="F39" s="11" t="e">
        <f>VLOOKUP(A39,'Table 2-a'!$B$3:$G$67,7,FALSE)</f>
        <v>#REF!</v>
      </c>
    </row>
    <row r="40" spans="1:6" x14ac:dyDescent="0.2">
      <c r="A40" t="s">
        <v>174</v>
      </c>
      <c r="B40">
        <v>474.6210721949011</v>
      </c>
      <c r="C40">
        <v>463.4247989333121</v>
      </c>
      <c r="D40">
        <v>583.20446219461451</v>
      </c>
      <c r="E40">
        <v>589.51477036732558</v>
      </c>
      <c r="F40" s="11" t="e">
        <f>VLOOKUP(A40,'Table 2-a'!$B$3:$G$67,7,FALSE)</f>
        <v>#REF!</v>
      </c>
    </row>
    <row r="41" spans="1:6" x14ac:dyDescent="0.2">
      <c r="A41" t="s">
        <v>176</v>
      </c>
      <c r="B41">
        <v>376.76495614207346</v>
      </c>
      <c r="C41">
        <v>363.30694586204299</v>
      </c>
      <c r="D41">
        <v>470.84148413372225</v>
      </c>
      <c r="E41">
        <v>440.5899888481614</v>
      </c>
      <c r="F41" s="11" t="e">
        <f>VLOOKUP(A41,'Table 2-a'!$B$3:$G$67,7,FALSE)</f>
        <v>#REF!</v>
      </c>
    </row>
    <row r="42" spans="1:6" x14ac:dyDescent="0.2">
      <c r="A42" t="s">
        <v>177</v>
      </c>
      <c r="B42">
        <v>372.77023118733842</v>
      </c>
      <c r="C42">
        <v>333.76697817344359</v>
      </c>
      <c r="D42">
        <v>498.53420016568919</v>
      </c>
      <c r="E42">
        <v>426.1351863821713</v>
      </c>
      <c r="F42" s="11" t="e">
        <f>VLOOKUP(A42,'Table 2-a'!$B$3:$G$67,7,FALSE)</f>
        <v>#REF!</v>
      </c>
    </row>
    <row r="43" spans="1:6" x14ac:dyDescent="0.2">
      <c r="A43" t="s">
        <v>175</v>
      </c>
      <c r="B43">
        <v>377.32127031324933</v>
      </c>
      <c r="C43">
        <v>342.96782177690972</v>
      </c>
      <c r="D43">
        <v>483.76794196262455</v>
      </c>
      <c r="E43">
        <v>448.70507684206763</v>
      </c>
      <c r="F43" s="11" t="e">
        <f>VLOOKUP(A43,'Table 2-a'!$B$3:$G$67,7,FALSE)</f>
        <v>#REF!</v>
      </c>
    </row>
    <row r="44" spans="1:6" x14ac:dyDescent="0.2">
      <c r="A44" t="s">
        <v>178</v>
      </c>
      <c r="B44">
        <v>444.76400362235609</v>
      </c>
      <c r="C44">
        <v>437.3289009628179</v>
      </c>
      <c r="D44">
        <v>643.66361161248096</v>
      </c>
      <c r="E44">
        <v>564.28039540763245</v>
      </c>
      <c r="F44" s="11" t="e">
        <f>VLOOKUP(A44,'Table 2-a'!$B$3:$G$67,7,FALSE)</f>
        <v>#REF!</v>
      </c>
    </row>
    <row r="45" spans="1:6" x14ac:dyDescent="0.2">
      <c r="A45" t="s">
        <v>179</v>
      </c>
      <c r="B45">
        <v>431.5965533106878</v>
      </c>
      <c r="C45">
        <v>407.77395804543244</v>
      </c>
      <c r="D45">
        <v>651.09139670706861</v>
      </c>
      <c r="E45">
        <v>554.3859259720175</v>
      </c>
      <c r="F45" s="11" t="e">
        <f>VLOOKUP(A45,'Table 2-a'!$B$3:$G$67,7,FALSE)</f>
        <v>#REF!</v>
      </c>
    </row>
    <row r="46" spans="1:6" x14ac:dyDescent="0.2">
      <c r="A46" t="s">
        <v>182</v>
      </c>
      <c r="B46">
        <v>321.45930393743527</v>
      </c>
      <c r="C46">
        <v>303.97718969671587</v>
      </c>
      <c r="D46">
        <v>478.92463711925507</v>
      </c>
      <c r="E46">
        <v>407.40703739532222</v>
      </c>
      <c r="F46" s="11" t="e">
        <f>VLOOKUP(A46,'Table 2-a'!$B$3:$G$67,7,FALSE)</f>
        <v>#REF!</v>
      </c>
    </row>
    <row r="47" spans="1:6" x14ac:dyDescent="0.2">
      <c r="A47" t="s">
        <v>183</v>
      </c>
      <c r="B47">
        <v>467.81707577104299</v>
      </c>
      <c r="C47">
        <v>439.49707007624903</v>
      </c>
      <c r="D47">
        <v>626.61568911657537</v>
      </c>
      <c r="E47">
        <v>543.13687974399443</v>
      </c>
      <c r="F47" s="11" t="e">
        <f>VLOOKUP(A47,'Table 2-a'!$B$3:$G$67,7,FALSE)</f>
        <v>#REF!</v>
      </c>
    </row>
    <row r="48" spans="1:6" x14ac:dyDescent="0.2">
      <c r="A48" t="s">
        <v>184</v>
      </c>
      <c r="B48">
        <v>435.42749014555534</v>
      </c>
      <c r="C48">
        <v>380.32098549871796</v>
      </c>
      <c r="D48">
        <v>605.41030142585646</v>
      </c>
      <c r="E48">
        <v>516.92274671325629</v>
      </c>
      <c r="F48" s="11" t="e">
        <f>VLOOKUP(A48,'Table 2-a'!$B$3:$G$67,7,FALSE)</f>
        <v>#REF!</v>
      </c>
    </row>
    <row r="49" spans="1:6" x14ac:dyDescent="0.2">
      <c r="A49" t="s">
        <v>185</v>
      </c>
      <c r="B49">
        <v>322.75002043581344</v>
      </c>
      <c r="C49">
        <v>348.95974267027236</v>
      </c>
      <c r="D49">
        <v>514.79715797381266</v>
      </c>
      <c r="E49">
        <v>414.65788852354171</v>
      </c>
      <c r="F49" s="11" t="e">
        <f>VLOOKUP(A49,'Table 2-a'!$B$3:$G$67,7,FALSE)</f>
        <v>#REF!</v>
      </c>
    </row>
    <row r="50" spans="1:6" x14ac:dyDescent="0.2">
      <c r="A50" t="s">
        <v>147</v>
      </c>
      <c r="B50">
        <v>555.33088020472758</v>
      </c>
      <c r="C50">
        <v>497.85928632994012</v>
      </c>
      <c r="D50">
        <v>663.31063045109897</v>
      </c>
      <c r="E50">
        <v>638.5356151976066</v>
      </c>
      <c r="F50" s="11" t="e">
        <f>VLOOKUP(A50,'Table 2-a'!$B$3:$G$67,7,FALSE)</f>
        <v>#REF!</v>
      </c>
    </row>
    <row r="51" spans="1:6" x14ac:dyDescent="0.2">
      <c r="A51" t="s">
        <v>181</v>
      </c>
      <c r="B51">
        <v>454.37694198965573</v>
      </c>
      <c r="C51">
        <v>401.08615316546542</v>
      </c>
      <c r="D51">
        <v>575.05366520215046</v>
      </c>
      <c r="E51">
        <v>496.95791695502362</v>
      </c>
      <c r="F51" s="11" t="e">
        <f>VLOOKUP(A51,'Table 2-a'!$B$3:$G$67,7,FALSE)</f>
        <v>#REF!</v>
      </c>
    </row>
    <row r="52" spans="1:6" x14ac:dyDescent="0.2">
      <c r="A52" t="s">
        <v>186</v>
      </c>
      <c r="B52">
        <v>401.17946561773738</v>
      </c>
      <c r="C52">
        <v>412.84194388859225</v>
      </c>
      <c r="D52">
        <v>544.772655701541</v>
      </c>
      <c r="E52">
        <v>465.38646720697528</v>
      </c>
      <c r="F52" s="11" t="e">
        <f>VLOOKUP(A52,'Table 2-a'!$B$3:$G$67,7,FALSE)</f>
        <v>#REF!</v>
      </c>
    </row>
    <row r="53" spans="1:6" x14ac:dyDescent="0.2">
      <c r="A53" t="s">
        <v>187</v>
      </c>
      <c r="B53">
        <v>455.70930224824815</v>
      </c>
      <c r="C53">
        <v>404.87366706766983</v>
      </c>
      <c r="D53">
        <v>556.21308152454469</v>
      </c>
      <c r="E53">
        <v>483.18664187225249</v>
      </c>
      <c r="F53" s="11" t="e">
        <f>VLOOKUP(A53,'Table 2-a'!$B$3:$G$67,7,FALSE)</f>
        <v>#REF!</v>
      </c>
    </row>
    <row r="54" spans="1:6" x14ac:dyDescent="0.2">
      <c r="A54" t="s">
        <v>189</v>
      </c>
      <c r="B54">
        <v>487.6758561072902</v>
      </c>
      <c r="C54">
        <v>464.62991491565185</v>
      </c>
      <c r="D54">
        <v>669.38916129642348</v>
      </c>
      <c r="E54">
        <v>637.22482774279877</v>
      </c>
      <c r="F54" s="11" t="e">
        <f>VLOOKUP(A54,'Table 2-a'!$B$3:$G$67,7,FALSE)</f>
        <v>#REF!</v>
      </c>
    </row>
    <row r="55" spans="1:6" x14ac:dyDescent="0.2">
      <c r="A55" t="s">
        <v>188</v>
      </c>
      <c r="B55">
        <v>396.78144553818089</v>
      </c>
      <c r="C55">
        <v>373.70415838231935</v>
      </c>
      <c r="D55">
        <v>543.92257419728946</v>
      </c>
      <c r="E55">
        <v>466.88341045053943</v>
      </c>
      <c r="F55" s="11" t="e">
        <f>VLOOKUP(A55,'Table 2-a'!$B$3:$G$67,7,FALSE)</f>
        <v>#REF!</v>
      </c>
    </row>
    <row r="56" spans="1:6" x14ac:dyDescent="0.2">
      <c r="A56" t="s">
        <v>190</v>
      </c>
      <c r="B56">
        <v>420.35579379475712</v>
      </c>
      <c r="C56">
        <v>367.7689728950013</v>
      </c>
      <c r="D56">
        <v>590.3985432477441</v>
      </c>
      <c r="E56">
        <v>524.72313467334834</v>
      </c>
      <c r="F56" s="11" t="e">
        <f>VLOOKUP(A56,'Table 2-a'!$B$3:$G$67,7,FALSE)</f>
        <v>#REF!</v>
      </c>
    </row>
    <row r="57" spans="1:6" x14ac:dyDescent="0.2">
      <c r="A57" t="s">
        <v>191</v>
      </c>
      <c r="B57">
        <v>451.64329046345222</v>
      </c>
      <c r="C57">
        <v>414.36129234927671</v>
      </c>
      <c r="D57">
        <v>606.99392357517195</v>
      </c>
      <c r="E57">
        <v>529.54322288064066</v>
      </c>
      <c r="F57" s="11" t="e">
        <f>VLOOKUP(A57,'Table 2-a'!$B$3:$G$67,7,FALSE)</f>
        <v>#REF!</v>
      </c>
    </row>
    <row r="58" spans="1:6" x14ac:dyDescent="0.2">
      <c r="A58" t="s">
        <v>193</v>
      </c>
      <c r="B58">
        <v>467.2227756160778</v>
      </c>
      <c r="C58">
        <v>380.9084499664695</v>
      </c>
      <c r="D58">
        <v>556.15785235328019</v>
      </c>
      <c r="E58">
        <v>474.33099088770507</v>
      </c>
      <c r="F58" s="11" t="e">
        <f>VLOOKUP(A58,'Table 2-a'!$B$3:$G$67,7,FALSE)</f>
        <v>#REF!</v>
      </c>
    </row>
    <row r="59" spans="1:6" x14ac:dyDescent="0.2">
      <c r="A59" t="s">
        <v>148</v>
      </c>
      <c r="B59">
        <v>477.15925682595781</v>
      </c>
      <c r="C59">
        <v>434.02566282820339</v>
      </c>
      <c r="D59">
        <v>672.21487744298383</v>
      </c>
      <c r="E59">
        <v>607.8551859262958</v>
      </c>
      <c r="F59" s="11" t="e">
        <f>VLOOKUP(A59,'Table 2-a'!$B$3:$G$67,7,FALSE)</f>
        <v>#REF!</v>
      </c>
    </row>
    <row r="60" spans="1:6" x14ac:dyDescent="0.2">
      <c r="A60" t="s">
        <v>195</v>
      </c>
      <c r="B60">
        <v>378.17433203394694</v>
      </c>
      <c r="C60">
        <v>390.96193984558016</v>
      </c>
      <c r="D60">
        <v>541.17260019292678</v>
      </c>
      <c r="E60">
        <v>445.96011798842829</v>
      </c>
      <c r="F60" s="11" t="e">
        <f>VLOOKUP(A60,'Table 2-a'!$B$3:$G$67,7,FALSE)</f>
        <v>#REF!</v>
      </c>
    </row>
    <row r="61" spans="1:6" x14ac:dyDescent="0.2">
      <c r="A61" t="s">
        <v>196</v>
      </c>
      <c r="B61">
        <v>371.49716877260045</v>
      </c>
      <c r="C61">
        <v>353.56730802847358</v>
      </c>
      <c r="D61">
        <v>431.66539245850885</v>
      </c>
      <c r="E61">
        <v>413.02287518805997</v>
      </c>
      <c r="F61" s="11" t="e">
        <f>VLOOKUP(A61,'Table 2-a'!$B$3:$G$67,7,FALSE)</f>
        <v>#REF!</v>
      </c>
    </row>
    <row r="62" spans="1:6" x14ac:dyDescent="0.2">
      <c r="A62" t="s">
        <v>197</v>
      </c>
      <c r="B62">
        <v>404.22867421783161</v>
      </c>
      <c r="C62">
        <v>386.1615523105105</v>
      </c>
      <c r="D62">
        <v>557.40001317292217</v>
      </c>
      <c r="E62">
        <v>467.56827986139473</v>
      </c>
      <c r="F62" s="11" t="e">
        <f>VLOOKUP(A62,'Table 2-a'!$B$3:$G$67,7,FALSE)</f>
        <v>#REF!</v>
      </c>
    </row>
    <row r="63" spans="1:6" x14ac:dyDescent="0.2">
      <c r="A63" t="s">
        <v>201</v>
      </c>
      <c r="B63">
        <v>359.80074770275496</v>
      </c>
      <c r="C63">
        <v>337.0403407488493</v>
      </c>
      <c r="D63">
        <v>510.74154993859321</v>
      </c>
      <c r="E63">
        <v>446.97775444865329</v>
      </c>
      <c r="F63" s="11" t="e">
        <f>VLOOKUP(A63,'Table 2-a'!$B$3:$G$67,7,FALSE)</f>
        <v>#REF!</v>
      </c>
    </row>
    <row r="64" spans="1:6" x14ac:dyDescent="0.2">
      <c r="A64" t="s">
        <v>200</v>
      </c>
      <c r="B64">
        <v>427.75118530164139</v>
      </c>
      <c r="C64">
        <v>388.40606779633885</v>
      </c>
      <c r="D64">
        <v>591.62741323288094</v>
      </c>
      <c r="E64">
        <v>515.80215021873789</v>
      </c>
      <c r="F64" s="11" t="e">
        <f>VLOOKUP(A64,'Table 2-a'!$B$3:$G$67,7,FALSE)</f>
        <v>#REF!</v>
      </c>
    </row>
    <row r="65" spans="1:6" x14ac:dyDescent="0.2">
      <c r="A65" t="s">
        <v>202</v>
      </c>
      <c r="B65">
        <v>466.92592259556835</v>
      </c>
      <c r="C65">
        <v>433.70941205465152</v>
      </c>
      <c r="D65">
        <v>581.376786731572</v>
      </c>
      <c r="E65">
        <v>552.17777444795433</v>
      </c>
      <c r="F65" s="11" t="e">
        <f>VLOOKUP(A65,'Table 2-a'!$B$3:$G$67,7,FALSE)</f>
        <v>#REF!</v>
      </c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8"/>
  <sheetViews>
    <sheetView workbookViewId="0"/>
  </sheetViews>
  <sheetFormatPr defaultRowHeight="12.75" x14ac:dyDescent="0.2"/>
  <sheetData>
    <row r="2" spans="2:12" x14ac:dyDescent="0.2">
      <c r="C2" t="s">
        <v>86</v>
      </c>
      <c r="D2" t="s">
        <v>86</v>
      </c>
      <c r="E2" t="s">
        <v>89</v>
      </c>
      <c r="F2" t="s">
        <v>89</v>
      </c>
      <c r="G2" t="s">
        <v>90</v>
      </c>
      <c r="H2" t="s">
        <v>90</v>
      </c>
      <c r="I2" t="s">
        <v>91</v>
      </c>
      <c r="J2" t="s">
        <v>91</v>
      </c>
      <c r="K2" t="s">
        <v>92</v>
      </c>
      <c r="L2" t="s">
        <v>92</v>
      </c>
    </row>
    <row r="3" spans="2:12" x14ac:dyDescent="0.2">
      <c r="C3" t="s">
        <v>87</v>
      </c>
      <c r="D3" t="s">
        <v>88</v>
      </c>
      <c r="E3" t="s">
        <v>87</v>
      </c>
      <c r="F3" t="s">
        <v>88</v>
      </c>
      <c r="G3" t="s">
        <v>87</v>
      </c>
      <c r="H3" t="s">
        <v>88</v>
      </c>
      <c r="I3" t="s">
        <v>87</v>
      </c>
      <c r="J3" t="s">
        <v>88</v>
      </c>
      <c r="K3" t="s">
        <v>87</v>
      </c>
      <c r="L3" t="s">
        <v>88</v>
      </c>
    </row>
    <row r="4" spans="2:12" x14ac:dyDescent="0.2">
      <c r="B4" t="s">
        <v>0</v>
      </c>
      <c r="C4">
        <v>392.18877696892048</v>
      </c>
      <c r="D4">
        <v>7.1039590146030802</v>
      </c>
      <c r="E4">
        <v>382.6084593551202</v>
      </c>
      <c r="F4">
        <v>18.482567858464193</v>
      </c>
      <c r="G4">
        <v>387.54192860719536</v>
      </c>
      <c r="H4">
        <v>20.261221849975826</v>
      </c>
      <c r="I4">
        <v>388.10459501364568</v>
      </c>
      <c r="J4">
        <v>6.5229910090119079</v>
      </c>
      <c r="K4">
        <v>-4.0841819552748122</v>
      </c>
      <c r="L4">
        <v>8.5099336848192504</v>
      </c>
    </row>
    <row r="5" spans="2:12" x14ac:dyDescent="0.2">
      <c r="B5" t="s">
        <v>1</v>
      </c>
      <c r="C5">
        <v>384.63214733963906</v>
      </c>
      <c r="D5">
        <v>3.7339831753359345</v>
      </c>
      <c r="E5">
        <v>342.93069182831994</v>
      </c>
      <c r="F5">
        <v>8.3099723285416349</v>
      </c>
      <c r="G5">
        <v>516.26814763849586</v>
      </c>
      <c r="H5">
        <v>9.4158907088666588</v>
      </c>
      <c r="I5">
        <v>463.4034363618963</v>
      </c>
      <c r="J5">
        <v>4.1921157353336902</v>
      </c>
      <c r="K5">
        <v>78.771289022257264</v>
      </c>
      <c r="L5">
        <v>5.0404153274825925</v>
      </c>
    </row>
    <row r="6" spans="2:12" x14ac:dyDescent="0.2">
      <c r="B6" t="s">
        <v>2</v>
      </c>
      <c r="C6">
        <v>347.76164410638501</v>
      </c>
      <c r="D6">
        <v>4.4294025185812673</v>
      </c>
      <c r="E6">
        <v>0</v>
      </c>
      <c r="G6">
        <v>464.85141137451001</v>
      </c>
      <c r="H6">
        <v>8.9427385940284427</v>
      </c>
      <c r="I6">
        <v>411.06582536914505</v>
      </c>
      <c r="J6">
        <v>4.6207618660436127</v>
      </c>
      <c r="K6">
        <v>63.304181262760039</v>
      </c>
      <c r="L6">
        <v>5.4783376355479403</v>
      </c>
    </row>
    <row r="7" spans="2:12" x14ac:dyDescent="0.2">
      <c r="B7" t="s">
        <v>3</v>
      </c>
      <c r="C7">
        <v>440.22977332699423</v>
      </c>
      <c r="D7">
        <v>2.8045554610729964</v>
      </c>
      <c r="E7">
        <v>416.765182307896</v>
      </c>
      <c r="F7">
        <v>13.248647279650061</v>
      </c>
      <c r="G7">
        <v>629.56385388808167</v>
      </c>
      <c r="H7">
        <v>6.3757769709729368</v>
      </c>
      <c r="I7">
        <v>557.23564057252008</v>
      </c>
      <c r="J7">
        <v>3.2237779266596878</v>
      </c>
      <c r="K7">
        <v>117.00586724552591</v>
      </c>
      <c r="L7">
        <v>4.2867639353259701</v>
      </c>
    </row>
    <row r="8" spans="2:12" x14ac:dyDescent="0.2">
      <c r="B8" t="s">
        <v>4</v>
      </c>
      <c r="C8">
        <v>459.67100231455436</v>
      </c>
      <c r="D8">
        <v>6.7070024400095845</v>
      </c>
      <c r="E8">
        <v>435.49271897246382</v>
      </c>
      <c r="F8">
        <v>8.0110613240911626</v>
      </c>
      <c r="G8">
        <v>608.42189448899649</v>
      </c>
      <c r="H8">
        <v>6.2621507382835864</v>
      </c>
      <c r="I8">
        <v>539.52312366511035</v>
      </c>
      <c r="J8">
        <v>5.7888279779120131</v>
      </c>
      <c r="K8">
        <v>79.852121350556033</v>
      </c>
      <c r="L8">
        <v>7.9949070774887154</v>
      </c>
    </row>
    <row r="9" spans="2:12" x14ac:dyDescent="0.2">
      <c r="B9" t="s">
        <v>5</v>
      </c>
      <c r="C9">
        <v>438.24455323608299</v>
      </c>
      <c r="D9">
        <v>4.7897842416892278</v>
      </c>
      <c r="E9">
        <v>420.41375056783437</v>
      </c>
      <c r="F9">
        <v>5.4759430654360353</v>
      </c>
      <c r="G9">
        <v>626.85782067788682</v>
      </c>
      <c r="H9">
        <v>5.9898294717717899</v>
      </c>
      <c r="I9">
        <v>554.85097033430714</v>
      </c>
      <c r="J9">
        <v>4.8008775553489187</v>
      </c>
      <c r="K9">
        <v>116.60641709822413</v>
      </c>
      <c r="L9">
        <v>6.198304503397452</v>
      </c>
    </row>
    <row r="10" spans="2:12" x14ac:dyDescent="0.2">
      <c r="B10" t="s">
        <v>6</v>
      </c>
      <c r="C10">
        <v>373.69220850041376</v>
      </c>
      <c r="D10">
        <v>6.5082497529724748</v>
      </c>
      <c r="E10">
        <v>400.96071689721714</v>
      </c>
      <c r="F10">
        <v>10.651802210281952</v>
      </c>
      <c r="G10">
        <v>553.05565877726701</v>
      </c>
      <c r="H10">
        <v>10.561055012330563</v>
      </c>
      <c r="I10">
        <v>460.85283151542609</v>
      </c>
      <c r="J10">
        <v>5.7860738935800855</v>
      </c>
      <c r="K10">
        <v>87.160623015012376</v>
      </c>
      <c r="L10">
        <v>8.8769309464688089</v>
      </c>
    </row>
    <row r="11" spans="2:12" x14ac:dyDescent="0.2">
      <c r="B11" t="s">
        <v>7</v>
      </c>
      <c r="C11">
        <v>349.01856297810639</v>
      </c>
      <c r="D11">
        <v>2.5767078834734836</v>
      </c>
      <c r="E11">
        <v>332.63275586360027</v>
      </c>
      <c r="F11">
        <v>9.8376704021945596</v>
      </c>
      <c r="G11">
        <v>495.54552277180039</v>
      </c>
      <c r="H11">
        <v>8.3457296358571043</v>
      </c>
      <c r="I11">
        <v>428.73161909764997</v>
      </c>
      <c r="J11">
        <v>4.5094741661302731</v>
      </c>
      <c r="K11">
        <v>79.713056119543509</v>
      </c>
      <c r="L11">
        <v>5.7888182814149802</v>
      </c>
    </row>
    <row r="12" spans="2:12" x14ac:dyDescent="0.2">
      <c r="B12" t="s">
        <v>8</v>
      </c>
      <c r="C12">
        <v>467.52299003121539</v>
      </c>
      <c r="D12">
        <v>3.5759521270162624</v>
      </c>
      <c r="E12">
        <v>437.36429571882292</v>
      </c>
      <c r="F12">
        <v>6.4541531648117161</v>
      </c>
      <c r="G12">
        <v>612.20466194561448</v>
      </c>
      <c r="H12">
        <v>5.7903534318619165</v>
      </c>
      <c r="I12">
        <v>550.56093152205699</v>
      </c>
      <c r="J12">
        <v>3.3391975081083998</v>
      </c>
      <c r="K12">
        <v>83.037941490841604</v>
      </c>
      <c r="L12">
        <v>5.066445233781308</v>
      </c>
    </row>
    <row r="13" spans="2:12" x14ac:dyDescent="0.2">
      <c r="B13" t="s">
        <v>9</v>
      </c>
      <c r="C13">
        <v>483.01837868290096</v>
      </c>
      <c r="D13">
        <v>4.7104578245684063</v>
      </c>
      <c r="E13">
        <v>421.47807279168205</v>
      </c>
      <c r="F13">
        <v>9.639402911496072</v>
      </c>
      <c r="G13">
        <v>645.48991501451155</v>
      </c>
      <c r="H13">
        <v>6.7890681752736963</v>
      </c>
      <c r="I13">
        <v>552.00028806361286</v>
      </c>
      <c r="J13">
        <v>5.2606932873997563</v>
      </c>
      <c r="K13">
        <v>68.981909380711883</v>
      </c>
      <c r="L13">
        <v>7.3007146085992831</v>
      </c>
    </row>
    <row r="14" spans="2:12" x14ac:dyDescent="0.2">
      <c r="B14" t="s">
        <v>10</v>
      </c>
      <c r="C14">
        <v>372.50205218128707</v>
      </c>
      <c r="D14">
        <v>4.3483698064736558</v>
      </c>
      <c r="E14">
        <v>351.01983459123858</v>
      </c>
      <c r="F14">
        <v>10.639396744211954</v>
      </c>
      <c r="G14">
        <v>518.20797344197274</v>
      </c>
      <c r="H14">
        <v>6.6985283069342172</v>
      </c>
      <c r="I14">
        <v>455.17055542966392</v>
      </c>
      <c r="J14">
        <v>4.3287423942945766</v>
      </c>
      <c r="K14">
        <v>82.668503248376908</v>
      </c>
      <c r="L14">
        <v>5.1321207135674243</v>
      </c>
    </row>
    <row r="15" spans="2:12" x14ac:dyDescent="0.2">
      <c r="B15" t="s">
        <v>11</v>
      </c>
      <c r="C15">
        <v>344.11305427178871</v>
      </c>
      <c r="D15">
        <v>4.5700316482234404</v>
      </c>
      <c r="E15">
        <v>327.55981046142756</v>
      </c>
      <c r="F15">
        <v>12.153716173416552</v>
      </c>
      <c r="G15">
        <v>484.17131750790668</v>
      </c>
      <c r="H15">
        <v>7.5086351850985231</v>
      </c>
      <c r="I15">
        <v>405.97035698218451</v>
      </c>
      <c r="J15">
        <v>4.9776940742857816</v>
      </c>
      <c r="K15">
        <v>61.857302710395871</v>
      </c>
      <c r="L15">
        <v>6.3401681634038427</v>
      </c>
    </row>
    <row r="16" spans="2:12" x14ac:dyDescent="0.2">
      <c r="B16" t="s">
        <v>12</v>
      </c>
      <c r="C16">
        <v>374.38651066505139</v>
      </c>
      <c r="D16">
        <v>4.6023137519860109</v>
      </c>
      <c r="E16">
        <v>0</v>
      </c>
      <c r="G16">
        <v>489.89471730181941</v>
      </c>
      <c r="H16">
        <v>12.475271234279985</v>
      </c>
      <c r="I16">
        <v>433.19276255728312</v>
      </c>
      <c r="J16">
        <v>5.4165302385850209</v>
      </c>
      <c r="K16">
        <v>58.806251892231685</v>
      </c>
      <c r="L16">
        <v>6.2848230364410416</v>
      </c>
    </row>
    <row r="17" spans="2:12" x14ac:dyDescent="0.2">
      <c r="B17" t="s">
        <v>13</v>
      </c>
      <c r="C17">
        <v>453.15220773556388</v>
      </c>
      <c r="D17">
        <v>5.4138133115332145</v>
      </c>
      <c r="E17">
        <v>424.89273771085323</v>
      </c>
      <c r="F17">
        <v>11.799802371712358</v>
      </c>
      <c r="G17">
        <v>598.47919593083145</v>
      </c>
      <c r="H17">
        <v>9.0562984012380632</v>
      </c>
      <c r="I17">
        <v>539.18785220730467</v>
      </c>
      <c r="J17">
        <v>5.1993544068198183</v>
      </c>
      <c r="K17">
        <v>86.035644471740838</v>
      </c>
      <c r="L17">
        <v>7.2450612890154513</v>
      </c>
    </row>
    <row r="18" spans="2:12" x14ac:dyDescent="0.2">
      <c r="B18" t="s">
        <v>14</v>
      </c>
      <c r="C18">
        <v>465.41219279765733</v>
      </c>
      <c r="D18">
        <v>7.174066184795775</v>
      </c>
      <c r="E18">
        <v>416.9198778390035</v>
      </c>
      <c r="F18">
        <v>9.1971339809732608</v>
      </c>
      <c r="G18">
        <v>631.46923582976922</v>
      </c>
      <c r="H18">
        <v>7.1169415699501082</v>
      </c>
      <c r="I18">
        <v>551.80251744142242</v>
      </c>
      <c r="J18">
        <v>5.7029922878095922</v>
      </c>
      <c r="K18">
        <v>86.390324643765183</v>
      </c>
      <c r="L18">
        <v>8.3766761860117906</v>
      </c>
    </row>
    <row r="19" spans="2:12" x14ac:dyDescent="0.2">
      <c r="B19" t="s">
        <v>15</v>
      </c>
      <c r="C19">
        <v>459.05264817230557</v>
      </c>
      <c r="D19">
        <v>4.7556645770535368</v>
      </c>
      <c r="E19">
        <v>433.9256310225071</v>
      </c>
      <c r="F19">
        <v>11.718978440847451</v>
      </c>
      <c r="G19">
        <v>572.04441127654241</v>
      </c>
      <c r="H19">
        <v>10.884056138380716</v>
      </c>
      <c r="I19">
        <v>525.87186382061714</v>
      </c>
      <c r="J19">
        <v>4.0707638817834146</v>
      </c>
      <c r="K19">
        <v>66.819215648311484</v>
      </c>
      <c r="L19">
        <v>5.9744673349599191</v>
      </c>
    </row>
    <row r="20" spans="2:12" x14ac:dyDescent="0.2">
      <c r="B20" t="s">
        <v>16</v>
      </c>
      <c r="C20">
        <v>422.48936022678294</v>
      </c>
      <c r="D20">
        <v>3.4067264148699117</v>
      </c>
      <c r="E20">
        <v>406.12125257835692</v>
      </c>
      <c r="F20">
        <v>5.0796683673483169</v>
      </c>
      <c r="G20">
        <v>557.82774290701968</v>
      </c>
      <c r="H20">
        <v>4.2645540241803168</v>
      </c>
      <c r="I20">
        <v>514.94263957498333</v>
      </c>
      <c r="J20">
        <v>4.4081291726666487</v>
      </c>
      <c r="K20">
        <v>92.453279348200439</v>
      </c>
      <c r="L20">
        <v>5.6603727128795178</v>
      </c>
    </row>
    <row r="21" spans="2:12" x14ac:dyDescent="0.2">
      <c r="B21" t="s">
        <v>17</v>
      </c>
      <c r="C21">
        <v>481.61831713401557</v>
      </c>
      <c r="D21">
        <v>4.0709117497580207</v>
      </c>
      <c r="E21">
        <v>445.15078384956445</v>
      </c>
      <c r="F21">
        <v>7.0768795399009399</v>
      </c>
      <c r="G21">
        <v>603.71533646112039</v>
      </c>
      <c r="H21">
        <v>11.462473898982637</v>
      </c>
      <c r="I21">
        <v>540.41840589342644</v>
      </c>
      <c r="J21">
        <v>4.8377337621548691</v>
      </c>
      <c r="K21">
        <v>58.800088759410926</v>
      </c>
      <c r="L21">
        <v>6.0904638440886929</v>
      </c>
    </row>
    <row r="22" spans="2:12" x14ac:dyDescent="0.2">
      <c r="B22" t="s">
        <v>18</v>
      </c>
      <c r="C22">
        <v>472.07966876570555</v>
      </c>
      <c r="D22">
        <v>4.1229814445019279</v>
      </c>
      <c r="E22">
        <v>439.51910411448682</v>
      </c>
      <c r="F22">
        <v>12.869735112763552</v>
      </c>
      <c r="G22">
        <v>603.3673331303562</v>
      </c>
      <c r="H22">
        <v>9.0027230238868921</v>
      </c>
      <c r="I22">
        <v>553.90313103746382</v>
      </c>
      <c r="J22">
        <v>4.0484761228833577</v>
      </c>
      <c r="K22">
        <v>81.823462271758316</v>
      </c>
      <c r="L22">
        <v>6.0104910951034043</v>
      </c>
    </row>
    <row r="23" spans="2:12" x14ac:dyDescent="0.2">
      <c r="B23" t="s">
        <v>19</v>
      </c>
      <c r="C23">
        <v>441.67022339040727</v>
      </c>
      <c r="D23">
        <v>6.7643908725790141</v>
      </c>
      <c r="E23">
        <v>394.76643814623117</v>
      </c>
      <c r="F23">
        <v>6.5979400061421272</v>
      </c>
      <c r="G23">
        <v>608.44409051210619</v>
      </c>
      <c r="H23">
        <v>8.9052265882008026</v>
      </c>
      <c r="I23">
        <v>514.52551902957748</v>
      </c>
      <c r="J23">
        <v>5.8429988774843</v>
      </c>
      <c r="K23">
        <v>72.855295639170222</v>
      </c>
      <c r="L23">
        <v>8.8124977902223129</v>
      </c>
    </row>
    <row r="24" spans="2:12" x14ac:dyDescent="0.2">
      <c r="B24" t="s">
        <v>20</v>
      </c>
      <c r="C24">
        <v>431.08892164289182</v>
      </c>
      <c r="D24">
        <v>5.7125852360405238</v>
      </c>
      <c r="E24">
        <v>422.15032115885674</v>
      </c>
      <c r="F24">
        <v>15.137050407427939</v>
      </c>
      <c r="G24">
        <v>615.95973239426678</v>
      </c>
      <c r="H24">
        <v>11.537429670443457</v>
      </c>
      <c r="I24">
        <v>539.64476384428519</v>
      </c>
      <c r="J24">
        <v>4.3658648333893497</v>
      </c>
      <c r="K24">
        <v>108.55584220139329</v>
      </c>
      <c r="L24">
        <v>7.2169236863019863</v>
      </c>
    </row>
    <row r="25" spans="2:12" x14ac:dyDescent="0.2">
      <c r="B25" t="s">
        <v>21</v>
      </c>
      <c r="C25">
        <v>409.21074479951375</v>
      </c>
      <c r="D25">
        <v>6.2027254765683431</v>
      </c>
      <c r="E25">
        <v>387.72903617443734</v>
      </c>
      <c r="F25">
        <v>9.2349825832004626</v>
      </c>
      <c r="G25">
        <v>515.45293129236165</v>
      </c>
      <c r="H25">
        <v>12.568338084074604</v>
      </c>
      <c r="I25">
        <v>478.11821709780662</v>
      </c>
      <c r="J25">
        <v>4.6882446380964682</v>
      </c>
      <c r="K25">
        <v>68.907472298293001</v>
      </c>
      <c r="L25">
        <v>7.6672084587691112</v>
      </c>
    </row>
    <row r="26" spans="2:12" x14ac:dyDescent="0.2">
      <c r="B26" t="s">
        <v>22</v>
      </c>
      <c r="C26">
        <v>515.38854112348019</v>
      </c>
      <c r="D26">
        <v>10.584140693073429</v>
      </c>
      <c r="E26">
        <v>508.27319332870889</v>
      </c>
      <c r="F26">
        <v>17.737838589880116</v>
      </c>
      <c r="G26">
        <v>636.04112225908329</v>
      </c>
      <c r="H26">
        <v>7.663293420450211</v>
      </c>
      <c r="I26">
        <v>613.13693455846885</v>
      </c>
      <c r="J26">
        <v>5.1839001202094508</v>
      </c>
      <c r="K26">
        <v>97.748393434988714</v>
      </c>
      <c r="L26">
        <v>10.200896376599617</v>
      </c>
    </row>
    <row r="27" spans="2:12" x14ac:dyDescent="0.2">
      <c r="B27" t="s">
        <v>23</v>
      </c>
      <c r="C27">
        <v>423.671495195391</v>
      </c>
      <c r="D27">
        <v>4.5046924231623278</v>
      </c>
      <c r="E27">
        <v>394.32283780122629</v>
      </c>
      <c r="F27">
        <v>8.4419036826169069</v>
      </c>
      <c r="G27">
        <v>576.80987615176639</v>
      </c>
      <c r="H27">
        <v>10.745528995816493</v>
      </c>
      <c r="I27">
        <v>495.42060319066144</v>
      </c>
      <c r="J27">
        <v>5.2995802040887359</v>
      </c>
      <c r="K27">
        <v>71.749107995270464</v>
      </c>
      <c r="L27">
        <v>6.4649636926191052</v>
      </c>
    </row>
    <row r="28" spans="2:12" x14ac:dyDescent="0.2">
      <c r="B28" t="s">
        <v>24</v>
      </c>
      <c r="C28">
        <v>433.84781477538212</v>
      </c>
      <c r="D28">
        <v>6.0288718785736837</v>
      </c>
      <c r="E28">
        <v>378.70683741598953</v>
      </c>
      <c r="F28">
        <v>8.3390594970155387</v>
      </c>
      <c r="G28">
        <v>590.39098950179982</v>
      </c>
      <c r="H28">
        <v>10.617212775932915</v>
      </c>
      <c r="I28">
        <v>510.11022163719599</v>
      </c>
      <c r="J28">
        <v>6.0776991660409498</v>
      </c>
      <c r="K28">
        <v>76.262406861813986</v>
      </c>
      <c r="L28">
        <v>8.646125558714191</v>
      </c>
    </row>
    <row r="29" spans="2:12" x14ac:dyDescent="0.2">
      <c r="B29" t="s">
        <v>25</v>
      </c>
      <c r="C29">
        <v>350.22876950188925</v>
      </c>
      <c r="D29">
        <v>5.0532683662059199</v>
      </c>
      <c r="E29">
        <v>0</v>
      </c>
      <c r="G29">
        <v>468.45218388727875</v>
      </c>
      <c r="H29">
        <v>14.851804735104077</v>
      </c>
      <c r="I29">
        <v>385.50679306658611</v>
      </c>
      <c r="J29">
        <v>7.1755014228725003</v>
      </c>
      <c r="K29">
        <v>35.278023564696809</v>
      </c>
      <c r="L29">
        <v>8.0445134272139391</v>
      </c>
    </row>
    <row r="30" spans="2:12" x14ac:dyDescent="0.2">
      <c r="B30" t="s">
        <v>26</v>
      </c>
      <c r="C30">
        <v>446.04220934991866</v>
      </c>
      <c r="D30">
        <v>4.9503249960920321</v>
      </c>
      <c r="E30">
        <v>0</v>
      </c>
      <c r="G30">
        <v>573.62257853803294</v>
      </c>
      <c r="H30">
        <v>9.0970341666906549</v>
      </c>
      <c r="I30">
        <v>536.6323155943486</v>
      </c>
      <c r="J30">
        <v>3.9245665606778579</v>
      </c>
      <c r="K30">
        <v>90.590106244430032</v>
      </c>
      <c r="L30">
        <v>5.616590599481305</v>
      </c>
    </row>
    <row r="31" spans="2:12" x14ac:dyDescent="0.2">
      <c r="B31" t="s">
        <v>27</v>
      </c>
      <c r="C31">
        <v>463.74582694609637</v>
      </c>
      <c r="D31">
        <v>5.274913419701865</v>
      </c>
      <c r="E31">
        <v>0</v>
      </c>
      <c r="G31">
        <v>568.34267537836502</v>
      </c>
      <c r="H31">
        <v>14.64349508625129</v>
      </c>
      <c r="I31">
        <v>501.81322295127421</v>
      </c>
      <c r="J31">
        <v>4.6839003628676199</v>
      </c>
      <c r="K31">
        <v>38.067396005177834</v>
      </c>
      <c r="L31">
        <v>7.3129952299499354</v>
      </c>
    </row>
    <row r="32" spans="2:12" x14ac:dyDescent="0.2">
      <c r="B32" t="s">
        <v>28</v>
      </c>
      <c r="C32">
        <v>409.01872116043955</v>
      </c>
      <c r="D32">
        <v>7.8421392153549707</v>
      </c>
      <c r="E32">
        <v>382.20681803536894</v>
      </c>
      <c r="F32">
        <v>10.378110696320011</v>
      </c>
      <c r="G32">
        <v>563.32612502845768</v>
      </c>
      <c r="H32">
        <v>12.471175835214934</v>
      </c>
      <c r="I32">
        <v>505.9519920011378</v>
      </c>
      <c r="J32">
        <v>7.6295660406472372</v>
      </c>
      <c r="K32">
        <v>96.933270840698214</v>
      </c>
      <c r="L32">
        <v>9.9229479407328149</v>
      </c>
    </row>
    <row r="33" spans="2:12" x14ac:dyDescent="0.2">
      <c r="B33" t="s">
        <v>29</v>
      </c>
      <c r="C33">
        <v>431.64055782895184</v>
      </c>
      <c r="D33">
        <v>3.385878393649743</v>
      </c>
      <c r="E33">
        <v>413.54160580315352</v>
      </c>
      <c r="F33">
        <v>6.9645256533684394</v>
      </c>
      <c r="G33">
        <v>587.7874552567589</v>
      </c>
      <c r="H33">
        <v>4.4886796752573659</v>
      </c>
      <c r="I33">
        <v>522.75432529151647</v>
      </c>
      <c r="J33">
        <v>3.2795385699199135</v>
      </c>
      <c r="K33">
        <v>91.113767462564454</v>
      </c>
      <c r="L33">
        <v>4.7697358781714687</v>
      </c>
    </row>
    <row r="34" spans="2:12" x14ac:dyDescent="0.2">
      <c r="B34" t="s">
        <v>30</v>
      </c>
      <c r="C34">
        <v>341.49218771602528</v>
      </c>
      <c r="D34">
        <v>4.6976424550216196</v>
      </c>
      <c r="E34">
        <v>0</v>
      </c>
      <c r="G34">
        <v>431.94874915333639</v>
      </c>
      <c r="H34">
        <v>14.883636742938883</v>
      </c>
      <c r="I34">
        <v>404.77365871448319</v>
      </c>
      <c r="J34">
        <v>6.5673274371632511</v>
      </c>
      <c r="K34">
        <v>63.281470998457898</v>
      </c>
      <c r="L34">
        <v>8.2849417111302639</v>
      </c>
    </row>
    <row r="35" spans="2:12" x14ac:dyDescent="0.2">
      <c r="B35" t="s">
        <v>31</v>
      </c>
      <c r="C35">
        <v>476.36662039016795</v>
      </c>
      <c r="D35">
        <v>5.4873650318048321</v>
      </c>
      <c r="E35">
        <v>457.7810619735958</v>
      </c>
      <c r="F35">
        <v>9.5785154895526112</v>
      </c>
      <c r="G35">
        <v>621.69225919027076</v>
      </c>
      <c r="H35">
        <v>7.0202111476910645</v>
      </c>
      <c r="I35">
        <v>577.11969197075302</v>
      </c>
      <c r="J35">
        <v>4.7201432985704974</v>
      </c>
      <c r="K35">
        <v>100.75307158058511</v>
      </c>
      <c r="L35">
        <v>6.9361375617992849</v>
      </c>
    </row>
    <row r="36" spans="2:12" x14ac:dyDescent="0.2">
      <c r="B36" t="s">
        <v>32</v>
      </c>
      <c r="C36">
        <v>405.59044787518701</v>
      </c>
      <c r="D36">
        <v>4.4271064175202</v>
      </c>
      <c r="E36">
        <v>0</v>
      </c>
      <c r="G36">
        <v>0</v>
      </c>
      <c r="I36">
        <v>438.84231140149444</v>
      </c>
      <c r="J36">
        <v>5.4039633173059016</v>
      </c>
      <c r="K36">
        <v>33.251863526307339</v>
      </c>
      <c r="L36">
        <v>6.3387908992923911</v>
      </c>
    </row>
    <row r="37" spans="2:12" x14ac:dyDescent="0.2">
      <c r="B37" t="s">
        <v>33</v>
      </c>
      <c r="C37">
        <v>479.69559601847607</v>
      </c>
      <c r="D37">
        <v>7.8970020262218164</v>
      </c>
      <c r="E37">
        <v>442.8621480463666</v>
      </c>
      <c r="F37">
        <v>8.6515587098684286</v>
      </c>
      <c r="G37">
        <v>641.52796085835587</v>
      </c>
      <c r="H37">
        <v>7.2990549556563451</v>
      </c>
      <c r="I37">
        <v>615.31986946195548</v>
      </c>
      <c r="J37">
        <v>9.5352542851218161</v>
      </c>
      <c r="K37">
        <v>135.62427344347938</v>
      </c>
      <c r="L37">
        <v>11.449052593503042</v>
      </c>
    </row>
    <row r="38" spans="2:12" x14ac:dyDescent="0.2">
      <c r="B38" t="s">
        <v>34</v>
      </c>
      <c r="C38">
        <v>0</v>
      </c>
      <c r="E38">
        <v>0</v>
      </c>
      <c r="G38">
        <v>0</v>
      </c>
      <c r="I38">
        <v>0</v>
      </c>
      <c r="K38">
        <v>0</v>
      </c>
    </row>
    <row r="39" spans="2:12" x14ac:dyDescent="0.2">
      <c r="B39" t="s">
        <v>35</v>
      </c>
      <c r="C39">
        <v>428.07386227711635</v>
      </c>
      <c r="D39">
        <v>5.1274290278809094</v>
      </c>
      <c r="E39">
        <v>407.27615943235065</v>
      </c>
      <c r="F39">
        <v>9.4158020211011486</v>
      </c>
      <c r="G39">
        <v>568.40227429685035</v>
      </c>
      <c r="H39">
        <v>10.876688767123182</v>
      </c>
      <c r="I39">
        <v>502.45534552953745</v>
      </c>
      <c r="J39">
        <v>5.435682106219673</v>
      </c>
      <c r="K39">
        <v>74.381483252421077</v>
      </c>
      <c r="L39">
        <v>7.4587804903123596</v>
      </c>
    </row>
    <row r="40" spans="2:12" x14ac:dyDescent="0.2">
      <c r="B40" t="s">
        <v>36</v>
      </c>
      <c r="C40">
        <v>435.99073488616636</v>
      </c>
      <c r="D40">
        <v>4.3740824840737007</v>
      </c>
      <c r="E40">
        <v>417.01007492887157</v>
      </c>
      <c r="F40">
        <v>13.857711703891935</v>
      </c>
      <c r="G40">
        <v>600.81404118374201</v>
      </c>
      <c r="H40">
        <v>8.8400099379659451</v>
      </c>
      <c r="I40">
        <v>518.33254475335741</v>
      </c>
      <c r="J40">
        <v>4.7504768793732515</v>
      </c>
      <c r="K40">
        <v>82.341809867191031</v>
      </c>
      <c r="L40">
        <v>6.9789583253762206</v>
      </c>
    </row>
    <row r="41" spans="2:12" x14ac:dyDescent="0.2">
      <c r="B41" t="s">
        <v>37</v>
      </c>
      <c r="C41">
        <v>459.79450172848294</v>
      </c>
      <c r="D41">
        <v>6.3457651977302749</v>
      </c>
      <c r="E41">
        <v>415.05558375146887</v>
      </c>
      <c r="F41">
        <v>8.7133335177496249</v>
      </c>
      <c r="G41">
        <v>566.57590384529499</v>
      </c>
      <c r="H41">
        <v>11.080509267990443</v>
      </c>
      <c r="I41">
        <v>513.40258893772068</v>
      </c>
      <c r="J41">
        <v>6.3736845751840034</v>
      </c>
      <c r="K41">
        <v>53.608087209237731</v>
      </c>
      <c r="L41">
        <v>9.015085324886611</v>
      </c>
    </row>
    <row r="42" spans="2:12" x14ac:dyDescent="0.2">
      <c r="B42" t="s">
        <v>38</v>
      </c>
      <c r="C42">
        <v>474.6210721949011</v>
      </c>
      <c r="D42">
        <v>4.5392447837260947</v>
      </c>
      <c r="E42">
        <v>463.4247989333121</v>
      </c>
      <c r="F42">
        <v>8.432738800738754</v>
      </c>
      <c r="G42">
        <v>583.20446219461451</v>
      </c>
      <c r="H42">
        <v>10.463074618630861</v>
      </c>
      <c r="I42">
        <v>589.51477036732558</v>
      </c>
      <c r="J42">
        <v>3.7207148575695821</v>
      </c>
      <c r="K42">
        <v>114.89369817242451</v>
      </c>
      <c r="L42">
        <v>5.6196405740529451</v>
      </c>
    </row>
    <row r="43" spans="2:12" x14ac:dyDescent="0.2">
      <c r="B43" t="s">
        <v>39</v>
      </c>
      <c r="C43">
        <v>376.76495614207346</v>
      </c>
      <c r="D43">
        <v>1.9774508676138374</v>
      </c>
      <c r="E43">
        <v>363.30694586204299</v>
      </c>
      <c r="F43">
        <v>9.1701491275244056</v>
      </c>
      <c r="G43">
        <v>470.84148413372225</v>
      </c>
      <c r="H43">
        <v>7.4206614128531161</v>
      </c>
      <c r="I43">
        <v>440.5899888481614</v>
      </c>
      <c r="J43">
        <v>2.4369267637931848</v>
      </c>
      <c r="K43">
        <v>63.825032706088024</v>
      </c>
      <c r="L43">
        <v>3.0436350251965996</v>
      </c>
    </row>
    <row r="44" spans="2:12" x14ac:dyDescent="0.2">
      <c r="B44" t="s">
        <v>40</v>
      </c>
      <c r="C44">
        <v>372.77023118733842</v>
      </c>
      <c r="D44">
        <v>5.5927060834380846</v>
      </c>
      <c r="E44">
        <v>333.76697817344359</v>
      </c>
      <c r="F44">
        <v>14.166283355322866</v>
      </c>
      <c r="G44">
        <v>498.53420016568919</v>
      </c>
      <c r="H44">
        <v>13.637016500905801</v>
      </c>
      <c r="I44">
        <v>426.1351863821713</v>
      </c>
      <c r="J44">
        <v>3.9669488519244029</v>
      </c>
      <c r="K44">
        <v>53.364955194832923</v>
      </c>
      <c r="L44">
        <v>7.2742761670396021</v>
      </c>
    </row>
    <row r="45" spans="2:12" x14ac:dyDescent="0.2">
      <c r="B45" t="s">
        <v>41</v>
      </c>
      <c r="C45">
        <v>377.32127031324933</v>
      </c>
      <c r="D45">
        <v>4.344907253444922</v>
      </c>
      <c r="E45">
        <v>0</v>
      </c>
      <c r="G45">
        <v>0</v>
      </c>
      <c r="I45">
        <v>448.70507684206763</v>
      </c>
      <c r="J45">
        <v>4.8943646199998705</v>
      </c>
      <c r="K45">
        <v>71.383806528818312</v>
      </c>
      <c r="L45">
        <v>5.456984762418033</v>
      </c>
    </row>
    <row r="46" spans="2:12" x14ac:dyDescent="0.2">
      <c r="B46" t="s">
        <v>42</v>
      </c>
      <c r="C46">
        <v>444.76400362235609</v>
      </c>
      <c r="D46">
        <v>7.1176635319807273</v>
      </c>
      <c r="E46">
        <v>437.3289009628179</v>
      </c>
      <c r="F46">
        <v>10.661864286290195</v>
      </c>
      <c r="G46">
        <v>643.66361161248096</v>
      </c>
      <c r="H46">
        <v>7.3449049447240471</v>
      </c>
      <c r="I46">
        <v>564.28039540763245</v>
      </c>
      <c r="J46">
        <v>7.010438027588008</v>
      </c>
      <c r="K46">
        <v>119.51639178527626</v>
      </c>
      <c r="L46">
        <v>9.820791828669396</v>
      </c>
    </row>
    <row r="47" spans="2:12" x14ac:dyDescent="0.2">
      <c r="B47" t="s">
        <v>43</v>
      </c>
    </row>
    <row r="48" spans="2:12" x14ac:dyDescent="0.2">
      <c r="B48" t="s">
        <v>44</v>
      </c>
      <c r="C48">
        <v>431.5965533106878</v>
      </c>
      <c r="D48">
        <v>4.6249007672386284</v>
      </c>
      <c r="E48">
        <v>0</v>
      </c>
      <c r="G48">
        <v>651.09139670706861</v>
      </c>
      <c r="H48">
        <v>18.564305821490045</v>
      </c>
      <c r="I48">
        <v>554.3859259720175</v>
      </c>
      <c r="J48">
        <v>7.3533511063569454</v>
      </c>
      <c r="K48">
        <v>122.78937266132981</v>
      </c>
      <c r="L48">
        <v>8.5146950232670697</v>
      </c>
    </row>
    <row r="49" spans="2:12" x14ac:dyDescent="0.2">
      <c r="B49" t="s">
        <v>45</v>
      </c>
      <c r="C49">
        <v>321.45930393743527</v>
      </c>
      <c r="D49">
        <v>4.2104963346338478</v>
      </c>
      <c r="E49">
        <v>0</v>
      </c>
      <c r="G49">
        <v>478.92463711925507</v>
      </c>
      <c r="H49">
        <v>12.994144795590637</v>
      </c>
      <c r="I49">
        <v>407.40703739532222</v>
      </c>
      <c r="J49">
        <v>5.6609521395178914</v>
      </c>
      <c r="K49">
        <v>85.947733457886883</v>
      </c>
      <c r="L49">
        <v>6.1605421212530835</v>
      </c>
    </row>
    <row r="50" spans="2:12" x14ac:dyDescent="0.2">
      <c r="B50" t="s">
        <v>46</v>
      </c>
      <c r="C50">
        <v>467.81707577104299</v>
      </c>
      <c r="D50">
        <v>4.422280103541059</v>
      </c>
      <c r="E50">
        <v>439.49707007624903</v>
      </c>
      <c r="F50">
        <v>13.838686672649724</v>
      </c>
      <c r="G50">
        <v>626.61568911657537</v>
      </c>
      <c r="H50">
        <v>13.943888104209719</v>
      </c>
      <c r="I50">
        <v>543.13687974399443</v>
      </c>
      <c r="J50">
        <v>7.2656009597841074</v>
      </c>
      <c r="K50">
        <v>75.319803972951391</v>
      </c>
      <c r="L50">
        <v>7.5326397399534724</v>
      </c>
    </row>
    <row r="51" spans="2:12" x14ac:dyDescent="0.2">
      <c r="B51" t="s">
        <v>47</v>
      </c>
      <c r="C51">
        <v>435.42749014555534</v>
      </c>
      <c r="D51">
        <v>6.522768522226321</v>
      </c>
      <c r="E51">
        <v>380.32098549871796</v>
      </c>
      <c r="F51">
        <v>16.734129347365975</v>
      </c>
      <c r="G51">
        <v>605.41030142585646</v>
      </c>
      <c r="H51">
        <v>7.9851146891125842</v>
      </c>
      <c r="I51">
        <v>516.92274671325629</v>
      </c>
      <c r="J51">
        <v>5.4256775994829001</v>
      </c>
      <c r="K51">
        <v>81.495256567701034</v>
      </c>
      <c r="L51">
        <v>7.5182537592568837</v>
      </c>
    </row>
    <row r="52" spans="2:12" x14ac:dyDescent="0.2">
      <c r="B52" t="s">
        <v>48</v>
      </c>
      <c r="C52">
        <v>322.75002043581344</v>
      </c>
      <c r="D52">
        <v>2.6214781561706664</v>
      </c>
      <c r="E52">
        <v>348.95974267027236</v>
      </c>
      <c r="F52">
        <v>11.726734983277501</v>
      </c>
      <c r="G52">
        <v>514.79715797381266</v>
      </c>
      <c r="H52">
        <v>7.910217766073254</v>
      </c>
      <c r="I52">
        <v>414.65788852354171</v>
      </c>
      <c r="J52">
        <v>3.5430938483006393</v>
      </c>
      <c r="K52">
        <v>91.907868087728332</v>
      </c>
      <c r="L52">
        <v>3.995189104490811</v>
      </c>
    </row>
    <row r="53" spans="2:12" x14ac:dyDescent="0.2">
      <c r="B53" t="s">
        <v>49</v>
      </c>
      <c r="C53">
        <v>555.33088020472758</v>
      </c>
      <c r="D53">
        <v>8.1675553462177124</v>
      </c>
      <c r="E53">
        <v>497.85928632994012</v>
      </c>
      <c r="F53">
        <v>7.3258497178442452</v>
      </c>
      <c r="G53">
        <v>663.31063045109897</v>
      </c>
      <c r="H53">
        <v>9.5190851807710519</v>
      </c>
      <c r="I53">
        <v>638.5356151976066</v>
      </c>
      <c r="J53">
        <v>5.3162697702913659</v>
      </c>
      <c r="K53">
        <v>83.204734992878983</v>
      </c>
      <c r="L53">
        <v>9.7270243489338739</v>
      </c>
    </row>
    <row r="54" spans="2:12" x14ac:dyDescent="0.2">
      <c r="B54" t="s">
        <v>50</v>
      </c>
      <c r="C54">
        <v>454.37694198965573</v>
      </c>
      <c r="D54">
        <v>9.8105711707219783</v>
      </c>
      <c r="E54">
        <v>0</v>
      </c>
      <c r="G54">
        <v>0</v>
      </c>
      <c r="I54">
        <v>496.95791695502362</v>
      </c>
      <c r="J54">
        <v>7.7173950976029646</v>
      </c>
      <c r="K54">
        <v>42.58097496536783</v>
      </c>
      <c r="L54">
        <v>12.641357138868811</v>
      </c>
    </row>
    <row r="55" spans="2:12" x14ac:dyDescent="0.2">
      <c r="B55" t="s">
        <v>51</v>
      </c>
      <c r="C55">
        <v>401.17946561773738</v>
      </c>
      <c r="D55">
        <v>5.275093902877714</v>
      </c>
      <c r="E55">
        <v>412.84194388859225</v>
      </c>
      <c r="F55">
        <v>16.663014625816825</v>
      </c>
      <c r="G55">
        <v>544.772655701541</v>
      </c>
      <c r="H55">
        <v>14.260753827641809</v>
      </c>
      <c r="I55">
        <v>465.38646720697528</v>
      </c>
      <c r="J55">
        <v>6.5153612585191638</v>
      </c>
      <c r="K55">
        <v>64.207001589237933</v>
      </c>
      <c r="L55">
        <v>7.8516315784646169</v>
      </c>
    </row>
    <row r="56" spans="2:12" x14ac:dyDescent="0.2">
      <c r="B56" t="s">
        <v>52</v>
      </c>
      <c r="C56">
        <v>455.70930224824815</v>
      </c>
      <c r="D56">
        <v>6.0670795751546418</v>
      </c>
      <c r="E56">
        <v>404.87366706766983</v>
      </c>
      <c r="F56">
        <v>12.769789863268587</v>
      </c>
      <c r="G56">
        <v>556.21308152454469</v>
      </c>
      <c r="H56">
        <v>12.975265688185155</v>
      </c>
      <c r="I56">
        <v>483.18664187225249</v>
      </c>
      <c r="J56">
        <v>5.2949023805538173</v>
      </c>
      <c r="K56">
        <v>27.477339624004358</v>
      </c>
      <c r="L56">
        <v>7.3728502093030759</v>
      </c>
    </row>
    <row r="57" spans="2:12" x14ac:dyDescent="0.2">
      <c r="B57" t="s">
        <v>53</v>
      </c>
      <c r="C57">
        <v>487.6758561072902</v>
      </c>
      <c r="D57">
        <v>4.1776783221270417</v>
      </c>
      <c r="E57">
        <v>464.62991491565185</v>
      </c>
      <c r="F57">
        <v>12.377448667813921</v>
      </c>
      <c r="G57">
        <v>669.38916129642348</v>
      </c>
      <c r="H57">
        <v>9.5218766595079849</v>
      </c>
      <c r="I57">
        <v>637.22482774279877</v>
      </c>
      <c r="J57">
        <v>4.3721376905430152</v>
      </c>
      <c r="K57">
        <v>149.54897163550845</v>
      </c>
      <c r="L57">
        <v>6.0168422166131457</v>
      </c>
    </row>
    <row r="58" spans="2:12" x14ac:dyDescent="0.2">
      <c r="B58" t="s">
        <v>54</v>
      </c>
      <c r="C58">
        <v>396.78144553818089</v>
      </c>
      <c r="D58">
        <v>4.9014207050777241</v>
      </c>
      <c r="E58">
        <v>373.70415838231935</v>
      </c>
      <c r="F58">
        <v>16.464288815825316</v>
      </c>
      <c r="G58">
        <v>543.92257419728946</v>
      </c>
      <c r="H58">
        <v>12.559298700606416</v>
      </c>
      <c r="I58">
        <v>466.88341045053943</v>
      </c>
      <c r="J58">
        <v>5.718151942679599</v>
      </c>
      <c r="K58">
        <v>70.101964912358525</v>
      </c>
      <c r="L58">
        <v>7.2601373006043337</v>
      </c>
    </row>
    <row r="59" spans="2:12" x14ac:dyDescent="0.2">
      <c r="B59" t="s">
        <v>55</v>
      </c>
      <c r="C59">
        <v>420.35579379475712</v>
      </c>
      <c r="D59">
        <v>7.2808881348678849</v>
      </c>
      <c r="E59">
        <v>367.7689728950013</v>
      </c>
      <c r="F59">
        <v>11.475366936806628</v>
      </c>
      <c r="G59">
        <v>590.3985432477441</v>
      </c>
      <c r="H59">
        <v>10.239080344491327</v>
      </c>
      <c r="I59">
        <v>524.72313467334834</v>
      </c>
      <c r="J59">
        <v>7.4737698913449551</v>
      </c>
      <c r="K59">
        <v>104.36734087859122</v>
      </c>
      <c r="L59">
        <v>9.1683038241756822</v>
      </c>
    </row>
    <row r="60" spans="2:12" x14ac:dyDescent="0.2">
      <c r="B60" t="s">
        <v>56</v>
      </c>
      <c r="C60">
        <v>451.64329046345222</v>
      </c>
      <c r="D60">
        <v>5.3313499260438588</v>
      </c>
      <c r="E60">
        <v>414.36129234927671</v>
      </c>
      <c r="F60">
        <v>11.229082619695864</v>
      </c>
      <c r="G60">
        <v>606.99392357517195</v>
      </c>
      <c r="H60">
        <v>10.673454125829558</v>
      </c>
      <c r="I60">
        <v>529.54322288064066</v>
      </c>
      <c r="J60">
        <v>6.0403503756464856</v>
      </c>
      <c r="K60">
        <v>77.899932417188509</v>
      </c>
      <c r="L60">
        <v>8.0769542715200231</v>
      </c>
    </row>
    <row r="61" spans="2:12" x14ac:dyDescent="0.2">
      <c r="B61" t="s">
        <v>57</v>
      </c>
      <c r="C61">
        <v>467.2227756160778</v>
      </c>
      <c r="D61">
        <v>4.6833340252402111</v>
      </c>
      <c r="E61">
        <v>0</v>
      </c>
      <c r="G61">
        <v>556.15785235328019</v>
      </c>
      <c r="H61">
        <v>15.20726840173532</v>
      </c>
      <c r="I61">
        <v>474.33099088770507</v>
      </c>
      <c r="J61">
        <v>4.1748581818082622</v>
      </c>
      <c r="K61">
        <v>7.1082152716272731</v>
      </c>
      <c r="L61">
        <v>5.2770333186586127</v>
      </c>
    </row>
    <row r="62" spans="2:12" x14ac:dyDescent="0.2">
      <c r="B62" t="s">
        <v>58</v>
      </c>
      <c r="C62">
        <v>477.15925682595781</v>
      </c>
      <c r="D62">
        <v>6.432066415111569</v>
      </c>
      <c r="E62">
        <v>434.02566282820339</v>
      </c>
      <c r="F62">
        <v>8.8926742415499476</v>
      </c>
      <c r="G62">
        <v>672.21487744298383</v>
      </c>
      <c r="H62">
        <v>7.2340761641328584</v>
      </c>
      <c r="I62">
        <v>607.8551859262958</v>
      </c>
      <c r="J62">
        <v>6.4695757039397357</v>
      </c>
      <c r="K62">
        <v>130.69592910033802</v>
      </c>
      <c r="L62">
        <v>8.6854315770787451</v>
      </c>
    </row>
    <row r="63" spans="2:12" x14ac:dyDescent="0.2">
      <c r="B63" t="s">
        <v>59</v>
      </c>
      <c r="C63">
        <v>378.17433203394694</v>
      </c>
      <c r="D63">
        <v>4.3912376177634034</v>
      </c>
      <c r="E63">
        <v>0</v>
      </c>
      <c r="G63">
        <v>541.17260019292678</v>
      </c>
      <c r="H63">
        <v>9.6328233932652001</v>
      </c>
      <c r="I63">
        <v>445.96011798842829</v>
      </c>
      <c r="J63">
        <v>4.9753271565867925</v>
      </c>
      <c r="K63">
        <v>67.785785954481327</v>
      </c>
      <c r="L63">
        <v>6.2637108829782351</v>
      </c>
    </row>
    <row r="64" spans="2:12" x14ac:dyDescent="0.2">
      <c r="B64" t="s">
        <v>60</v>
      </c>
      <c r="C64">
        <v>371.49716877260045</v>
      </c>
      <c r="D64">
        <v>4.6892124881527844</v>
      </c>
      <c r="E64">
        <v>353.56730802847358</v>
      </c>
      <c r="F64">
        <v>14.894309444106112</v>
      </c>
      <c r="G64">
        <v>431.66539245850885</v>
      </c>
      <c r="H64">
        <v>11.890414971930806</v>
      </c>
      <c r="I64">
        <v>413.02287518805997</v>
      </c>
      <c r="J64">
        <v>8.6554813408345836</v>
      </c>
      <c r="K64">
        <v>41.525706415459481</v>
      </c>
      <c r="L64">
        <v>8.8887353360149213</v>
      </c>
    </row>
    <row r="65" spans="2:12" x14ac:dyDescent="0.2">
      <c r="B65" t="s">
        <v>61</v>
      </c>
      <c r="C65">
        <v>404.22867421783161</v>
      </c>
      <c r="D65">
        <v>5.8694996645945867</v>
      </c>
      <c r="E65">
        <v>386.1615523105105</v>
      </c>
      <c r="F65">
        <v>9.0553609563007829</v>
      </c>
      <c r="G65">
        <v>557.40001317292217</v>
      </c>
      <c r="H65">
        <v>10.21900486662161</v>
      </c>
      <c r="I65">
        <v>467.56827986139473</v>
      </c>
      <c r="J65">
        <v>7.8761879417519332</v>
      </c>
      <c r="K65">
        <v>63.339605643563054</v>
      </c>
      <c r="L65">
        <v>8.8450063086073758</v>
      </c>
    </row>
    <row r="66" spans="2:12" x14ac:dyDescent="0.2">
      <c r="B66" t="s">
        <v>62</v>
      </c>
      <c r="C66">
        <v>359.80074770275496</v>
      </c>
      <c r="D66">
        <v>5.3746270957920359</v>
      </c>
      <c r="E66">
        <v>337.0403407488493</v>
      </c>
      <c r="F66">
        <v>12.404943970939756</v>
      </c>
      <c r="G66">
        <v>510.74154993859321</v>
      </c>
      <c r="H66">
        <v>9.0174441491594504</v>
      </c>
      <c r="I66">
        <v>446.97775444865329</v>
      </c>
      <c r="J66">
        <v>4.8195203293238817</v>
      </c>
      <c r="K66">
        <v>87.177006745898396</v>
      </c>
      <c r="L66">
        <v>6.9895338075961142</v>
      </c>
    </row>
    <row r="67" spans="2:12" x14ac:dyDescent="0.2">
      <c r="B67" t="s">
        <v>63</v>
      </c>
      <c r="C67">
        <v>427.75118530164139</v>
      </c>
      <c r="D67">
        <v>5.1075237690552768</v>
      </c>
      <c r="E67">
        <v>388.40606779633885</v>
      </c>
      <c r="F67">
        <v>11.234970928587035</v>
      </c>
      <c r="G67">
        <v>591.62741323288094</v>
      </c>
      <c r="H67">
        <v>8.1708249742636543</v>
      </c>
      <c r="I67">
        <v>515.80215021873789</v>
      </c>
      <c r="J67">
        <v>6.7043572145133234</v>
      </c>
      <c r="K67">
        <v>88.050964917096536</v>
      </c>
      <c r="L67">
        <v>7.6713250516398146</v>
      </c>
    </row>
    <row r="68" spans="2:12" x14ac:dyDescent="0.2">
      <c r="B68" t="s">
        <v>64</v>
      </c>
      <c r="C68">
        <v>466.92592259556835</v>
      </c>
      <c r="D68">
        <v>6.3035183133669266</v>
      </c>
      <c r="E68">
        <v>433.70941205465152</v>
      </c>
      <c r="F68">
        <v>11.834194256333872</v>
      </c>
      <c r="G68">
        <v>581.376786731572</v>
      </c>
      <c r="H68">
        <v>8.6053224949952032</v>
      </c>
      <c r="I68">
        <v>552.17777444795433</v>
      </c>
      <c r="J68">
        <v>7.298693406743376</v>
      </c>
      <c r="K68">
        <v>85.251851852385997</v>
      </c>
      <c r="L68">
        <v>8.9524251006124764</v>
      </c>
    </row>
  </sheetData>
  <phoneticPr fontId="0" type="noConversion"/>
  <pageMargins left="0.75" right="0.75" top="1" bottom="1" header="0.5" footer="0.5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67"/>
  <sheetViews>
    <sheetView topLeftCell="A28" workbookViewId="0">
      <selection activeCell="E4" sqref="E4"/>
    </sheetView>
  </sheetViews>
  <sheetFormatPr defaultRowHeight="12.75" x14ac:dyDescent="0.2"/>
  <cols>
    <col min="4" max="4" width="9.5703125" bestFit="1" customWidth="1"/>
    <col min="5" max="5" width="9.28515625" bestFit="1" customWidth="1"/>
    <col min="6" max="6" width="9.5703125" bestFit="1" customWidth="1"/>
    <col min="7" max="7" width="9.28515625" bestFit="1" customWidth="1"/>
    <col min="8" max="8" width="9.5703125" bestFit="1" customWidth="1"/>
    <col min="9" max="9" width="9.28515625" bestFit="1" customWidth="1"/>
    <col min="10" max="10" width="9.5703125" bestFit="1" customWidth="1"/>
    <col min="11" max="11" width="9.28515625" bestFit="1" customWidth="1"/>
    <col min="12" max="12" width="10.140625" bestFit="1" customWidth="1"/>
    <col min="13" max="13" width="9.28515625" bestFit="1" customWidth="1"/>
  </cols>
  <sheetData>
    <row r="2" spans="2:13" x14ac:dyDescent="0.2">
      <c r="D2" t="s">
        <v>87</v>
      </c>
      <c r="E2" t="s">
        <v>88</v>
      </c>
      <c r="F2" t="s">
        <v>87</v>
      </c>
      <c r="G2" t="s">
        <v>88</v>
      </c>
      <c r="H2" t="s">
        <v>87</v>
      </c>
      <c r="I2" t="s">
        <v>88</v>
      </c>
      <c r="J2" t="s">
        <v>87</v>
      </c>
      <c r="K2" t="s">
        <v>88</v>
      </c>
      <c r="L2" t="s">
        <v>87</v>
      </c>
      <c r="M2" t="s">
        <v>246</v>
      </c>
    </row>
    <row r="3" spans="2:13" x14ac:dyDescent="0.2">
      <c r="D3" t="s">
        <v>242</v>
      </c>
      <c r="E3" t="s">
        <v>242</v>
      </c>
      <c r="F3" t="s">
        <v>243</v>
      </c>
      <c r="G3" t="s">
        <v>243</v>
      </c>
      <c r="H3" t="s">
        <v>244</v>
      </c>
      <c r="I3" t="s">
        <v>244</v>
      </c>
      <c r="J3" t="s">
        <v>245</v>
      </c>
      <c r="K3" t="s">
        <v>245</v>
      </c>
      <c r="L3" t="s">
        <v>92</v>
      </c>
      <c r="M3" t="s">
        <v>92</v>
      </c>
    </row>
    <row r="4" spans="2:13" x14ac:dyDescent="0.2">
      <c r="B4" t="s">
        <v>48</v>
      </c>
      <c r="C4" t="str">
        <f>VLOOKUP(B4,xwalk!$A$1:$B$66,2,FALSE)</f>
        <v>Qatar</v>
      </c>
      <c r="D4" s="2">
        <v>514.79715797381266</v>
      </c>
      <c r="E4" s="2">
        <v>7.910217766073254</v>
      </c>
      <c r="F4" s="2">
        <v>348.95974267027236</v>
      </c>
      <c r="G4" s="2">
        <v>11.726734983277501</v>
      </c>
      <c r="H4" s="2">
        <v>322.75002043581344</v>
      </c>
      <c r="I4" s="2">
        <v>2.6214781561706664</v>
      </c>
      <c r="J4" s="2">
        <v>414.65788852354171</v>
      </c>
      <c r="K4" s="2">
        <v>3.5430938483006393</v>
      </c>
      <c r="L4" s="2">
        <v>-100.13926945027094</v>
      </c>
      <c r="M4" s="1">
        <v>8.9515986559867497E-31</v>
      </c>
    </row>
    <row r="5" spans="2:13" x14ac:dyDescent="0.2">
      <c r="B5" t="s">
        <v>44</v>
      </c>
      <c r="C5" t="str">
        <f>VLOOKUP(B5,xwalk!$A$1:$B$66,2,FALSE)</f>
        <v>New Zealand</v>
      </c>
      <c r="D5" s="2">
        <v>651.09139670706861</v>
      </c>
      <c r="E5" s="2">
        <v>18.564305821490045</v>
      </c>
      <c r="F5" s="2">
        <v>407.77395804543244</v>
      </c>
      <c r="G5" s="2">
        <v>19.66943436266391</v>
      </c>
      <c r="H5" s="2">
        <v>431.5965533106878</v>
      </c>
      <c r="I5" s="2">
        <v>4.6249007672386284</v>
      </c>
      <c r="J5" s="2">
        <v>554.3859259720175</v>
      </c>
      <c r="K5" s="2">
        <v>7.3533511063569454</v>
      </c>
      <c r="L5" s="2">
        <v>-96.705470735051051</v>
      </c>
      <c r="M5" s="1">
        <v>2.3618632716289448E-7</v>
      </c>
    </row>
    <row r="6" spans="2:13" x14ac:dyDescent="0.2">
      <c r="B6" t="s">
        <v>59</v>
      </c>
      <c r="C6" t="str">
        <f>VLOOKUP(B6,xwalk!$A$1:$B$66,2,FALSE)</f>
        <v>Thailand</v>
      </c>
      <c r="D6" s="2">
        <v>541.17260019292678</v>
      </c>
      <c r="E6" s="2">
        <v>9.6328233932652001</v>
      </c>
      <c r="F6" s="2">
        <v>390.96193984558016</v>
      </c>
      <c r="G6" s="2">
        <v>19.960955965918483</v>
      </c>
      <c r="H6" s="2">
        <v>378.17433203394694</v>
      </c>
      <c r="I6" s="2">
        <v>4.3912376177634034</v>
      </c>
      <c r="J6" s="2">
        <v>445.96011798842829</v>
      </c>
      <c r="K6" s="2">
        <v>4.9753271565867925</v>
      </c>
      <c r="L6" s="2">
        <v>-95.212482204498599</v>
      </c>
      <c r="M6" s="1">
        <v>1.0194236540458304E-25</v>
      </c>
    </row>
    <row r="7" spans="2:13" x14ac:dyDescent="0.2">
      <c r="B7" t="s">
        <v>19</v>
      </c>
      <c r="C7" t="str">
        <f>VLOOKUP(B7,xwalk!$A$1:$B$66,2,FALSE)</f>
        <v>France</v>
      </c>
      <c r="D7" s="2">
        <v>608.44409051210619</v>
      </c>
      <c r="E7" s="2">
        <v>8.9052265882008026</v>
      </c>
      <c r="F7" s="2">
        <v>394.76643814623117</v>
      </c>
      <c r="G7" s="2">
        <v>6.5979400061421272</v>
      </c>
      <c r="H7" s="2">
        <v>441.67022339040727</v>
      </c>
      <c r="I7" s="2">
        <v>6.7643908725790141</v>
      </c>
      <c r="J7" s="2">
        <v>514.52551902957748</v>
      </c>
      <c r="K7" s="2">
        <v>5.8429988774843</v>
      </c>
      <c r="L7" s="2">
        <v>-93.91857148252862</v>
      </c>
      <c r="M7" s="1">
        <v>5.3427294336490714E-18</v>
      </c>
    </row>
    <row r="8" spans="2:13" x14ac:dyDescent="0.2">
      <c r="B8" t="s">
        <v>9</v>
      </c>
      <c r="C8" t="str">
        <f>VLOOKUP(B8,xwalk!$A$1:$B$66,2,FALSE)</f>
        <v>Switzerland</v>
      </c>
      <c r="D8" s="2">
        <v>645.48991501451155</v>
      </c>
      <c r="E8" s="2">
        <v>6.7890681752736963</v>
      </c>
      <c r="F8" s="2">
        <v>421.47807279168205</v>
      </c>
      <c r="G8" s="2">
        <v>9.639402911496072</v>
      </c>
      <c r="H8" s="2">
        <v>483.01837868290096</v>
      </c>
      <c r="I8" s="2">
        <v>4.7104578245684063</v>
      </c>
      <c r="J8" s="2">
        <v>552.00028806361286</v>
      </c>
      <c r="K8" s="2">
        <v>5.2606932873997563</v>
      </c>
      <c r="L8" s="2">
        <v>-93.489626950898639</v>
      </c>
      <c r="M8" s="1">
        <v>2.2004647411077423E-30</v>
      </c>
    </row>
    <row r="9" spans="2:13" x14ac:dyDescent="0.2">
      <c r="B9" t="s">
        <v>6</v>
      </c>
      <c r="C9" t="str">
        <f>VLOOKUP(B9,xwalk!$A$1:$B$66,2,FALSE)</f>
        <v>Bulgaria</v>
      </c>
      <c r="D9" s="2">
        <v>553.05565877726701</v>
      </c>
      <c r="E9" s="2">
        <v>10.561055012330563</v>
      </c>
      <c r="F9" s="2">
        <v>400.96071689721714</v>
      </c>
      <c r="G9" s="2">
        <v>10.651802210281952</v>
      </c>
      <c r="H9" s="2">
        <v>373.69220850041376</v>
      </c>
      <c r="I9" s="2">
        <v>6.5082497529724748</v>
      </c>
      <c r="J9" s="2">
        <v>460.85283151542609</v>
      </c>
      <c r="K9" s="2">
        <v>5.7860738935800855</v>
      </c>
      <c r="L9" s="2">
        <v>-92.202827261840838</v>
      </c>
      <c r="M9" s="1">
        <v>4.4225940075928654E-17</v>
      </c>
    </row>
    <row r="10" spans="2:13" x14ac:dyDescent="0.2">
      <c r="B10" t="s">
        <v>61</v>
      </c>
      <c r="C10" t="str">
        <f>VLOOKUP(B10,xwalk!$A$1:$B$66,2,FALSE)</f>
        <v>Turkey</v>
      </c>
      <c r="D10" s="2">
        <v>557.40001317292217</v>
      </c>
      <c r="E10" s="2">
        <v>10.21900486662161</v>
      </c>
      <c r="F10" s="2">
        <v>386.1615523105105</v>
      </c>
      <c r="G10" s="2">
        <v>9.0553609563007829</v>
      </c>
      <c r="H10" s="2">
        <v>404.22867421783161</v>
      </c>
      <c r="I10" s="2">
        <v>5.8694996645945867</v>
      </c>
      <c r="J10" s="2">
        <v>467.56827986139473</v>
      </c>
      <c r="K10" s="2">
        <v>7.8761879417519332</v>
      </c>
      <c r="L10" s="2">
        <v>-89.831733311527586</v>
      </c>
      <c r="M10" s="1">
        <v>7.1897762636903269E-19</v>
      </c>
    </row>
    <row r="11" spans="2:13" x14ac:dyDescent="0.2">
      <c r="B11" t="s">
        <v>47</v>
      </c>
      <c r="C11" t="str">
        <f>VLOOKUP(B11,xwalk!$A$1:$B$66,2,FALSE)</f>
        <v>Portugal</v>
      </c>
      <c r="D11" s="2">
        <v>605.41030142585646</v>
      </c>
      <c r="E11" s="2">
        <v>7.9851146891125842</v>
      </c>
      <c r="F11" s="2">
        <v>380.32098549871796</v>
      </c>
      <c r="G11" s="2">
        <v>16.734129347365975</v>
      </c>
      <c r="H11" s="2">
        <v>435.42749014555534</v>
      </c>
      <c r="I11" s="2">
        <v>6.522768522226321</v>
      </c>
      <c r="J11" s="2">
        <v>516.92274671325629</v>
      </c>
      <c r="K11" s="2">
        <v>5.4256775994829001</v>
      </c>
      <c r="L11" s="2">
        <v>-88.487554712600115</v>
      </c>
      <c r="M11" s="1">
        <v>5.0904418688660935E-24</v>
      </c>
    </row>
    <row r="12" spans="2:13" x14ac:dyDescent="0.2">
      <c r="B12" t="s">
        <v>46</v>
      </c>
      <c r="C12" t="str">
        <f>VLOOKUP(B12,xwalk!$A$1:$B$66,2,FALSE)</f>
        <v>Poland</v>
      </c>
      <c r="D12" s="2">
        <v>626.61568911657537</v>
      </c>
      <c r="E12" s="2">
        <v>13.943888104209719</v>
      </c>
      <c r="F12" s="2">
        <v>439.49707007624903</v>
      </c>
      <c r="G12" s="2">
        <v>13.838686672649724</v>
      </c>
      <c r="H12" s="2">
        <v>467.81707577104299</v>
      </c>
      <c r="I12" s="2">
        <v>4.422280103541059</v>
      </c>
      <c r="J12" s="2">
        <v>543.13687974399443</v>
      </c>
      <c r="K12" s="2">
        <v>7.2656009597841074</v>
      </c>
      <c r="L12" s="2">
        <v>-83.478809372580926</v>
      </c>
      <c r="M12" s="1">
        <v>1.8073669843240636E-9</v>
      </c>
    </row>
    <row r="13" spans="2:13" x14ac:dyDescent="0.2">
      <c r="B13" t="s">
        <v>34</v>
      </c>
      <c r="C13" t="str">
        <f>VLOOKUP(B13,xwalk!$A$1:$B$66,2,FALSE)</f>
        <v>Liechtenstein</v>
      </c>
      <c r="D13" s="2">
        <v>640.63902326168068</v>
      </c>
      <c r="E13" s="2">
        <v>16.607083957110397</v>
      </c>
      <c r="F13" s="2">
        <v>433.15578565592506</v>
      </c>
      <c r="G13" s="2">
        <v>41.012754224457346</v>
      </c>
      <c r="H13" s="2">
        <v>465.73509000411588</v>
      </c>
      <c r="I13" s="2">
        <v>25.816001643490985</v>
      </c>
      <c r="J13" s="2">
        <v>557.218654252291</v>
      </c>
      <c r="K13" s="2">
        <v>21.863089296588395</v>
      </c>
      <c r="L13" s="2">
        <v>-83.420369009389773</v>
      </c>
      <c r="M13" s="1">
        <v>1.7868451642461137E-3</v>
      </c>
    </row>
    <row r="14" spans="2:13" x14ac:dyDescent="0.2">
      <c r="B14" t="s">
        <v>25</v>
      </c>
      <c r="C14" t="str">
        <f>VLOOKUP(B14,xwalk!$A$1:$B$66,2,FALSE)</f>
        <v>Indonesia</v>
      </c>
      <c r="D14" s="2">
        <v>468.45218388727875</v>
      </c>
      <c r="E14" s="2">
        <v>14.851804735104077</v>
      </c>
      <c r="F14" s="2">
        <v>307.17072365045567</v>
      </c>
      <c r="G14" s="2">
        <v>12.673361488949642</v>
      </c>
      <c r="H14" s="2">
        <v>350.22876950188925</v>
      </c>
      <c r="I14" s="2">
        <v>5.0532683662059199</v>
      </c>
      <c r="J14" s="2">
        <v>385.50679306658611</v>
      </c>
      <c r="K14" s="2">
        <v>7.1755014228725003</v>
      </c>
      <c r="L14" s="2">
        <v>-82.945390820692609</v>
      </c>
      <c r="M14" s="1">
        <v>1.586276544423684E-6</v>
      </c>
    </row>
    <row r="15" spans="2:13" x14ac:dyDescent="0.2">
      <c r="B15" t="s">
        <v>36</v>
      </c>
      <c r="C15" t="str">
        <f>VLOOKUP(B15,xwalk!$A$1:$B$66,2,FALSE)</f>
        <v>Luxembourg</v>
      </c>
      <c r="D15" s="2">
        <v>600.81404118374201</v>
      </c>
      <c r="E15" s="2">
        <v>8.8400099379659451</v>
      </c>
      <c r="F15" s="2">
        <v>417.01007492887157</v>
      </c>
      <c r="G15" s="2">
        <v>13.857711703891935</v>
      </c>
      <c r="H15" s="2">
        <v>435.99073488616636</v>
      </c>
      <c r="I15" s="2">
        <v>4.3740824840737007</v>
      </c>
      <c r="J15" s="2">
        <v>518.33254475335741</v>
      </c>
      <c r="K15" s="2">
        <v>4.7504768793732515</v>
      </c>
      <c r="L15" s="2">
        <v>-82.481496430384652</v>
      </c>
      <c r="M15" s="1">
        <v>8.2714055517621875E-15</v>
      </c>
    </row>
    <row r="16" spans="2:13" x14ac:dyDescent="0.2">
      <c r="B16" t="s">
        <v>57</v>
      </c>
      <c r="C16" t="str">
        <f>VLOOKUP(B16,xwalk!$A$1:$B$66,2,FALSE)</f>
        <v>Sweden</v>
      </c>
      <c r="D16" s="2">
        <v>556.15785235328019</v>
      </c>
      <c r="E16" s="2">
        <v>15.20726840173532</v>
      </c>
      <c r="F16" s="2">
        <v>380.9084499664695</v>
      </c>
      <c r="G16" s="2">
        <v>23.416673511332661</v>
      </c>
      <c r="H16" s="2">
        <v>467.2227756160778</v>
      </c>
      <c r="I16" s="2">
        <v>4.6833340252402111</v>
      </c>
      <c r="J16" s="2">
        <v>474.33099088770507</v>
      </c>
      <c r="K16" s="2">
        <v>4.1748581818082622</v>
      </c>
      <c r="L16" s="2">
        <v>-81.826861465575007</v>
      </c>
      <c r="M16" s="1">
        <v>1.6099410895701706E-8</v>
      </c>
    </row>
    <row r="17" spans="2:13" x14ac:dyDescent="0.2">
      <c r="B17" t="s">
        <v>23</v>
      </c>
      <c r="C17" t="str">
        <f>VLOOKUP(B17,xwalk!$A$1:$B$66,2,FALSE)</f>
        <v>Croatia</v>
      </c>
      <c r="D17" s="2">
        <v>576.80987615176639</v>
      </c>
      <c r="E17" s="2">
        <v>10.745528995816493</v>
      </c>
      <c r="F17" s="2">
        <v>394.32283780122629</v>
      </c>
      <c r="G17" s="2">
        <v>8.4419036826169069</v>
      </c>
      <c r="H17" s="2">
        <v>423.671495195391</v>
      </c>
      <c r="I17" s="2">
        <v>4.5046924231623278</v>
      </c>
      <c r="J17" s="2">
        <v>495.42060319066144</v>
      </c>
      <c r="K17" s="2">
        <v>5.2995802040887359</v>
      </c>
      <c r="L17" s="2">
        <v>-81.38927296110495</v>
      </c>
      <c r="M17" s="1">
        <v>6.0014679368926396E-17</v>
      </c>
    </row>
    <row r="18" spans="2:13" x14ac:dyDescent="0.2">
      <c r="B18" t="s">
        <v>24</v>
      </c>
      <c r="C18" t="str">
        <f>VLOOKUP(B18,xwalk!$A$1:$B$66,2,FALSE)</f>
        <v>Hungary</v>
      </c>
      <c r="D18" s="2">
        <v>590.39098950179982</v>
      </c>
      <c r="E18" s="2">
        <v>10.617212775932915</v>
      </c>
      <c r="F18" s="2">
        <v>378.70683741598953</v>
      </c>
      <c r="G18" s="2">
        <v>8.3390594970155387</v>
      </c>
      <c r="H18" s="2">
        <v>433.84781477538212</v>
      </c>
      <c r="I18" s="2">
        <v>6.0288718785736837</v>
      </c>
      <c r="J18" s="2">
        <v>510.11022163719599</v>
      </c>
      <c r="K18" s="2">
        <v>6.0776991660409498</v>
      </c>
      <c r="L18" s="2">
        <v>-80.280767864603803</v>
      </c>
      <c r="M18" s="1">
        <v>3.7651920691178106E-14</v>
      </c>
    </row>
    <row r="19" spans="2:13" x14ac:dyDescent="0.2">
      <c r="B19" t="s">
        <v>14</v>
      </c>
      <c r="C19" t="str">
        <f>VLOOKUP(B19,xwalk!$A$1:$B$66,2,FALSE)</f>
        <v>Germany</v>
      </c>
      <c r="D19" s="2">
        <v>631.46923582976922</v>
      </c>
      <c r="E19" s="2">
        <v>7.1169415699501082</v>
      </c>
      <c r="F19" s="2">
        <v>416.9198778390035</v>
      </c>
      <c r="G19" s="2">
        <v>9.1971339809732608</v>
      </c>
      <c r="H19" s="2">
        <v>465.41219279765733</v>
      </c>
      <c r="I19" s="2">
        <v>7.174066184795775</v>
      </c>
      <c r="J19" s="2">
        <v>551.80251744142242</v>
      </c>
      <c r="K19" s="2">
        <v>5.7029922878095922</v>
      </c>
      <c r="L19" s="2">
        <v>-79.666718388346681</v>
      </c>
      <c r="M19" s="1">
        <v>4.7645275263496622E-18</v>
      </c>
    </row>
    <row r="20" spans="2:13" x14ac:dyDescent="0.2">
      <c r="B20" t="s">
        <v>51</v>
      </c>
      <c r="C20" t="str">
        <f>VLOOKUP(B20,xwalk!$A$1:$B$66,2,FALSE)</f>
        <v>Romania</v>
      </c>
      <c r="D20" s="2">
        <v>544.772655701541</v>
      </c>
      <c r="E20" s="2">
        <v>14.260753827641809</v>
      </c>
      <c r="F20" s="2">
        <v>412.84194388859225</v>
      </c>
      <c r="G20" s="2">
        <v>16.663014625816825</v>
      </c>
      <c r="H20" s="2">
        <v>401.17946561773738</v>
      </c>
      <c r="I20" s="2">
        <v>5.275093902877714</v>
      </c>
      <c r="J20" s="2">
        <v>465.38646720697528</v>
      </c>
      <c r="K20" s="2">
        <v>6.5153612585191638</v>
      </c>
      <c r="L20" s="2">
        <v>-79.386188494565729</v>
      </c>
      <c r="M20" s="1">
        <v>2.7070039628494825E-7</v>
      </c>
    </row>
    <row r="21" spans="2:13" x14ac:dyDescent="0.2">
      <c r="B21" t="s">
        <v>42</v>
      </c>
      <c r="C21" t="str">
        <f>VLOOKUP(B21,xwalk!$A$1:$B$66,2,FALSE)</f>
        <v>Netherlands</v>
      </c>
      <c r="D21" s="2">
        <v>643.66361161248096</v>
      </c>
      <c r="E21" s="2">
        <v>7.3449049447240471</v>
      </c>
      <c r="F21" s="2">
        <v>437.3289009628179</v>
      </c>
      <c r="G21" s="2">
        <v>10.661864286290195</v>
      </c>
      <c r="H21" s="2">
        <v>444.76400362235609</v>
      </c>
      <c r="I21" s="2">
        <v>7.1176635319807273</v>
      </c>
      <c r="J21" s="2">
        <v>564.28039540763245</v>
      </c>
      <c r="K21" s="2">
        <v>7.010438027588008</v>
      </c>
      <c r="L21" s="2">
        <v>-79.383216204848608</v>
      </c>
      <c r="M21" s="1">
        <v>6.2157499866939752E-18</v>
      </c>
    </row>
    <row r="22" spans="2:13" x14ac:dyDescent="0.2">
      <c r="B22" t="s">
        <v>11</v>
      </c>
      <c r="C22" t="str">
        <f>VLOOKUP(B22,xwalk!$A$1:$B$66,2,FALSE)</f>
        <v>Colombia</v>
      </c>
      <c r="D22" s="2">
        <v>484.17131750790668</v>
      </c>
      <c r="E22" s="2">
        <v>7.5086351850985231</v>
      </c>
      <c r="F22" s="2">
        <v>327.55981046142756</v>
      </c>
      <c r="G22" s="2">
        <v>12.153716173416552</v>
      </c>
      <c r="H22" s="2">
        <v>344.11305427178871</v>
      </c>
      <c r="I22" s="2">
        <v>4.5700316482234404</v>
      </c>
      <c r="J22" s="2">
        <v>405.97035698218451</v>
      </c>
      <c r="K22" s="2">
        <v>4.9776940742857816</v>
      </c>
      <c r="L22" s="2">
        <v>-78.200960525722067</v>
      </c>
      <c r="M22" s="1">
        <v>7.1777865505466955E-18</v>
      </c>
    </row>
    <row r="23" spans="2:13" x14ac:dyDescent="0.2">
      <c r="B23" t="s">
        <v>50</v>
      </c>
      <c r="C23" t="str">
        <f>VLOOKUP(B23,xwalk!$A$1:$B$66,2,FALSE)</f>
        <v>Perm(Russian Federation)</v>
      </c>
      <c r="D23" s="2">
        <v>575.05366520215046</v>
      </c>
      <c r="E23" s="2">
        <v>22.899247346885687</v>
      </c>
      <c r="F23" s="2">
        <v>401.08615316546542</v>
      </c>
      <c r="G23" s="2">
        <v>14.467624448039748</v>
      </c>
      <c r="H23" s="2">
        <v>454.37694198965573</v>
      </c>
      <c r="I23" s="2">
        <v>9.8105711707219783</v>
      </c>
      <c r="J23" s="2">
        <v>496.95791695502362</v>
      </c>
      <c r="K23" s="2">
        <v>7.7173950976029646</v>
      </c>
      <c r="L23" s="2">
        <v>-78.095748247126878</v>
      </c>
      <c r="M23" s="1">
        <v>1.1392070801102675E-3</v>
      </c>
    </row>
    <row r="24" spans="2:13" x14ac:dyDescent="0.2">
      <c r="B24" t="s">
        <v>56</v>
      </c>
      <c r="C24" t="str">
        <f>VLOOKUP(B24,xwalk!$A$1:$B$66,2,FALSE)</f>
        <v>Slovenia</v>
      </c>
      <c r="D24" s="2">
        <v>606.99392357517195</v>
      </c>
      <c r="E24" s="2">
        <v>10.673454125829558</v>
      </c>
      <c r="F24" s="2">
        <v>414.36129234927671</v>
      </c>
      <c r="G24" s="2">
        <v>11.229082619695864</v>
      </c>
      <c r="H24" s="2">
        <v>451.64329046345222</v>
      </c>
      <c r="I24" s="2">
        <v>5.3313499260438588</v>
      </c>
      <c r="J24" s="2">
        <v>529.54322288064066</v>
      </c>
      <c r="K24" s="2">
        <v>6.0403503756464856</v>
      </c>
      <c r="L24" s="2">
        <v>-77.45070069453125</v>
      </c>
      <c r="M24" s="1">
        <v>6.6615944510341041E-9</v>
      </c>
    </row>
    <row r="25" spans="2:13" x14ac:dyDescent="0.2">
      <c r="B25" t="s">
        <v>54</v>
      </c>
      <c r="C25" t="str">
        <f>VLOOKUP(B25,xwalk!$A$1:$B$66,2,FALSE)</f>
        <v>Serbia</v>
      </c>
      <c r="D25" s="2">
        <v>543.92257419728946</v>
      </c>
      <c r="E25" s="2">
        <v>12.559298700606416</v>
      </c>
      <c r="F25" s="2">
        <v>373.70415838231935</v>
      </c>
      <c r="G25" s="2">
        <v>16.464288815825316</v>
      </c>
      <c r="H25" s="2">
        <v>396.78144553818089</v>
      </c>
      <c r="I25" s="2">
        <v>4.9014207050777241</v>
      </c>
      <c r="J25" s="2">
        <v>466.88341045053943</v>
      </c>
      <c r="K25" s="2">
        <v>5.718151942679599</v>
      </c>
      <c r="L25" s="2">
        <v>-77.039163746750162</v>
      </c>
      <c r="M25" s="1">
        <v>3.7088994925461068E-10</v>
      </c>
    </row>
    <row r="26" spans="2:13" x14ac:dyDescent="0.2">
      <c r="B26" t="s">
        <v>20</v>
      </c>
      <c r="C26" t="str">
        <f>VLOOKUP(B26,xwalk!$A$1:$B$66,2,FALSE)</f>
        <v>United Kingdom</v>
      </c>
      <c r="D26" s="2">
        <v>615.95973239426678</v>
      </c>
      <c r="E26" s="2">
        <v>11.537429670443457</v>
      </c>
      <c r="F26" s="2">
        <v>422.15032115885674</v>
      </c>
      <c r="G26" s="2">
        <v>15.137050407427939</v>
      </c>
      <c r="H26" s="2">
        <v>431.08892164289182</v>
      </c>
      <c r="I26" s="2">
        <v>5.7125852360405238</v>
      </c>
      <c r="J26" s="2">
        <v>539.64476384428519</v>
      </c>
      <c r="K26" s="2">
        <v>4.3658648333893497</v>
      </c>
      <c r="L26" s="2">
        <v>-76.314968549981586</v>
      </c>
      <c r="M26" s="1">
        <v>4.21043319003736E-11</v>
      </c>
    </row>
    <row r="27" spans="2:13" x14ac:dyDescent="0.2">
      <c r="B27" t="s">
        <v>63</v>
      </c>
      <c r="C27" t="str">
        <f>VLOOKUP(B27,xwalk!$A$1:$B$66,2,FALSE)</f>
        <v>United States of America</v>
      </c>
      <c r="D27" s="2">
        <v>591.62741323288094</v>
      </c>
      <c r="E27" s="2">
        <v>8.1708249742636543</v>
      </c>
      <c r="F27" s="2">
        <v>388.40606779633885</v>
      </c>
      <c r="G27" s="2">
        <v>11.234970928587035</v>
      </c>
      <c r="H27" s="2">
        <v>427.75118530164139</v>
      </c>
      <c r="I27" s="2">
        <v>5.1075237690552768</v>
      </c>
      <c r="J27" s="2">
        <v>515.80215021873789</v>
      </c>
      <c r="K27" s="2">
        <v>6.7043572145133234</v>
      </c>
      <c r="L27" s="2">
        <v>-75.825263014143076</v>
      </c>
      <c r="M27" s="1">
        <v>8.0702066238232011E-14</v>
      </c>
    </row>
    <row r="28" spans="2:13" x14ac:dyDescent="0.2">
      <c r="B28" t="s">
        <v>52</v>
      </c>
      <c r="C28" t="str">
        <f>VLOOKUP(B28,xwalk!$A$1:$B$66,2,FALSE)</f>
        <v>Russian Federation</v>
      </c>
      <c r="D28" s="2">
        <v>556.21308152454469</v>
      </c>
      <c r="E28" s="2">
        <v>12.975265688185155</v>
      </c>
      <c r="F28" s="2">
        <v>404.87366706766983</v>
      </c>
      <c r="G28" s="2">
        <v>12.769789863268587</v>
      </c>
      <c r="H28" s="2">
        <v>455.70930224824815</v>
      </c>
      <c r="I28" s="2">
        <v>6.0670795751546418</v>
      </c>
      <c r="J28" s="2">
        <v>483.18664187225249</v>
      </c>
      <c r="K28" s="2">
        <v>5.2949023805538173</v>
      </c>
      <c r="L28" s="2">
        <v>-73.026439652292211</v>
      </c>
      <c r="M28" s="1">
        <v>4.1010135497161159E-8</v>
      </c>
    </row>
    <row r="29" spans="2:13" x14ac:dyDescent="0.2">
      <c r="B29" t="s">
        <v>40</v>
      </c>
      <c r="C29" t="str">
        <f>VLOOKUP(B29,xwalk!$A$1:$B$66,2,FALSE)</f>
        <v>Montenegro</v>
      </c>
      <c r="D29" s="2">
        <v>498.53420016568919</v>
      </c>
      <c r="E29" s="2">
        <v>13.637016500905801</v>
      </c>
      <c r="F29" s="2">
        <v>333.76697817344359</v>
      </c>
      <c r="G29" s="2">
        <v>14.166283355322866</v>
      </c>
      <c r="H29" s="2">
        <v>372.77023118733842</v>
      </c>
      <c r="I29" s="2">
        <v>5.5927060834380846</v>
      </c>
      <c r="J29" s="2">
        <v>426.1351863821713</v>
      </c>
      <c r="K29" s="2">
        <v>3.9669488519244029</v>
      </c>
      <c r="L29" s="2">
        <v>-72.399013783517873</v>
      </c>
      <c r="M29" s="1">
        <v>3.7816117777799402E-7</v>
      </c>
    </row>
    <row r="30" spans="2:13" x14ac:dyDescent="0.2">
      <c r="B30" t="s">
        <v>3</v>
      </c>
      <c r="C30" t="str">
        <f>VLOOKUP(B30,xwalk!$A$1:$B$66,2,FALSE)</f>
        <v>Australia</v>
      </c>
      <c r="D30" s="2">
        <v>629.56385388808167</v>
      </c>
      <c r="E30" s="2">
        <v>6.3757769709729368</v>
      </c>
      <c r="F30" s="2">
        <v>416.765182307896</v>
      </c>
      <c r="G30" s="2">
        <v>13.248647279650061</v>
      </c>
      <c r="H30" s="2">
        <v>440.22977332699423</v>
      </c>
      <c r="I30" s="2">
        <v>2.8045554610729964</v>
      </c>
      <c r="J30" s="2">
        <v>557.23564057252008</v>
      </c>
      <c r="K30" s="2">
        <v>3.2237779266596878</v>
      </c>
      <c r="L30" s="2">
        <v>-72.32821331556147</v>
      </c>
      <c r="M30" s="1">
        <v>2.8897542164930895E-27</v>
      </c>
    </row>
    <row r="31" spans="2:13" x14ac:dyDescent="0.2">
      <c r="B31" t="s">
        <v>5</v>
      </c>
      <c r="C31" t="str">
        <f>VLOOKUP(B31,xwalk!$A$1:$B$66,2,FALSE)</f>
        <v>Belgium</v>
      </c>
      <c r="D31" s="2">
        <v>626.85782067788682</v>
      </c>
      <c r="E31" s="2">
        <v>5.9898294717717899</v>
      </c>
      <c r="F31" s="2">
        <v>420.41375056783437</v>
      </c>
      <c r="G31" s="2">
        <v>5.4759430654360353</v>
      </c>
      <c r="H31" s="2">
        <v>438.24455323608299</v>
      </c>
      <c r="I31" s="2">
        <v>4.7897842416892278</v>
      </c>
      <c r="J31" s="2">
        <v>554.85097033430714</v>
      </c>
      <c r="K31" s="2">
        <v>4.8008775553489187</v>
      </c>
      <c r="L31" s="2">
        <v>-72.006850343579686</v>
      </c>
      <c r="M31" s="1">
        <v>1.6612188731513356E-21</v>
      </c>
    </row>
    <row r="32" spans="2:13" x14ac:dyDescent="0.2">
      <c r="B32" t="s">
        <v>45</v>
      </c>
      <c r="C32" t="str">
        <f>VLOOKUP(B32,xwalk!$A$1:$B$66,2,FALSE)</f>
        <v>Peru</v>
      </c>
      <c r="D32" s="2">
        <v>478.92463711925507</v>
      </c>
      <c r="E32" s="2">
        <v>12.994144795590637</v>
      </c>
      <c r="F32" s="2">
        <v>303.97718969671587</v>
      </c>
      <c r="G32" s="2">
        <v>16.540669349195259</v>
      </c>
      <c r="H32" s="2">
        <v>321.45930393743527</v>
      </c>
      <c r="I32" s="2">
        <v>4.2104963346338478</v>
      </c>
      <c r="J32" s="2">
        <v>407.40703739532222</v>
      </c>
      <c r="K32" s="2">
        <v>5.6609521395178914</v>
      </c>
      <c r="L32" s="2">
        <v>-71.517599723932832</v>
      </c>
      <c r="M32" s="1">
        <v>2.1845545942000531E-7</v>
      </c>
    </row>
    <row r="33" spans="2:13" x14ac:dyDescent="0.2">
      <c r="B33" t="s">
        <v>4</v>
      </c>
      <c r="C33" t="str">
        <f>VLOOKUP(B33,xwalk!$A$1:$B$66,2,FALSE)</f>
        <v>Austria</v>
      </c>
      <c r="D33" s="2">
        <v>608.42189448899649</v>
      </c>
      <c r="E33" s="2">
        <v>6.2621507382835864</v>
      </c>
      <c r="F33" s="2">
        <v>435.49271897246382</v>
      </c>
      <c r="G33" s="2">
        <v>8.0110613240911626</v>
      </c>
      <c r="H33" s="2">
        <v>459.67100231455436</v>
      </c>
      <c r="I33" s="2">
        <v>6.7070024400095845</v>
      </c>
      <c r="J33" s="2">
        <v>539.52312366511035</v>
      </c>
      <c r="K33" s="2">
        <v>5.7888279779120131</v>
      </c>
      <c r="L33" s="2">
        <v>-68.898770823886053</v>
      </c>
      <c r="M33" s="1">
        <v>4.5699111028129352E-22</v>
      </c>
    </row>
    <row r="34" spans="2:13" x14ac:dyDescent="0.2">
      <c r="B34" t="s">
        <v>7</v>
      </c>
      <c r="C34" t="str">
        <f>VLOOKUP(B34,xwalk!$A$1:$B$66,2,FALSE)</f>
        <v>Brazil</v>
      </c>
      <c r="D34" s="2">
        <v>495.54552277180039</v>
      </c>
      <c r="E34" s="2">
        <v>8.3457296358571043</v>
      </c>
      <c r="F34" s="2">
        <v>332.63275586360027</v>
      </c>
      <c r="G34" s="2">
        <v>9.8376704021945596</v>
      </c>
      <c r="H34" s="2">
        <v>349.01856297810639</v>
      </c>
      <c r="I34" s="2">
        <v>2.5767078834734836</v>
      </c>
      <c r="J34" s="2">
        <v>428.73161909764997</v>
      </c>
      <c r="K34" s="2">
        <v>4.5094741661302731</v>
      </c>
      <c r="L34" s="2">
        <v>-66.813903674150396</v>
      </c>
      <c r="M34" s="1">
        <v>1.1134657041854725E-14</v>
      </c>
    </row>
    <row r="35" spans="2:13" x14ac:dyDescent="0.2">
      <c r="B35" t="s">
        <v>27</v>
      </c>
      <c r="C35" t="str">
        <f>VLOOKUP(B35,xwalk!$A$1:$B$66,2,FALSE)</f>
        <v>Iceland</v>
      </c>
      <c r="D35" s="2">
        <v>568.34267537836502</v>
      </c>
      <c r="E35" s="2">
        <v>14.64349508625129</v>
      </c>
      <c r="F35" s="2">
        <v>459.95272367035227</v>
      </c>
      <c r="G35" s="2">
        <v>33.928346640407021</v>
      </c>
      <c r="H35" s="2">
        <v>463.74582694609637</v>
      </c>
      <c r="I35" s="2">
        <v>5.274913419701865</v>
      </c>
      <c r="J35" s="2">
        <v>501.81322295127421</v>
      </c>
      <c r="K35" s="2">
        <v>4.6839003628676199</v>
      </c>
      <c r="L35" s="2">
        <v>-66.529452427090845</v>
      </c>
      <c r="M35" s="1">
        <v>3.139860556462986E-5</v>
      </c>
    </row>
    <row r="36" spans="2:13" x14ac:dyDescent="0.2">
      <c r="B36" t="s">
        <v>35</v>
      </c>
      <c r="C36" t="str">
        <f>VLOOKUP(B36,xwalk!$A$1:$B$66,2,FALSE)</f>
        <v>Lithuania</v>
      </c>
      <c r="D36" s="2">
        <v>568.40227429685035</v>
      </c>
      <c r="E36" s="2">
        <v>10.876688767123182</v>
      </c>
      <c r="F36" s="2">
        <v>407.27615943235065</v>
      </c>
      <c r="G36" s="2">
        <v>9.4158020211011486</v>
      </c>
      <c r="H36" s="2">
        <v>428.07386227711635</v>
      </c>
      <c r="I36" s="2">
        <v>5.1274290278809094</v>
      </c>
      <c r="J36" s="2">
        <v>502.45534552953745</v>
      </c>
      <c r="K36" s="2">
        <v>5.435682106219673</v>
      </c>
      <c r="L36" s="2">
        <v>-65.946928767312968</v>
      </c>
      <c r="M36" s="1">
        <v>2.9376746567036572E-8</v>
      </c>
    </row>
    <row r="37" spans="2:13" x14ac:dyDescent="0.2">
      <c r="B37" t="s">
        <v>55</v>
      </c>
      <c r="C37" t="str">
        <f>VLOOKUP(B37,xwalk!$A$1:$B$66,2,FALSE)</f>
        <v>Slovak Republic</v>
      </c>
      <c r="D37" s="2">
        <v>590.3985432477441</v>
      </c>
      <c r="E37" s="2">
        <v>10.239080344491327</v>
      </c>
      <c r="F37" s="2">
        <v>367.7689728950013</v>
      </c>
      <c r="G37" s="2">
        <v>11.475366936806628</v>
      </c>
      <c r="H37" s="2">
        <v>420.35579379475712</v>
      </c>
      <c r="I37" s="2">
        <v>7.2808881348678849</v>
      </c>
      <c r="J37" s="2">
        <v>524.72313467334834</v>
      </c>
      <c r="K37" s="2">
        <v>7.4737698913449551</v>
      </c>
      <c r="L37" s="2">
        <v>-65.675408574395689</v>
      </c>
      <c r="M37" s="1">
        <v>8.8767024925107505E-8</v>
      </c>
    </row>
    <row r="38" spans="2:13" x14ac:dyDescent="0.2">
      <c r="B38" t="s">
        <v>29</v>
      </c>
      <c r="C38" t="str">
        <f>VLOOKUP(B38,xwalk!$A$1:$B$66,2,FALSE)</f>
        <v>Italy</v>
      </c>
      <c r="D38" s="2">
        <v>587.7874552567589</v>
      </c>
      <c r="E38" s="2">
        <v>4.4886796752573659</v>
      </c>
      <c r="F38" s="2">
        <v>413.54160580315352</v>
      </c>
      <c r="G38" s="2">
        <v>6.9645256533684394</v>
      </c>
      <c r="H38" s="2">
        <v>431.64055782895184</v>
      </c>
      <c r="I38" s="2">
        <v>3.385878393649743</v>
      </c>
      <c r="J38" s="2">
        <v>522.75432529151647</v>
      </c>
      <c r="K38" s="2">
        <v>3.2795385699199135</v>
      </c>
      <c r="L38" s="2">
        <v>-65.033129965242509</v>
      </c>
      <c r="M38" s="1">
        <v>3.5753952373064055E-39</v>
      </c>
    </row>
    <row r="39" spans="2:13" x14ac:dyDescent="0.2">
      <c r="B39" t="s">
        <v>58</v>
      </c>
      <c r="C39" t="str">
        <f>VLOOKUP(B39,xwalk!$A$1:$B$66,2,FALSE)</f>
        <v>Chinese Taipei</v>
      </c>
      <c r="D39" s="2">
        <v>672.21487744298383</v>
      </c>
      <c r="E39" s="2">
        <v>7.2340761641328584</v>
      </c>
      <c r="F39" s="2">
        <v>434.02566282820339</v>
      </c>
      <c r="G39" s="2">
        <v>8.8926742415499476</v>
      </c>
      <c r="H39" s="2">
        <v>477.15925682595781</v>
      </c>
      <c r="I39" s="2">
        <v>6.432066415111569</v>
      </c>
      <c r="J39" s="2">
        <v>607.8551859262958</v>
      </c>
      <c r="K39" s="2">
        <v>6.4695757039397357</v>
      </c>
      <c r="L39" s="2">
        <v>-64.359691516687988</v>
      </c>
      <c r="M39" s="1">
        <v>2.6288436460833665E-13</v>
      </c>
    </row>
    <row r="40" spans="2:13" x14ac:dyDescent="0.2">
      <c r="B40" t="s">
        <v>62</v>
      </c>
      <c r="C40" t="str">
        <f>VLOOKUP(B40,xwalk!$A$1:$B$66,2,FALSE)</f>
        <v>Uruguay</v>
      </c>
      <c r="D40" s="2">
        <v>510.74154993859321</v>
      </c>
      <c r="E40" s="2">
        <v>9.0174441491594504</v>
      </c>
      <c r="F40" s="2">
        <v>337.0403407488493</v>
      </c>
      <c r="G40" s="2">
        <v>12.404943970939756</v>
      </c>
      <c r="H40" s="2">
        <v>359.80074770275496</v>
      </c>
      <c r="I40" s="2">
        <v>5.3746270957920359</v>
      </c>
      <c r="J40" s="2">
        <v>446.97775444865329</v>
      </c>
      <c r="K40" s="2">
        <v>4.8195203293238817</v>
      </c>
      <c r="L40" s="2">
        <v>-63.763795489939916</v>
      </c>
      <c r="M40" s="1">
        <v>9.6569060680555465E-10</v>
      </c>
    </row>
    <row r="41" spans="2:13" x14ac:dyDescent="0.2">
      <c r="B41" t="s">
        <v>17</v>
      </c>
      <c r="C41" t="str">
        <f>VLOOKUP(B41,xwalk!$A$1:$B$66,2,FALSE)</f>
        <v>Estonia</v>
      </c>
      <c r="D41" s="2">
        <v>603.71533646112039</v>
      </c>
      <c r="E41" s="2">
        <v>11.462473898982637</v>
      </c>
      <c r="F41" s="2">
        <v>445.15078384956445</v>
      </c>
      <c r="G41" s="2">
        <v>7.0768795399009399</v>
      </c>
      <c r="H41" s="2">
        <v>481.61831713401557</v>
      </c>
      <c r="I41" s="2">
        <v>4.0709117497580207</v>
      </c>
      <c r="J41" s="2">
        <v>540.41840589342644</v>
      </c>
      <c r="K41" s="2">
        <v>4.8377337621548691</v>
      </c>
      <c r="L41" s="2">
        <v>-63.296930567693998</v>
      </c>
      <c r="M41" s="1">
        <v>5.0635753650104591E-8</v>
      </c>
    </row>
    <row r="42" spans="2:13" x14ac:dyDescent="0.2">
      <c r="B42" t="s">
        <v>10</v>
      </c>
      <c r="C42" t="str">
        <f>VLOOKUP(B42,xwalk!$A$1:$B$66,2,FALSE)</f>
        <v>Chile</v>
      </c>
      <c r="D42" s="2">
        <v>518.20797344197274</v>
      </c>
      <c r="E42" s="2">
        <v>6.6985283069342172</v>
      </c>
      <c r="F42" s="2">
        <v>351.01983459123858</v>
      </c>
      <c r="G42" s="2">
        <v>10.639396744211954</v>
      </c>
      <c r="H42" s="2">
        <v>372.50205218128707</v>
      </c>
      <c r="I42" s="2">
        <v>4.3483698064736558</v>
      </c>
      <c r="J42" s="2">
        <v>455.17055542966392</v>
      </c>
      <c r="K42" s="2">
        <v>4.3287423942945766</v>
      </c>
      <c r="L42" s="2">
        <v>-63.037418012308876</v>
      </c>
      <c r="M42" s="1">
        <v>2.0239131208772881E-18</v>
      </c>
    </row>
    <row r="43" spans="2:13" x14ac:dyDescent="0.2">
      <c r="B43" t="s">
        <v>8</v>
      </c>
      <c r="C43" t="str">
        <f>VLOOKUP(B43,xwalk!$A$1:$B$66,2,FALSE)</f>
        <v>Canada</v>
      </c>
      <c r="D43" s="2">
        <v>612.20466194561448</v>
      </c>
      <c r="E43" s="2">
        <v>5.7903534318619165</v>
      </c>
      <c r="F43" s="2">
        <v>437.36429571882292</v>
      </c>
      <c r="G43" s="2">
        <v>6.4541531648117161</v>
      </c>
      <c r="H43" s="2">
        <v>467.52299003121539</v>
      </c>
      <c r="I43" s="2">
        <v>3.5759521270162624</v>
      </c>
      <c r="J43" s="2">
        <v>550.56093152205699</v>
      </c>
      <c r="K43" s="2">
        <v>3.3391975081083998</v>
      </c>
      <c r="L43" s="2">
        <v>-61.64373042355767</v>
      </c>
      <c r="M43" s="1">
        <v>1.2115642820363129E-21</v>
      </c>
    </row>
    <row r="44" spans="2:13" x14ac:dyDescent="0.2">
      <c r="B44" t="s">
        <v>13</v>
      </c>
      <c r="C44" t="str">
        <f>VLOOKUP(B44,xwalk!$A$1:$B$66,2,FALSE)</f>
        <v>Czech Republic</v>
      </c>
      <c r="D44" s="2">
        <v>598.47919593083145</v>
      </c>
      <c r="E44" s="2">
        <v>9.0562984012380632</v>
      </c>
      <c r="F44" s="2">
        <v>424.89273771085323</v>
      </c>
      <c r="G44" s="2">
        <v>11.799802371712358</v>
      </c>
      <c r="H44" s="2">
        <v>453.15220773556388</v>
      </c>
      <c r="I44" s="2">
        <v>5.4138133115332145</v>
      </c>
      <c r="J44" s="2">
        <v>539.18785220730467</v>
      </c>
      <c r="K44" s="2">
        <v>5.1993544068198183</v>
      </c>
      <c r="L44" s="2">
        <v>-59.291343723526779</v>
      </c>
      <c r="M44" s="1">
        <v>4.3266688931922473E-9</v>
      </c>
    </row>
    <row r="45" spans="2:13" x14ac:dyDescent="0.2">
      <c r="B45" t="s">
        <v>28</v>
      </c>
      <c r="C45" t="str">
        <f>VLOOKUP(B45,xwalk!$A$1:$B$66,2,FALSE)</f>
        <v>Israel</v>
      </c>
      <c r="D45" s="2">
        <v>563.32612502845768</v>
      </c>
      <c r="E45" s="2">
        <v>12.471175835214934</v>
      </c>
      <c r="F45" s="2">
        <v>382.20681803536894</v>
      </c>
      <c r="G45" s="2">
        <v>10.378110696320011</v>
      </c>
      <c r="H45" s="2">
        <v>409.01872116043955</v>
      </c>
      <c r="I45" s="2">
        <v>7.8421392153549707</v>
      </c>
      <c r="J45" s="2">
        <v>505.9519920011378</v>
      </c>
      <c r="K45" s="2">
        <v>7.6295660406472372</v>
      </c>
      <c r="L45" s="2">
        <v>-57.374133027319942</v>
      </c>
      <c r="M45" s="1">
        <v>2.0644985000605702E-5</v>
      </c>
    </row>
    <row r="46" spans="2:13" x14ac:dyDescent="0.2">
      <c r="B46" t="s">
        <v>12</v>
      </c>
      <c r="C46" t="str">
        <f>VLOOKUP(B46,xwalk!$A$1:$B$66,2,FALSE)</f>
        <v>Costa Rica</v>
      </c>
      <c r="D46" s="2">
        <v>489.89471730181941</v>
      </c>
      <c r="E46" s="2">
        <v>12.475271234279985</v>
      </c>
      <c r="F46" s="2">
        <v>380.62031779217119</v>
      </c>
      <c r="G46" s="2">
        <v>12.799784112510798</v>
      </c>
      <c r="H46" s="2">
        <v>374.38651066505139</v>
      </c>
      <c r="I46" s="2">
        <v>4.6023137519860109</v>
      </c>
      <c r="J46" s="2">
        <v>433.19276255728312</v>
      </c>
      <c r="K46" s="2">
        <v>5.4165302385850209</v>
      </c>
      <c r="L46" s="2">
        <v>-56.701954744536344</v>
      </c>
      <c r="M46" s="1">
        <v>3.9010650655122419E-6</v>
      </c>
    </row>
    <row r="47" spans="2:13" x14ac:dyDescent="0.2">
      <c r="B47" t="s">
        <v>2</v>
      </c>
      <c r="C47" t="str">
        <f>VLOOKUP(B47,xwalk!$A$1:$B$66,2,FALSE)</f>
        <v>Argentina</v>
      </c>
      <c r="D47" s="2">
        <v>464.85141137451001</v>
      </c>
      <c r="E47" s="2">
        <v>8.9427385940284427</v>
      </c>
      <c r="F47" s="2">
        <v>364.42870183916716</v>
      </c>
      <c r="G47" s="2">
        <v>15.689976018202273</v>
      </c>
      <c r="H47" s="2">
        <v>347.76164410638501</v>
      </c>
      <c r="I47" s="2">
        <v>4.4294025185812673</v>
      </c>
      <c r="J47" s="2">
        <v>411.06582536914505</v>
      </c>
      <c r="K47" s="2">
        <v>4.6207618660436127</v>
      </c>
      <c r="L47" s="2">
        <v>-53.785586005365047</v>
      </c>
      <c r="M47" s="1">
        <v>4.1209808731215159E-7</v>
      </c>
    </row>
    <row r="48" spans="2:13" x14ac:dyDescent="0.2">
      <c r="B48" t="s">
        <v>37</v>
      </c>
      <c r="C48" t="str">
        <f>VLOOKUP(B48,xwalk!$A$1:$B$66,2,FALSE)</f>
        <v>Latvia</v>
      </c>
      <c r="D48" s="2">
        <v>566.57590384529499</v>
      </c>
      <c r="E48" s="2">
        <v>11.080509267990443</v>
      </c>
      <c r="F48" s="2">
        <v>415.05558375146887</v>
      </c>
      <c r="G48" s="2">
        <v>8.7133335177496249</v>
      </c>
      <c r="H48" s="2">
        <v>459.79450172848294</v>
      </c>
      <c r="I48" s="2">
        <v>6.3457651977302749</v>
      </c>
      <c r="J48" s="2">
        <v>513.40258893772068</v>
      </c>
      <c r="K48" s="2">
        <v>6.3736845751840034</v>
      </c>
      <c r="L48" s="2">
        <v>-53.173314907574344</v>
      </c>
      <c r="M48" s="1">
        <v>6.2526626579419213E-5</v>
      </c>
    </row>
    <row r="49" spans="2:13" x14ac:dyDescent="0.2">
      <c r="B49" t="s">
        <v>1</v>
      </c>
      <c r="C49" t="str">
        <f>VLOOKUP(B49,xwalk!$A$1:$B$66,2,FALSE)</f>
        <v>United Arab Emirates</v>
      </c>
      <c r="D49" s="2">
        <v>516.26814763849586</v>
      </c>
      <c r="E49" s="2">
        <v>9.4158907088666588</v>
      </c>
      <c r="F49" s="2">
        <v>342.93069182831994</v>
      </c>
      <c r="G49" s="2">
        <v>8.3099723285416349</v>
      </c>
      <c r="H49" s="2">
        <v>384.63214733963906</v>
      </c>
      <c r="I49" s="2">
        <v>3.7339831753359345</v>
      </c>
      <c r="J49" s="2">
        <v>463.4034363618963</v>
      </c>
      <c r="K49" s="2">
        <v>4.1921157353336902</v>
      </c>
      <c r="L49" s="2">
        <v>-52.864711276599657</v>
      </c>
      <c r="M49" s="1">
        <v>2.0978195649513228E-7</v>
      </c>
    </row>
    <row r="50" spans="2:13" x14ac:dyDescent="0.2">
      <c r="B50" t="s">
        <v>18</v>
      </c>
      <c r="C50" t="str">
        <f>VLOOKUP(B50,xwalk!$A$1:$B$66,2,FALSE)</f>
        <v>Finland</v>
      </c>
      <c r="D50" s="2">
        <v>603.3673331303562</v>
      </c>
      <c r="E50" s="2">
        <v>9.0027230238868921</v>
      </c>
      <c r="F50" s="2">
        <v>439.51910411448682</v>
      </c>
      <c r="G50" s="2">
        <v>12.869735112763552</v>
      </c>
      <c r="H50" s="2">
        <v>472.07966876570555</v>
      </c>
      <c r="I50" s="2">
        <v>4.1229814445019279</v>
      </c>
      <c r="J50" s="2">
        <v>553.90313103746382</v>
      </c>
      <c r="K50" s="2">
        <v>4.0484761228833577</v>
      </c>
      <c r="L50" s="2">
        <v>-49.464202092892378</v>
      </c>
      <c r="M50" s="1">
        <v>2.4725716395122021E-7</v>
      </c>
    </row>
    <row r="51" spans="2:13" x14ac:dyDescent="0.2">
      <c r="B51" t="s">
        <v>32</v>
      </c>
      <c r="C51" t="str">
        <f>VLOOKUP(B51,xwalk!$A$1:$B$66,2,FALSE)</f>
        <v>Kazakhstan</v>
      </c>
      <c r="D51" s="2">
        <v>486.95080304275643</v>
      </c>
      <c r="E51" s="2">
        <v>14.176589396016388</v>
      </c>
      <c r="F51" s="2">
        <v>380.60205428802539</v>
      </c>
      <c r="G51" s="2">
        <v>18.749356165638005</v>
      </c>
      <c r="H51" s="2">
        <v>405.59044787518701</v>
      </c>
      <c r="I51" s="2">
        <v>4.4271064175202</v>
      </c>
      <c r="J51" s="2">
        <v>438.84231140149444</v>
      </c>
      <c r="K51" s="2">
        <v>5.4039633173059016</v>
      </c>
      <c r="L51" s="2">
        <v>-48.108491641262077</v>
      </c>
      <c r="M51" s="1">
        <v>4.7882268134821364E-4</v>
      </c>
    </row>
    <row r="52" spans="2:13" x14ac:dyDescent="0.2">
      <c r="B52" t="s">
        <v>15</v>
      </c>
      <c r="C52" t="str">
        <f>VLOOKUP(B52,xwalk!$A$1:$B$66,2,FALSE)</f>
        <v>Denmark</v>
      </c>
      <c r="D52" s="2">
        <v>572.04441127654241</v>
      </c>
      <c r="E52" s="2">
        <v>10.884056138380716</v>
      </c>
      <c r="F52" s="2">
        <v>433.9256310225071</v>
      </c>
      <c r="G52" s="2">
        <v>11.718978440847451</v>
      </c>
      <c r="H52" s="2">
        <v>459.05264817230557</v>
      </c>
      <c r="I52" s="2">
        <v>4.7556645770535368</v>
      </c>
      <c r="J52" s="2">
        <v>525.87186382061714</v>
      </c>
      <c r="K52" s="2">
        <v>4.0707638817834146</v>
      </c>
      <c r="L52" s="2">
        <v>-46.17254745592534</v>
      </c>
      <c r="M52" s="1">
        <v>2.7187725964864926E-5</v>
      </c>
    </row>
    <row r="53" spans="2:13" x14ac:dyDescent="0.2">
      <c r="B53" t="s">
        <v>31</v>
      </c>
      <c r="C53" t="str">
        <f>VLOOKUP(B53,xwalk!$A$1:$B$66,2,FALSE)</f>
        <v>Japan</v>
      </c>
      <c r="D53" s="2">
        <v>621.69225919027076</v>
      </c>
      <c r="E53" s="2">
        <v>7.0202111476910645</v>
      </c>
      <c r="F53" s="2">
        <v>457.7810619735958</v>
      </c>
      <c r="G53" s="2">
        <v>9.5785154895526112</v>
      </c>
      <c r="H53" s="2">
        <v>476.36662039016795</v>
      </c>
      <c r="I53" s="2">
        <v>5.4873650318048321</v>
      </c>
      <c r="J53" s="2">
        <v>577.11969197075302</v>
      </c>
      <c r="K53" s="2">
        <v>4.7201432985704974</v>
      </c>
      <c r="L53" s="2">
        <v>-44.57256721951758</v>
      </c>
      <c r="M53" s="1">
        <v>4.3474115440826886E-11</v>
      </c>
    </row>
    <row r="54" spans="2:13" x14ac:dyDescent="0.2">
      <c r="B54" t="s">
        <v>16</v>
      </c>
      <c r="C54" t="str">
        <f>VLOOKUP(B54,xwalk!$A$1:$B$66,2,FALSE)</f>
        <v>Spain</v>
      </c>
      <c r="D54" s="2">
        <v>557.82774290701968</v>
      </c>
      <c r="E54" s="2">
        <v>4.2645540241803168</v>
      </c>
      <c r="F54" s="2">
        <v>406.12125257835692</v>
      </c>
      <c r="G54" s="2">
        <v>5.0796683673483169</v>
      </c>
      <c r="H54" s="2">
        <v>422.48936022678294</v>
      </c>
      <c r="I54" s="2">
        <v>3.4067264148699117</v>
      </c>
      <c r="J54" s="2">
        <v>514.94263957498333</v>
      </c>
      <c r="K54" s="2">
        <v>4.4081291726666487</v>
      </c>
      <c r="L54" s="2">
        <v>-42.885103332036351</v>
      </c>
      <c r="M54" s="1">
        <v>4.3426982088974789E-13</v>
      </c>
    </row>
    <row r="55" spans="2:13" x14ac:dyDescent="0.2">
      <c r="B55" t="s">
        <v>21</v>
      </c>
      <c r="C55" t="str">
        <f>VLOOKUP(B55,xwalk!$A$1:$B$66,2,FALSE)</f>
        <v>Greece</v>
      </c>
      <c r="D55" s="2">
        <v>515.45293129236165</v>
      </c>
      <c r="E55" s="2">
        <v>12.568338084074604</v>
      </c>
      <c r="F55" s="2">
        <v>387.72903617443734</v>
      </c>
      <c r="G55" s="2">
        <v>9.2349825832004626</v>
      </c>
      <c r="H55" s="2">
        <v>409.21074479951375</v>
      </c>
      <c r="I55" s="2">
        <v>6.2027254765683431</v>
      </c>
      <c r="J55" s="2">
        <v>478.11821709780662</v>
      </c>
      <c r="K55" s="2">
        <v>4.6882446380964682</v>
      </c>
      <c r="L55" s="2">
        <v>-37.334714194554969</v>
      </c>
      <c r="M55" s="1">
        <v>5.2853099675193079E-3</v>
      </c>
    </row>
    <row r="56" spans="2:13" x14ac:dyDescent="0.2">
      <c r="B56" t="s">
        <v>26</v>
      </c>
      <c r="C56" t="str">
        <f>VLOOKUP(B56,xwalk!$A$1:$B$66,2,FALSE)</f>
        <v>Ireland</v>
      </c>
      <c r="D56" s="2">
        <v>573.62257853803294</v>
      </c>
      <c r="E56" s="2">
        <v>9.0970341666906549</v>
      </c>
      <c r="F56" s="2">
        <v>428.00225292195631</v>
      </c>
      <c r="G56" s="2">
        <v>13.484550340420689</v>
      </c>
      <c r="H56" s="2">
        <v>446.04220934991866</v>
      </c>
      <c r="I56" s="2">
        <v>4.9503249960920321</v>
      </c>
      <c r="J56" s="2">
        <v>536.6323155943486</v>
      </c>
      <c r="K56" s="2">
        <v>3.9245665606778579</v>
      </c>
      <c r="L56" s="2">
        <v>-36.990262943684165</v>
      </c>
      <c r="M56" s="1">
        <v>1.3903143371768044E-4</v>
      </c>
    </row>
    <row r="57" spans="2:13" x14ac:dyDescent="0.2">
      <c r="B57" t="s">
        <v>41</v>
      </c>
      <c r="C57" t="str">
        <f>VLOOKUP(B57,xwalk!$A$1:$B$66,2,FALSE)</f>
        <v>Malaysia</v>
      </c>
      <c r="D57" s="2">
        <v>483.76794196262455</v>
      </c>
      <c r="E57" s="2">
        <v>15.087598511916751</v>
      </c>
      <c r="F57" s="2">
        <v>342.96782177690972</v>
      </c>
      <c r="G57" s="2">
        <v>28.70640473179898</v>
      </c>
      <c r="H57" s="2">
        <v>377.32127031324933</v>
      </c>
      <c r="I57" s="2">
        <v>4.344907253444922</v>
      </c>
      <c r="J57" s="2">
        <v>448.70507684206763</v>
      </c>
      <c r="K57" s="2">
        <v>4.8943646199998705</v>
      </c>
      <c r="L57" s="2">
        <v>-35.062865120556921</v>
      </c>
      <c r="M57" s="1">
        <v>2.7407225754016832E-2</v>
      </c>
    </row>
    <row r="58" spans="2:13" x14ac:dyDescent="0.2">
      <c r="B58" t="s">
        <v>53</v>
      </c>
      <c r="C58" t="str">
        <f>VLOOKUP(B58,xwalk!$A$1:$B$66,2,FALSE)</f>
        <v>Singapore</v>
      </c>
      <c r="D58" s="2">
        <v>669.38916129642348</v>
      </c>
      <c r="E58" s="2">
        <v>9.5218766595079849</v>
      </c>
      <c r="F58" s="2">
        <v>464.62991491565185</v>
      </c>
      <c r="G58" s="2">
        <v>12.377448667813921</v>
      </c>
      <c r="H58" s="2">
        <v>487.6758561072902</v>
      </c>
      <c r="I58" s="2">
        <v>4.1776783221270417</v>
      </c>
      <c r="J58" s="2">
        <v>637.22482774279877</v>
      </c>
      <c r="K58" s="2">
        <v>4.3721376905430152</v>
      </c>
      <c r="L58" s="2">
        <v>-32.1643335536249</v>
      </c>
      <c r="M58" s="1">
        <v>1.1637421873531685E-3</v>
      </c>
    </row>
    <row r="59" spans="2:13" x14ac:dyDescent="0.2">
      <c r="B59" t="s">
        <v>39</v>
      </c>
      <c r="C59" t="str">
        <f>VLOOKUP(B59,xwalk!$A$1:$B$66,2,FALSE)</f>
        <v>Mexico</v>
      </c>
      <c r="D59" s="2">
        <v>470.84148413372225</v>
      </c>
      <c r="E59" s="2">
        <v>7.4206614128531161</v>
      </c>
      <c r="F59" s="2">
        <v>363.30694586204299</v>
      </c>
      <c r="G59" s="2">
        <v>9.1701491275244056</v>
      </c>
      <c r="H59" s="2">
        <v>376.76495614207346</v>
      </c>
      <c r="I59" s="2">
        <v>1.9774508676138374</v>
      </c>
      <c r="J59" s="2">
        <v>440.5899888481614</v>
      </c>
      <c r="K59" s="2">
        <v>2.4369267637931848</v>
      </c>
      <c r="L59" s="2">
        <v>-30.251495285560818</v>
      </c>
      <c r="M59" s="1">
        <v>2.0104154984335494E-5</v>
      </c>
    </row>
    <row r="60" spans="2:13" x14ac:dyDescent="0.2">
      <c r="B60" t="s">
        <v>64</v>
      </c>
      <c r="C60" t="str">
        <f>VLOOKUP(B60,xwalk!$A$1:$B$66,2,FALSE)</f>
        <v>Viet Nam</v>
      </c>
      <c r="D60" s="2">
        <v>581.376786731572</v>
      </c>
      <c r="E60" s="2">
        <v>8.6053224949952032</v>
      </c>
      <c r="F60" s="2">
        <v>433.70941205465152</v>
      </c>
      <c r="G60" s="2">
        <v>11.834194256333872</v>
      </c>
      <c r="H60" s="2">
        <v>466.92592259556835</v>
      </c>
      <c r="I60" s="2">
        <v>6.3035183133669266</v>
      </c>
      <c r="J60" s="2">
        <v>552.17777444795433</v>
      </c>
      <c r="K60" s="2">
        <v>7.298693406743376</v>
      </c>
      <c r="L60" s="2">
        <v>-29.199012283617641</v>
      </c>
      <c r="M60" s="1">
        <v>1.8172287470789284E-3</v>
      </c>
    </row>
    <row r="61" spans="2:13" x14ac:dyDescent="0.2">
      <c r="B61" t="s">
        <v>30</v>
      </c>
      <c r="C61" t="str">
        <f>VLOOKUP(B61,xwalk!$A$1:$B$66,2,FALSE)</f>
        <v>Jordan</v>
      </c>
      <c r="D61" s="2">
        <v>431.94874915333639</v>
      </c>
      <c r="E61" s="2">
        <v>14.883636742938883</v>
      </c>
      <c r="F61" s="2">
        <v>359.41562751539271</v>
      </c>
      <c r="G61" s="2">
        <v>28.668196669361471</v>
      </c>
      <c r="H61" s="2">
        <v>341.49218771602528</v>
      </c>
      <c r="I61" s="2">
        <v>4.6976424550216196</v>
      </c>
      <c r="J61" s="2">
        <v>404.77365871448319</v>
      </c>
      <c r="K61" s="2">
        <v>6.5673274371632511</v>
      </c>
      <c r="L61" s="2">
        <v>-27.175090438853228</v>
      </c>
      <c r="M61" s="1">
        <v>3.9648702676337327E-2</v>
      </c>
    </row>
    <row r="62" spans="2:13" x14ac:dyDescent="0.2">
      <c r="B62" t="s">
        <v>33</v>
      </c>
      <c r="C62" t="str">
        <f>VLOOKUP(B62,xwalk!$A$1:$B$66,2,FALSE)</f>
        <v>Korea</v>
      </c>
      <c r="D62" s="2">
        <v>641.52796085835587</v>
      </c>
      <c r="E62" s="2">
        <v>7.2990549556563451</v>
      </c>
      <c r="F62" s="2">
        <v>442.8621480463666</v>
      </c>
      <c r="G62" s="2">
        <v>8.6515587098684286</v>
      </c>
      <c r="H62" s="2">
        <v>479.69559601847607</v>
      </c>
      <c r="I62" s="2">
        <v>7.8970020262218164</v>
      </c>
      <c r="J62" s="2">
        <v>615.31986946195548</v>
      </c>
      <c r="K62" s="2">
        <v>9.5352542851218161</v>
      </c>
      <c r="L62" s="2">
        <v>-26.208091396400278</v>
      </c>
      <c r="M62" s="1">
        <v>8.5634788252308893E-4</v>
      </c>
    </row>
    <row r="63" spans="2:13" x14ac:dyDescent="0.2">
      <c r="B63" t="s">
        <v>49</v>
      </c>
      <c r="C63" t="str">
        <f>VLOOKUP(B63,xwalk!$A$1:$B$66,2,FALSE)</f>
        <v>Shanghai-China</v>
      </c>
      <c r="D63" s="2">
        <v>663.31063045109897</v>
      </c>
      <c r="E63" s="2">
        <v>9.5190851807710519</v>
      </c>
      <c r="F63" s="2">
        <v>497.85928632994012</v>
      </c>
      <c r="G63" s="2">
        <v>7.3258497178442452</v>
      </c>
      <c r="H63" s="2">
        <v>555.33088020472758</v>
      </c>
      <c r="I63" s="2">
        <v>8.1675553462177124</v>
      </c>
      <c r="J63" s="2">
        <v>638.5356151976066</v>
      </c>
      <c r="K63" s="2">
        <v>5.3162697702913659</v>
      </c>
      <c r="L63" s="2">
        <v>-24.77501525349253</v>
      </c>
      <c r="M63" s="1">
        <v>7.92596937245779E-3</v>
      </c>
    </row>
    <row r="64" spans="2:13" x14ac:dyDescent="0.2">
      <c r="B64" t="s">
        <v>22</v>
      </c>
      <c r="C64" t="str">
        <f>VLOOKUP(B64,xwalk!$A$1:$B$66,2,FALSE)</f>
        <v>Hong Kong-China</v>
      </c>
      <c r="D64" s="2">
        <v>636.04112225908329</v>
      </c>
      <c r="E64" s="2">
        <v>7.663293420450211</v>
      </c>
      <c r="F64" s="2">
        <v>508.27319332870889</v>
      </c>
      <c r="G64" s="2">
        <v>17.737838589880116</v>
      </c>
      <c r="H64" s="2">
        <v>515.38854112348019</v>
      </c>
      <c r="I64" s="2">
        <v>10.584140693073429</v>
      </c>
      <c r="J64" s="2">
        <v>613.13693455846885</v>
      </c>
      <c r="K64" s="2">
        <v>5.1839001202094508</v>
      </c>
      <c r="L64" s="2">
        <v>-22.904187700614489</v>
      </c>
      <c r="M64" s="1">
        <v>7.4983375563877222E-3</v>
      </c>
    </row>
    <row r="65" spans="2:13" x14ac:dyDescent="0.2">
      <c r="B65" t="s">
        <v>60</v>
      </c>
      <c r="C65" t="str">
        <f>VLOOKUP(B65,xwalk!$A$1:$B$66,2,FALSE)</f>
        <v>Tunisia</v>
      </c>
      <c r="D65" s="2">
        <v>431.66539245850885</v>
      </c>
      <c r="E65" s="2">
        <v>11.890414971930806</v>
      </c>
      <c r="F65" s="2">
        <v>353.56730802847358</v>
      </c>
      <c r="G65" s="2">
        <v>14.894309444106112</v>
      </c>
      <c r="H65" s="2">
        <v>371.49716877260045</v>
      </c>
      <c r="I65" s="2">
        <v>4.6892124881527844</v>
      </c>
      <c r="J65" s="2">
        <v>413.02287518805997</v>
      </c>
      <c r="K65" s="2">
        <v>8.6554813408345836</v>
      </c>
      <c r="L65" s="2">
        <v>-18.642517270448877</v>
      </c>
      <c r="M65" s="1">
        <v>0.1005874086191051</v>
      </c>
    </row>
    <row r="66" spans="2:13" x14ac:dyDescent="0.2">
      <c r="B66" t="s">
        <v>0</v>
      </c>
      <c r="C66" t="str">
        <f>VLOOKUP(B66,xwalk!$A$1:$B$66,2,FALSE)</f>
        <v>Albania</v>
      </c>
      <c r="D66" s="2">
        <v>387.54192860719536</v>
      </c>
      <c r="E66" s="2">
        <v>20.261221849975826</v>
      </c>
      <c r="F66" s="2">
        <v>382.6084593551202</v>
      </c>
      <c r="G66" s="2">
        <v>18.482567858464193</v>
      </c>
      <c r="H66" s="2">
        <v>392.18877696892048</v>
      </c>
      <c r="I66" s="2">
        <v>7.1039590146030802</v>
      </c>
      <c r="J66" s="2">
        <v>388.10459501364568</v>
      </c>
      <c r="K66" s="2">
        <v>6.5229910090119079</v>
      </c>
      <c r="L66" s="2">
        <v>0.56266640645031885</v>
      </c>
      <c r="M66" s="1">
        <v>0.97913011314177234</v>
      </c>
    </row>
    <row r="67" spans="2:13" x14ac:dyDescent="0.2">
      <c r="B67" t="s">
        <v>38</v>
      </c>
      <c r="C67" t="str">
        <f>VLOOKUP(B67,xwalk!$A$1:$B$66,2,FALSE)</f>
        <v>Macao-China</v>
      </c>
      <c r="D67" s="2">
        <v>583.20446219461451</v>
      </c>
      <c r="E67" s="2">
        <v>10.463074618630861</v>
      </c>
      <c r="F67" s="2">
        <v>463.4247989333121</v>
      </c>
      <c r="G67" s="2">
        <v>8.432738800738754</v>
      </c>
      <c r="H67" s="2">
        <v>474.6210721949011</v>
      </c>
      <c r="I67" s="2">
        <v>4.5392447837260947</v>
      </c>
      <c r="J67" s="2">
        <v>589.51477036732558</v>
      </c>
      <c r="K67" s="2">
        <v>3.7207148575695821</v>
      </c>
      <c r="L67" s="2">
        <v>6.3103081727112347</v>
      </c>
      <c r="M67" s="1">
        <v>0.58522397778192847</v>
      </c>
    </row>
  </sheetData>
  <autoFilter ref="B3:M3">
    <sortState ref="B4:M67">
      <sortCondition ref="L3"/>
    </sortState>
  </autoFilter>
  <conditionalFormatting sqref="M4:M67">
    <cfRule type="cellIs" dxfId="6" priority="1" stopIfTrue="1" operator="lessThan">
      <formula>0.05</formula>
    </cfRule>
  </conditionalFormatting>
  <pageMargins left="0.75" right="0.75" top="1" bottom="1" header="0.5" footer="0.5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8"/>
  <sheetViews>
    <sheetView workbookViewId="0"/>
  </sheetViews>
  <sheetFormatPr defaultRowHeight="12.75" x14ac:dyDescent="0.2"/>
  <sheetData>
    <row r="2" spans="2:12" x14ac:dyDescent="0.2">
      <c r="C2" t="s">
        <v>242</v>
      </c>
      <c r="D2" t="s">
        <v>242</v>
      </c>
      <c r="E2" t="s">
        <v>243</v>
      </c>
      <c r="F2" t="s">
        <v>243</v>
      </c>
      <c r="G2" t="s">
        <v>244</v>
      </c>
      <c r="H2" t="s">
        <v>244</v>
      </c>
      <c r="I2" t="s">
        <v>245</v>
      </c>
      <c r="J2" t="s">
        <v>245</v>
      </c>
      <c r="K2" t="s">
        <v>92</v>
      </c>
      <c r="L2" t="s">
        <v>92</v>
      </c>
    </row>
    <row r="3" spans="2:12" x14ac:dyDescent="0.2">
      <c r="C3" t="s">
        <v>87</v>
      </c>
      <c r="D3" t="s">
        <v>88</v>
      </c>
      <c r="E3" t="s">
        <v>87</v>
      </c>
      <c r="F3" t="s">
        <v>88</v>
      </c>
      <c r="G3" t="s">
        <v>87</v>
      </c>
      <c r="H3" t="s">
        <v>88</v>
      </c>
      <c r="I3" t="s">
        <v>87</v>
      </c>
      <c r="J3" t="s">
        <v>88</v>
      </c>
      <c r="K3" t="s">
        <v>87</v>
      </c>
      <c r="L3" t="s">
        <v>246</v>
      </c>
    </row>
    <row r="4" spans="2:12" x14ac:dyDescent="0.2">
      <c r="B4" t="s">
        <v>0</v>
      </c>
      <c r="C4">
        <v>387.54192860719536</v>
      </c>
      <c r="D4">
        <v>20.261221849975826</v>
      </c>
      <c r="E4">
        <v>382.6084593551202</v>
      </c>
      <c r="F4">
        <v>18.482567858464193</v>
      </c>
      <c r="G4">
        <v>392.18877696892048</v>
      </c>
      <c r="H4">
        <v>7.1039590146030802</v>
      </c>
      <c r="I4">
        <v>388.10459501364568</v>
      </c>
      <c r="J4">
        <v>6.5229910090119079</v>
      </c>
      <c r="K4">
        <v>0.56266640645031885</v>
      </c>
      <c r="L4">
        <v>0.97913011314177234</v>
      </c>
    </row>
    <row r="5" spans="2:12" x14ac:dyDescent="0.2">
      <c r="B5" t="s">
        <v>1</v>
      </c>
      <c r="C5">
        <v>516.26814763849586</v>
      </c>
      <c r="D5">
        <v>9.4158907088666588</v>
      </c>
      <c r="E5">
        <v>342.93069182831994</v>
      </c>
      <c r="F5">
        <v>8.3099723285416349</v>
      </c>
      <c r="G5">
        <v>384.63214733963906</v>
      </c>
      <c r="H5">
        <v>3.7339831753359345</v>
      </c>
      <c r="I5">
        <v>463.4034363618963</v>
      </c>
      <c r="J5">
        <v>4.1921157353336902</v>
      </c>
      <c r="K5">
        <v>-52.864711276599657</v>
      </c>
      <c r="L5">
        <v>2.0978195649513228E-7</v>
      </c>
    </row>
    <row r="6" spans="2:12" x14ac:dyDescent="0.2">
      <c r="B6" t="s">
        <v>2</v>
      </c>
      <c r="C6">
        <v>464.85141137451001</v>
      </c>
      <c r="D6">
        <v>8.9427385940284427</v>
      </c>
      <c r="E6">
        <v>0</v>
      </c>
      <c r="G6">
        <v>347.76164410638501</v>
      </c>
      <c r="H6">
        <v>4.4294025185812673</v>
      </c>
      <c r="I6">
        <v>411.06582536914505</v>
      </c>
      <c r="J6">
        <v>4.6207618660436127</v>
      </c>
      <c r="K6">
        <v>-53.785586005365047</v>
      </c>
      <c r="L6">
        <v>4.1209808731215159E-7</v>
      </c>
    </row>
    <row r="7" spans="2:12" x14ac:dyDescent="0.2">
      <c r="B7" t="s">
        <v>3</v>
      </c>
      <c r="C7">
        <v>629.56385388808167</v>
      </c>
      <c r="D7">
        <v>6.3757769709729368</v>
      </c>
      <c r="E7">
        <v>416.765182307896</v>
      </c>
      <c r="F7">
        <v>13.248647279650061</v>
      </c>
      <c r="G7">
        <v>440.22977332699423</v>
      </c>
      <c r="H7">
        <v>2.8045554610729964</v>
      </c>
      <c r="I7">
        <v>557.23564057252008</v>
      </c>
      <c r="J7">
        <v>3.2237779266596878</v>
      </c>
      <c r="K7">
        <v>-72.32821331556147</v>
      </c>
      <c r="L7">
        <v>2.8897542164930895E-27</v>
      </c>
    </row>
    <row r="8" spans="2:12" x14ac:dyDescent="0.2">
      <c r="B8" t="s">
        <v>4</v>
      </c>
      <c r="C8">
        <v>608.42189448899649</v>
      </c>
      <c r="D8">
        <v>6.2621507382835864</v>
      </c>
      <c r="E8">
        <v>435.49271897246382</v>
      </c>
      <c r="F8">
        <v>8.0110613240911626</v>
      </c>
      <c r="G8">
        <v>459.67100231455436</v>
      </c>
      <c r="H8">
        <v>6.7070024400095845</v>
      </c>
      <c r="I8">
        <v>539.52312366511035</v>
      </c>
      <c r="J8">
        <v>5.7888279779120131</v>
      </c>
      <c r="K8">
        <v>-68.898770823886053</v>
      </c>
      <c r="L8">
        <v>4.5699111028129352E-22</v>
      </c>
    </row>
    <row r="9" spans="2:12" x14ac:dyDescent="0.2">
      <c r="B9" t="s">
        <v>5</v>
      </c>
      <c r="C9">
        <v>626.85782067788682</v>
      </c>
      <c r="D9">
        <v>5.9898294717717899</v>
      </c>
      <c r="E9">
        <v>420.41375056783437</v>
      </c>
      <c r="F9">
        <v>5.4759430654360353</v>
      </c>
      <c r="G9">
        <v>438.24455323608299</v>
      </c>
      <c r="H9">
        <v>4.7897842416892278</v>
      </c>
      <c r="I9">
        <v>554.85097033430714</v>
      </c>
      <c r="J9">
        <v>4.8008775553489187</v>
      </c>
      <c r="K9">
        <v>-72.006850343579686</v>
      </c>
      <c r="L9">
        <v>1.6612188731513356E-21</v>
      </c>
    </row>
    <row r="10" spans="2:12" x14ac:dyDescent="0.2">
      <c r="B10" t="s">
        <v>6</v>
      </c>
      <c r="C10">
        <v>553.05565877726701</v>
      </c>
      <c r="D10">
        <v>10.561055012330563</v>
      </c>
      <c r="E10">
        <v>400.96071689721714</v>
      </c>
      <c r="F10">
        <v>10.651802210281952</v>
      </c>
      <c r="G10">
        <v>373.69220850041376</v>
      </c>
      <c r="H10">
        <v>6.5082497529724748</v>
      </c>
      <c r="I10">
        <v>460.85283151542609</v>
      </c>
      <c r="J10">
        <v>5.7860738935800855</v>
      </c>
      <c r="K10">
        <v>-92.202827261840838</v>
      </c>
      <c r="L10">
        <v>4.4225940075928654E-17</v>
      </c>
    </row>
    <row r="11" spans="2:12" x14ac:dyDescent="0.2">
      <c r="B11" t="s">
        <v>7</v>
      </c>
      <c r="C11">
        <v>495.54552277180039</v>
      </c>
      <c r="D11">
        <v>8.3457296358571043</v>
      </c>
      <c r="E11">
        <v>332.63275586360027</v>
      </c>
      <c r="F11">
        <v>9.8376704021945596</v>
      </c>
      <c r="G11">
        <v>349.01856297810639</v>
      </c>
      <c r="H11">
        <v>2.5767078834734836</v>
      </c>
      <c r="I11">
        <v>428.73161909764997</v>
      </c>
      <c r="J11">
        <v>4.5094741661302731</v>
      </c>
      <c r="K11">
        <v>-66.813903674150396</v>
      </c>
      <c r="L11">
        <v>1.1134657041854725E-14</v>
      </c>
    </row>
    <row r="12" spans="2:12" x14ac:dyDescent="0.2">
      <c r="B12" t="s">
        <v>8</v>
      </c>
      <c r="C12">
        <v>612.20466194561448</v>
      </c>
      <c r="D12">
        <v>5.7903534318619165</v>
      </c>
      <c r="E12">
        <v>437.36429571882292</v>
      </c>
      <c r="F12">
        <v>6.4541531648117161</v>
      </c>
      <c r="G12">
        <v>467.52299003121539</v>
      </c>
      <c r="H12">
        <v>3.5759521270162624</v>
      </c>
      <c r="I12">
        <v>550.56093152205699</v>
      </c>
      <c r="J12">
        <v>3.3391975081083998</v>
      </c>
      <c r="K12">
        <v>-61.64373042355767</v>
      </c>
      <c r="L12">
        <v>1.2115642820363129E-21</v>
      </c>
    </row>
    <row r="13" spans="2:12" x14ac:dyDescent="0.2">
      <c r="B13" t="s">
        <v>9</v>
      </c>
      <c r="C13">
        <v>645.48991501451155</v>
      </c>
      <c r="D13">
        <v>6.7890681752736963</v>
      </c>
      <c r="E13">
        <v>421.47807279168205</v>
      </c>
      <c r="F13">
        <v>9.639402911496072</v>
      </c>
      <c r="G13">
        <v>483.01837868290096</v>
      </c>
      <c r="H13">
        <v>4.7104578245684063</v>
      </c>
      <c r="I13">
        <v>552.00028806361286</v>
      </c>
      <c r="J13">
        <v>5.2606932873997563</v>
      </c>
      <c r="K13">
        <v>-93.489626950898639</v>
      </c>
      <c r="L13">
        <v>2.2004647411077423E-30</v>
      </c>
    </row>
    <row r="14" spans="2:12" x14ac:dyDescent="0.2">
      <c r="B14" t="s">
        <v>10</v>
      </c>
      <c r="C14">
        <v>518.20797344197274</v>
      </c>
      <c r="D14">
        <v>6.6985283069342172</v>
      </c>
      <c r="E14">
        <v>351.01983459123858</v>
      </c>
      <c r="F14">
        <v>10.639396744211954</v>
      </c>
      <c r="G14">
        <v>372.50205218128707</v>
      </c>
      <c r="H14">
        <v>4.3483698064736558</v>
      </c>
      <c r="I14">
        <v>455.17055542966392</v>
      </c>
      <c r="J14">
        <v>4.3287423942945766</v>
      </c>
      <c r="K14">
        <v>-63.037418012308876</v>
      </c>
      <c r="L14">
        <v>2.0239131208772881E-18</v>
      </c>
    </row>
    <row r="15" spans="2:12" x14ac:dyDescent="0.2">
      <c r="B15" t="s">
        <v>11</v>
      </c>
      <c r="C15">
        <v>484.17131750790668</v>
      </c>
      <c r="D15">
        <v>7.5086351850985231</v>
      </c>
      <c r="E15">
        <v>327.55981046142756</v>
      </c>
      <c r="F15">
        <v>12.153716173416552</v>
      </c>
      <c r="G15">
        <v>344.11305427178871</v>
      </c>
      <c r="H15">
        <v>4.5700316482234404</v>
      </c>
      <c r="I15">
        <v>405.97035698218451</v>
      </c>
      <c r="J15">
        <v>4.9776940742857816</v>
      </c>
      <c r="K15">
        <v>-78.200960525722067</v>
      </c>
      <c r="L15">
        <v>7.1777865505466955E-18</v>
      </c>
    </row>
    <row r="16" spans="2:12" x14ac:dyDescent="0.2">
      <c r="B16" t="s">
        <v>12</v>
      </c>
      <c r="C16">
        <v>489.89471730181941</v>
      </c>
      <c r="D16">
        <v>12.475271234279985</v>
      </c>
      <c r="E16">
        <v>0</v>
      </c>
      <c r="G16">
        <v>374.38651066505139</v>
      </c>
      <c r="H16">
        <v>4.6023137519860109</v>
      </c>
      <c r="I16">
        <v>433.19276255728312</v>
      </c>
      <c r="J16">
        <v>5.4165302385850209</v>
      </c>
      <c r="K16">
        <v>-56.701954744536344</v>
      </c>
      <c r="L16">
        <v>3.9010650655122419E-6</v>
      </c>
    </row>
    <row r="17" spans="2:12" x14ac:dyDescent="0.2">
      <c r="B17" t="s">
        <v>13</v>
      </c>
      <c r="C17">
        <v>598.47919593083145</v>
      </c>
      <c r="D17">
        <v>9.0562984012380632</v>
      </c>
      <c r="E17">
        <v>424.89273771085323</v>
      </c>
      <c r="F17">
        <v>11.799802371712358</v>
      </c>
      <c r="G17">
        <v>453.15220773556388</v>
      </c>
      <c r="H17">
        <v>5.4138133115332145</v>
      </c>
      <c r="I17">
        <v>539.18785220730467</v>
      </c>
      <c r="J17">
        <v>5.1993544068198183</v>
      </c>
      <c r="K17">
        <v>-59.291343723526779</v>
      </c>
      <c r="L17">
        <v>4.3266688931922473E-9</v>
      </c>
    </row>
    <row r="18" spans="2:12" x14ac:dyDescent="0.2">
      <c r="B18" t="s">
        <v>14</v>
      </c>
      <c r="C18">
        <v>631.46923582976922</v>
      </c>
      <c r="D18">
        <v>7.1169415699501082</v>
      </c>
      <c r="E18">
        <v>416.9198778390035</v>
      </c>
      <c r="F18">
        <v>9.1971339809732608</v>
      </c>
      <c r="G18">
        <v>465.41219279765733</v>
      </c>
      <c r="H18">
        <v>7.174066184795775</v>
      </c>
      <c r="I18">
        <v>551.80251744142242</v>
      </c>
      <c r="J18">
        <v>5.7029922878095922</v>
      </c>
      <c r="K18">
        <v>-79.666718388346681</v>
      </c>
      <c r="L18">
        <v>4.7645275263496622E-18</v>
      </c>
    </row>
    <row r="19" spans="2:12" x14ac:dyDescent="0.2">
      <c r="B19" t="s">
        <v>15</v>
      </c>
      <c r="C19">
        <v>572.04441127654241</v>
      </c>
      <c r="D19">
        <v>10.884056138380716</v>
      </c>
      <c r="E19">
        <v>433.9256310225071</v>
      </c>
      <c r="F19">
        <v>11.718978440847451</v>
      </c>
      <c r="G19">
        <v>459.05264817230557</v>
      </c>
      <c r="H19">
        <v>4.7556645770535368</v>
      </c>
      <c r="I19">
        <v>525.87186382061714</v>
      </c>
      <c r="J19">
        <v>4.0707638817834146</v>
      </c>
      <c r="K19">
        <v>-46.17254745592534</v>
      </c>
      <c r="L19">
        <v>2.7187725964864926E-5</v>
      </c>
    </row>
    <row r="20" spans="2:12" x14ac:dyDescent="0.2">
      <c r="B20" t="s">
        <v>16</v>
      </c>
      <c r="C20">
        <v>557.82774290701968</v>
      </c>
      <c r="D20">
        <v>4.2645540241803168</v>
      </c>
      <c r="E20">
        <v>406.12125257835692</v>
      </c>
      <c r="F20">
        <v>5.0796683673483169</v>
      </c>
      <c r="G20">
        <v>422.48936022678294</v>
      </c>
      <c r="H20">
        <v>3.4067264148699117</v>
      </c>
      <c r="I20">
        <v>514.94263957498333</v>
      </c>
      <c r="J20">
        <v>4.4081291726666487</v>
      </c>
      <c r="K20">
        <v>-42.885103332036351</v>
      </c>
      <c r="L20">
        <v>4.3426982088974789E-13</v>
      </c>
    </row>
    <row r="21" spans="2:12" x14ac:dyDescent="0.2">
      <c r="B21" t="s">
        <v>17</v>
      </c>
      <c r="C21">
        <v>603.71533646112039</v>
      </c>
      <c r="D21">
        <v>11.462473898982637</v>
      </c>
      <c r="E21">
        <v>445.15078384956445</v>
      </c>
      <c r="F21">
        <v>7.0768795399009399</v>
      </c>
      <c r="G21">
        <v>481.61831713401557</v>
      </c>
      <c r="H21">
        <v>4.0709117497580207</v>
      </c>
      <c r="I21">
        <v>540.41840589342644</v>
      </c>
      <c r="J21">
        <v>4.8377337621548691</v>
      </c>
      <c r="K21">
        <v>-63.296930567693998</v>
      </c>
      <c r="L21">
        <v>5.0635753650104591E-8</v>
      </c>
    </row>
    <row r="22" spans="2:12" x14ac:dyDescent="0.2">
      <c r="B22" t="s">
        <v>18</v>
      </c>
      <c r="C22">
        <v>603.3673331303562</v>
      </c>
      <c r="D22">
        <v>9.0027230238868921</v>
      </c>
      <c r="E22">
        <v>439.51910411448682</v>
      </c>
      <c r="F22">
        <v>12.869735112763552</v>
      </c>
      <c r="G22">
        <v>472.07966876570555</v>
      </c>
      <c r="H22">
        <v>4.1229814445019279</v>
      </c>
      <c r="I22">
        <v>553.90313103746382</v>
      </c>
      <c r="J22">
        <v>4.0484761228833577</v>
      </c>
      <c r="K22">
        <v>-49.464202092892378</v>
      </c>
      <c r="L22">
        <v>2.4725716395122021E-7</v>
      </c>
    </row>
    <row r="23" spans="2:12" x14ac:dyDescent="0.2">
      <c r="B23" t="s">
        <v>19</v>
      </c>
      <c r="C23">
        <v>608.44409051210619</v>
      </c>
      <c r="D23">
        <v>8.9052265882008026</v>
      </c>
      <c r="E23">
        <v>394.76643814623117</v>
      </c>
      <c r="F23">
        <v>6.5979400061421272</v>
      </c>
      <c r="G23">
        <v>441.67022339040727</v>
      </c>
      <c r="H23">
        <v>6.7643908725790141</v>
      </c>
      <c r="I23">
        <v>514.52551902957748</v>
      </c>
      <c r="J23">
        <v>5.8429988774843</v>
      </c>
      <c r="K23">
        <v>-93.91857148252862</v>
      </c>
      <c r="L23">
        <v>5.3427294336490714E-18</v>
      </c>
    </row>
    <row r="24" spans="2:12" x14ac:dyDescent="0.2">
      <c r="B24" t="s">
        <v>20</v>
      </c>
      <c r="C24">
        <v>615.95973239426678</v>
      </c>
      <c r="D24">
        <v>11.537429670443457</v>
      </c>
      <c r="E24">
        <v>422.15032115885674</v>
      </c>
      <c r="F24">
        <v>15.137050407427939</v>
      </c>
      <c r="G24">
        <v>431.08892164289182</v>
      </c>
      <c r="H24">
        <v>5.7125852360405238</v>
      </c>
      <c r="I24">
        <v>539.64476384428519</v>
      </c>
      <c r="J24">
        <v>4.3658648333893497</v>
      </c>
      <c r="K24">
        <v>-76.314968549981586</v>
      </c>
      <c r="L24">
        <v>4.21043319003736E-11</v>
      </c>
    </row>
    <row r="25" spans="2:12" x14ac:dyDescent="0.2">
      <c r="B25" t="s">
        <v>21</v>
      </c>
      <c r="C25">
        <v>515.45293129236165</v>
      </c>
      <c r="D25">
        <v>12.568338084074604</v>
      </c>
      <c r="E25">
        <v>387.72903617443734</v>
      </c>
      <c r="F25">
        <v>9.2349825832004626</v>
      </c>
      <c r="G25">
        <v>409.21074479951375</v>
      </c>
      <c r="H25">
        <v>6.2027254765683431</v>
      </c>
      <c r="I25">
        <v>478.11821709780662</v>
      </c>
      <c r="J25">
        <v>4.6882446380964682</v>
      </c>
      <c r="K25">
        <v>-37.334714194554969</v>
      </c>
      <c r="L25">
        <v>5.2853099675193079E-3</v>
      </c>
    </row>
    <row r="26" spans="2:12" x14ac:dyDescent="0.2">
      <c r="B26" t="s">
        <v>22</v>
      </c>
      <c r="C26">
        <v>636.04112225908329</v>
      </c>
      <c r="D26">
        <v>7.663293420450211</v>
      </c>
      <c r="E26">
        <v>508.27319332870889</v>
      </c>
      <c r="F26">
        <v>17.737838589880116</v>
      </c>
      <c r="G26">
        <v>515.38854112348019</v>
      </c>
      <c r="H26">
        <v>10.584140693073429</v>
      </c>
      <c r="I26">
        <v>613.13693455846885</v>
      </c>
      <c r="J26">
        <v>5.1839001202094508</v>
      </c>
      <c r="K26">
        <v>-22.904187700614489</v>
      </c>
      <c r="L26">
        <v>7.4983375563877222E-3</v>
      </c>
    </row>
    <row r="27" spans="2:12" x14ac:dyDescent="0.2">
      <c r="B27" t="s">
        <v>23</v>
      </c>
      <c r="C27">
        <v>576.80987615176639</v>
      </c>
      <c r="D27">
        <v>10.745528995816493</v>
      </c>
      <c r="E27">
        <v>394.32283780122629</v>
      </c>
      <c r="F27">
        <v>8.4419036826169069</v>
      </c>
      <c r="G27">
        <v>423.671495195391</v>
      </c>
      <c r="H27">
        <v>4.5046924231623278</v>
      </c>
      <c r="I27">
        <v>495.42060319066144</v>
      </c>
      <c r="J27">
        <v>5.2995802040887359</v>
      </c>
      <c r="K27">
        <v>-81.38927296110495</v>
      </c>
      <c r="L27">
        <v>6.0014679368926396E-17</v>
      </c>
    </row>
    <row r="28" spans="2:12" x14ac:dyDescent="0.2">
      <c r="B28" t="s">
        <v>24</v>
      </c>
      <c r="C28">
        <v>590.39098950179982</v>
      </c>
      <c r="D28">
        <v>10.617212775932915</v>
      </c>
      <c r="E28">
        <v>378.70683741598953</v>
      </c>
      <c r="F28">
        <v>8.3390594970155387</v>
      </c>
      <c r="G28">
        <v>433.84781477538212</v>
      </c>
      <c r="H28">
        <v>6.0288718785736837</v>
      </c>
      <c r="I28">
        <v>510.11022163719599</v>
      </c>
      <c r="J28">
        <v>6.0776991660409498</v>
      </c>
      <c r="K28">
        <v>-80.280767864603803</v>
      </c>
      <c r="L28">
        <v>3.7651920691178106E-14</v>
      </c>
    </row>
    <row r="29" spans="2:12" x14ac:dyDescent="0.2">
      <c r="B29" t="s">
        <v>25</v>
      </c>
      <c r="C29">
        <v>468.45218388727875</v>
      </c>
      <c r="D29">
        <v>14.851804735104077</v>
      </c>
      <c r="E29">
        <v>0</v>
      </c>
      <c r="G29">
        <v>350.22876950188925</v>
      </c>
      <c r="H29">
        <v>5.0532683662059199</v>
      </c>
      <c r="I29">
        <v>385.50679306658611</v>
      </c>
      <c r="J29">
        <v>7.1755014228725003</v>
      </c>
      <c r="K29">
        <v>-82.945390820692609</v>
      </c>
      <c r="L29">
        <v>1.586276544423684E-6</v>
      </c>
    </row>
    <row r="30" spans="2:12" x14ac:dyDescent="0.2">
      <c r="B30" t="s">
        <v>26</v>
      </c>
      <c r="C30">
        <v>573.62257853803294</v>
      </c>
      <c r="D30">
        <v>9.0970341666906549</v>
      </c>
      <c r="E30">
        <v>0</v>
      </c>
      <c r="G30">
        <v>446.04220934991866</v>
      </c>
      <c r="H30">
        <v>4.9503249960920321</v>
      </c>
      <c r="I30">
        <v>536.6323155943486</v>
      </c>
      <c r="J30">
        <v>3.9245665606778579</v>
      </c>
      <c r="K30">
        <v>-36.990262943684165</v>
      </c>
      <c r="L30">
        <v>1.3903143371768044E-4</v>
      </c>
    </row>
    <row r="31" spans="2:12" x14ac:dyDescent="0.2">
      <c r="B31" t="s">
        <v>27</v>
      </c>
      <c r="C31">
        <v>568.34267537836502</v>
      </c>
      <c r="D31">
        <v>14.64349508625129</v>
      </c>
      <c r="E31">
        <v>0</v>
      </c>
      <c r="G31">
        <v>463.74582694609637</v>
      </c>
      <c r="H31">
        <v>5.274913419701865</v>
      </c>
      <c r="I31">
        <v>501.81322295127421</v>
      </c>
      <c r="J31">
        <v>4.6839003628676199</v>
      </c>
      <c r="K31">
        <v>-66.529452427090845</v>
      </c>
      <c r="L31">
        <v>3.139860556462986E-5</v>
      </c>
    </row>
    <row r="32" spans="2:12" x14ac:dyDescent="0.2">
      <c r="B32" t="s">
        <v>28</v>
      </c>
      <c r="C32">
        <v>563.32612502845768</v>
      </c>
      <c r="D32">
        <v>12.471175835214934</v>
      </c>
      <c r="E32">
        <v>382.20681803536894</v>
      </c>
      <c r="F32">
        <v>10.378110696320011</v>
      </c>
      <c r="G32">
        <v>409.01872116043955</v>
      </c>
      <c r="H32">
        <v>7.8421392153549707</v>
      </c>
      <c r="I32">
        <v>505.9519920011378</v>
      </c>
      <c r="J32">
        <v>7.6295660406472372</v>
      </c>
      <c r="K32">
        <v>-57.374133027319942</v>
      </c>
      <c r="L32">
        <v>2.0644985000605702E-5</v>
      </c>
    </row>
    <row r="33" spans="2:12" x14ac:dyDescent="0.2">
      <c r="B33" t="s">
        <v>29</v>
      </c>
      <c r="C33">
        <v>587.7874552567589</v>
      </c>
      <c r="D33">
        <v>4.4886796752573659</v>
      </c>
      <c r="E33">
        <v>413.54160580315352</v>
      </c>
      <c r="F33">
        <v>6.9645256533684394</v>
      </c>
      <c r="G33">
        <v>431.64055782895184</v>
      </c>
      <c r="H33">
        <v>3.385878393649743</v>
      </c>
      <c r="I33">
        <v>522.75432529151647</v>
      </c>
      <c r="J33">
        <v>3.2795385699199135</v>
      </c>
      <c r="K33">
        <v>-65.033129965242509</v>
      </c>
      <c r="L33">
        <v>3.5753952373064055E-39</v>
      </c>
    </row>
    <row r="34" spans="2:12" x14ac:dyDescent="0.2">
      <c r="B34" t="s">
        <v>30</v>
      </c>
      <c r="C34">
        <v>431.94874915333639</v>
      </c>
      <c r="D34">
        <v>14.883636742938883</v>
      </c>
      <c r="E34">
        <v>0</v>
      </c>
      <c r="G34">
        <v>341.49218771602528</v>
      </c>
      <c r="H34">
        <v>4.6976424550216196</v>
      </c>
      <c r="I34">
        <v>404.77365871448319</v>
      </c>
      <c r="J34">
        <v>6.5673274371632511</v>
      </c>
      <c r="K34">
        <v>-27.175090438853228</v>
      </c>
      <c r="L34">
        <v>3.9648702676337327E-2</v>
      </c>
    </row>
    <row r="35" spans="2:12" x14ac:dyDescent="0.2">
      <c r="B35" t="s">
        <v>31</v>
      </c>
      <c r="C35">
        <v>621.69225919027076</v>
      </c>
      <c r="D35">
        <v>7.0202111476910645</v>
      </c>
      <c r="E35">
        <v>457.7810619735958</v>
      </c>
      <c r="F35">
        <v>9.5785154895526112</v>
      </c>
      <c r="G35">
        <v>476.36662039016795</v>
      </c>
      <c r="H35">
        <v>5.4873650318048321</v>
      </c>
      <c r="I35">
        <v>577.11969197075302</v>
      </c>
      <c r="J35">
        <v>4.7201432985704974</v>
      </c>
      <c r="K35">
        <v>-44.57256721951758</v>
      </c>
      <c r="L35">
        <v>4.3474115440826886E-11</v>
      </c>
    </row>
    <row r="36" spans="2:12" x14ac:dyDescent="0.2">
      <c r="B36" t="s">
        <v>32</v>
      </c>
      <c r="C36">
        <v>0</v>
      </c>
      <c r="E36">
        <v>0</v>
      </c>
      <c r="G36">
        <v>405.59044787518701</v>
      </c>
      <c r="H36">
        <v>4.4271064175202</v>
      </c>
      <c r="I36">
        <v>438.84231140149444</v>
      </c>
      <c r="J36">
        <v>5.4039633173059016</v>
      </c>
      <c r="K36">
        <v>0</v>
      </c>
    </row>
    <row r="37" spans="2:12" x14ac:dyDescent="0.2">
      <c r="B37" t="s">
        <v>33</v>
      </c>
      <c r="C37">
        <v>641.52796085835587</v>
      </c>
      <c r="D37">
        <v>7.2990549556563451</v>
      </c>
      <c r="E37">
        <v>442.8621480463666</v>
      </c>
      <c r="F37">
        <v>8.6515587098684286</v>
      </c>
      <c r="G37">
        <v>479.69559601847607</v>
      </c>
      <c r="H37">
        <v>7.8970020262218164</v>
      </c>
      <c r="I37">
        <v>615.31986946195548</v>
      </c>
      <c r="J37">
        <v>9.5352542851218161</v>
      </c>
      <c r="K37">
        <v>-26.208091396400278</v>
      </c>
      <c r="L37">
        <v>8.5634788252308893E-4</v>
      </c>
    </row>
    <row r="38" spans="2:12" x14ac:dyDescent="0.2">
      <c r="B38" t="s">
        <v>34</v>
      </c>
      <c r="C38">
        <v>0</v>
      </c>
      <c r="E38">
        <v>0</v>
      </c>
      <c r="G38">
        <v>0</v>
      </c>
      <c r="I38">
        <v>0</v>
      </c>
      <c r="K38">
        <v>0</v>
      </c>
    </row>
    <row r="39" spans="2:12" x14ac:dyDescent="0.2">
      <c r="B39" t="s">
        <v>35</v>
      </c>
      <c r="C39">
        <v>568.40227429685035</v>
      </c>
      <c r="D39">
        <v>10.876688767123182</v>
      </c>
      <c r="E39">
        <v>407.27615943235065</v>
      </c>
      <c r="F39">
        <v>9.4158020211011486</v>
      </c>
      <c r="G39">
        <v>428.07386227711635</v>
      </c>
      <c r="H39">
        <v>5.1274290278809094</v>
      </c>
      <c r="I39">
        <v>502.45534552953745</v>
      </c>
      <c r="J39">
        <v>5.435682106219673</v>
      </c>
      <c r="K39">
        <v>-65.946928767312968</v>
      </c>
      <c r="L39">
        <v>2.9376746567036572E-8</v>
      </c>
    </row>
    <row r="40" spans="2:12" x14ac:dyDescent="0.2">
      <c r="B40" t="s">
        <v>36</v>
      </c>
      <c r="C40">
        <v>600.81404118374201</v>
      </c>
      <c r="D40">
        <v>8.8400099379659451</v>
      </c>
      <c r="E40">
        <v>417.01007492887157</v>
      </c>
      <c r="F40">
        <v>13.857711703891935</v>
      </c>
      <c r="G40">
        <v>435.99073488616636</v>
      </c>
      <c r="H40">
        <v>4.3740824840737007</v>
      </c>
      <c r="I40">
        <v>518.33254475335741</v>
      </c>
      <c r="J40">
        <v>4.7504768793732515</v>
      </c>
      <c r="K40">
        <v>-82.481496430384652</v>
      </c>
      <c r="L40">
        <v>8.2714055517621875E-15</v>
      </c>
    </row>
    <row r="41" spans="2:12" x14ac:dyDescent="0.2">
      <c r="B41" t="s">
        <v>37</v>
      </c>
      <c r="C41">
        <v>566.57590384529499</v>
      </c>
      <c r="D41">
        <v>11.080509267990443</v>
      </c>
      <c r="E41">
        <v>415.05558375146887</v>
      </c>
      <c r="F41">
        <v>8.7133335177496249</v>
      </c>
      <c r="G41">
        <v>459.79450172848294</v>
      </c>
      <c r="H41">
        <v>6.3457651977302749</v>
      </c>
      <c r="I41">
        <v>513.40258893772068</v>
      </c>
      <c r="J41">
        <v>6.3736845751840034</v>
      </c>
      <c r="K41">
        <v>-53.173314907574344</v>
      </c>
      <c r="L41">
        <v>6.2526626579419213E-5</v>
      </c>
    </row>
    <row r="42" spans="2:12" x14ac:dyDescent="0.2">
      <c r="B42" t="s">
        <v>38</v>
      </c>
      <c r="C42">
        <v>583.20446219461451</v>
      </c>
      <c r="D42">
        <v>10.463074618630861</v>
      </c>
      <c r="E42">
        <v>463.4247989333121</v>
      </c>
      <c r="F42">
        <v>8.432738800738754</v>
      </c>
      <c r="G42">
        <v>474.6210721949011</v>
      </c>
      <c r="H42">
        <v>4.5392447837260947</v>
      </c>
      <c r="I42">
        <v>589.51477036732558</v>
      </c>
      <c r="J42">
        <v>3.7207148575695821</v>
      </c>
      <c r="K42">
        <v>6.3103081727112347</v>
      </c>
      <c r="L42">
        <v>0.58522397778192847</v>
      </c>
    </row>
    <row r="43" spans="2:12" x14ac:dyDescent="0.2">
      <c r="B43" t="s">
        <v>39</v>
      </c>
      <c r="C43">
        <v>470.84148413372225</v>
      </c>
      <c r="D43">
        <v>7.4206614128531161</v>
      </c>
      <c r="E43">
        <v>363.30694586204299</v>
      </c>
      <c r="F43">
        <v>9.1701491275244056</v>
      </c>
      <c r="G43">
        <v>376.76495614207346</v>
      </c>
      <c r="H43">
        <v>1.9774508676138374</v>
      </c>
      <c r="I43">
        <v>440.5899888481614</v>
      </c>
      <c r="J43">
        <v>2.4369267637931848</v>
      </c>
      <c r="K43">
        <v>-30.251495285560818</v>
      </c>
      <c r="L43">
        <v>2.0104154984335494E-5</v>
      </c>
    </row>
    <row r="44" spans="2:12" x14ac:dyDescent="0.2">
      <c r="B44" t="s">
        <v>40</v>
      </c>
      <c r="C44">
        <v>498.53420016568919</v>
      </c>
      <c r="D44">
        <v>13.637016500905801</v>
      </c>
      <c r="E44">
        <v>333.76697817344359</v>
      </c>
      <c r="F44">
        <v>14.166283355322866</v>
      </c>
      <c r="G44">
        <v>372.77023118733842</v>
      </c>
      <c r="H44">
        <v>5.5927060834380846</v>
      </c>
      <c r="I44">
        <v>426.1351863821713</v>
      </c>
      <c r="J44">
        <v>3.9669488519244029</v>
      </c>
      <c r="K44">
        <v>-72.399013783517873</v>
      </c>
      <c r="L44">
        <v>3.7816117777799402E-7</v>
      </c>
    </row>
    <row r="45" spans="2:12" x14ac:dyDescent="0.2">
      <c r="B45" t="s">
        <v>41</v>
      </c>
      <c r="C45">
        <v>0</v>
      </c>
      <c r="E45">
        <v>0</v>
      </c>
      <c r="G45">
        <v>377.32127031324933</v>
      </c>
      <c r="H45">
        <v>4.344907253444922</v>
      </c>
      <c r="I45">
        <v>448.70507684206763</v>
      </c>
      <c r="J45">
        <v>4.8943646199998705</v>
      </c>
      <c r="K45">
        <v>0</v>
      </c>
    </row>
    <row r="46" spans="2:12" x14ac:dyDescent="0.2">
      <c r="B46" t="s">
        <v>42</v>
      </c>
      <c r="C46">
        <v>643.66361161248096</v>
      </c>
      <c r="D46">
        <v>7.3449049447240471</v>
      </c>
      <c r="E46">
        <v>437.3289009628179</v>
      </c>
      <c r="F46">
        <v>10.661864286290195</v>
      </c>
      <c r="G46">
        <v>444.76400362235609</v>
      </c>
      <c r="H46">
        <v>7.1176635319807273</v>
      </c>
      <c r="I46">
        <v>564.28039540763245</v>
      </c>
      <c r="J46">
        <v>7.010438027588008</v>
      </c>
      <c r="K46">
        <v>-79.383216204848608</v>
      </c>
      <c r="L46">
        <v>6.2157499866939752E-18</v>
      </c>
    </row>
    <row r="47" spans="2:12" x14ac:dyDescent="0.2">
      <c r="B47" t="s">
        <v>43</v>
      </c>
    </row>
    <row r="48" spans="2:12" x14ac:dyDescent="0.2">
      <c r="B48" t="s">
        <v>44</v>
      </c>
      <c r="C48">
        <v>651.09139670706861</v>
      </c>
      <c r="D48">
        <v>18.564305821490045</v>
      </c>
      <c r="E48">
        <v>0</v>
      </c>
      <c r="G48">
        <v>431.5965533106878</v>
      </c>
      <c r="H48">
        <v>4.6249007672386284</v>
      </c>
      <c r="I48">
        <v>554.3859259720175</v>
      </c>
      <c r="J48">
        <v>7.3533511063569454</v>
      </c>
      <c r="K48">
        <v>-96.705470735051051</v>
      </c>
      <c r="L48">
        <v>2.3618632716289448E-7</v>
      </c>
    </row>
    <row r="49" spans="2:12" x14ac:dyDescent="0.2">
      <c r="B49" t="s">
        <v>45</v>
      </c>
      <c r="C49">
        <v>478.92463711925507</v>
      </c>
      <c r="D49">
        <v>12.994144795590637</v>
      </c>
      <c r="E49">
        <v>0</v>
      </c>
      <c r="G49">
        <v>321.45930393743527</v>
      </c>
      <c r="H49">
        <v>4.2104963346338478</v>
      </c>
      <c r="I49">
        <v>407.40703739532222</v>
      </c>
      <c r="J49">
        <v>5.6609521395178914</v>
      </c>
      <c r="K49">
        <v>-71.517599723932832</v>
      </c>
      <c r="L49">
        <v>2.1845545942000531E-7</v>
      </c>
    </row>
    <row r="50" spans="2:12" x14ac:dyDescent="0.2">
      <c r="B50" t="s">
        <v>46</v>
      </c>
      <c r="C50">
        <v>626.61568911657537</v>
      </c>
      <c r="D50">
        <v>13.943888104209719</v>
      </c>
      <c r="E50">
        <v>439.49707007624903</v>
      </c>
      <c r="F50">
        <v>13.838686672649724</v>
      </c>
      <c r="G50">
        <v>467.81707577104299</v>
      </c>
      <c r="H50">
        <v>4.422280103541059</v>
      </c>
      <c r="I50">
        <v>543.13687974399443</v>
      </c>
      <c r="J50">
        <v>7.2656009597841074</v>
      </c>
      <c r="K50">
        <v>-83.478809372580926</v>
      </c>
      <c r="L50">
        <v>1.8073669843240636E-9</v>
      </c>
    </row>
    <row r="51" spans="2:12" x14ac:dyDescent="0.2">
      <c r="B51" t="s">
        <v>47</v>
      </c>
      <c r="C51">
        <v>605.41030142585646</v>
      </c>
      <c r="D51">
        <v>7.9851146891125842</v>
      </c>
      <c r="E51">
        <v>380.32098549871796</v>
      </c>
      <c r="F51">
        <v>16.734129347365975</v>
      </c>
      <c r="G51">
        <v>435.42749014555534</v>
      </c>
      <c r="H51">
        <v>6.522768522226321</v>
      </c>
      <c r="I51">
        <v>516.92274671325629</v>
      </c>
      <c r="J51">
        <v>5.4256775994829001</v>
      </c>
      <c r="K51">
        <v>-88.487554712600115</v>
      </c>
      <c r="L51">
        <v>5.0904418688660935E-24</v>
      </c>
    </row>
    <row r="52" spans="2:12" x14ac:dyDescent="0.2">
      <c r="B52" t="s">
        <v>48</v>
      </c>
      <c r="C52">
        <v>514.79715797381266</v>
      </c>
      <c r="D52">
        <v>7.910217766073254</v>
      </c>
      <c r="E52">
        <v>348.95974267027236</v>
      </c>
      <c r="F52">
        <v>11.726734983277501</v>
      </c>
      <c r="G52">
        <v>322.75002043581344</v>
      </c>
      <c r="H52">
        <v>2.6214781561706664</v>
      </c>
      <c r="I52">
        <v>414.65788852354171</v>
      </c>
      <c r="J52">
        <v>3.5430938483006393</v>
      </c>
      <c r="K52">
        <v>-100.13926945027094</v>
      </c>
      <c r="L52">
        <v>8.9515986559867497E-31</v>
      </c>
    </row>
    <row r="53" spans="2:12" x14ac:dyDescent="0.2">
      <c r="B53" t="s">
        <v>49</v>
      </c>
      <c r="C53">
        <v>663.31063045109897</v>
      </c>
      <c r="D53">
        <v>9.5190851807710519</v>
      </c>
      <c r="E53">
        <v>497.85928632994012</v>
      </c>
      <c r="F53">
        <v>7.3258497178442452</v>
      </c>
      <c r="G53">
        <v>555.33088020472758</v>
      </c>
      <c r="H53">
        <v>8.1675553462177124</v>
      </c>
      <c r="I53">
        <v>638.5356151976066</v>
      </c>
      <c r="J53">
        <v>5.3162697702913659</v>
      </c>
      <c r="K53">
        <v>-24.77501525349253</v>
      </c>
      <c r="L53">
        <v>7.92596937245779E-3</v>
      </c>
    </row>
    <row r="54" spans="2:12" x14ac:dyDescent="0.2">
      <c r="B54" t="s">
        <v>50</v>
      </c>
      <c r="C54">
        <v>0</v>
      </c>
      <c r="E54">
        <v>0</v>
      </c>
      <c r="G54">
        <v>454.37694198965573</v>
      </c>
      <c r="H54">
        <v>9.8105711707219783</v>
      </c>
      <c r="I54">
        <v>496.95791695502362</v>
      </c>
      <c r="J54">
        <v>7.7173950976029646</v>
      </c>
      <c r="K54">
        <v>0</v>
      </c>
    </row>
    <row r="55" spans="2:12" x14ac:dyDescent="0.2">
      <c r="B55" t="s">
        <v>51</v>
      </c>
      <c r="C55">
        <v>544.772655701541</v>
      </c>
      <c r="D55">
        <v>14.260753827641809</v>
      </c>
      <c r="E55">
        <v>412.84194388859225</v>
      </c>
      <c r="F55">
        <v>16.663014625816825</v>
      </c>
      <c r="G55">
        <v>401.17946561773738</v>
      </c>
      <c r="H55">
        <v>5.275093902877714</v>
      </c>
      <c r="I55">
        <v>465.38646720697528</v>
      </c>
      <c r="J55">
        <v>6.5153612585191638</v>
      </c>
      <c r="K55">
        <v>-79.386188494565729</v>
      </c>
      <c r="L55">
        <v>2.7070039628494825E-7</v>
      </c>
    </row>
    <row r="56" spans="2:12" x14ac:dyDescent="0.2">
      <c r="B56" t="s">
        <v>52</v>
      </c>
      <c r="C56">
        <v>556.21308152454469</v>
      </c>
      <c r="D56">
        <v>12.975265688185155</v>
      </c>
      <c r="E56">
        <v>404.87366706766983</v>
      </c>
      <c r="F56">
        <v>12.769789863268587</v>
      </c>
      <c r="G56">
        <v>455.70930224824815</v>
      </c>
      <c r="H56">
        <v>6.0670795751546418</v>
      </c>
      <c r="I56">
        <v>483.18664187225249</v>
      </c>
      <c r="J56">
        <v>5.2949023805538173</v>
      </c>
      <c r="K56">
        <v>-73.026439652292211</v>
      </c>
      <c r="L56">
        <v>4.1010135497161159E-8</v>
      </c>
    </row>
    <row r="57" spans="2:12" x14ac:dyDescent="0.2">
      <c r="B57" t="s">
        <v>53</v>
      </c>
      <c r="C57">
        <v>669.38916129642348</v>
      </c>
      <c r="D57">
        <v>9.5218766595079849</v>
      </c>
      <c r="E57">
        <v>464.62991491565185</v>
      </c>
      <c r="F57">
        <v>12.377448667813921</v>
      </c>
      <c r="G57">
        <v>487.6758561072902</v>
      </c>
      <c r="H57">
        <v>4.1776783221270417</v>
      </c>
      <c r="I57">
        <v>637.22482774279877</v>
      </c>
      <c r="J57">
        <v>4.3721376905430152</v>
      </c>
      <c r="K57">
        <v>-32.1643335536249</v>
      </c>
      <c r="L57">
        <v>1.1637421873531685E-3</v>
      </c>
    </row>
    <row r="58" spans="2:12" x14ac:dyDescent="0.2">
      <c r="B58" t="s">
        <v>54</v>
      </c>
      <c r="C58">
        <v>543.92257419728946</v>
      </c>
      <c r="D58">
        <v>12.559298700606416</v>
      </c>
      <c r="E58">
        <v>373.70415838231935</v>
      </c>
      <c r="F58">
        <v>16.464288815825316</v>
      </c>
      <c r="G58">
        <v>396.78144553818089</v>
      </c>
      <c r="H58">
        <v>4.9014207050777241</v>
      </c>
      <c r="I58">
        <v>466.88341045053943</v>
      </c>
      <c r="J58">
        <v>5.718151942679599</v>
      </c>
      <c r="K58">
        <v>-77.039163746750162</v>
      </c>
      <c r="L58">
        <v>3.7088994925461068E-10</v>
      </c>
    </row>
    <row r="59" spans="2:12" x14ac:dyDescent="0.2">
      <c r="B59" t="s">
        <v>55</v>
      </c>
      <c r="C59">
        <v>590.3985432477441</v>
      </c>
      <c r="D59">
        <v>10.239080344491327</v>
      </c>
      <c r="E59">
        <v>367.7689728950013</v>
      </c>
      <c r="F59">
        <v>11.475366936806628</v>
      </c>
      <c r="G59">
        <v>420.35579379475712</v>
      </c>
      <c r="H59">
        <v>7.2808881348678849</v>
      </c>
      <c r="I59">
        <v>524.72313467334834</v>
      </c>
      <c r="J59">
        <v>7.4737698913449551</v>
      </c>
      <c r="K59">
        <v>-65.675408574395689</v>
      </c>
      <c r="L59">
        <v>8.8767024925107505E-8</v>
      </c>
    </row>
    <row r="60" spans="2:12" x14ac:dyDescent="0.2">
      <c r="B60" t="s">
        <v>56</v>
      </c>
      <c r="C60">
        <v>606.99392357517195</v>
      </c>
      <c r="D60">
        <v>10.673454125829558</v>
      </c>
      <c r="E60">
        <v>414.36129234927671</v>
      </c>
      <c r="F60">
        <v>11.229082619695864</v>
      </c>
      <c r="G60">
        <v>451.64329046345222</v>
      </c>
      <c r="H60">
        <v>5.3313499260438588</v>
      </c>
      <c r="I60">
        <v>529.54322288064066</v>
      </c>
      <c r="J60">
        <v>6.0403503756464856</v>
      </c>
      <c r="K60">
        <v>-77.45070069453125</v>
      </c>
      <c r="L60">
        <v>6.6615944510341041E-9</v>
      </c>
    </row>
    <row r="61" spans="2:12" x14ac:dyDescent="0.2">
      <c r="B61" t="s">
        <v>57</v>
      </c>
      <c r="C61">
        <v>556.15785235328019</v>
      </c>
      <c r="D61">
        <v>15.20726840173532</v>
      </c>
      <c r="E61">
        <v>0</v>
      </c>
      <c r="G61">
        <v>467.2227756160778</v>
      </c>
      <c r="H61">
        <v>4.6833340252402111</v>
      </c>
      <c r="I61">
        <v>474.33099088770507</v>
      </c>
      <c r="J61">
        <v>4.1748581818082622</v>
      </c>
      <c r="K61">
        <v>-81.826861465575007</v>
      </c>
      <c r="L61">
        <v>1.6099410895701706E-8</v>
      </c>
    </row>
    <row r="62" spans="2:12" x14ac:dyDescent="0.2">
      <c r="B62" t="s">
        <v>58</v>
      </c>
      <c r="C62">
        <v>672.21487744298383</v>
      </c>
      <c r="D62">
        <v>7.2340761641328584</v>
      </c>
      <c r="E62">
        <v>434.02566282820339</v>
      </c>
      <c r="F62">
        <v>8.8926742415499476</v>
      </c>
      <c r="G62">
        <v>477.15925682595781</v>
      </c>
      <c r="H62">
        <v>6.432066415111569</v>
      </c>
      <c r="I62">
        <v>607.8551859262958</v>
      </c>
      <c r="J62">
        <v>6.4695757039397357</v>
      </c>
      <c r="K62">
        <v>-64.359691516687988</v>
      </c>
      <c r="L62">
        <v>2.6288436460833665E-13</v>
      </c>
    </row>
    <row r="63" spans="2:12" x14ac:dyDescent="0.2">
      <c r="B63" t="s">
        <v>59</v>
      </c>
      <c r="C63">
        <v>541.17260019292678</v>
      </c>
      <c r="D63">
        <v>9.6328233932652001</v>
      </c>
      <c r="E63">
        <v>0</v>
      </c>
      <c r="G63">
        <v>378.17433203394694</v>
      </c>
      <c r="H63">
        <v>4.3912376177634034</v>
      </c>
      <c r="I63">
        <v>445.96011798842829</v>
      </c>
      <c r="J63">
        <v>4.9753271565867925</v>
      </c>
      <c r="K63">
        <v>-95.212482204498599</v>
      </c>
      <c r="L63">
        <v>1.0194236540458304E-25</v>
      </c>
    </row>
    <row r="64" spans="2:12" x14ac:dyDescent="0.2">
      <c r="B64" t="s">
        <v>60</v>
      </c>
      <c r="C64">
        <v>431.66539245850885</v>
      </c>
      <c r="D64">
        <v>11.890414971930806</v>
      </c>
      <c r="E64">
        <v>353.56730802847358</v>
      </c>
      <c r="F64">
        <v>14.894309444106112</v>
      </c>
      <c r="G64">
        <v>371.49716877260045</v>
      </c>
      <c r="H64">
        <v>4.6892124881527844</v>
      </c>
      <c r="I64">
        <v>413.02287518805997</v>
      </c>
      <c r="J64">
        <v>8.6554813408345836</v>
      </c>
      <c r="K64">
        <v>-18.642517270448877</v>
      </c>
      <c r="L64">
        <v>0.1005874086191051</v>
      </c>
    </row>
    <row r="65" spans="2:12" x14ac:dyDescent="0.2">
      <c r="B65" t="s">
        <v>61</v>
      </c>
      <c r="C65">
        <v>557.40001317292217</v>
      </c>
      <c r="D65">
        <v>10.21900486662161</v>
      </c>
      <c r="E65">
        <v>386.1615523105105</v>
      </c>
      <c r="F65">
        <v>9.0553609563007829</v>
      </c>
      <c r="G65">
        <v>404.22867421783161</v>
      </c>
      <c r="H65">
        <v>5.8694996645945867</v>
      </c>
      <c r="I65">
        <v>467.56827986139473</v>
      </c>
      <c r="J65">
        <v>7.8761879417519332</v>
      </c>
      <c r="K65">
        <v>-89.831733311527586</v>
      </c>
      <c r="L65">
        <v>7.1897762636903269E-19</v>
      </c>
    </row>
    <row r="66" spans="2:12" x14ac:dyDescent="0.2">
      <c r="B66" t="s">
        <v>62</v>
      </c>
      <c r="C66">
        <v>510.74154993859321</v>
      </c>
      <c r="D66">
        <v>9.0174441491594504</v>
      </c>
      <c r="E66">
        <v>337.0403407488493</v>
      </c>
      <c r="F66">
        <v>12.404943970939756</v>
      </c>
      <c r="G66">
        <v>359.80074770275496</v>
      </c>
      <c r="H66">
        <v>5.3746270957920359</v>
      </c>
      <c r="I66">
        <v>446.97775444865329</v>
      </c>
      <c r="J66">
        <v>4.8195203293238817</v>
      </c>
      <c r="K66">
        <v>-63.763795489939916</v>
      </c>
      <c r="L66">
        <v>9.6569060680555465E-10</v>
      </c>
    </row>
    <row r="67" spans="2:12" x14ac:dyDescent="0.2">
      <c r="B67" t="s">
        <v>63</v>
      </c>
      <c r="C67">
        <v>591.62741323288094</v>
      </c>
      <c r="D67">
        <v>8.1708249742636543</v>
      </c>
      <c r="E67">
        <v>388.40606779633885</v>
      </c>
      <c r="F67">
        <v>11.234970928587035</v>
      </c>
      <c r="G67">
        <v>427.75118530164139</v>
      </c>
      <c r="H67">
        <v>5.1075237690552768</v>
      </c>
      <c r="I67">
        <v>515.80215021873789</v>
      </c>
      <c r="J67">
        <v>6.7043572145133234</v>
      </c>
      <c r="K67">
        <v>-75.825263014143076</v>
      </c>
      <c r="L67">
        <v>8.0702066238232011E-14</v>
      </c>
    </row>
    <row r="68" spans="2:12" x14ac:dyDescent="0.2">
      <c r="B68" t="s">
        <v>64</v>
      </c>
      <c r="C68">
        <v>581.376786731572</v>
      </c>
      <c r="D68">
        <v>8.6053224949952032</v>
      </c>
      <c r="E68">
        <v>433.70941205465152</v>
      </c>
      <c r="F68">
        <v>11.834194256333872</v>
      </c>
      <c r="G68">
        <v>466.92592259556835</v>
      </c>
      <c r="H68">
        <v>6.3035183133669266</v>
      </c>
      <c r="I68">
        <v>552.17777444795433</v>
      </c>
      <c r="J68">
        <v>7.298693406743376</v>
      </c>
      <c r="K68">
        <v>-29.199012283617641</v>
      </c>
      <c r="L68">
        <v>1.8172287470789284E-3</v>
      </c>
    </row>
  </sheetData>
  <pageMargins left="0.75" right="0.75" top="1" bottom="1" header="0.5" footer="0.5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68"/>
  <sheetViews>
    <sheetView workbookViewId="0">
      <selection activeCell="S4" activeCellId="9" sqref="C4 E4 G4 I4 L4 L4 M4 O4 Q4 S4"/>
    </sheetView>
  </sheetViews>
  <sheetFormatPr defaultRowHeight="12.75" x14ac:dyDescent="0.2"/>
  <sheetData>
    <row r="2" spans="2:22" x14ac:dyDescent="0.2">
      <c r="C2" t="s">
        <v>93</v>
      </c>
      <c r="D2" t="s">
        <v>93</v>
      </c>
      <c r="E2" t="s">
        <v>93</v>
      </c>
      <c r="F2" t="s">
        <v>93</v>
      </c>
      <c r="G2" t="s">
        <v>93</v>
      </c>
      <c r="H2" t="s">
        <v>93</v>
      </c>
      <c r="I2" t="s">
        <v>93</v>
      </c>
      <c r="J2" t="s">
        <v>93</v>
      </c>
      <c r="K2" t="s">
        <v>93</v>
      </c>
      <c r="L2" t="s">
        <v>93</v>
      </c>
      <c r="M2" t="s">
        <v>104</v>
      </c>
      <c r="N2" t="s">
        <v>104</v>
      </c>
      <c r="O2" t="s">
        <v>104</v>
      </c>
      <c r="P2" t="s">
        <v>104</v>
      </c>
      <c r="Q2" t="s">
        <v>104</v>
      </c>
      <c r="R2" t="s">
        <v>104</v>
      </c>
      <c r="S2" t="s">
        <v>104</v>
      </c>
      <c r="T2" t="s">
        <v>104</v>
      </c>
      <c r="U2" t="s">
        <v>104</v>
      </c>
      <c r="V2" t="s">
        <v>104</v>
      </c>
    </row>
    <row r="3" spans="2:22" x14ac:dyDescent="0.2">
      <c r="C3" t="s">
        <v>94</v>
      </c>
      <c r="D3" t="s">
        <v>95</v>
      </c>
      <c r="E3" t="s">
        <v>96</v>
      </c>
      <c r="F3" t="s">
        <v>97</v>
      </c>
      <c r="G3" t="s">
        <v>98</v>
      </c>
      <c r="H3" t="s">
        <v>99</v>
      </c>
      <c r="I3" t="s">
        <v>100</v>
      </c>
      <c r="J3" t="s">
        <v>101</v>
      </c>
      <c r="K3" t="s">
        <v>102</v>
      </c>
      <c r="L3" t="s">
        <v>103</v>
      </c>
      <c r="M3" t="s">
        <v>94</v>
      </c>
      <c r="N3" t="s">
        <v>95</v>
      </c>
      <c r="O3" t="s">
        <v>96</v>
      </c>
      <c r="P3" t="s">
        <v>97</v>
      </c>
      <c r="Q3" t="s">
        <v>98</v>
      </c>
      <c r="R3" t="s">
        <v>99</v>
      </c>
      <c r="S3" t="s">
        <v>100</v>
      </c>
      <c r="T3" t="s">
        <v>101</v>
      </c>
      <c r="U3" t="s">
        <v>102</v>
      </c>
      <c r="V3" t="s">
        <v>103</v>
      </c>
    </row>
    <row r="4" spans="2:22" x14ac:dyDescent="0.2">
      <c r="B4" t="s">
        <v>0</v>
      </c>
      <c r="C4">
        <v>387.98819720787759</v>
      </c>
      <c r="D4">
        <v>10.56261424958103</v>
      </c>
      <c r="E4">
        <v>373.53616255293718</v>
      </c>
      <c r="F4">
        <v>28.580634492141318</v>
      </c>
      <c r="G4">
        <v>407.01433103392037</v>
      </c>
      <c r="H4">
        <v>25.345161982576965</v>
      </c>
      <c r="I4">
        <v>385.16628133867744</v>
      </c>
      <c r="J4">
        <v>8.9329162735109833</v>
      </c>
      <c r="K4">
        <v>-2.821915869200109</v>
      </c>
      <c r="L4">
        <v>13.703479437384093</v>
      </c>
      <c r="M4">
        <v>395.8872747400971</v>
      </c>
      <c r="N4">
        <v>7.6165750930742764</v>
      </c>
      <c r="O4">
        <v>386.36173672598233</v>
      </c>
      <c r="P4">
        <v>22.828138736992525</v>
      </c>
      <c r="Q4">
        <v>373.80594792791857</v>
      </c>
      <c r="R4">
        <v>23.265275269992134</v>
      </c>
      <c r="S4">
        <v>390.84072823848442</v>
      </c>
      <c r="T4">
        <v>8.5630933131462026</v>
      </c>
      <c r="U4">
        <v>-5.0465465016127045</v>
      </c>
      <c r="V4">
        <v>10.574975086929786</v>
      </c>
    </row>
    <row r="5" spans="2:22" x14ac:dyDescent="0.2">
      <c r="B5" t="s">
        <v>1</v>
      </c>
      <c r="C5">
        <v>385.52395348257016</v>
      </c>
      <c r="D5">
        <v>4.860482778536718</v>
      </c>
      <c r="E5">
        <v>356.73202252463614</v>
      </c>
      <c r="F5">
        <v>17.243475174690616</v>
      </c>
      <c r="G5">
        <v>499.09327084941197</v>
      </c>
      <c r="H5">
        <v>10.470420873070857</v>
      </c>
      <c r="I5">
        <v>455.84556483658957</v>
      </c>
      <c r="J5">
        <v>5.5278259028064545</v>
      </c>
      <c r="K5">
        <v>70.321611354019353</v>
      </c>
      <c r="L5">
        <v>6.8681114443126594</v>
      </c>
      <c r="M5">
        <v>384.14534478798726</v>
      </c>
      <c r="N5">
        <v>5.3116966356067197</v>
      </c>
      <c r="O5">
        <v>334.6538410451189</v>
      </c>
      <c r="P5">
        <v>8.9113925536307068</v>
      </c>
      <c r="Q5">
        <v>570.22005472132003</v>
      </c>
      <c r="R5">
        <v>14.165840135234314</v>
      </c>
      <c r="S5">
        <v>471.69374419778308</v>
      </c>
      <c r="T5">
        <v>6.4637856619010918</v>
      </c>
      <c r="U5">
        <v>87.54839940979582</v>
      </c>
      <c r="V5">
        <v>7.3882850636420558</v>
      </c>
    </row>
    <row r="6" spans="2:22" x14ac:dyDescent="0.2">
      <c r="B6" t="s">
        <v>2</v>
      </c>
      <c r="C6">
        <v>342.96979422658433</v>
      </c>
      <c r="D6">
        <v>3.8073301131376094</v>
      </c>
      <c r="E6">
        <v>345.98862434534323</v>
      </c>
      <c r="F6">
        <v>21.055475219499282</v>
      </c>
      <c r="G6">
        <v>457.14590929918387</v>
      </c>
      <c r="H6">
        <v>10.605151905603723</v>
      </c>
      <c r="I6">
        <v>402.26482802585116</v>
      </c>
      <c r="J6">
        <v>5.4609563727972352</v>
      </c>
      <c r="K6">
        <v>59.295033799266847</v>
      </c>
      <c r="L6">
        <v>6.5398106376327023</v>
      </c>
      <c r="M6">
        <v>352.73731992459949</v>
      </c>
      <c r="N6">
        <v>7.4071587171307804</v>
      </c>
      <c r="O6">
        <v>376.74052562323959</v>
      </c>
      <c r="P6">
        <v>20.187273273455663</v>
      </c>
      <c r="Q6">
        <v>477.59390966527428</v>
      </c>
      <c r="R6">
        <v>15.634520457804616</v>
      </c>
      <c r="S6">
        <v>418.61429577658987</v>
      </c>
      <c r="T6">
        <v>6.1250526844679154</v>
      </c>
      <c r="U6">
        <v>65.876975851990409</v>
      </c>
      <c r="V6">
        <v>7.6956409018322827</v>
      </c>
    </row>
    <row r="7" spans="2:22" x14ac:dyDescent="0.2">
      <c r="B7" t="s">
        <v>3</v>
      </c>
      <c r="C7">
        <v>433.59817919543116</v>
      </c>
      <c r="D7">
        <v>3.8501723250930961</v>
      </c>
      <c r="E7">
        <v>409.4025226936372</v>
      </c>
      <c r="F7">
        <v>20.619055073752687</v>
      </c>
      <c r="G7">
        <v>617.30663420720236</v>
      </c>
      <c r="H7">
        <v>9.4671828776978479</v>
      </c>
      <c r="I7">
        <v>546.43922168193194</v>
      </c>
      <c r="J7">
        <v>4.8144455790785319</v>
      </c>
      <c r="K7">
        <v>112.84104248650077</v>
      </c>
      <c r="L7">
        <v>5.9585909055424482</v>
      </c>
      <c r="M7">
        <v>446.97096163027823</v>
      </c>
      <c r="N7">
        <v>4.1039046324191686</v>
      </c>
      <c r="O7">
        <v>421.79570284290423</v>
      </c>
      <c r="P7">
        <v>18.137954898761329</v>
      </c>
      <c r="Q7">
        <v>639.50278917198693</v>
      </c>
      <c r="R7">
        <v>7.9505907823381898</v>
      </c>
      <c r="S7">
        <v>564.56384460837398</v>
      </c>
      <c r="T7">
        <v>4.5851419030620884</v>
      </c>
      <c r="U7">
        <v>117.59288297809576</v>
      </c>
      <c r="V7">
        <v>6.4115944028645142</v>
      </c>
    </row>
    <row r="8" spans="2:22" x14ac:dyDescent="0.2">
      <c r="B8" t="s">
        <v>4</v>
      </c>
      <c r="C8">
        <v>454.69455601604136</v>
      </c>
      <c r="D8">
        <v>8.2961349441465444</v>
      </c>
      <c r="E8">
        <v>425.65702676310269</v>
      </c>
      <c r="F8">
        <v>13.887025837826007</v>
      </c>
      <c r="G8">
        <v>599.50299050069214</v>
      </c>
      <c r="H8">
        <v>9.6716023026861748</v>
      </c>
      <c r="I8">
        <v>519.62765039105057</v>
      </c>
      <c r="J8">
        <v>7.6135312602948622</v>
      </c>
      <c r="K8">
        <v>64.933094375009276</v>
      </c>
      <c r="L8">
        <v>10.269397213573072</v>
      </c>
      <c r="M8">
        <v>464.31102025124687</v>
      </c>
      <c r="N8">
        <v>9.5003038971102409</v>
      </c>
      <c r="O8">
        <v>443.3308781179835</v>
      </c>
      <c r="P8">
        <v>11.604796447300108</v>
      </c>
      <c r="Q8">
        <v>614.80386759454382</v>
      </c>
      <c r="R8">
        <v>7.2358397828265195</v>
      </c>
      <c r="S8">
        <v>550.26036206468893</v>
      </c>
      <c r="T8">
        <v>7.1432395473782941</v>
      </c>
      <c r="U8">
        <v>85.949341813442103</v>
      </c>
      <c r="V8">
        <v>10.86105430352645</v>
      </c>
    </row>
    <row r="9" spans="2:22" x14ac:dyDescent="0.2">
      <c r="B9" t="s">
        <v>5</v>
      </c>
      <c r="C9">
        <v>431.84322142552446</v>
      </c>
      <c r="D9">
        <v>6.31782728459482</v>
      </c>
      <c r="E9">
        <v>415.03817423357953</v>
      </c>
      <c r="F9">
        <v>7.7197101678840658</v>
      </c>
      <c r="G9">
        <v>602.56923975264033</v>
      </c>
      <c r="H9">
        <v>8.5546620907994555</v>
      </c>
      <c r="I9">
        <v>548.02299472238508</v>
      </c>
      <c r="J9">
        <v>7.1450781596938278</v>
      </c>
      <c r="K9">
        <v>116.17977329686053</v>
      </c>
      <c r="L9">
        <v>9.1304899515632538</v>
      </c>
      <c r="M9">
        <v>445.12640751134387</v>
      </c>
      <c r="N9">
        <v>8.0866509217674043</v>
      </c>
      <c r="O9">
        <v>425.80449272545934</v>
      </c>
      <c r="P9">
        <v>8.1671814087260035</v>
      </c>
      <c r="Q9">
        <v>644.09625469940738</v>
      </c>
      <c r="R9">
        <v>8.2303697506622306</v>
      </c>
      <c r="S9">
        <v>558.72021623379646</v>
      </c>
      <c r="T9">
        <v>5.6525572323777658</v>
      </c>
      <c r="U9">
        <v>113.59380872245261</v>
      </c>
      <c r="V9">
        <v>9.8654190570709517</v>
      </c>
    </row>
    <row r="10" spans="2:22" x14ac:dyDescent="0.2">
      <c r="B10" t="s">
        <v>6</v>
      </c>
      <c r="C10">
        <v>377.74237592496382</v>
      </c>
      <c r="D10">
        <v>7.8351840557318697</v>
      </c>
      <c r="E10">
        <v>392.56997831450536</v>
      </c>
      <c r="F10">
        <v>15.879274301965442</v>
      </c>
      <c r="G10">
        <v>544.42016332158676</v>
      </c>
      <c r="H10">
        <v>13.700783020980625</v>
      </c>
      <c r="I10">
        <v>454.07988755517647</v>
      </c>
      <c r="J10">
        <v>8.2894702217372682</v>
      </c>
      <c r="K10">
        <v>76.337511630212617</v>
      </c>
      <c r="L10">
        <v>11.574222623664287</v>
      </c>
      <c r="M10">
        <v>371.1413991679695</v>
      </c>
      <c r="N10">
        <v>7.6175343133026985</v>
      </c>
      <c r="O10">
        <v>406.54968776904025</v>
      </c>
      <c r="P10">
        <v>16.751368449300628</v>
      </c>
      <c r="Q10">
        <v>571.12065494166768</v>
      </c>
      <c r="R10">
        <v>14.40709696711958</v>
      </c>
      <c r="S10">
        <v>467.23498099969112</v>
      </c>
      <c r="T10">
        <v>6.9205006998409457</v>
      </c>
      <c r="U10">
        <v>96.093581831721679</v>
      </c>
      <c r="V10">
        <v>10.447168201277796</v>
      </c>
    </row>
    <row r="11" spans="2:22" x14ac:dyDescent="0.2">
      <c r="B11" t="s">
        <v>7</v>
      </c>
      <c r="C11">
        <v>340.46689641887895</v>
      </c>
      <c r="D11">
        <v>3.1096137366486545</v>
      </c>
      <c r="E11">
        <v>333.82246511417651</v>
      </c>
      <c r="F11">
        <v>10.812938813478841</v>
      </c>
      <c r="G11">
        <v>482.89220813616612</v>
      </c>
      <c r="H11">
        <v>10.018927364896198</v>
      </c>
      <c r="I11">
        <v>416.38446226568203</v>
      </c>
      <c r="J11">
        <v>4.5360065409728794</v>
      </c>
      <c r="K11">
        <v>75.917565846803129</v>
      </c>
      <c r="L11">
        <v>5.4754078053603088</v>
      </c>
      <c r="M11">
        <v>356.72272153079706</v>
      </c>
      <c r="N11">
        <v>3.3116257313616249</v>
      </c>
      <c r="O11">
        <v>331.81145107863745</v>
      </c>
      <c r="P11">
        <v>15.166320607796024</v>
      </c>
      <c r="Q11">
        <v>508.01922253657978</v>
      </c>
      <c r="R11">
        <v>11.225214093483327</v>
      </c>
      <c r="S11">
        <v>441.49230176818742</v>
      </c>
      <c r="T11">
        <v>5.9310036756328754</v>
      </c>
      <c r="U11">
        <v>84.769580237390329</v>
      </c>
      <c r="V11">
        <v>7.7889041999659661</v>
      </c>
    </row>
    <row r="12" spans="2:22" x14ac:dyDescent="0.2">
      <c r="B12" t="s">
        <v>8</v>
      </c>
      <c r="C12">
        <v>462.21026164032003</v>
      </c>
      <c r="D12">
        <v>4.4732889848581294</v>
      </c>
      <c r="E12">
        <v>430.05639110515972</v>
      </c>
      <c r="F12">
        <v>8.9187281614008409</v>
      </c>
      <c r="G12">
        <v>600.33873664165549</v>
      </c>
      <c r="H12">
        <v>6.795696685791917</v>
      </c>
      <c r="I12">
        <v>538.39339533404348</v>
      </c>
      <c r="J12">
        <v>4.6119387183287186</v>
      </c>
      <c r="K12">
        <v>76.183133693723491</v>
      </c>
      <c r="L12">
        <v>6.7188760695320502</v>
      </c>
      <c r="M12">
        <v>473.12822266509932</v>
      </c>
      <c r="N12">
        <v>5.0874509972890261</v>
      </c>
      <c r="O12">
        <v>441.52127402875288</v>
      </c>
      <c r="P12">
        <v>8.8653309391864088</v>
      </c>
      <c r="Q12">
        <v>626.23082069889404</v>
      </c>
      <c r="R12">
        <v>9.0935047142613161</v>
      </c>
      <c r="S12">
        <v>559.37668717299573</v>
      </c>
      <c r="T12">
        <v>4.3167686781030898</v>
      </c>
      <c r="U12">
        <v>86.248464507896415</v>
      </c>
      <c r="V12">
        <v>6.4977791291067017</v>
      </c>
    </row>
    <row r="13" spans="2:22" x14ac:dyDescent="0.2">
      <c r="B13" t="s">
        <v>9</v>
      </c>
      <c r="C13">
        <v>479.97432583001205</v>
      </c>
      <c r="D13">
        <v>5.9319538305809756</v>
      </c>
      <c r="E13">
        <v>412.58411104002107</v>
      </c>
      <c r="F13">
        <v>12.2820097196508</v>
      </c>
      <c r="G13">
        <v>631.30892769859634</v>
      </c>
      <c r="H13">
        <v>9.7636311828315101</v>
      </c>
      <c r="I13">
        <v>545.78666712435518</v>
      </c>
      <c r="J13">
        <v>6.2709957915770449</v>
      </c>
      <c r="K13">
        <v>65.812341294343128</v>
      </c>
      <c r="L13">
        <v>9.2684311301919013</v>
      </c>
      <c r="M13">
        <v>485.81799962221157</v>
      </c>
      <c r="N13">
        <v>6.8300764299138104</v>
      </c>
      <c r="O13">
        <v>431.70610521887596</v>
      </c>
      <c r="P13">
        <v>15.530619103388457</v>
      </c>
      <c r="Q13">
        <v>659.93443345808873</v>
      </c>
      <c r="R13">
        <v>8.0651196312319797</v>
      </c>
      <c r="S13">
        <v>555.75014000169131</v>
      </c>
      <c r="T13">
        <v>6.7608758532027595</v>
      </c>
      <c r="U13">
        <v>69.932140379479719</v>
      </c>
      <c r="V13">
        <v>9.6692657624258374</v>
      </c>
    </row>
    <row r="14" spans="2:22" x14ac:dyDescent="0.2">
      <c r="B14" t="s">
        <v>10</v>
      </c>
      <c r="C14">
        <v>359.02768671571113</v>
      </c>
      <c r="D14">
        <v>6.1906843696071538</v>
      </c>
      <c r="E14">
        <v>346.50706003346249</v>
      </c>
      <c r="F14">
        <v>13.925733091757607</v>
      </c>
      <c r="G14">
        <v>501.70652229415367</v>
      </c>
      <c r="H14">
        <v>8.8035243147891524</v>
      </c>
      <c r="I14">
        <v>444.85663762308286</v>
      </c>
      <c r="J14">
        <v>4.5239461135906067</v>
      </c>
      <c r="K14">
        <v>85.828950907371706</v>
      </c>
      <c r="L14">
        <v>6.7044018915328927</v>
      </c>
      <c r="M14">
        <v>386.57664147616498</v>
      </c>
      <c r="N14">
        <v>5.0051720824580848</v>
      </c>
      <c r="O14">
        <v>354.57200374653212</v>
      </c>
      <c r="P14">
        <v>17.72074845184834</v>
      </c>
      <c r="Q14">
        <v>532.72948384756455</v>
      </c>
      <c r="R14">
        <v>8.3618584619386134</v>
      </c>
      <c r="S14">
        <v>466.39346409428276</v>
      </c>
      <c r="T14">
        <v>6.6572418746986841</v>
      </c>
      <c r="U14">
        <v>79.816822618117698</v>
      </c>
      <c r="V14">
        <v>7.8689970143210415</v>
      </c>
    </row>
    <row r="15" spans="2:22" x14ac:dyDescent="0.2">
      <c r="B15" t="s">
        <v>11</v>
      </c>
      <c r="C15">
        <v>334.29441761210387</v>
      </c>
      <c r="D15">
        <v>5.8779486851087848</v>
      </c>
      <c r="E15">
        <v>311.81698735414528</v>
      </c>
      <c r="F15">
        <v>17.321633843167113</v>
      </c>
      <c r="G15">
        <v>459.57410999281603</v>
      </c>
      <c r="H15">
        <v>8.9424033021245268</v>
      </c>
      <c r="I15">
        <v>392.68785526017666</v>
      </c>
      <c r="J15">
        <v>5.6462653378258114</v>
      </c>
      <c r="K15">
        <v>58.393437648072862</v>
      </c>
      <c r="L15">
        <v>7.8149764585728034</v>
      </c>
      <c r="M15">
        <v>353.18298837957605</v>
      </c>
      <c r="N15">
        <v>5.4462774753500884</v>
      </c>
      <c r="O15">
        <v>339.40489685792829</v>
      </c>
      <c r="P15">
        <v>16.954389063913858</v>
      </c>
      <c r="Q15">
        <v>507.23346993268217</v>
      </c>
      <c r="R15">
        <v>8.2775202555231253</v>
      </c>
      <c r="S15">
        <v>422.84859450733188</v>
      </c>
      <c r="T15">
        <v>6.9536826153132285</v>
      </c>
      <c r="U15">
        <v>69.665606127755765</v>
      </c>
      <c r="V15">
        <v>8.8152654196068081</v>
      </c>
    </row>
    <row r="16" spans="2:22" x14ac:dyDescent="0.2">
      <c r="B16" t="s">
        <v>12</v>
      </c>
      <c r="C16">
        <v>366.57507277154156</v>
      </c>
      <c r="D16">
        <v>5.6172767248743076</v>
      </c>
      <c r="E16">
        <v>369.99737520258969</v>
      </c>
      <c r="F16">
        <v>13.251441833606096</v>
      </c>
      <c r="G16">
        <v>477.53983998033129</v>
      </c>
      <c r="H16">
        <v>16.522709254324663</v>
      </c>
      <c r="I16">
        <v>421.45219954338546</v>
      </c>
      <c r="J16">
        <v>6.9913626254726591</v>
      </c>
      <c r="K16">
        <v>54.877126771843862</v>
      </c>
      <c r="L16">
        <v>8.3817976098634137</v>
      </c>
      <c r="M16">
        <v>383.72570993390173</v>
      </c>
      <c r="N16">
        <v>7.4300262541497695</v>
      </c>
      <c r="O16">
        <v>395.16438390934678</v>
      </c>
      <c r="P16">
        <v>25.270147211033596</v>
      </c>
      <c r="Q16">
        <v>504.04718154164777</v>
      </c>
      <c r="R16">
        <v>16.800637932803589</v>
      </c>
      <c r="S16">
        <v>445.02876993484551</v>
      </c>
      <c r="T16">
        <v>6.8292459641990533</v>
      </c>
      <c r="U16">
        <v>61.303060000943837</v>
      </c>
      <c r="V16">
        <v>9.2341557379580017</v>
      </c>
    </row>
    <row r="17" spans="2:22" x14ac:dyDescent="0.2">
      <c r="B17" t="s">
        <v>13</v>
      </c>
      <c r="C17">
        <v>445.25618456351435</v>
      </c>
      <c r="D17">
        <v>7.7401920997211855</v>
      </c>
      <c r="E17">
        <v>436.89418093814021</v>
      </c>
      <c r="F17">
        <v>17.546995349778964</v>
      </c>
      <c r="G17">
        <v>589.56336382952952</v>
      </c>
      <c r="H17">
        <v>10.731425819901208</v>
      </c>
      <c r="I17">
        <v>520.13758060237922</v>
      </c>
      <c r="J17">
        <v>7.9048052106916149</v>
      </c>
      <c r="K17">
        <v>74.881396038864835</v>
      </c>
      <c r="L17">
        <v>10.278539533026549</v>
      </c>
      <c r="M17">
        <v>461.72743084725681</v>
      </c>
      <c r="N17">
        <v>7.6935646463139777</v>
      </c>
      <c r="O17">
        <v>420.05505539330028</v>
      </c>
      <c r="P17">
        <v>13.165591872583725</v>
      </c>
      <c r="Q17">
        <v>608.64998487979574</v>
      </c>
      <c r="R17">
        <v>13.427858199859473</v>
      </c>
      <c r="S17">
        <v>554.24331698951357</v>
      </c>
      <c r="T17">
        <v>7.3304694598796347</v>
      </c>
      <c r="U17">
        <v>92.51588614225669</v>
      </c>
      <c r="V17">
        <v>10.008737809143984</v>
      </c>
    </row>
    <row r="18" spans="2:22" x14ac:dyDescent="0.2">
      <c r="B18" t="s">
        <v>14</v>
      </c>
      <c r="C18">
        <v>452.77531808726275</v>
      </c>
      <c r="D18">
        <v>8.6740843535185448</v>
      </c>
      <c r="E18">
        <v>399.55940581192067</v>
      </c>
      <c r="F18">
        <v>8.4351808118803149</v>
      </c>
      <c r="G18">
        <v>613.39921503602056</v>
      </c>
      <c r="H18">
        <v>9.1352639037151953</v>
      </c>
      <c r="I18">
        <v>536.06197020152138</v>
      </c>
      <c r="J18">
        <v>8.9938439137556987</v>
      </c>
      <c r="K18">
        <v>83.286652114258615</v>
      </c>
      <c r="L18">
        <v>12.091063992949527</v>
      </c>
      <c r="M18">
        <v>476.48402557170186</v>
      </c>
      <c r="N18">
        <v>11.203995764970319</v>
      </c>
      <c r="O18">
        <v>435.13985850231052</v>
      </c>
      <c r="P18">
        <v>13.645085413372909</v>
      </c>
      <c r="Q18">
        <v>649.77676999203436</v>
      </c>
      <c r="R18">
        <v>8.4098090423064651</v>
      </c>
      <c r="S18">
        <v>561.79536955290257</v>
      </c>
      <c r="T18">
        <v>7.1059078978359702</v>
      </c>
      <c r="U18">
        <v>85.311343981200721</v>
      </c>
      <c r="V18">
        <v>12.572579177463442</v>
      </c>
    </row>
    <row r="19" spans="2:22" x14ac:dyDescent="0.2">
      <c r="B19" t="s">
        <v>15</v>
      </c>
      <c r="C19">
        <v>447.84222580564176</v>
      </c>
      <c r="D19">
        <v>4.8930618005214539</v>
      </c>
      <c r="E19">
        <v>437.09391972356292</v>
      </c>
      <c r="F19">
        <v>15.806791430364278</v>
      </c>
      <c r="G19">
        <v>570.86159391424678</v>
      </c>
      <c r="H19">
        <v>17.026482139520233</v>
      </c>
      <c r="I19">
        <v>518.55099243732036</v>
      </c>
      <c r="J19">
        <v>6.4106506050488079</v>
      </c>
      <c r="K19">
        <v>70.7087666316786</v>
      </c>
      <c r="L19">
        <v>7.5431547075802481</v>
      </c>
      <c r="M19">
        <v>469.92465769407767</v>
      </c>
      <c r="N19">
        <v>7.1418852655369358</v>
      </c>
      <c r="O19">
        <v>429.84486795536424</v>
      </c>
      <c r="P19">
        <v>18.269013138965377</v>
      </c>
      <c r="Q19">
        <v>573.09062762742747</v>
      </c>
      <c r="R19">
        <v>11.207348692508965</v>
      </c>
      <c r="S19">
        <v>529.74134356367711</v>
      </c>
      <c r="T19">
        <v>4.8573460287538097</v>
      </c>
      <c r="U19">
        <v>59.816685869599382</v>
      </c>
      <c r="V19">
        <v>8.9232253568492954</v>
      </c>
    </row>
    <row r="20" spans="2:22" x14ac:dyDescent="0.2">
      <c r="B20" t="s">
        <v>16</v>
      </c>
      <c r="C20">
        <v>417.4795076044897</v>
      </c>
      <c r="D20">
        <v>4.8545548087733339</v>
      </c>
      <c r="E20">
        <v>396.6643104121153</v>
      </c>
      <c r="F20">
        <v>7.8535568663376845</v>
      </c>
      <c r="G20">
        <v>542.20718665445008</v>
      </c>
      <c r="H20">
        <v>6.1243916340599247</v>
      </c>
      <c r="I20">
        <v>504.51419726341032</v>
      </c>
      <c r="J20">
        <v>5.9847307303131645</v>
      </c>
      <c r="K20">
        <v>87.034689658920598</v>
      </c>
      <c r="L20">
        <v>7.4406288750740854</v>
      </c>
      <c r="M20">
        <v>427.0666583921394</v>
      </c>
      <c r="N20">
        <v>5.2172211180936321</v>
      </c>
      <c r="O20">
        <v>411.51703400151382</v>
      </c>
      <c r="P20">
        <v>6.2310646764866604</v>
      </c>
      <c r="Q20">
        <v>573.76341416849027</v>
      </c>
      <c r="R20">
        <v>5.2207460091928954</v>
      </c>
      <c r="S20">
        <v>522.25509979817605</v>
      </c>
      <c r="T20">
        <v>5.4324642766216371</v>
      </c>
      <c r="U20">
        <v>95.188441406036603</v>
      </c>
      <c r="V20">
        <v>7.686905364028215</v>
      </c>
    </row>
    <row r="21" spans="2:22" x14ac:dyDescent="0.2">
      <c r="B21" t="s">
        <v>17</v>
      </c>
      <c r="C21">
        <v>484.90401654193374</v>
      </c>
      <c r="D21">
        <v>5.9499547800813337</v>
      </c>
      <c r="E21">
        <v>441.0554008558197</v>
      </c>
      <c r="F21">
        <v>14.266184250166139</v>
      </c>
      <c r="G21">
        <v>578.92048689351748</v>
      </c>
      <c r="H21">
        <v>15.446971209442925</v>
      </c>
      <c r="I21">
        <v>527.44118138141278</v>
      </c>
      <c r="J21">
        <v>6.6543923164024434</v>
      </c>
      <c r="K21">
        <v>42.537164839479139</v>
      </c>
      <c r="L21">
        <v>8.899734862703248</v>
      </c>
      <c r="M21">
        <v>478.46431763435316</v>
      </c>
      <c r="N21">
        <v>6.1689392747530629</v>
      </c>
      <c r="O21">
        <v>447.04165286343527</v>
      </c>
      <c r="P21">
        <v>8.8724238935200646</v>
      </c>
      <c r="Q21">
        <v>624.20797217775953</v>
      </c>
      <c r="R21">
        <v>11.896586808477551</v>
      </c>
      <c r="S21">
        <v>552.03680025234485</v>
      </c>
      <c r="T21">
        <v>6.8263704853095781</v>
      </c>
      <c r="U21">
        <v>73.57248261799171</v>
      </c>
      <c r="V21">
        <v>8.4480316061045517</v>
      </c>
    </row>
    <row r="22" spans="2:22" x14ac:dyDescent="0.2">
      <c r="B22" t="s">
        <v>18</v>
      </c>
      <c r="C22">
        <v>478.86782132773942</v>
      </c>
      <c r="D22">
        <v>5.1750506480417275</v>
      </c>
      <c r="E22">
        <v>442.97308209166385</v>
      </c>
      <c r="F22">
        <v>20.303467557868704</v>
      </c>
      <c r="G22">
        <v>587.82518902481797</v>
      </c>
      <c r="H22">
        <v>12.117632592969493</v>
      </c>
      <c r="I22">
        <v>557.90310681852782</v>
      </c>
      <c r="J22">
        <v>6.4206563283566362</v>
      </c>
      <c r="K22">
        <v>79.035285490788453</v>
      </c>
      <c r="L22">
        <v>8.5949340435498662</v>
      </c>
      <c r="M22">
        <v>464.82703405061284</v>
      </c>
      <c r="N22">
        <v>6.2165456114773772</v>
      </c>
      <c r="O22">
        <v>436.03223285143844</v>
      </c>
      <c r="P22">
        <v>11.388953089560285</v>
      </c>
      <c r="Q22">
        <v>620.93558700107451</v>
      </c>
      <c r="R22">
        <v>11.149343969420393</v>
      </c>
      <c r="S22">
        <v>551.6953514129242</v>
      </c>
      <c r="T22">
        <v>5.1500007322432557</v>
      </c>
      <c r="U22">
        <v>86.86831736231133</v>
      </c>
      <c r="V22">
        <v>7.9835241019980598</v>
      </c>
    </row>
    <row r="23" spans="2:22" x14ac:dyDescent="0.2">
      <c r="B23" t="s">
        <v>19</v>
      </c>
      <c r="C23">
        <v>441.52549726021152</v>
      </c>
      <c r="D23">
        <v>8.8562799281555726</v>
      </c>
      <c r="E23">
        <v>383.18428011741048</v>
      </c>
      <c r="F23">
        <v>11.165791375977745</v>
      </c>
      <c r="G23">
        <v>595.79170024920381</v>
      </c>
      <c r="H23">
        <v>11.267222126595534</v>
      </c>
      <c r="I23">
        <v>507.31620423292566</v>
      </c>
      <c r="J23">
        <v>9.2227624400109924</v>
      </c>
      <c r="K23">
        <v>65.790706972714034</v>
      </c>
      <c r="L23">
        <v>12.803300965093905</v>
      </c>
      <c r="M23">
        <v>441.80302422368732</v>
      </c>
      <c r="N23">
        <v>8.8815769177255302</v>
      </c>
      <c r="O23">
        <v>400.99137655395856</v>
      </c>
      <c r="P23">
        <v>8.4856337228443355</v>
      </c>
      <c r="Q23">
        <v>623.29545725399919</v>
      </c>
      <c r="R23">
        <v>9.9181628626229514</v>
      </c>
      <c r="S23">
        <v>520.04040460184115</v>
      </c>
      <c r="T23">
        <v>8.2566738726707349</v>
      </c>
      <c r="U23">
        <v>78.237380378153858</v>
      </c>
      <c r="V23">
        <v>11.659709917248072</v>
      </c>
    </row>
    <row r="24" spans="2:22" x14ac:dyDescent="0.2">
      <c r="B24" t="s">
        <v>20</v>
      </c>
      <c r="C24">
        <v>427.33002960712668</v>
      </c>
      <c r="D24">
        <v>6.4614723494990853</v>
      </c>
      <c r="E24">
        <v>438.33237874376056</v>
      </c>
      <c r="F24">
        <v>14.991354798422027</v>
      </c>
      <c r="G24">
        <v>626.04466389565664</v>
      </c>
      <c r="H24">
        <v>16.125876378584294</v>
      </c>
      <c r="I24">
        <v>536.54043947692082</v>
      </c>
      <c r="J24">
        <v>5.7427827154691693</v>
      </c>
      <c r="K24">
        <v>109.21040986979415</v>
      </c>
      <c r="L24">
        <v>8.9043884073461061</v>
      </c>
      <c r="M24">
        <v>436.268194893599</v>
      </c>
      <c r="N24">
        <v>6.4582355451269278</v>
      </c>
      <c r="O24">
        <v>411.59755244667787</v>
      </c>
      <c r="P24">
        <v>18.596663306814801</v>
      </c>
      <c r="Q24">
        <v>604.25242599045657</v>
      </c>
      <c r="R24">
        <v>17.246684933772656</v>
      </c>
      <c r="S24">
        <v>541.58809117291605</v>
      </c>
      <c r="T24">
        <v>5.8278443523859655</v>
      </c>
      <c r="U24">
        <v>105.31989627931712</v>
      </c>
      <c r="V24">
        <v>8.8602853091120526</v>
      </c>
    </row>
    <row r="25" spans="2:22" x14ac:dyDescent="0.2">
      <c r="B25" t="s">
        <v>21</v>
      </c>
      <c r="C25">
        <v>402.32254327023287</v>
      </c>
      <c r="D25">
        <v>8.5981830705146098</v>
      </c>
      <c r="E25">
        <v>382.72253164252061</v>
      </c>
      <c r="F25">
        <v>13.949878150897534</v>
      </c>
      <c r="G25">
        <v>495.37534704032333</v>
      </c>
      <c r="H25">
        <v>15.689768058906028</v>
      </c>
      <c r="I25">
        <v>456.7149686010813</v>
      </c>
      <c r="J25">
        <v>5.8942357343938729</v>
      </c>
      <c r="K25">
        <v>54.392425330848425</v>
      </c>
      <c r="L25">
        <v>10.172498973600886</v>
      </c>
      <c r="M25">
        <v>414.67164543906267</v>
      </c>
      <c r="N25">
        <v>7.179335019343692</v>
      </c>
      <c r="O25">
        <v>389.58822372352671</v>
      </c>
      <c r="P25">
        <v>10.783242034503283</v>
      </c>
      <c r="Q25">
        <v>533.76872789932634</v>
      </c>
      <c r="R25">
        <v>15.848211600861791</v>
      </c>
      <c r="S25">
        <v>494.71232579239927</v>
      </c>
      <c r="T25">
        <v>7.2351863610805314</v>
      </c>
      <c r="U25">
        <v>80.040680353336583</v>
      </c>
      <c r="V25">
        <v>10.314070480729274</v>
      </c>
    </row>
    <row r="26" spans="2:22" x14ac:dyDescent="0.2">
      <c r="B26" t="s">
        <v>22</v>
      </c>
      <c r="C26">
        <v>521.07786411981817</v>
      </c>
      <c r="D26">
        <v>14.435592096792698</v>
      </c>
      <c r="E26">
        <v>499.36614652620437</v>
      </c>
      <c r="F26">
        <v>33.244039008088578</v>
      </c>
      <c r="G26">
        <v>611.73953105464284</v>
      </c>
      <c r="H26">
        <v>14.042656452763026</v>
      </c>
      <c r="I26">
        <v>607.3590334500002</v>
      </c>
      <c r="J26">
        <v>6.1674815727166292</v>
      </c>
      <c r="K26">
        <v>86.281169330181982</v>
      </c>
      <c r="L26">
        <v>14.146790950336607</v>
      </c>
      <c r="M26">
        <v>510.1131950570491</v>
      </c>
      <c r="N26">
        <v>10.77588669466317</v>
      </c>
      <c r="O26">
        <v>511.00954488426743</v>
      </c>
      <c r="P26">
        <v>19.38995365761615</v>
      </c>
      <c r="Q26">
        <v>647.5875118389846</v>
      </c>
      <c r="R26">
        <v>9.1363031779289319</v>
      </c>
      <c r="S26">
        <v>617.22349535875628</v>
      </c>
      <c r="T26">
        <v>7.0944161129661554</v>
      </c>
      <c r="U26">
        <v>107.11030030170726</v>
      </c>
      <c r="V26">
        <v>11.789305990332645</v>
      </c>
    </row>
    <row r="27" spans="2:22" x14ac:dyDescent="0.2">
      <c r="B27" t="s">
        <v>23</v>
      </c>
      <c r="C27">
        <v>420.08579279359083</v>
      </c>
      <c r="D27">
        <v>8.3594590441213619</v>
      </c>
      <c r="E27">
        <v>400.19991749014451</v>
      </c>
      <c r="F27">
        <v>16.945601071921384</v>
      </c>
      <c r="G27">
        <v>563.05051824000236</v>
      </c>
      <c r="H27">
        <v>11.947171898774506</v>
      </c>
      <c r="I27">
        <v>484.12593173103272</v>
      </c>
      <c r="J27">
        <v>8.2341843048466323</v>
      </c>
      <c r="K27">
        <v>64.04013893744191</v>
      </c>
      <c r="L27">
        <v>11.429701454715563</v>
      </c>
      <c r="M27">
        <v>425.85252730616753</v>
      </c>
      <c r="N27">
        <v>5.9672369268653433</v>
      </c>
      <c r="O27">
        <v>391.28316819023723</v>
      </c>
      <c r="P27">
        <v>9.8062208044040275</v>
      </c>
      <c r="Q27">
        <v>595.76926313626745</v>
      </c>
      <c r="R27">
        <v>13.720586954506954</v>
      </c>
      <c r="S27">
        <v>503.8353292662195</v>
      </c>
      <c r="T27">
        <v>7.4733196444087708</v>
      </c>
      <c r="U27">
        <v>77.982801960052072</v>
      </c>
      <c r="V27">
        <v>9.2453000545343968</v>
      </c>
    </row>
    <row r="28" spans="2:22" x14ac:dyDescent="0.2">
      <c r="B28" t="s">
        <v>24</v>
      </c>
      <c r="C28">
        <v>431.97029708409184</v>
      </c>
      <c r="D28">
        <v>8.6209452766510122</v>
      </c>
      <c r="E28">
        <v>359.02090517346545</v>
      </c>
      <c r="F28">
        <v>10.832955652327097</v>
      </c>
      <c r="G28">
        <v>577.72367049420143</v>
      </c>
      <c r="H28">
        <v>10.248784126799944</v>
      </c>
      <c r="I28">
        <v>501.04953057212424</v>
      </c>
      <c r="J28">
        <v>7.4344846677835816</v>
      </c>
      <c r="K28">
        <v>69.079233488032429</v>
      </c>
      <c r="L28">
        <v>11.443232682606741</v>
      </c>
      <c r="M28">
        <v>435.50089242850231</v>
      </c>
      <c r="N28">
        <v>8.9008480011411493</v>
      </c>
      <c r="O28">
        <v>389.03315676104216</v>
      </c>
      <c r="P28">
        <v>12.354565978163022</v>
      </c>
      <c r="Q28">
        <v>611.02062172906926</v>
      </c>
      <c r="R28">
        <v>15.96463888262627</v>
      </c>
      <c r="S28">
        <v>518.35211028606204</v>
      </c>
      <c r="T28">
        <v>9.0755777971365799</v>
      </c>
      <c r="U28">
        <v>82.851217857559732</v>
      </c>
      <c r="V28">
        <v>12.82930436297635</v>
      </c>
    </row>
    <row r="29" spans="2:22" x14ac:dyDescent="0.2">
      <c r="B29" t="s">
        <v>25</v>
      </c>
      <c r="C29">
        <v>343.27419642759156</v>
      </c>
      <c r="D29">
        <v>6.4049992981257962</v>
      </c>
      <c r="E29">
        <v>290.91614864645453</v>
      </c>
      <c r="F29">
        <v>20.228619710374858</v>
      </c>
      <c r="G29">
        <v>464.59098387234098</v>
      </c>
      <c r="H29">
        <v>20.295438123586958</v>
      </c>
      <c r="I29">
        <v>384.20400538380522</v>
      </c>
      <c r="J29">
        <v>9.2460865578419256</v>
      </c>
      <c r="K29">
        <v>40.929808956213655</v>
      </c>
      <c r="L29">
        <v>10.994206349916468</v>
      </c>
      <c r="M29">
        <v>355.07211580096464</v>
      </c>
      <c r="N29">
        <v>5.8019577346748585</v>
      </c>
      <c r="O29">
        <v>321.48413539689454</v>
      </c>
      <c r="P29">
        <v>12.89379088707949</v>
      </c>
      <c r="Q29">
        <v>475.87139373033125</v>
      </c>
      <c r="R29">
        <v>22.053262487472431</v>
      </c>
      <c r="S29">
        <v>387.03119587461799</v>
      </c>
      <c r="T29">
        <v>6.8873206526149016</v>
      </c>
      <c r="U29">
        <v>31.959080073653322</v>
      </c>
      <c r="V29">
        <v>7.5026498400166766</v>
      </c>
    </row>
    <row r="30" spans="2:22" x14ac:dyDescent="0.2">
      <c r="B30" t="s">
        <v>26</v>
      </c>
      <c r="C30">
        <v>444.13955444067034</v>
      </c>
      <c r="D30">
        <v>5.847611264315125</v>
      </c>
      <c r="E30">
        <v>415.68375461681109</v>
      </c>
      <c r="F30">
        <v>24.275636811098995</v>
      </c>
      <c r="G30">
        <v>572.57881128761312</v>
      </c>
      <c r="H30">
        <v>16.049834162678842</v>
      </c>
      <c r="I30">
        <v>527.28009258363636</v>
      </c>
      <c r="J30">
        <v>6.1223797261536186</v>
      </c>
      <c r="K30">
        <v>83.140538142965966</v>
      </c>
      <c r="L30">
        <v>8.4787930261705995</v>
      </c>
      <c r="M30">
        <v>448.27221286313761</v>
      </c>
      <c r="N30">
        <v>8.2947057506201158</v>
      </c>
      <c r="O30">
        <v>437.79534991961867</v>
      </c>
      <c r="P30">
        <v>16.656810533149589</v>
      </c>
      <c r="Q30">
        <v>574.57244970348017</v>
      </c>
      <c r="R30">
        <v>10.169223165685491</v>
      </c>
      <c r="S30">
        <v>542.3283037633912</v>
      </c>
      <c r="T30">
        <v>5.2035782219610374</v>
      </c>
      <c r="U30">
        <v>94.056090900253608</v>
      </c>
      <c r="V30">
        <v>7.686750353062906</v>
      </c>
    </row>
    <row r="31" spans="2:22" x14ac:dyDescent="0.2">
      <c r="B31" t="s">
        <v>27</v>
      </c>
      <c r="C31">
        <v>462.32171368445944</v>
      </c>
      <c r="D31">
        <v>7.5850674188087952</v>
      </c>
      <c r="E31">
        <v>443.32163541846722</v>
      </c>
      <c r="F31">
        <v>23.831734821211064</v>
      </c>
      <c r="G31">
        <v>559.18828265244554</v>
      </c>
      <c r="H31">
        <v>17.932188827076867</v>
      </c>
      <c r="I31">
        <v>499.22893280491729</v>
      </c>
      <c r="J31">
        <v>7.8570824360970768</v>
      </c>
      <c r="K31">
        <v>36.907219120457796</v>
      </c>
      <c r="L31">
        <v>11.721070184633717</v>
      </c>
      <c r="M31">
        <v>465.48980133233113</v>
      </c>
      <c r="N31">
        <v>7.959445432812803</v>
      </c>
      <c r="O31">
        <v>472.24838268689973</v>
      </c>
      <c r="P31">
        <v>54.511099484767506</v>
      </c>
      <c r="Q31">
        <v>578.77901550189233</v>
      </c>
      <c r="R31">
        <v>23.882368700693018</v>
      </c>
      <c r="S31">
        <v>503.11276358204054</v>
      </c>
      <c r="T31">
        <v>6.468197270317857</v>
      </c>
      <c r="U31">
        <v>37.622962249709396</v>
      </c>
      <c r="V31">
        <v>11.10088723000233</v>
      </c>
    </row>
    <row r="32" spans="2:22" x14ac:dyDescent="0.2">
      <c r="B32" t="s">
        <v>28</v>
      </c>
      <c r="C32">
        <v>423.50396192888525</v>
      </c>
      <c r="D32">
        <v>7.3298524402212708</v>
      </c>
      <c r="E32">
        <v>395.29850517506668</v>
      </c>
      <c r="F32">
        <v>13.436138437452584</v>
      </c>
      <c r="G32">
        <v>506.68672759341274</v>
      </c>
      <c r="H32">
        <v>20.53730156758385</v>
      </c>
      <c r="I32">
        <v>485.87886863819585</v>
      </c>
      <c r="J32">
        <v>6.9757396999540466</v>
      </c>
      <c r="K32">
        <v>62.374906709310636</v>
      </c>
      <c r="L32">
        <v>8.9017734798631025</v>
      </c>
      <c r="M32">
        <v>395.76143168169187</v>
      </c>
      <c r="N32">
        <v>11.723579956236044</v>
      </c>
      <c r="O32">
        <v>371.2826737228396</v>
      </c>
      <c r="P32">
        <v>16.476388145922954</v>
      </c>
      <c r="Q32">
        <v>605.18456993092684</v>
      </c>
      <c r="R32">
        <v>13.193285646667162</v>
      </c>
      <c r="S32">
        <v>521.622464604019</v>
      </c>
      <c r="T32">
        <v>11.294126102220185</v>
      </c>
      <c r="U32">
        <v>125.86103292232711</v>
      </c>
      <c r="V32">
        <v>15.229680689199808</v>
      </c>
    </row>
    <row r="33" spans="2:22" x14ac:dyDescent="0.2">
      <c r="B33" t="s">
        <v>29</v>
      </c>
      <c r="C33">
        <v>427.23530448335197</v>
      </c>
      <c r="D33">
        <v>4.6956980586909456</v>
      </c>
      <c r="E33">
        <v>408.78926282577817</v>
      </c>
      <c r="F33">
        <v>11.658208115448536</v>
      </c>
      <c r="G33">
        <v>577.14127780570743</v>
      </c>
      <c r="H33">
        <v>5.4454303212169046</v>
      </c>
      <c r="I33">
        <v>507.16341703325071</v>
      </c>
      <c r="J33">
        <v>4.2657013326503401</v>
      </c>
      <c r="K33">
        <v>79.9281125498987</v>
      </c>
      <c r="L33">
        <v>6.1808629391857997</v>
      </c>
      <c r="M33">
        <v>435.92411550323391</v>
      </c>
      <c r="N33">
        <v>4.0911797623584514</v>
      </c>
      <c r="O33">
        <v>415.89189373860711</v>
      </c>
      <c r="P33">
        <v>8.5579233153698198</v>
      </c>
      <c r="Q33">
        <v>597.42108584960613</v>
      </c>
      <c r="R33">
        <v>6.0783116980979308</v>
      </c>
      <c r="S33">
        <v>534.10222111926078</v>
      </c>
      <c r="T33">
        <v>4.2081299367228837</v>
      </c>
      <c r="U33">
        <v>98.178105616026983</v>
      </c>
      <c r="V33">
        <v>5.934872522837904</v>
      </c>
    </row>
    <row r="34" spans="2:22" x14ac:dyDescent="0.2">
      <c r="B34" t="s">
        <v>30</v>
      </c>
      <c r="C34">
        <v>343.3269444647438</v>
      </c>
      <c r="D34">
        <v>6.9818623713416565</v>
      </c>
      <c r="E34">
        <v>413.20888514815192</v>
      </c>
      <c r="F34">
        <v>37.793058295550821</v>
      </c>
      <c r="G34">
        <v>428.46461036676419</v>
      </c>
      <c r="H34">
        <v>15.140943617355006</v>
      </c>
      <c r="I34">
        <v>405.64393884672921</v>
      </c>
      <c r="J34">
        <v>6.2628009760920405</v>
      </c>
      <c r="K34">
        <v>62.316994381985403</v>
      </c>
      <c r="L34">
        <v>9.5352252959213146</v>
      </c>
      <c r="M34">
        <v>340.82814887323701</v>
      </c>
      <c r="N34">
        <v>5.6252257832352264</v>
      </c>
      <c r="O34">
        <v>340.65602390319714</v>
      </c>
      <c r="P34">
        <v>28.530185659279446</v>
      </c>
      <c r="Q34">
        <v>453.7163570835437</v>
      </c>
      <c r="R34">
        <v>46.563359506622113</v>
      </c>
      <c r="S34">
        <v>403.66601705993617</v>
      </c>
      <c r="T34">
        <v>9.9915047698324511</v>
      </c>
      <c r="U34">
        <v>62.837868186699126</v>
      </c>
      <c r="V34">
        <v>11.099846527669083</v>
      </c>
    </row>
    <row r="35" spans="2:22" x14ac:dyDescent="0.2">
      <c r="B35" t="s">
        <v>31</v>
      </c>
      <c r="C35">
        <v>469.26497692198149</v>
      </c>
      <c r="D35">
        <v>7.1576477433439845</v>
      </c>
      <c r="E35">
        <v>448.48141470559005</v>
      </c>
      <c r="F35">
        <v>11.614706734062501</v>
      </c>
      <c r="G35">
        <v>598.66673116729146</v>
      </c>
      <c r="H35">
        <v>9.019568985751933</v>
      </c>
      <c r="I35">
        <v>562.84637622655339</v>
      </c>
      <c r="J35">
        <v>7.8930183885866958</v>
      </c>
      <c r="K35">
        <v>93.58139930457196</v>
      </c>
      <c r="L35">
        <v>11.475727288276477</v>
      </c>
      <c r="M35">
        <v>483.15827077739578</v>
      </c>
      <c r="N35">
        <v>6.592916526852683</v>
      </c>
      <c r="O35">
        <v>464.07304889696263</v>
      </c>
      <c r="P35">
        <v>12.434874166645407</v>
      </c>
      <c r="Q35">
        <v>634.38421801368122</v>
      </c>
      <c r="R35">
        <v>7.9570743307917269</v>
      </c>
      <c r="S35">
        <v>587.85192009031778</v>
      </c>
      <c r="T35">
        <v>5.8899650955697798</v>
      </c>
      <c r="U35">
        <v>104.69364931292215</v>
      </c>
      <c r="V35">
        <v>8.6578792450028672</v>
      </c>
    </row>
    <row r="36" spans="2:22" x14ac:dyDescent="0.2">
      <c r="B36" t="s">
        <v>32</v>
      </c>
      <c r="C36">
        <v>408.438540546627</v>
      </c>
      <c r="D36">
        <v>5.7349511322916786</v>
      </c>
      <c r="E36">
        <v>370.80839421731736</v>
      </c>
      <c r="F36">
        <v>21.960656739234842</v>
      </c>
      <c r="G36">
        <v>498.25428865707545</v>
      </c>
      <c r="H36">
        <v>14.027444241821186</v>
      </c>
      <c r="I36">
        <v>431.82571446064406</v>
      </c>
      <c r="J36">
        <v>5.7639182048761866</v>
      </c>
      <c r="K36">
        <v>23.387173914017058</v>
      </c>
      <c r="L36">
        <v>7.0303022999312041</v>
      </c>
      <c r="M36">
        <v>403.5114645695254</v>
      </c>
      <c r="N36">
        <v>5.9908552198275471</v>
      </c>
      <c r="O36">
        <v>392.14832879891173</v>
      </c>
      <c r="P36">
        <v>34.754442189378878</v>
      </c>
      <c r="Q36">
        <v>465.05677722170287</v>
      </c>
      <c r="R36">
        <v>23.303166312850376</v>
      </c>
      <c r="S36">
        <v>448.60045257599779</v>
      </c>
      <c r="T36">
        <v>7.2082830782421192</v>
      </c>
      <c r="U36">
        <v>45.088988006472391</v>
      </c>
      <c r="V36">
        <v>8.7311694739332175</v>
      </c>
    </row>
    <row r="37" spans="2:22" x14ac:dyDescent="0.2">
      <c r="B37" t="s">
        <v>33</v>
      </c>
      <c r="C37">
        <v>486.48263895369092</v>
      </c>
      <c r="D37">
        <v>12.761921486117711</v>
      </c>
      <c r="E37">
        <v>441.20543622630794</v>
      </c>
      <c r="F37">
        <v>11.034510317709119</v>
      </c>
      <c r="G37">
        <v>629.52003335431198</v>
      </c>
      <c r="H37">
        <v>8.4146327783729582</v>
      </c>
      <c r="I37">
        <v>597.39982261694217</v>
      </c>
      <c r="J37">
        <v>12.692621517995672</v>
      </c>
      <c r="K37">
        <v>110.91718366325127</v>
      </c>
      <c r="L37">
        <v>15.823228063721562</v>
      </c>
      <c r="M37">
        <v>473.84430304194711</v>
      </c>
      <c r="N37">
        <v>8.7583357993646462</v>
      </c>
      <c r="O37">
        <v>443.77658775608938</v>
      </c>
      <c r="P37">
        <v>10.525371688372184</v>
      </c>
      <c r="Q37">
        <v>651.35859008137311</v>
      </c>
      <c r="R37">
        <v>9.3840249933304705</v>
      </c>
      <c r="S37">
        <v>621.61636065055757</v>
      </c>
      <c r="T37">
        <v>10.17557800294362</v>
      </c>
      <c r="U37">
        <v>147.77205760861048</v>
      </c>
      <c r="V37">
        <v>13.936059798562878</v>
      </c>
    </row>
    <row r="38" spans="2:22" x14ac:dyDescent="0.2">
      <c r="B38" t="s">
        <v>34</v>
      </c>
      <c r="C38">
        <v>487.20856202531644</v>
      </c>
      <c r="D38">
        <v>53.908439996544779</v>
      </c>
      <c r="E38">
        <v>415.04602028985505</v>
      </c>
      <c r="F38">
        <v>40.197606018474126</v>
      </c>
      <c r="G38">
        <v>619.48854050866294</v>
      </c>
      <c r="H38">
        <v>28.452079903832484</v>
      </c>
      <c r="I38">
        <v>558.94533747897776</v>
      </c>
      <c r="J38">
        <v>47.068330777793889</v>
      </c>
      <c r="K38">
        <v>71.736775453661281</v>
      </c>
      <c r="L38">
        <v>70.913130828265736</v>
      </c>
      <c r="M38">
        <v>457.97610863232524</v>
      </c>
      <c r="N38">
        <v>29.052300388054526</v>
      </c>
      <c r="O38">
        <v>454.72991912033854</v>
      </c>
      <c r="P38">
        <v>60.397113793667472</v>
      </c>
      <c r="Q38">
        <v>649.58715800000004</v>
      </c>
      <c r="R38">
        <v>21.074759185448112</v>
      </c>
      <c r="S38">
        <v>556.58236341562213</v>
      </c>
      <c r="T38">
        <v>23.771615927597377</v>
      </c>
      <c r="U38">
        <v>98.606254783296933</v>
      </c>
      <c r="V38">
        <v>36.278132429241573</v>
      </c>
    </row>
    <row r="39" spans="2:22" x14ac:dyDescent="0.2">
      <c r="B39" t="s">
        <v>35</v>
      </c>
      <c r="C39">
        <v>423.41717516362536</v>
      </c>
      <c r="D39">
        <v>6.5025429583406726</v>
      </c>
      <c r="E39">
        <v>403.97657383107668</v>
      </c>
      <c r="F39">
        <v>13.872212021902831</v>
      </c>
      <c r="G39">
        <v>551.97747194318094</v>
      </c>
      <c r="H39">
        <v>12.976487308381142</v>
      </c>
      <c r="I39">
        <v>494.881088507958</v>
      </c>
      <c r="J39">
        <v>7.6194189005386201</v>
      </c>
      <c r="K39">
        <v>71.46391334433261</v>
      </c>
      <c r="L39">
        <v>10.139399705091719</v>
      </c>
      <c r="M39">
        <v>432.57892125402896</v>
      </c>
      <c r="N39">
        <v>6.7091558173243762</v>
      </c>
      <c r="O39">
        <v>408.69423540062064</v>
      </c>
      <c r="P39">
        <v>10.781330441818742</v>
      </c>
      <c r="Q39">
        <v>600.63892583815016</v>
      </c>
      <c r="R39">
        <v>15.495189150335641</v>
      </c>
      <c r="S39">
        <v>508.49826393299776</v>
      </c>
      <c r="T39">
        <v>6.9967026910558268</v>
      </c>
      <c r="U39">
        <v>75.919342678968846</v>
      </c>
      <c r="V39">
        <v>9.9057873489141794</v>
      </c>
    </row>
    <row r="40" spans="2:22" x14ac:dyDescent="0.2">
      <c r="B40" t="s">
        <v>36</v>
      </c>
      <c r="C40">
        <v>416.28354180954221</v>
      </c>
      <c r="D40">
        <v>5.2936732905575985</v>
      </c>
      <c r="E40">
        <v>387.14560841080805</v>
      </c>
      <c r="F40">
        <v>17.150910805916961</v>
      </c>
      <c r="G40">
        <v>585.766520465589</v>
      </c>
      <c r="H40">
        <v>10.563897969875278</v>
      </c>
      <c r="I40">
        <v>497.38431172630055</v>
      </c>
      <c r="J40">
        <v>6.8007572923370709</v>
      </c>
      <c r="K40">
        <v>81.100769916758352</v>
      </c>
      <c r="L40">
        <v>8.9419050619860432</v>
      </c>
      <c r="M40">
        <v>458.81492163696203</v>
      </c>
      <c r="N40">
        <v>6.0826767035787794</v>
      </c>
      <c r="O40">
        <v>461.09790193460287</v>
      </c>
      <c r="P40">
        <v>20.25918828342979</v>
      </c>
      <c r="Q40">
        <v>617.81021557542135</v>
      </c>
      <c r="R40">
        <v>13.380241277014671</v>
      </c>
      <c r="S40">
        <v>530.39330904703843</v>
      </c>
      <c r="T40">
        <v>6.1984414925553173</v>
      </c>
      <c r="U40">
        <v>71.578387410076431</v>
      </c>
      <c r="V40">
        <v>9.5147921786286851</v>
      </c>
    </row>
    <row r="41" spans="2:22" x14ac:dyDescent="0.2">
      <c r="B41" t="s">
        <v>37</v>
      </c>
      <c r="C41">
        <v>459.52967625386674</v>
      </c>
      <c r="D41">
        <v>9.1933471497350148</v>
      </c>
      <c r="E41">
        <v>412.42137038770301</v>
      </c>
      <c r="F41">
        <v>13.618855500566237</v>
      </c>
      <c r="G41">
        <v>574.72530693939393</v>
      </c>
      <c r="H41">
        <v>13.203147960791039</v>
      </c>
      <c r="I41">
        <v>506.91921053844612</v>
      </c>
      <c r="J41">
        <v>9.1659831225448052</v>
      </c>
      <c r="K41">
        <v>47.389534284579319</v>
      </c>
      <c r="L41">
        <v>12.769300746870631</v>
      </c>
      <c r="M41">
        <v>460.00222254034111</v>
      </c>
      <c r="N41">
        <v>8.8006435142164658</v>
      </c>
      <c r="O41">
        <v>416.22398102332465</v>
      </c>
      <c r="P41">
        <v>10.419689834243352</v>
      </c>
      <c r="Q41">
        <v>557.5309915380675</v>
      </c>
      <c r="R41">
        <v>15.725270000278462</v>
      </c>
      <c r="S41">
        <v>518.10172939899087</v>
      </c>
      <c r="T41">
        <v>7.4038846325259913</v>
      </c>
      <c r="U41">
        <v>58.099506858649647</v>
      </c>
      <c r="V41">
        <v>11.901738975006886</v>
      </c>
    </row>
    <row r="42" spans="2:22" x14ac:dyDescent="0.2">
      <c r="B42" t="s">
        <v>38</v>
      </c>
      <c r="C42">
        <v>468.9299666027955</v>
      </c>
      <c r="D42">
        <v>6.5176928460629107</v>
      </c>
      <c r="E42">
        <v>453.71377197931372</v>
      </c>
      <c r="F42">
        <v>13.744635331399721</v>
      </c>
      <c r="G42">
        <v>583.33799034482752</v>
      </c>
      <c r="H42">
        <v>15.080361132502658</v>
      </c>
      <c r="I42">
        <v>585.24981351953681</v>
      </c>
      <c r="J42">
        <v>5.6215762021166622</v>
      </c>
      <c r="K42">
        <v>116.31984691674145</v>
      </c>
      <c r="L42">
        <v>9.0743701059840944</v>
      </c>
      <c r="M42">
        <v>479.51834179101172</v>
      </c>
      <c r="N42">
        <v>5.9506684826990845</v>
      </c>
      <c r="O42">
        <v>468.5906742815497</v>
      </c>
      <c r="P42">
        <v>10.607552894985471</v>
      </c>
      <c r="Q42">
        <v>583.09767914734971</v>
      </c>
      <c r="R42">
        <v>14.458251222029595</v>
      </c>
      <c r="S42">
        <v>592.66692259190074</v>
      </c>
      <c r="T42">
        <v>4.8928708744469125</v>
      </c>
      <c r="U42">
        <v>113.14858080088902</v>
      </c>
      <c r="V42">
        <v>6.7227727428242714</v>
      </c>
    </row>
    <row r="43" spans="2:22" x14ac:dyDescent="0.2">
      <c r="B43" t="s">
        <v>39</v>
      </c>
      <c r="C43">
        <v>371.94378843837131</v>
      </c>
      <c r="D43">
        <v>2.4811145009348583</v>
      </c>
      <c r="E43">
        <v>361.25232588112135</v>
      </c>
      <c r="F43">
        <v>13.262812519760468</v>
      </c>
      <c r="G43">
        <v>451.22219192195212</v>
      </c>
      <c r="H43">
        <v>9.0580500746213595</v>
      </c>
      <c r="I43">
        <v>431.59414027159511</v>
      </c>
      <c r="J43">
        <v>2.8188461637445115</v>
      </c>
      <c r="K43">
        <v>59.650351833223752</v>
      </c>
      <c r="L43">
        <v>3.9110713019755181</v>
      </c>
      <c r="M43">
        <v>381.35808466373271</v>
      </c>
      <c r="N43">
        <v>2.7688295882307057</v>
      </c>
      <c r="O43">
        <v>365.33037523459836</v>
      </c>
      <c r="P43">
        <v>12.607637549285316</v>
      </c>
      <c r="Q43">
        <v>503.87572050608992</v>
      </c>
      <c r="R43">
        <v>11.489628754496438</v>
      </c>
      <c r="S43">
        <v>450.96172565398285</v>
      </c>
      <c r="T43">
        <v>2.8280011483264293</v>
      </c>
      <c r="U43">
        <v>69.60364099025017</v>
      </c>
      <c r="V43">
        <v>3.7120078334285451</v>
      </c>
    </row>
    <row r="44" spans="2:22" x14ac:dyDescent="0.2">
      <c r="B44" t="s">
        <v>40</v>
      </c>
      <c r="C44">
        <v>366.41662979067678</v>
      </c>
      <c r="D44">
        <v>7.4119445491986786</v>
      </c>
      <c r="E44">
        <v>330.35144617223318</v>
      </c>
      <c r="F44">
        <v>23.952862625644361</v>
      </c>
      <c r="G44">
        <v>490.62557351082955</v>
      </c>
      <c r="H44">
        <v>18.076497552401555</v>
      </c>
      <c r="I44">
        <v>423.34818854487889</v>
      </c>
      <c r="J44">
        <v>5.9014654525022268</v>
      </c>
      <c r="K44">
        <v>56.931558754202015</v>
      </c>
      <c r="L44">
        <v>9.3505011900683197</v>
      </c>
      <c r="M44">
        <v>377.52245885773084</v>
      </c>
      <c r="N44">
        <v>6.8318953496974393</v>
      </c>
      <c r="O44">
        <v>335.5517827901291</v>
      </c>
      <c r="P44">
        <v>13.988243358272316</v>
      </c>
      <c r="Q44">
        <v>514.08770224283944</v>
      </c>
      <c r="R44">
        <v>18.457637680855743</v>
      </c>
      <c r="S44">
        <v>428.90242129017497</v>
      </c>
      <c r="T44">
        <v>5.7303596584582603</v>
      </c>
      <c r="U44">
        <v>51.37996243244411</v>
      </c>
      <c r="V44">
        <v>9.455933405352841</v>
      </c>
    </row>
    <row r="45" spans="2:22" x14ac:dyDescent="0.2">
      <c r="B45" t="s">
        <v>41</v>
      </c>
      <c r="C45">
        <v>376.35708700708358</v>
      </c>
      <c r="D45">
        <v>5.948748382090038</v>
      </c>
      <c r="E45">
        <v>331.15474466808621</v>
      </c>
      <c r="F45">
        <v>24.839263753280722</v>
      </c>
      <c r="G45">
        <v>482.62260707683913</v>
      </c>
      <c r="H45">
        <v>19.917099611353162</v>
      </c>
      <c r="I45">
        <v>452.81422590426882</v>
      </c>
      <c r="J45">
        <v>6.0096646030737118</v>
      </c>
      <c r="K45">
        <v>76.457138897185288</v>
      </c>
      <c r="L45">
        <v>6.3795996664626733</v>
      </c>
      <c r="M45">
        <v>378.10137476491076</v>
      </c>
      <c r="N45">
        <v>5.6711705915238575</v>
      </c>
      <c r="O45">
        <v>358.33752222104852</v>
      </c>
      <c r="P45">
        <v>64.830224466166442</v>
      </c>
      <c r="Q45">
        <v>486.76942190395152</v>
      </c>
      <c r="R45">
        <v>16.386648652252241</v>
      </c>
      <c r="S45">
        <v>444.18800135318492</v>
      </c>
      <c r="T45">
        <v>6.6056842572978818</v>
      </c>
      <c r="U45">
        <v>66.086626588274171</v>
      </c>
      <c r="V45">
        <v>8.3447505514774871</v>
      </c>
    </row>
    <row r="46" spans="2:22" x14ac:dyDescent="0.2">
      <c r="B46" t="s">
        <v>42</v>
      </c>
      <c r="C46">
        <v>431.18041961572993</v>
      </c>
      <c r="D46">
        <v>8.3978693615397546</v>
      </c>
      <c r="E46">
        <v>435.36172792469171</v>
      </c>
      <c r="F46">
        <v>19.026403093972448</v>
      </c>
      <c r="G46">
        <v>643.52205217983908</v>
      </c>
      <c r="H46">
        <v>7.4877981221643584</v>
      </c>
      <c r="I46">
        <v>564.42293180671129</v>
      </c>
      <c r="J46">
        <v>8.6265165621575974</v>
      </c>
      <c r="K46">
        <v>133.24251219098127</v>
      </c>
      <c r="L46">
        <v>12.749087613399137</v>
      </c>
      <c r="M46">
        <v>463.03492344697628</v>
      </c>
      <c r="N46">
        <v>8.2076091280623231</v>
      </c>
      <c r="O46">
        <v>438.83904710820991</v>
      </c>
      <c r="P46">
        <v>11.999052758908537</v>
      </c>
      <c r="Q46">
        <v>643.80480665348296</v>
      </c>
      <c r="R46">
        <v>11.727159501796148</v>
      </c>
      <c r="S46">
        <v>564.16750652829842</v>
      </c>
      <c r="T46">
        <v>8.9304220290256033</v>
      </c>
      <c r="U46">
        <v>101.13258308132215</v>
      </c>
      <c r="V46">
        <v>11.351248681154782</v>
      </c>
    </row>
    <row r="47" spans="2:22" x14ac:dyDescent="0.2">
      <c r="B47" t="s">
        <v>43</v>
      </c>
    </row>
    <row r="48" spans="2:22" x14ac:dyDescent="0.2">
      <c r="B48" t="s">
        <v>44</v>
      </c>
      <c r="C48">
        <v>429.84100702860508</v>
      </c>
      <c r="D48">
        <v>5.4793806103244274</v>
      </c>
      <c r="E48">
        <v>378.18601102131817</v>
      </c>
      <c r="F48">
        <v>34.374807964197629</v>
      </c>
      <c r="G48">
        <v>653.43437954718513</v>
      </c>
      <c r="H48">
        <v>17.853338407561512</v>
      </c>
      <c r="I48">
        <v>525.02042380873627</v>
      </c>
      <c r="J48">
        <v>10.417619123810175</v>
      </c>
      <c r="K48">
        <v>95.179416780131135</v>
      </c>
      <c r="L48">
        <v>12.27578981252349</v>
      </c>
      <c r="M48">
        <v>433.64139215334473</v>
      </c>
      <c r="N48">
        <v>7.1045021724220945</v>
      </c>
      <c r="O48">
        <v>420.71877694451615</v>
      </c>
      <c r="P48">
        <v>21.010445765344567</v>
      </c>
      <c r="Q48">
        <v>648.66723577099515</v>
      </c>
      <c r="R48">
        <v>31.570471003264316</v>
      </c>
      <c r="S48">
        <v>572.50045784441443</v>
      </c>
      <c r="T48">
        <v>7.534143381001587</v>
      </c>
      <c r="U48">
        <v>138.85906569106962</v>
      </c>
      <c r="V48">
        <v>10.065781129411981</v>
      </c>
    </row>
    <row r="49" spans="2:22" x14ac:dyDescent="0.2">
      <c r="B49" t="s">
        <v>45</v>
      </c>
      <c r="C49">
        <v>305.48174558383562</v>
      </c>
      <c r="D49">
        <v>5.0791396595950715</v>
      </c>
      <c r="E49">
        <v>300.63025005667993</v>
      </c>
      <c r="F49">
        <v>19.893976013190304</v>
      </c>
      <c r="G49">
        <v>453.83138999594905</v>
      </c>
      <c r="H49">
        <v>17.046792153573715</v>
      </c>
      <c r="I49">
        <v>395.94258728504769</v>
      </c>
      <c r="J49">
        <v>6.5209466263785556</v>
      </c>
      <c r="K49">
        <v>90.460841701212061</v>
      </c>
      <c r="L49">
        <v>7.4395354015590076</v>
      </c>
      <c r="M49">
        <v>333.89833393622661</v>
      </c>
      <c r="N49">
        <v>4.7726885044635674</v>
      </c>
      <c r="O49">
        <v>305.95986262464203</v>
      </c>
      <c r="P49">
        <v>19.16797007278192</v>
      </c>
      <c r="Q49">
        <v>518.272812447972</v>
      </c>
      <c r="R49">
        <v>16.143791476069701</v>
      </c>
      <c r="S49">
        <v>421.31120575359904</v>
      </c>
      <c r="T49">
        <v>8.1234678948708954</v>
      </c>
      <c r="U49">
        <v>87.412871817372363</v>
      </c>
      <c r="V49">
        <v>9.1708451140387393</v>
      </c>
    </row>
    <row r="50" spans="2:22" x14ac:dyDescent="0.2">
      <c r="B50" t="s">
        <v>46</v>
      </c>
      <c r="C50">
        <v>466.48420191102036</v>
      </c>
      <c r="D50">
        <v>5.978060179203017</v>
      </c>
      <c r="E50">
        <v>437.14082905206192</v>
      </c>
      <c r="F50">
        <v>20.692075544739058</v>
      </c>
      <c r="G50">
        <v>611.56114223091868</v>
      </c>
      <c r="H50">
        <v>17.402749868364818</v>
      </c>
      <c r="I50">
        <v>530.09733925328783</v>
      </c>
      <c r="J50">
        <v>7.1323172548705793</v>
      </c>
      <c r="K50">
        <v>63.6131373422675</v>
      </c>
      <c r="L50">
        <v>8.284035338867227</v>
      </c>
      <c r="M50">
        <v>469.02627268805549</v>
      </c>
      <c r="N50">
        <v>6.7447924082233905</v>
      </c>
      <c r="O50">
        <v>440.33836202212262</v>
      </c>
      <c r="P50">
        <v>17.263999501592803</v>
      </c>
      <c r="Q50">
        <v>645.54363881460222</v>
      </c>
      <c r="R50">
        <v>17.009451755011991</v>
      </c>
      <c r="S50">
        <v>555.54115336282359</v>
      </c>
      <c r="T50">
        <v>9.8003627156115112</v>
      </c>
      <c r="U50">
        <v>86.514880674768037</v>
      </c>
      <c r="V50">
        <v>11.407560750111728</v>
      </c>
    </row>
    <row r="51" spans="2:22" x14ac:dyDescent="0.2">
      <c r="B51" t="s">
        <v>47</v>
      </c>
      <c r="C51">
        <v>425.13341394908014</v>
      </c>
      <c r="D51">
        <v>8.5594894961510875</v>
      </c>
      <c r="E51">
        <v>346.45771064367193</v>
      </c>
      <c r="F51">
        <v>20.25122523415569</v>
      </c>
      <c r="G51">
        <v>588.52204886003744</v>
      </c>
      <c r="H51">
        <v>10.316413928793226</v>
      </c>
      <c r="I51">
        <v>505.2191132398126</v>
      </c>
      <c r="J51">
        <v>6.0944100557654126</v>
      </c>
      <c r="K51">
        <v>80.085699290732521</v>
      </c>
      <c r="L51">
        <v>9.9852741335072555</v>
      </c>
      <c r="M51">
        <v>447.41894997308418</v>
      </c>
      <c r="N51">
        <v>8.193247310665031</v>
      </c>
      <c r="O51">
        <v>404.79336459820968</v>
      </c>
      <c r="P51">
        <v>21.751491053090739</v>
      </c>
      <c r="Q51">
        <v>624.53199720126815</v>
      </c>
      <c r="R51">
        <v>7.9608987630657593</v>
      </c>
      <c r="S51">
        <v>527.11334169179133</v>
      </c>
      <c r="T51">
        <v>7.9346044136715639</v>
      </c>
      <c r="U51">
        <v>79.69439171870718</v>
      </c>
      <c r="V51">
        <v>11.514989601637168</v>
      </c>
    </row>
    <row r="52" spans="2:22" x14ac:dyDescent="0.2">
      <c r="B52" t="s">
        <v>48</v>
      </c>
      <c r="C52">
        <v>330.40164644220323</v>
      </c>
      <c r="D52">
        <v>3.9614436308638679</v>
      </c>
      <c r="E52">
        <v>348.92639936624948</v>
      </c>
      <c r="F52">
        <v>14.63083924881769</v>
      </c>
      <c r="G52">
        <v>519.65034530781566</v>
      </c>
      <c r="H52">
        <v>11.443916244479238</v>
      </c>
      <c r="I52">
        <v>413.30603263574551</v>
      </c>
      <c r="J52">
        <v>4.3471040799057272</v>
      </c>
      <c r="K52">
        <v>82.90438619354228</v>
      </c>
      <c r="L52">
        <v>5.7602310840108411</v>
      </c>
      <c r="M52">
        <v>316.9674670779516</v>
      </c>
      <c r="N52">
        <v>3.0970427008889598</v>
      </c>
      <c r="O52">
        <v>349.01736095868011</v>
      </c>
      <c r="P52">
        <v>23.434707101760779</v>
      </c>
      <c r="Q52">
        <v>507.60069992254421</v>
      </c>
      <c r="R52">
        <v>14.270788837187837</v>
      </c>
      <c r="S52">
        <v>415.97298748586758</v>
      </c>
      <c r="T52">
        <v>5.2361597463011833</v>
      </c>
      <c r="U52">
        <v>99.005520407916052</v>
      </c>
      <c r="V52">
        <v>5.6568404961796528</v>
      </c>
    </row>
    <row r="53" spans="2:22" x14ac:dyDescent="0.2">
      <c r="B53" t="s">
        <v>49</v>
      </c>
      <c r="C53">
        <v>547.34074076403249</v>
      </c>
      <c r="D53">
        <v>9.352072505733199</v>
      </c>
      <c r="E53">
        <v>487.91482974516521</v>
      </c>
      <c r="F53">
        <v>10.256176123028261</v>
      </c>
      <c r="G53">
        <v>660.00142443151117</v>
      </c>
      <c r="H53">
        <v>11.014957991347321</v>
      </c>
      <c r="I53">
        <v>631.41988297239448</v>
      </c>
      <c r="J53">
        <v>7.6584683553780017</v>
      </c>
      <c r="K53">
        <v>84.079142208361986</v>
      </c>
      <c r="L53">
        <v>11.761892621691484</v>
      </c>
      <c r="M53">
        <v>565.48083668917059</v>
      </c>
      <c r="N53">
        <v>11.707429369360879</v>
      </c>
      <c r="O53">
        <v>503.34301991932125</v>
      </c>
      <c r="P53">
        <v>8.5820720500895593</v>
      </c>
      <c r="Q53">
        <v>666.12092781445574</v>
      </c>
      <c r="R53">
        <v>12.811542034802576</v>
      </c>
      <c r="S53">
        <v>644.05957126396459</v>
      </c>
      <c r="T53">
        <v>6.9099885525620541</v>
      </c>
      <c r="U53">
        <v>78.578734574793842</v>
      </c>
      <c r="V53">
        <v>13.620049196070644</v>
      </c>
    </row>
    <row r="54" spans="2:22" x14ac:dyDescent="0.2">
      <c r="B54" t="s">
        <v>50</v>
      </c>
      <c r="C54">
        <v>435.57212346823439</v>
      </c>
      <c r="D54">
        <v>15.170405683599869</v>
      </c>
      <c r="E54">
        <v>368.33893704123159</v>
      </c>
      <c r="F54">
        <v>31.294038735992086</v>
      </c>
      <c r="G54">
        <v>575.09389468293841</v>
      </c>
      <c r="H54">
        <v>21.894168869088507</v>
      </c>
      <c r="I54">
        <v>489.56468664253072</v>
      </c>
      <c r="J54">
        <v>10.497893105569203</v>
      </c>
      <c r="K54">
        <v>53.992563174296393</v>
      </c>
      <c r="L54">
        <v>17.024047407421431</v>
      </c>
      <c r="M54">
        <v>474.80932286879226</v>
      </c>
      <c r="N54">
        <v>13.059087090999096</v>
      </c>
      <c r="O54">
        <v>409.10759681606351</v>
      </c>
      <c r="P54">
        <v>14.051803297671931</v>
      </c>
      <c r="Q54">
        <v>574.99371513221047</v>
      </c>
      <c r="R54">
        <v>46.08400480767925</v>
      </c>
      <c r="S54">
        <v>502.89949455036515</v>
      </c>
      <c r="T54">
        <v>11.87776614281934</v>
      </c>
      <c r="U54">
        <v>28.090171681572954</v>
      </c>
      <c r="V54">
        <v>18.522976872388885</v>
      </c>
    </row>
    <row r="55" spans="2:22" x14ac:dyDescent="0.2">
      <c r="B55" t="s">
        <v>51</v>
      </c>
      <c r="C55">
        <v>398.01829653775542</v>
      </c>
      <c r="D55">
        <v>7.6373931770721644</v>
      </c>
      <c r="E55">
        <v>401.72708615111139</v>
      </c>
      <c r="F55">
        <v>20.709420828661873</v>
      </c>
      <c r="G55">
        <v>530.04446438211539</v>
      </c>
      <c r="H55">
        <v>18.160404601695056</v>
      </c>
      <c r="I55">
        <v>451.24804960740897</v>
      </c>
      <c r="J55">
        <v>6.4524345894676332</v>
      </c>
      <c r="K55">
        <v>53.229753069653533</v>
      </c>
      <c r="L55">
        <v>10.068541733741499</v>
      </c>
      <c r="M55">
        <v>403.53089942941529</v>
      </c>
      <c r="N55">
        <v>5.6593261934100623</v>
      </c>
      <c r="O55">
        <v>419.06280956378407</v>
      </c>
      <c r="P55">
        <v>21.468297512332498</v>
      </c>
      <c r="Q55">
        <v>567.76201131039636</v>
      </c>
      <c r="R55">
        <v>15.700253806362619</v>
      </c>
      <c r="S55">
        <v>481.64175500865804</v>
      </c>
      <c r="T55">
        <v>9.3684525781699133</v>
      </c>
      <c r="U55">
        <v>78.110855579242752</v>
      </c>
      <c r="V55">
        <v>10.129176622219042</v>
      </c>
    </row>
    <row r="56" spans="2:22" x14ac:dyDescent="0.2">
      <c r="B56" t="s">
        <v>52</v>
      </c>
      <c r="C56">
        <v>451.5183077336012</v>
      </c>
      <c r="D56">
        <v>7.4125722206831544</v>
      </c>
      <c r="E56">
        <v>384.83300920689123</v>
      </c>
      <c r="F56">
        <v>14.009875056510809</v>
      </c>
      <c r="G56">
        <v>569.00364135234872</v>
      </c>
      <c r="H56">
        <v>13.758603811857824</v>
      </c>
      <c r="I56">
        <v>475.04078407984707</v>
      </c>
      <c r="J56">
        <v>6.2075807873009898</v>
      </c>
      <c r="K56">
        <v>23.522476346245938</v>
      </c>
      <c r="L56">
        <v>9.0041156401563374</v>
      </c>
      <c r="M56">
        <v>459.80731860776325</v>
      </c>
      <c r="N56">
        <v>8.3712851136105559</v>
      </c>
      <c r="O56">
        <v>417.19004832626501</v>
      </c>
      <c r="P56">
        <v>17.067321451032047</v>
      </c>
      <c r="Q56">
        <v>537.38010824610592</v>
      </c>
      <c r="R56">
        <v>20.283290623010348</v>
      </c>
      <c r="S56">
        <v>491.5449736423397</v>
      </c>
      <c r="T56">
        <v>7.8566245706709203</v>
      </c>
      <c r="U56">
        <v>31.737655034576438</v>
      </c>
      <c r="V56">
        <v>11.550955787883142</v>
      </c>
    </row>
    <row r="57" spans="2:22" x14ac:dyDescent="0.2">
      <c r="B57" t="s">
        <v>53</v>
      </c>
      <c r="C57">
        <v>486.79076212021221</v>
      </c>
      <c r="D57">
        <v>5.7038150726746002</v>
      </c>
      <c r="E57">
        <v>472.23274654443213</v>
      </c>
      <c r="F57">
        <v>20.087144280888502</v>
      </c>
      <c r="G57">
        <v>676.92858243389423</v>
      </c>
      <c r="H57">
        <v>10.880400066480842</v>
      </c>
      <c r="I57">
        <v>628.34358209668005</v>
      </c>
      <c r="J57">
        <v>5.6890238188880131</v>
      </c>
      <c r="K57">
        <v>141.55281997646782</v>
      </c>
      <c r="L57">
        <v>8.3788959602021329</v>
      </c>
      <c r="M57">
        <v>488.38196204623478</v>
      </c>
      <c r="N57">
        <v>5.3251223302529453</v>
      </c>
      <c r="O57">
        <v>460.61037451059923</v>
      </c>
      <c r="P57">
        <v>16.35359702210939</v>
      </c>
      <c r="Q57">
        <v>657.56269487585473</v>
      </c>
      <c r="R57">
        <v>16.851257454063866</v>
      </c>
      <c r="S57">
        <v>644.70808082273845</v>
      </c>
      <c r="T57">
        <v>6.7867900287321818</v>
      </c>
      <c r="U57">
        <v>156.32611877650362</v>
      </c>
      <c r="V57">
        <v>8.5067185958322327</v>
      </c>
    </row>
    <row r="58" spans="2:22" x14ac:dyDescent="0.2">
      <c r="B58" t="s">
        <v>54</v>
      </c>
      <c r="C58">
        <v>392.78532676930377</v>
      </c>
      <c r="D58">
        <v>7.2716354959065201</v>
      </c>
      <c r="E58">
        <v>352.99836245059601</v>
      </c>
      <c r="F58">
        <v>19.670942079354433</v>
      </c>
      <c r="G58">
        <v>532.63628891617861</v>
      </c>
      <c r="H58">
        <v>13.746327187470344</v>
      </c>
      <c r="I58">
        <v>464.89732394273278</v>
      </c>
      <c r="J58">
        <v>7.44287439894938</v>
      </c>
      <c r="K58">
        <v>72.111997173429046</v>
      </c>
      <c r="L58">
        <v>9.969159482616158</v>
      </c>
      <c r="M58">
        <v>400.19772427287324</v>
      </c>
      <c r="N58">
        <v>5.4235954265890642</v>
      </c>
      <c r="O58">
        <v>396.60770040907119</v>
      </c>
      <c r="P58">
        <v>23.43766191652265</v>
      </c>
      <c r="Q58">
        <v>565.90709926999023</v>
      </c>
      <c r="R58">
        <v>26.114570467807415</v>
      </c>
      <c r="S58">
        <v>468.50522799337762</v>
      </c>
      <c r="T58">
        <v>7.2908403648442563</v>
      </c>
      <c r="U58">
        <v>68.307503720504357</v>
      </c>
      <c r="V58">
        <v>9.3285531066990224</v>
      </c>
    </row>
    <row r="59" spans="2:22" x14ac:dyDescent="0.2">
      <c r="B59" t="s">
        <v>55</v>
      </c>
      <c r="C59">
        <v>416.44560467963606</v>
      </c>
      <c r="D59">
        <v>10.17625557338307</v>
      </c>
      <c r="E59">
        <v>343.08596325254894</v>
      </c>
      <c r="F59">
        <v>16.891015099583555</v>
      </c>
      <c r="G59">
        <v>573.02430781359669</v>
      </c>
      <c r="H59">
        <v>14.145384055757251</v>
      </c>
      <c r="I59">
        <v>510.03534213994129</v>
      </c>
      <c r="J59">
        <v>10.317427504786998</v>
      </c>
      <c r="K59">
        <v>93.58973746030523</v>
      </c>
      <c r="L59">
        <v>12.781679120134656</v>
      </c>
      <c r="M59">
        <v>423.28238094267863</v>
      </c>
      <c r="N59">
        <v>8.668664828725273</v>
      </c>
      <c r="O59">
        <v>381.50017628785474</v>
      </c>
      <c r="P59">
        <v>14.711542455288315</v>
      </c>
      <c r="Q59">
        <v>615.55916082617796</v>
      </c>
      <c r="R59">
        <v>12.708592157143929</v>
      </c>
      <c r="S59">
        <v>534.15715701071463</v>
      </c>
      <c r="T59">
        <v>9.2263037672748531</v>
      </c>
      <c r="U59">
        <v>110.874776068036</v>
      </c>
      <c r="V59">
        <v>11.958698407163165</v>
      </c>
    </row>
    <row r="60" spans="2:22" x14ac:dyDescent="0.2">
      <c r="B60" t="s">
        <v>56</v>
      </c>
      <c r="C60">
        <v>453.75981473828625</v>
      </c>
      <c r="D60">
        <v>7.5126593762000766</v>
      </c>
      <c r="E60">
        <v>399.28159558074276</v>
      </c>
      <c r="F60">
        <v>20.031742525581564</v>
      </c>
      <c r="G60">
        <v>585.72859227355536</v>
      </c>
      <c r="H60">
        <v>15.54543642277498</v>
      </c>
      <c r="I60">
        <v>526.14780545022825</v>
      </c>
      <c r="J60">
        <v>8.6814745960894779</v>
      </c>
      <c r="K60">
        <v>72.387990711941939</v>
      </c>
      <c r="L60">
        <v>11.654996593712291</v>
      </c>
      <c r="M60">
        <v>449.74452087573786</v>
      </c>
      <c r="N60">
        <v>6.9484327356219131</v>
      </c>
      <c r="O60">
        <v>417.72846649971865</v>
      </c>
      <c r="P60">
        <v>12.5781844749183</v>
      </c>
      <c r="Q60">
        <v>629.9286912320008</v>
      </c>
      <c r="R60">
        <v>13.757150834459392</v>
      </c>
      <c r="S60">
        <v>532.51836946835715</v>
      </c>
      <c r="T60">
        <v>7.3337383920000896</v>
      </c>
      <c r="U60">
        <v>82.773848592619288</v>
      </c>
      <c r="V60">
        <v>10.047220945860209</v>
      </c>
    </row>
    <row r="61" spans="2:22" x14ac:dyDescent="0.2">
      <c r="B61" t="s">
        <v>57</v>
      </c>
      <c r="C61">
        <v>474.38445978629335</v>
      </c>
      <c r="D61">
        <v>6.7294974678271373</v>
      </c>
      <c r="E61">
        <v>372.29284272926429</v>
      </c>
      <c r="F61">
        <v>31.5094390417912</v>
      </c>
      <c r="G61">
        <v>546.32015152658948</v>
      </c>
      <c r="H61">
        <v>20.319984988998538</v>
      </c>
      <c r="I61">
        <v>480.37620541636011</v>
      </c>
      <c r="J61">
        <v>7.5384076551135637</v>
      </c>
      <c r="K61">
        <v>5.9917456300666352</v>
      </c>
      <c r="L61">
        <v>9.3849413053710151</v>
      </c>
      <c r="M61">
        <v>459.25236015645515</v>
      </c>
      <c r="N61">
        <v>7.8392419956281518</v>
      </c>
      <c r="O61">
        <v>389.95855986172364</v>
      </c>
      <c r="P61">
        <v>33.756186447450922</v>
      </c>
      <c r="Q61">
        <v>566.46430557835629</v>
      </c>
      <c r="R61">
        <v>27.149612196078586</v>
      </c>
      <c r="S61">
        <v>471.91530447396008</v>
      </c>
      <c r="T61">
        <v>5.1880124585111753</v>
      </c>
      <c r="U61">
        <v>12.662944317504902</v>
      </c>
      <c r="V61">
        <v>8.2110293914422847</v>
      </c>
    </row>
    <row r="62" spans="2:22" x14ac:dyDescent="0.2">
      <c r="B62" t="s">
        <v>58</v>
      </c>
      <c r="C62">
        <v>484.88656851011257</v>
      </c>
      <c r="D62">
        <v>10.176242428062574</v>
      </c>
      <c r="E62">
        <v>442.35894655374187</v>
      </c>
      <c r="F62">
        <v>11.622850631909845</v>
      </c>
      <c r="G62">
        <v>667.45953629672874</v>
      </c>
      <c r="H62">
        <v>10.226916656595714</v>
      </c>
      <c r="I62">
        <v>606.7323274864417</v>
      </c>
      <c r="J62">
        <v>9.4124125912355261</v>
      </c>
      <c r="K62">
        <v>121.84575897632918</v>
      </c>
      <c r="L62">
        <v>13.547415691896314</v>
      </c>
      <c r="M62">
        <v>470.27953996591282</v>
      </c>
      <c r="N62">
        <v>9.8147231154875083</v>
      </c>
      <c r="O62">
        <v>429.44037006756827</v>
      </c>
      <c r="P62">
        <v>10.652574566936647</v>
      </c>
      <c r="Q62">
        <v>677.20199775577805</v>
      </c>
      <c r="R62">
        <v>11.684427881054445</v>
      </c>
      <c r="S62">
        <v>608.94053888618032</v>
      </c>
      <c r="T62">
        <v>9.4246470513148957</v>
      </c>
      <c r="U62">
        <v>138.66099892026747</v>
      </c>
      <c r="V62">
        <v>12.605209304151437</v>
      </c>
    </row>
    <row r="63" spans="2:22" x14ac:dyDescent="0.2">
      <c r="B63" t="s">
        <v>59</v>
      </c>
      <c r="C63">
        <v>386.06550246427173</v>
      </c>
      <c r="D63">
        <v>5.8487074752775294</v>
      </c>
      <c r="E63">
        <v>412.61207235922393</v>
      </c>
      <c r="F63">
        <v>33.395714379054965</v>
      </c>
      <c r="G63">
        <v>544.2342830726077</v>
      </c>
      <c r="H63">
        <v>11.295537895265486</v>
      </c>
      <c r="I63">
        <v>443.43351677324057</v>
      </c>
      <c r="J63">
        <v>6.2188072350893497</v>
      </c>
      <c r="K63">
        <v>57.368014308968924</v>
      </c>
      <c r="L63">
        <v>7.625884820078519</v>
      </c>
      <c r="M63">
        <v>372.3979457108569</v>
      </c>
      <c r="N63">
        <v>5.4422976466600748</v>
      </c>
      <c r="O63">
        <v>373.1318366732412</v>
      </c>
      <c r="P63">
        <v>23.107866158163116</v>
      </c>
      <c r="Q63">
        <v>532.93986651975445</v>
      </c>
      <c r="R63">
        <v>19.862469286942879</v>
      </c>
      <c r="S63">
        <v>449.6285884781559</v>
      </c>
      <c r="T63">
        <v>6.8620240044032945</v>
      </c>
      <c r="U63">
        <v>77.230642767298889</v>
      </c>
      <c r="V63">
        <v>9.0231969031732167</v>
      </c>
    </row>
    <row r="64" spans="2:22" x14ac:dyDescent="0.2">
      <c r="B64" t="s">
        <v>60</v>
      </c>
      <c r="C64">
        <v>357.65710772571055</v>
      </c>
      <c r="D64">
        <v>5.6813200723909274</v>
      </c>
      <c r="E64">
        <v>336.35054619031246</v>
      </c>
      <c r="F64">
        <v>22.338741736049187</v>
      </c>
      <c r="G64">
        <v>431.5319900736244</v>
      </c>
      <c r="H64">
        <v>16.13728283620441</v>
      </c>
      <c r="I64">
        <v>399.28661457463767</v>
      </c>
      <c r="J64">
        <v>9.7654738456674099</v>
      </c>
      <c r="K64">
        <v>41.629506848927115</v>
      </c>
      <c r="L64">
        <v>10.878161685591172</v>
      </c>
      <c r="M64">
        <v>385.63133108495623</v>
      </c>
      <c r="N64">
        <v>6.8458184288402997</v>
      </c>
      <c r="O64">
        <v>364.80229196267175</v>
      </c>
      <c r="P64">
        <v>20.439985997058681</v>
      </c>
      <c r="Q64">
        <v>431.90329800476405</v>
      </c>
      <c r="R64">
        <v>17.64926343702373</v>
      </c>
      <c r="S64">
        <v>428.82942879313833</v>
      </c>
      <c r="T64">
        <v>9.4445106938627053</v>
      </c>
      <c r="U64">
        <v>43.198097708182139</v>
      </c>
      <c r="V64">
        <v>10.923971906211452</v>
      </c>
    </row>
    <row r="65" spans="2:22" x14ac:dyDescent="0.2">
      <c r="B65" t="s">
        <v>61</v>
      </c>
      <c r="C65">
        <v>398.89161337067162</v>
      </c>
      <c r="D65">
        <v>7.5227103368410102</v>
      </c>
      <c r="E65">
        <v>384.11280813101462</v>
      </c>
      <c r="F65">
        <v>13.128194179998093</v>
      </c>
      <c r="G65">
        <v>535.34978831249362</v>
      </c>
      <c r="H65">
        <v>11.675234806689721</v>
      </c>
      <c r="I65">
        <v>455.88256739142383</v>
      </c>
      <c r="J65">
        <v>10.591041050363065</v>
      </c>
      <c r="K65">
        <v>56.990954020752127</v>
      </c>
      <c r="L65">
        <v>12.651861856447123</v>
      </c>
      <c r="M65">
        <v>408.17247381585167</v>
      </c>
      <c r="N65">
        <v>7.6548130760142028</v>
      </c>
      <c r="O65">
        <v>386.92551767629084</v>
      </c>
      <c r="P65">
        <v>11.588922188383387</v>
      </c>
      <c r="Q65">
        <v>590.67037781625083</v>
      </c>
      <c r="R65">
        <v>12.732391425061666</v>
      </c>
      <c r="S65">
        <v>480.07512368597065</v>
      </c>
      <c r="T65">
        <v>11.050982908392196</v>
      </c>
      <c r="U65">
        <v>71.902649870118964</v>
      </c>
      <c r="V65">
        <v>12.089264258949896</v>
      </c>
    </row>
    <row r="66" spans="2:22" x14ac:dyDescent="0.2">
      <c r="B66" t="s">
        <v>62</v>
      </c>
      <c r="C66">
        <v>354.92854298828843</v>
      </c>
      <c r="D66">
        <v>6.2533879494581646</v>
      </c>
      <c r="E66">
        <v>353.99292650024074</v>
      </c>
      <c r="F66">
        <v>19.469607001791008</v>
      </c>
      <c r="G66">
        <v>507.1627913599213</v>
      </c>
      <c r="H66">
        <v>10.013406718870462</v>
      </c>
      <c r="I66">
        <v>427.69514643902869</v>
      </c>
      <c r="J66">
        <v>6.2899574727238265</v>
      </c>
      <c r="K66">
        <v>72.766603450740192</v>
      </c>
      <c r="L66">
        <v>8.93242560012634</v>
      </c>
      <c r="M66">
        <v>364.42182386119691</v>
      </c>
      <c r="N66">
        <v>7.079095512346969</v>
      </c>
      <c r="O66">
        <v>325.08295025627945</v>
      </c>
      <c r="P66">
        <v>15.566610125065822</v>
      </c>
      <c r="Q66">
        <v>516.02933179063461</v>
      </c>
      <c r="R66">
        <v>14.7488613086821</v>
      </c>
      <c r="S66">
        <v>464.71698715213142</v>
      </c>
      <c r="T66">
        <v>6.177821364475685</v>
      </c>
      <c r="U66">
        <v>100.29516329093445</v>
      </c>
      <c r="V66">
        <v>8.8209854649578006</v>
      </c>
    </row>
    <row r="67" spans="2:22" x14ac:dyDescent="0.2">
      <c r="B67" t="s">
        <v>63</v>
      </c>
      <c r="C67">
        <v>429.51495840735265</v>
      </c>
      <c r="D67">
        <v>6.1091234139309121</v>
      </c>
      <c r="E67">
        <v>358.41859387525932</v>
      </c>
      <c r="F67">
        <v>15.820557171746065</v>
      </c>
      <c r="G67">
        <v>584.49836167061449</v>
      </c>
      <c r="H67">
        <v>8.7715976740055304</v>
      </c>
      <c r="I67">
        <v>508.67263647705062</v>
      </c>
      <c r="J67">
        <v>8.7715487620256827</v>
      </c>
      <c r="K67">
        <v>79.157678069697923</v>
      </c>
      <c r="L67">
        <v>9.1050672181617589</v>
      </c>
      <c r="M67">
        <v>426.14500612423217</v>
      </c>
      <c r="N67">
        <v>6.3692556075540772</v>
      </c>
      <c r="O67">
        <v>398.28369231964132</v>
      </c>
      <c r="P67">
        <v>13.416342613233164</v>
      </c>
      <c r="Q67">
        <v>606.35875233490697</v>
      </c>
      <c r="R67">
        <v>14.047070946776346</v>
      </c>
      <c r="S67">
        <v>522.29687654514726</v>
      </c>
      <c r="T67">
        <v>8.2112881009596936</v>
      </c>
      <c r="U67">
        <v>96.151870420915174</v>
      </c>
      <c r="V67">
        <v>10.097317764386389</v>
      </c>
    </row>
    <row r="68" spans="2:22" x14ac:dyDescent="0.2">
      <c r="B68" t="s">
        <v>64</v>
      </c>
      <c r="C68">
        <v>471.32826703513615</v>
      </c>
      <c r="D68">
        <v>6.6263534100002239</v>
      </c>
      <c r="E68">
        <v>422.20356191565946</v>
      </c>
      <c r="F68">
        <v>17.447754586631856</v>
      </c>
      <c r="G68">
        <v>572.81854248309537</v>
      </c>
      <c r="H68">
        <v>10.28544036750675</v>
      </c>
      <c r="I68">
        <v>539.53404637798269</v>
      </c>
      <c r="J68">
        <v>8.0814349451018561</v>
      </c>
      <c r="K68">
        <v>68.205779342846583</v>
      </c>
      <c r="L68">
        <v>10.034810335285462</v>
      </c>
      <c r="M68">
        <v>461.51837235679972</v>
      </c>
      <c r="N68">
        <v>9.3122064962589857</v>
      </c>
      <c r="O68">
        <v>441.27165565423877</v>
      </c>
      <c r="P68">
        <v>13.81768243459865</v>
      </c>
      <c r="Q68">
        <v>590.85103942220269</v>
      </c>
      <c r="R68">
        <v>11.764959974242132</v>
      </c>
      <c r="S68">
        <v>562.98926261229042</v>
      </c>
      <c r="T68">
        <v>8.8093302121887831</v>
      </c>
      <c r="U68">
        <v>101.4708902554908</v>
      </c>
      <c r="V68">
        <v>12.330839187440228</v>
      </c>
    </row>
  </sheetData>
  <phoneticPr fontId="0" type="noConversion"/>
  <pageMargins left="0.75" right="0.75" top="1" bottom="1" header="0.5" footer="0.5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68"/>
  <sheetViews>
    <sheetView workbookViewId="0"/>
  </sheetViews>
  <sheetFormatPr defaultRowHeight="12.75" x14ac:dyDescent="0.2"/>
  <sheetData>
    <row r="2" spans="2:22" x14ac:dyDescent="0.2">
      <c r="C2" t="s">
        <v>93</v>
      </c>
      <c r="D2" t="s">
        <v>93</v>
      </c>
      <c r="E2" t="s">
        <v>93</v>
      </c>
      <c r="F2" t="s">
        <v>93</v>
      </c>
      <c r="G2" t="s">
        <v>93</v>
      </c>
      <c r="H2" t="s">
        <v>93</v>
      </c>
      <c r="I2" t="s">
        <v>93</v>
      </c>
      <c r="J2" t="s">
        <v>93</v>
      </c>
      <c r="K2" t="s">
        <v>93</v>
      </c>
      <c r="L2" t="s">
        <v>93</v>
      </c>
      <c r="M2" t="s">
        <v>104</v>
      </c>
      <c r="N2" t="s">
        <v>104</v>
      </c>
      <c r="O2" t="s">
        <v>104</v>
      </c>
      <c r="P2" t="s">
        <v>104</v>
      </c>
      <c r="Q2" t="s">
        <v>104</v>
      </c>
      <c r="R2" t="s">
        <v>104</v>
      </c>
      <c r="S2" t="s">
        <v>104</v>
      </c>
      <c r="T2" t="s">
        <v>104</v>
      </c>
      <c r="U2" t="s">
        <v>104</v>
      </c>
      <c r="V2" t="s">
        <v>104</v>
      </c>
    </row>
    <row r="3" spans="2:22" x14ac:dyDescent="0.2">
      <c r="C3" t="s">
        <v>94</v>
      </c>
      <c r="D3" t="s">
        <v>95</v>
      </c>
      <c r="E3" t="s">
        <v>96</v>
      </c>
      <c r="F3" t="s">
        <v>97</v>
      </c>
      <c r="G3" t="s">
        <v>98</v>
      </c>
      <c r="H3" t="s">
        <v>99</v>
      </c>
      <c r="I3" t="s">
        <v>100</v>
      </c>
      <c r="J3" t="s">
        <v>101</v>
      </c>
      <c r="K3" t="s">
        <v>102</v>
      </c>
      <c r="L3" t="s">
        <v>103</v>
      </c>
      <c r="M3" t="s">
        <v>94</v>
      </c>
      <c r="N3" t="s">
        <v>95</v>
      </c>
      <c r="O3" t="s">
        <v>96</v>
      </c>
      <c r="P3" t="s">
        <v>97</v>
      </c>
      <c r="Q3" t="s">
        <v>98</v>
      </c>
      <c r="R3" t="s">
        <v>99</v>
      </c>
      <c r="S3" t="s">
        <v>100</v>
      </c>
      <c r="T3" t="s">
        <v>101</v>
      </c>
      <c r="U3" t="s">
        <v>102</v>
      </c>
      <c r="V3" t="s">
        <v>103</v>
      </c>
    </row>
    <row r="4" spans="2:22" x14ac:dyDescent="0.2">
      <c r="B4" t="s">
        <v>0</v>
      </c>
      <c r="C4">
        <v>387.98819720787759</v>
      </c>
      <c r="D4">
        <v>10.56261424958103</v>
      </c>
      <c r="E4">
        <v>0</v>
      </c>
      <c r="G4">
        <v>407.01433103392037</v>
      </c>
      <c r="H4">
        <v>25.345161982576965</v>
      </c>
      <c r="I4">
        <v>385.16628133867744</v>
      </c>
      <c r="J4">
        <v>8.9329162735109833</v>
      </c>
      <c r="K4">
        <v>-2.821915869200109</v>
      </c>
      <c r="L4">
        <v>13.703479437384093</v>
      </c>
      <c r="M4">
        <v>395.8872747400971</v>
      </c>
      <c r="N4">
        <v>7.6165750930742764</v>
      </c>
      <c r="O4">
        <v>0</v>
      </c>
      <c r="Q4">
        <v>373.80594792791857</v>
      </c>
      <c r="R4">
        <v>23.265275269992134</v>
      </c>
      <c r="S4">
        <v>390.84072823848442</v>
      </c>
      <c r="T4">
        <v>8.5630933131462026</v>
      </c>
      <c r="U4">
        <v>-5.0465465016127045</v>
      </c>
      <c r="V4">
        <v>10.574975086929786</v>
      </c>
    </row>
    <row r="5" spans="2:22" x14ac:dyDescent="0.2">
      <c r="B5" t="s">
        <v>1</v>
      </c>
      <c r="C5">
        <v>385.52395348257016</v>
      </c>
      <c r="D5">
        <v>4.860482778536718</v>
      </c>
      <c r="E5">
        <v>356.73202252463614</v>
      </c>
      <c r="F5">
        <v>17.243475174690616</v>
      </c>
      <c r="G5">
        <v>499.09327084941197</v>
      </c>
      <c r="H5">
        <v>10.470420873070857</v>
      </c>
      <c r="I5">
        <v>455.84556483658957</v>
      </c>
      <c r="J5">
        <v>5.5278259028064545</v>
      </c>
      <c r="K5">
        <v>70.321611354019353</v>
      </c>
      <c r="L5">
        <v>6.8681114443126594</v>
      </c>
      <c r="M5">
        <v>384.14534478798726</v>
      </c>
      <c r="N5">
        <v>5.3116966356067197</v>
      </c>
      <c r="O5">
        <v>334.6538410451189</v>
      </c>
      <c r="P5">
        <v>8.9113925536307068</v>
      </c>
      <c r="Q5">
        <v>570.22005472132003</v>
      </c>
      <c r="R5">
        <v>14.165840135234314</v>
      </c>
      <c r="S5">
        <v>471.69374419778308</v>
      </c>
      <c r="T5">
        <v>6.4637856619010918</v>
      </c>
      <c r="U5">
        <v>87.54839940979582</v>
      </c>
      <c r="V5">
        <v>7.3882850636420558</v>
      </c>
    </row>
    <row r="6" spans="2:22" x14ac:dyDescent="0.2">
      <c r="B6" t="s">
        <v>2</v>
      </c>
      <c r="C6">
        <v>342.96979422658433</v>
      </c>
      <c r="D6">
        <v>3.8073301131376094</v>
      </c>
      <c r="E6">
        <v>0</v>
      </c>
      <c r="G6">
        <v>457.14590929918387</v>
      </c>
      <c r="H6">
        <v>10.605151905603723</v>
      </c>
      <c r="I6">
        <v>402.26482802585116</v>
      </c>
      <c r="J6">
        <v>5.4609563727972352</v>
      </c>
      <c r="K6">
        <v>59.295033799266847</v>
      </c>
      <c r="L6">
        <v>6.5398106376327023</v>
      </c>
      <c r="M6">
        <v>352.73731992459949</v>
      </c>
      <c r="N6">
        <v>7.4071587171307804</v>
      </c>
      <c r="O6">
        <v>0</v>
      </c>
      <c r="Q6">
        <v>0</v>
      </c>
      <c r="S6">
        <v>418.61429577658987</v>
      </c>
      <c r="T6">
        <v>6.1250526844679154</v>
      </c>
      <c r="U6">
        <v>65.876975851990409</v>
      </c>
      <c r="V6">
        <v>7.6956409018322827</v>
      </c>
    </row>
    <row r="7" spans="2:22" x14ac:dyDescent="0.2">
      <c r="B7" t="s">
        <v>3</v>
      </c>
      <c r="C7">
        <v>433.59817919543116</v>
      </c>
      <c r="D7">
        <v>3.8501723250930961</v>
      </c>
      <c r="E7">
        <v>0</v>
      </c>
      <c r="G7">
        <v>617.30663420720236</v>
      </c>
      <c r="H7">
        <v>9.4671828776978479</v>
      </c>
      <c r="I7">
        <v>546.43922168193194</v>
      </c>
      <c r="J7">
        <v>4.8144455790785319</v>
      </c>
      <c r="K7">
        <v>112.84104248650077</v>
      </c>
      <c r="L7">
        <v>5.9585909055424482</v>
      </c>
      <c r="M7">
        <v>446.97096163027823</v>
      </c>
      <c r="N7">
        <v>4.1039046324191686</v>
      </c>
      <c r="O7">
        <v>421.79570284290423</v>
      </c>
      <c r="P7">
        <v>18.137954898761329</v>
      </c>
      <c r="Q7">
        <v>639.50278917198693</v>
      </c>
      <c r="R7">
        <v>7.9505907823381898</v>
      </c>
      <c r="S7">
        <v>564.56384460837398</v>
      </c>
      <c r="T7">
        <v>4.5851419030620884</v>
      </c>
      <c r="U7">
        <v>117.59288297809576</v>
      </c>
      <c r="V7">
        <v>6.4115944028645142</v>
      </c>
    </row>
    <row r="8" spans="2:22" x14ac:dyDescent="0.2">
      <c r="B8" t="s">
        <v>4</v>
      </c>
      <c r="C8">
        <v>454.69455601604136</v>
      </c>
      <c r="D8">
        <v>8.2961349441465444</v>
      </c>
      <c r="E8">
        <v>425.65702676310269</v>
      </c>
      <c r="F8">
        <v>13.887025837826007</v>
      </c>
      <c r="G8">
        <v>599.50299050069214</v>
      </c>
      <c r="H8">
        <v>9.6716023026861748</v>
      </c>
      <c r="I8">
        <v>519.62765039105057</v>
      </c>
      <c r="J8">
        <v>7.6135312602948622</v>
      </c>
      <c r="K8">
        <v>64.933094375009276</v>
      </c>
      <c r="L8">
        <v>10.269397213573072</v>
      </c>
      <c r="M8">
        <v>464.31102025124687</v>
      </c>
      <c r="N8">
        <v>9.5003038971102409</v>
      </c>
      <c r="O8">
        <v>443.3308781179835</v>
      </c>
      <c r="P8">
        <v>11.604796447300108</v>
      </c>
      <c r="Q8">
        <v>614.80386759454382</v>
      </c>
      <c r="R8">
        <v>7.2358397828265195</v>
      </c>
      <c r="S8">
        <v>550.26036206468893</v>
      </c>
      <c r="T8">
        <v>7.1432395473782941</v>
      </c>
      <c r="U8">
        <v>85.949341813442103</v>
      </c>
      <c r="V8">
        <v>10.86105430352645</v>
      </c>
    </row>
    <row r="9" spans="2:22" x14ac:dyDescent="0.2">
      <c r="B9" t="s">
        <v>5</v>
      </c>
      <c r="C9">
        <v>431.84322142552446</v>
      </c>
      <c r="D9">
        <v>6.31782728459482</v>
      </c>
      <c r="E9">
        <v>415.03817423357953</v>
      </c>
      <c r="F9">
        <v>7.7197101678840658</v>
      </c>
      <c r="G9">
        <v>602.56923975264033</v>
      </c>
      <c r="H9">
        <v>8.5546620907994555</v>
      </c>
      <c r="I9">
        <v>548.02299472238508</v>
      </c>
      <c r="J9">
        <v>7.1450781596938278</v>
      </c>
      <c r="K9">
        <v>116.17977329686053</v>
      </c>
      <c r="L9">
        <v>9.1304899515632538</v>
      </c>
      <c r="M9">
        <v>445.12640751134387</v>
      </c>
      <c r="N9">
        <v>8.0866509217674043</v>
      </c>
      <c r="O9">
        <v>425.80449272545934</v>
      </c>
      <c r="P9">
        <v>8.1671814087260035</v>
      </c>
      <c r="Q9">
        <v>644.09625469940738</v>
      </c>
      <c r="R9">
        <v>8.2303697506622306</v>
      </c>
      <c r="S9">
        <v>558.72021623379646</v>
      </c>
      <c r="T9">
        <v>5.6525572323777658</v>
      </c>
      <c r="U9">
        <v>113.59380872245261</v>
      </c>
      <c r="V9">
        <v>9.8654190570709517</v>
      </c>
    </row>
    <row r="10" spans="2:22" x14ac:dyDescent="0.2">
      <c r="B10" t="s">
        <v>6</v>
      </c>
      <c r="C10">
        <v>377.74237592496382</v>
      </c>
      <c r="D10">
        <v>7.8351840557318697</v>
      </c>
      <c r="E10">
        <v>0</v>
      </c>
      <c r="G10">
        <v>544.42016332158676</v>
      </c>
      <c r="H10">
        <v>13.700783020980625</v>
      </c>
      <c r="I10">
        <v>454.07988755517647</v>
      </c>
      <c r="J10">
        <v>8.2894702217372682</v>
      </c>
      <c r="K10">
        <v>76.337511630212617</v>
      </c>
      <c r="L10">
        <v>11.574222623664287</v>
      </c>
      <c r="M10">
        <v>371.1413991679695</v>
      </c>
      <c r="N10">
        <v>7.6175343133026985</v>
      </c>
      <c r="O10">
        <v>406.54968776904025</v>
      </c>
      <c r="P10">
        <v>16.751368449300628</v>
      </c>
      <c r="Q10">
        <v>0</v>
      </c>
      <c r="S10">
        <v>467.23498099969112</v>
      </c>
      <c r="T10">
        <v>6.9205006998409457</v>
      </c>
      <c r="U10">
        <v>96.093581831721679</v>
      </c>
      <c r="V10">
        <v>10.447168201277796</v>
      </c>
    </row>
    <row r="11" spans="2:22" x14ac:dyDescent="0.2">
      <c r="B11" t="s">
        <v>7</v>
      </c>
      <c r="C11">
        <v>340.46689641887895</v>
      </c>
      <c r="D11">
        <v>3.1096137366486545</v>
      </c>
      <c r="E11">
        <v>333.82246511417651</v>
      </c>
      <c r="F11">
        <v>10.812938813478841</v>
      </c>
      <c r="G11">
        <v>482.89220813616612</v>
      </c>
      <c r="H11">
        <v>10.018927364896198</v>
      </c>
      <c r="I11">
        <v>416.38446226568203</v>
      </c>
      <c r="J11">
        <v>4.5360065409728794</v>
      </c>
      <c r="K11">
        <v>75.917565846803129</v>
      </c>
      <c r="L11">
        <v>5.4754078053603088</v>
      </c>
      <c r="M11">
        <v>356.72272153079706</v>
      </c>
      <c r="N11">
        <v>3.3116257313616249</v>
      </c>
      <c r="O11">
        <v>331.81145107863745</v>
      </c>
      <c r="P11">
        <v>15.166320607796024</v>
      </c>
      <c r="Q11">
        <v>508.01922253657978</v>
      </c>
      <c r="R11">
        <v>11.225214093483327</v>
      </c>
      <c r="S11">
        <v>441.49230176818742</v>
      </c>
      <c r="T11">
        <v>5.9310036756328754</v>
      </c>
      <c r="U11">
        <v>84.769580237390329</v>
      </c>
      <c r="V11">
        <v>7.7889041999659661</v>
      </c>
    </row>
    <row r="12" spans="2:22" x14ac:dyDescent="0.2">
      <c r="B12" t="s">
        <v>8</v>
      </c>
      <c r="C12">
        <v>462.21026164032003</v>
      </c>
      <c r="D12">
        <v>4.4732889848581294</v>
      </c>
      <c r="E12">
        <v>430.05639110515972</v>
      </c>
      <c r="F12">
        <v>8.9187281614008409</v>
      </c>
      <c r="G12">
        <v>600.33873664165549</v>
      </c>
      <c r="H12">
        <v>6.795696685791917</v>
      </c>
      <c r="I12">
        <v>538.39339533404348</v>
      </c>
      <c r="J12">
        <v>4.6119387183287186</v>
      </c>
      <c r="K12">
        <v>76.183133693723491</v>
      </c>
      <c r="L12">
        <v>6.7188760695320502</v>
      </c>
      <c r="M12">
        <v>473.12822266509932</v>
      </c>
      <c r="N12">
        <v>5.0874509972890261</v>
      </c>
      <c r="O12">
        <v>441.52127402875288</v>
      </c>
      <c r="P12">
        <v>8.8653309391864088</v>
      </c>
      <c r="Q12">
        <v>626.23082069889404</v>
      </c>
      <c r="R12">
        <v>9.0935047142613161</v>
      </c>
      <c r="S12">
        <v>559.37668717299573</v>
      </c>
      <c r="T12">
        <v>4.3167686781030898</v>
      </c>
      <c r="U12">
        <v>86.248464507896415</v>
      </c>
      <c r="V12">
        <v>6.4977791291067017</v>
      </c>
    </row>
    <row r="13" spans="2:22" x14ac:dyDescent="0.2">
      <c r="B13" t="s">
        <v>9</v>
      </c>
      <c r="C13">
        <v>479.97432583001205</v>
      </c>
      <c r="D13">
        <v>5.9319538305809756</v>
      </c>
      <c r="E13">
        <v>412.58411104002107</v>
      </c>
      <c r="F13">
        <v>12.2820097196508</v>
      </c>
      <c r="G13">
        <v>631.30892769859634</v>
      </c>
      <c r="H13">
        <v>9.7636311828315101</v>
      </c>
      <c r="I13">
        <v>545.78666712435518</v>
      </c>
      <c r="J13">
        <v>6.2709957915770449</v>
      </c>
      <c r="K13">
        <v>65.812341294343128</v>
      </c>
      <c r="L13">
        <v>9.2684311301919013</v>
      </c>
      <c r="M13">
        <v>485.81799962221157</v>
      </c>
      <c r="N13">
        <v>6.8300764299138104</v>
      </c>
      <c r="O13">
        <v>431.70610521887596</v>
      </c>
      <c r="P13">
        <v>15.530619103388457</v>
      </c>
      <c r="Q13">
        <v>659.93443345808873</v>
      </c>
      <c r="R13">
        <v>8.0651196312319797</v>
      </c>
      <c r="S13">
        <v>555.75014000169131</v>
      </c>
      <c r="T13">
        <v>6.7608758532027595</v>
      </c>
      <c r="U13">
        <v>69.932140379479719</v>
      </c>
      <c r="V13">
        <v>9.6692657624258374</v>
      </c>
    </row>
    <row r="14" spans="2:22" x14ac:dyDescent="0.2">
      <c r="B14" t="s">
        <v>10</v>
      </c>
      <c r="C14">
        <v>359.02768671571113</v>
      </c>
      <c r="D14">
        <v>6.1906843696071538</v>
      </c>
      <c r="E14">
        <v>0</v>
      </c>
      <c r="G14">
        <v>501.70652229415367</v>
      </c>
      <c r="H14">
        <v>8.8035243147891524</v>
      </c>
      <c r="I14">
        <v>444.85663762308286</v>
      </c>
      <c r="J14">
        <v>4.5239461135906067</v>
      </c>
      <c r="K14">
        <v>85.828950907371706</v>
      </c>
      <c r="L14">
        <v>6.7044018915328927</v>
      </c>
      <c r="M14">
        <v>386.57664147616498</v>
      </c>
      <c r="N14">
        <v>5.0051720824580848</v>
      </c>
      <c r="O14">
        <v>0</v>
      </c>
      <c r="Q14">
        <v>532.72948384756455</v>
      </c>
      <c r="R14">
        <v>8.3618584619386134</v>
      </c>
      <c r="S14">
        <v>466.39346409428276</v>
      </c>
      <c r="T14">
        <v>6.6572418746986841</v>
      </c>
      <c r="U14">
        <v>79.816822618117698</v>
      </c>
      <c r="V14">
        <v>7.8689970143210415</v>
      </c>
    </row>
    <row r="15" spans="2:22" x14ac:dyDescent="0.2">
      <c r="B15" t="s">
        <v>11</v>
      </c>
      <c r="C15">
        <v>334.29441761210387</v>
      </c>
      <c r="D15">
        <v>5.8779486851087848</v>
      </c>
      <c r="E15">
        <v>311.81698735414528</v>
      </c>
      <c r="F15">
        <v>17.321633843167113</v>
      </c>
      <c r="G15">
        <v>459.57410999281603</v>
      </c>
      <c r="H15">
        <v>8.9424033021245268</v>
      </c>
      <c r="I15">
        <v>392.68785526017666</v>
      </c>
      <c r="J15">
        <v>5.6462653378258114</v>
      </c>
      <c r="K15">
        <v>58.393437648072862</v>
      </c>
      <c r="L15">
        <v>7.8149764585728034</v>
      </c>
      <c r="M15">
        <v>353.18298837957605</v>
      </c>
      <c r="N15">
        <v>5.4462774753500884</v>
      </c>
      <c r="O15">
        <v>0</v>
      </c>
      <c r="Q15">
        <v>507.23346993268217</v>
      </c>
      <c r="R15">
        <v>8.2775202555231253</v>
      </c>
      <c r="S15">
        <v>422.84859450733188</v>
      </c>
      <c r="T15">
        <v>6.9536826153132285</v>
      </c>
      <c r="U15">
        <v>69.665606127755765</v>
      </c>
      <c r="V15">
        <v>8.8152654196068081</v>
      </c>
    </row>
    <row r="16" spans="2:22" x14ac:dyDescent="0.2">
      <c r="B16" t="s">
        <v>12</v>
      </c>
      <c r="C16">
        <v>366.57507277154156</v>
      </c>
      <c r="D16">
        <v>5.6172767248743076</v>
      </c>
      <c r="E16">
        <v>0</v>
      </c>
      <c r="G16">
        <v>0</v>
      </c>
      <c r="I16">
        <v>421.45219954338546</v>
      </c>
      <c r="J16">
        <v>6.9913626254726591</v>
      </c>
      <c r="K16">
        <v>54.877126771843862</v>
      </c>
      <c r="L16">
        <v>8.3817976098634137</v>
      </c>
      <c r="M16">
        <v>383.72570993390173</v>
      </c>
      <c r="N16">
        <v>7.4300262541497695</v>
      </c>
      <c r="O16">
        <v>0</v>
      </c>
      <c r="Q16">
        <v>0</v>
      </c>
      <c r="S16">
        <v>445.02876993484551</v>
      </c>
      <c r="T16">
        <v>6.8292459641990533</v>
      </c>
      <c r="U16">
        <v>61.303060000943837</v>
      </c>
      <c r="V16">
        <v>9.2341557379580017</v>
      </c>
    </row>
    <row r="17" spans="2:22" x14ac:dyDescent="0.2">
      <c r="B17" t="s">
        <v>13</v>
      </c>
      <c r="C17">
        <v>445.25618456351435</v>
      </c>
      <c r="D17">
        <v>7.7401920997211855</v>
      </c>
      <c r="E17">
        <v>0</v>
      </c>
      <c r="G17">
        <v>589.56336382952952</v>
      </c>
      <c r="H17">
        <v>10.731425819901208</v>
      </c>
      <c r="I17">
        <v>520.13758060237922</v>
      </c>
      <c r="J17">
        <v>7.9048052106916149</v>
      </c>
      <c r="K17">
        <v>74.881396038864835</v>
      </c>
      <c r="L17">
        <v>10.278539533026549</v>
      </c>
      <c r="M17">
        <v>461.72743084725681</v>
      </c>
      <c r="N17">
        <v>7.6935646463139777</v>
      </c>
      <c r="O17">
        <v>420.05505539330028</v>
      </c>
      <c r="P17">
        <v>13.165591872583725</v>
      </c>
      <c r="Q17">
        <v>608.64998487979574</v>
      </c>
      <c r="R17">
        <v>13.427858199859473</v>
      </c>
      <c r="S17">
        <v>554.24331698951357</v>
      </c>
      <c r="T17">
        <v>7.3304694598796347</v>
      </c>
      <c r="U17">
        <v>92.51588614225669</v>
      </c>
      <c r="V17">
        <v>10.008737809143984</v>
      </c>
    </row>
    <row r="18" spans="2:22" x14ac:dyDescent="0.2">
      <c r="B18" t="s">
        <v>14</v>
      </c>
      <c r="C18">
        <v>452.77531808726275</v>
      </c>
      <c r="D18">
        <v>8.6740843535185448</v>
      </c>
      <c r="E18">
        <v>399.55940581192067</v>
      </c>
      <c r="F18">
        <v>8.4351808118803149</v>
      </c>
      <c r="G18">
        <v>613.39921503602056</v>
      </c>
      <c r="H18">
        <v>9.1352639037151953</v>
      </c>
      <c r="I18">
        <v>536.06197020152138</v>
      </c>
      <c r="J18">
        <v>8.9938439137556987</v>
      </c>
      <c r="K18">
        <v>83.286652114258615</v>
      </c>
      <c r="L18">
        <v>12.091063992949527</v>
      </c>
      <c r="M18">
        <v>476.48402557170186</v>
      </c>
      <c r="N18">
        <v>11.203995764970319</v>
      </c>
      <c r="O18">
        <v>435.13985850231052</v>
      </c>
      <c r="P18">
        <v>13.645085413372909</v>
      </c>
      <c r="Q18">
        <v>649.77676999203436</v>
      </c>
      <c r="R18">
        <v>8.4098090423064651</v>
      </c>
      <c r="S18">
        <v>561.79536955290257</v>
      </c>
      <c r="T18">
        <v>7.1059078978359702</v>
      </c>
      <c r="U18">
        <v>85.311343981200721</v>
      </c>
      <c r="V18">
        <v>12.572579177463442</v>
      </c>
    </row>
    <row r="19" spans="2:22" x14ac:dyDescent="0.2">
      <c r="B19" t="s">
        <v>15</v>
      </c>
      <c r="C19">
        <v>447.84222580564176</v>
      </c>
      <c r="D19">
        <v>4.8930618005214539</v>
      </c>
      <c r="E19">
        <v>437.09391972356292</v>
      </c>
      <c r="F19">
        <v>15.806791430364278</v>
      </c>
      <c r="G19">
        <v>0</v>
      </c>
      <c r="I19">
        <v>518.55099243732036</v>
      </c>
      <c r="J19">
        <v>6.4106506050488079</v>
      </c>
      <c r="K19">
        <v>70.7087666316786</v>
      </c>
      <c r="L19">
        <v>7.5431547075802481</v>
      </c>
      <c r="M19">
        <v>469.92465769407767</v>
      </c>
      <c r="N19">
        <v>7.1418852655369358</v>
      </c>
      <c r="O19">
        <v>0</v>
      </c>
      <c r="Q19">
        <v>0</v>
      </c>
      <c r="S19">
        <v>529.74134356367711</v>
      </c>
      <c r="T19">
        <v>4.8573460287538097</v>
      </c>
      <c r="U19">
        <v>59.816685869599382</v>
      </c>
      <c r="V19">
        <v>8.9232253568492954</v>
      </c>
    </row>
    <row r="20" spans="2:22" x14ac:dyDescent="0.2">
      <c r="B20" t="s">
        <v>16</v>
      </c>
      <c r="C20">
        <v>417.4795076044897</v>
      </c>
      <c r="D20">
        <v>4.8545548087733339</v>
      </c>
      <c r="E20">
        <v>396.6643104121153</v>
      </c>
      <c r="F20">
        <v>7.8535568663376845</v>
      </c>
      <c r="G20">
        <v>542.20718665445008</v>
      </c>
      <c r="H20">
        <v>6.1243916340599247</v>
      </c>
      <c r="I20">
        <v>504.51419726341032</v>
      </c>
      <c r="J20">
        <v>5.9847307303131645</v>
      </c>
      <c r="K20">
        <v>87.034689658920598</v>
      </c>
      <c r="L20">
        <v>7.4406288750740854</v>
      </c>
      <c r="M20">
        <v>427.0666583921394</v>
      </c>
      <c r="N20">
        <v>5.2172211180936321</v>
      </c>
      <c r="O20">
        <v>411.51703400151382</v>
      </c>
      <c r="P20">
        <v>6.2310646764866604</v>
      </c>
      <c r="Q20">
        <v>573.76341416849027</v>
      </c>
      <c r="R20">
        <v>5.2207460091928954</v>
      </c>
      <c r="S20">
        <v>522.25509979817605</v>
      </c>
      <c r="T20">
        <v>5.4324642766216371</v>
      </c>
      <c r="U20">
        <v>95.188441406036603</v>
      </c>
      <c r="V20">
        <v>7.686905364028215</v>
      </c>
    </row>
    <row r="21" spans="2:22" x14ac:dyDescent="0.2">
      <c r="B21" t="s">
        <v>17</v>
      </c>
      <c r="C21">
        <v>484.90401654193374</v>
      </c>
      <c r="D21">
        <v>5.9499547800813337</v>
      </c>
      <c r="E21">
        <v>0</v>
      </c>
      <c r="G21">
        <v>0</v>
      </c>
      <c r="I21">
        <v>527.44118138141278</v>
      </c>
      <c r="J21">
        <v>6.6543923164024434</v>
      </c>
      <c r="K21">
        <v>42.537164839479139</v>
      </c>
      <c r="L21">
        <v>8.899734862703248</v>
      </c>
      <c r="M21">
        <v>478.46431763435316</v>
      </c>
      <c r="N21">
        <v>6.1689392747530629</v>
      </c>
      <c r="O21">
        <v>447.04165286343527</v>
      </c>
      <c r="P21">
        <v>8.8724238935200646</v>
      </c>
      <c r="Q21">
        <v>624.20797217775953</v>
      </c>
      <c r="R21">
        <v>11.896586808477551</v>
      </c>
      <c r="S21">
        <v>552.03680025234485</v>
      </c>
      <c r="T21">
        <v>6.8263704853095781</v>
      </c>
      <c r="U21">
        <v>73.57248261799171</v>
      </c>
      <c r="V21">
        <v>8.4480316061045517</v>
      </c>
    </row>
    <row r="22" spans="2:22" x14ac:dyDescent="0.2">
      <c r="B22" t="s">
        <v>18</v>
      </c>
      <c r="C22">
        <v>478.86782132773942</v>
      </c>
      <c r="D22">
        <v>5.1750506480417275</v>
      </c>
      <c r="E22">
        <v>442.97308209166385</v>
      </c>
      <c r="F22">
        <v>20.303467557868704</v>
      </c>
      <c r="G22">
        <v>587.82518902481797</v>
      </c>
      <c r="H22">
        <v>12.117632592969493</v>
      </c>
      <c r="I22">
        <v>557.90310681852782</v>
      </c>
      <c r="J22">
        <v>6.4206563283566362</v>
      </c>
      <c r="K22">
        <v>79.035285490788453</v>
      </c>
      <c r="L22">
        <v>8.5949340435498662</v>
      </c>
      <c r="M22">
        <v>464.82703405061284</v>
      </c>
      <c r="N22">
        <v>6.2165456114773772</v>
      </c>
      <c r="O22">
        <v>436.03223285143844</v>
      </c>
      <c r="P22">
        <v>11.388953089560285</v>
      </c>
      <c r="Q22">
        <v>620.93558700107451</v>
      </c>
      <c r="R22">
        <v>11.149343969420393</v>
      </c>
      <c r="S22">
        <v>551.6953514129242</v>
      </c>
      <c r="T22">
        <v>5.1500007322432557</v>
      </c>
      <c r="U22">
        <v>86.86831736231133</v>
      </c>
      <c r="V22">
        <v>7.9835241019980598</v>
      </c>
    </row>
    <row r="23" spans="2:22" x14ac:dyDescent="0.2">
      <c r="B23" t="s">
        <v>19</v>
      </c>
      <c r="C23">
        <v>441.52549726021152</v>
      </c>
      <c r="D23">
        <v>8.8562799281555726</v>
      </c>
      <c r="E23">
        <v>383.18428011741048</v>
      </c>
      <c r="F23">
        <v>11.165791375977745</v>
      </c>
      <c r="G23">
        <v>595.79170024920381</v>
      </c>
      <c r="H23">
        <v>11.267222126595534</v>
      </c>
      <c r="I23">
        <v>507.31620423292566</v>
      </c>
      <c r="J23">
        <v>9.2227624400109924</v>
      </c>
      <c r="K23">
        <v>65.790706972714034</v>
      </c>
      <c r="L23">
        <v>12.803300965093905</v>
      </c>
      <c r="M23">
        <v>441.80302422368732</v>
      </c>
      <c r="N23">
        <v>8.8815769177255302</v>
      </c>
      <c r="O23">
        <v>400.99137655395856</v>
      </c>
      <c r="P23">
        <v>8.4856337228443355</v>
      </c>
      <c r="Q23">
        <v>623.29545725399919</v>
      </c>
      <c r="R23">
        <v>9.9181628626229514</v>
      </c>
      <c r="S23">
        <v>520.04040460184115</v>
      </c>
      <c r="T23">
        <v>8.2566738726707349</v>
      </c>
      <c r="U23">
        <v>78.237380378153858</v>
      </c>
      <c r="V23">
        <v>11.659709917248072</v>
      </c>
    </row>
    <row r="24" spans="2:22" x14ac:dyDescent="0.2">
      <c r="B24" t="s">
        <v>20</v>
      </c>
      <c r="C24">
        <v>427.33002960712668</v>
      </c>
      <c r="D24">
        <v>6.4614723494990853</v>
      </c>
      <c r="E24">
        <v>0</v>
      </c>
      <c r="G24">
        <v>626.04466389565664</v>
      </c>
      <c r="H24">
        <v>16.125876378584294</v>
      </c>
      <c r="I24">
        <v>536.54043947692082</v>
      </c>
      <c r="J24">
        <v>5.7427827154691693</v>
      </c>
      <c r="K24">
        <v>109.21040986979415</v>
      </c>
      <c r="L24">
        <v>8.9043884073461061</v>
      </c>
      <c r="M24">
        <v>436.268194893599</v>
      </c>
      <c r="N24">
        <v>6.4582355451269278</v>
      </c>
      <c r="O24">
        <v>0</v>
      </c>
      <c r="Q24">
        <v>604.25242599045657</v>
      </c>
      <c r="R24">
        <v>17.246684933772656</v>
      </c>
      <c r="S24">
        <v>541.58809117291605</v>
      </c>
      <c r="T24">
        <v>5.8278443523859655</v>
      </c>
      <c r="U24">
        <v>105.31989627931712</v>
      </c>
      <c r="V24">
        <v>8.8602853091120526</v>
      </c>
    </row>
    <row r="25" spans="2:22" x14ac:dyDescent="0.2">
      <c r="B25" t="s">
        <v>21</v>
      </c>
      <c r="C25">
        <v>402.32254327023287</v>
      </c>
      <c r="D25">
        <v>8.5981830705146098</v>
      </c>
      <c r="E25">
        <v>382.72253164252061</v>
      </c>
      <c r="F25">
        <v>13.949878150897534</v>
      </c>
      <c r="G25">
        <v>495.37534704032333</v>
      </c>
      <c r="H25">
        <v>15.689768058906028</v>
      </c>
      <c r="I25">
        <v>456.7149686010813</v>
      </c>
      <c r="J25">
        <v>5.8942357343938729</v>
      </c>
      <c r="K25">
        <v>54.392425330848425</v>
      </c>
      <c r="L25">
        <v>10.172498973600886</v>
      </c>
      <c r="M25">
        <v>414.67164543906267</v>
      </c>
      <c r="N25">
        <v>7.179335019343692</v>
      </c>
      <c r="O25">
        <v>389.58822372352671</v>
      </c>
      <c r="P25">
        <v>10.783242034503283</v>
      </c>
      <c r="Q25">
        <v>533.76872789932634</v>
      </c>
      <c r="R25">
        <v>15.848211600861791</v>
      </c>
      <c r="S25">
        <v>494.71232579239927</v>
      </c>
      <c r="T25">
        <v>7.2351863610805314</v>
      </c>
      <c r="U25">
        <v>80.040680353336583</v>
      </c>
      <c r="V25">
        <v>10.314070480729274</v>
      </c>
    </row>
    <row r="26" spans="2:22" x14ac:dyDescent="0.2">
      <c r="B26" t="s">
        <v>22</v>
      </c>
      <c r="C26">
        <v>521.07786411981817</v>
      </c>
      <c r="D26">
        <v>14.435592096792698</v>
      </c>
      <c r="E26">
        <v>0</v>
      </c>
      <c r="G26">
        <v>611.73953105464284</v>
      </c>
      <c r="H26">
        <v>14.042656452763026</v>
      </c>
      <c r="I26">
        <v>607.3590334500002</v>
      </c>
      <c r="J26">
        <v>6.1674815727166292</v>
      </c>
      <c r="K26">
        <v>86.281169330181982</v>
      </c>
      <c r="L26">
        <v>14.146790950336607</v>
      </c>
      <c r="M26">
        <v>510.1131950570491</v>
      </c>
      <c r="N26">
        <v>10.77588669466317</v>
      </c>
      <c r="O26">
        <v>511.00954488426743</v>
      </c>
      <c r="P26">
        <v>19.38995365761615</v>
      </c>
      <c r="Q26">
        <v>647.5875118389846</v>
      </c>
      <c r="R26">
        <v>9.1363031779289319</v>
      </c>
      <c r="S26">
        <v>617.22349535875628</v>
      </c>
      <c r="T26">
        <v>7.0944161129661554</v>
      </c>
      <c r="U26">
        <v>107.11030030170726</v>
      </c>
      <c r="V26">
        <v>11.789305990332645</v>
      </c>
    </row>
    <row r="27" spans="2:22" x14ac:dyDescent="0.2">
      <c r="B27" t="s">
        <v>23</v>
      </c>
      <c r="C27">
        <v>420.08579279359083</v>
      </c>
      <c r="D27">
        <v>8.3594590441213619</v>
      </c>
      <c r="E27">
        <v>0</v>
      </c>
      <c r="G27">
        <v>563.05051824000236</v>
      </c>
      <c r="H27">
        <v>11.947171898774506</v>
      </c>
      <c r="I27">
        <v>484.12593173103272</v>
      </c>
      <c r="J27">
        <v>8.2341843048466323</v>
      </c>
      <c r="K27">
        <v>64.04013893744191</v>
      </c>
      <c r="L27">
        <v>11.429701454715563</v>
      </c>
      <c r="M27">
        <v>425.85252730616753</v>
      </c>
      <c r="N27">
        <v>5.9672369268653433</v>
      </c>
      <c r="O27">
        <v>391.28316819023723</v>
      </c>
      <c r="P27">
        <v>9.8062208044040275</v>
      </c>
      <c r="Q27">
        <v>595.76926313626745</v>
      </c>
      <c r="R27">
        <v>13.720586954506954</v>
      </c>
      <c r="S27">
        <v>503.8353292662195</v>
      </c>
      <c r="T27">
        <v>7.4733196444087708</v>
      </c>
      <c r="U27">
        <v>77.982801960052072</v>
      </c>
      <c r="V27">
        <v>9.2453000545343968</v>
      </c>
    </row>
    <row r="28" spans="2:22" x14ac:dyDescent="0.2">
      <c r="B28" t="s">
        <v>24</v>
      </c>
      <c r="C28">
        <v>431.97029708409184</v>
      </c>
      <c r="D28">
        <v>8.6209452766510122</v>
      </c>
      <c r="E28">
        <v>359.02090517346545</v>
      </c>
      <c r="F28">
        <v>10.832955652327097</v>
      </c>
      <c r="G28">
        <v>577.72367049420143</v>
      </c>
      <c r="H28">
        <v>10.248784126799944</v>
      </c>
      <c r="I28">
        <v>501.04953057212424</v>
      </c>
      <c r="J28">
        <v>7.4344846677835816</v>
      </c>
      <c r="K28">
        <v>69.079233488032429</v>
      </c>
      <c r="L28">
        <v>11.443232682606741</v>
      </c>
      <c r="M28">
        <v>435.50089242850231</v>
      </c>
      <c r="N28">
        <v>8.9008480011411493</v>
      </c>
      <c r="O28">
        <v>389.03315676104216</v>
      </c>
      <c r="P28">
        <v>12.354565978163022</v>
      </c>
      <c r="Q28">
        <v>611.02062172906926</v>
      </c>
      <c r="R28">
        <v>15.96463888262627</v>
      </c>
      <c r="S28">
        <v>518.35211028606204</v>
      </c>
      <c r="T28">
        <v>9.0755777971365799</v>
      </c>
      <c r="U28">
        <v>82.851217857559732</v>
      </c>
      <c r="V28">
        <v>12.82930436297635</v>
      </c>
    </row>
    <row r="29" spans="2:22" x14ac:dyDescent="0.2">
      <c r="B29" t="s">
        <v>25</v>
      </c>
      <c r="C29">
        <v>343.27419642759156</v>
      </c>
      <c r="D29">
        <v>6.4049992981257962</v>
      </c>
      <c r="E29">
        <v>0</v>
      </c>
      <c r="G29">
        <v>0</v>
      </c>
      <c r="I29">
        <v>384.20400538380522</v>
      </c>
      <c r="J29">
        <v>9.2460865578419256</v>
      </c>
      <c r="K29">
        <v>40.929808956213655</v>
      </c>
      <c r="L29">
        <v>10.994206349916468</v>
      </c>
      <c r="M29">
        <v>355.07211580096464</v>
      </c>
      <c r="N29">
        <v>5.8019577346748585</v>
      </c>
      <c r="O29">
        <v>0</v>
      </c>
      <c r="Q29">
        <v>0</v>
      </c>
      <c r="S29">
        <v>387.03119587461799</v>
      </c>
      <c r="T29">
        <v>6.8873206526149016</v>
      </c>
      <c r="U29">
        <v>31.959080073653322</v>
      </c>
      <c r="V29">
        <v>7.5026498400166766</v>
      </c>
    </row>
    <row r="30" spans="2:22" x14ac:dyDescent="0.2">
      <c r="B30" t="s">
        <v>26</v>
      </c>
      <c r="C30">
        <v>444.13955444067034</v>
      </c>
      <c r="D30">
        <v>5.847611264315125</v>
      </c>
      <c r="E30">
        <v>0</v>
      </c>
      <c r="G30">
        <v>0</v>
      </c>
      <c r="I30">
        <v>527.28009258363636</v>
      </c>
      <c r="J30">
        <v>6.1223797261536186</v>
      </c>
      <c r="K30">
        <v>83.140538142965966</v>
      </c>
      <c r="L30">
        <v>8.4787930261705995</v>
      </c>
      <c r="M30">
        <v>448.27221286313761</v>
      </c>
      <c r="N30">
        <v>8.2947057506201158</v>
      </c>
      <c r="O30">
        <v>0</v>
      </c>
      <c r="Q30">
        <v>0</v>
      </c>
      <c r="S30">
        <v>542.3283037633912</v>
      </c>
      <c r="T30">
        <v>5.2035782219610374</v>
      </c>
      <c r="U30">
        <v>94.056090900253608</v>
      </c>
      <c r="V30">
        <v>7.686750353062906</v>
      </c>
    </row>
    <row r="31" spans="2:22" x14ac:dyDescent="0.2">
      <c r="B31" t="s">
        <v>27</v>
      </c>
      <c r="C31">
        <v>462.32171368445944</v>
      </c>
      <c r="D31">
        <v>7.5850674188087952</v>
      </c>
      <c r="E31">
        <v>0</v>
      </c>
      <c r="G31">
        <v>0</v>
      </c>
      <c r="I31">
        <v>499.22893280491729</v>
      </c>
      <c r="J31">
        <v>7.8570824360970768</v>
      </c>
      <c r="K31">
        <v>36.907219120457796</v>
      </c>
      <c r="L31">
        <v>11.721070184633717</v>
      </c>
      <c r="M31">
        <v>465.48980133233113</v>
      </c>
      <c r="N31">
        <v>7.959445432812803</v>
      </c>
      <c r="O31">
        <v>0</v>
      </c>
      <c r="Q31">
        <v>0</v>
      </c>
      <c r="S31">
        <v>503.11276358204054</v>
      </c>
      <c r="T31">
        <v>6.468197270317857</v>
      </c>
      <c r="U31">
        <v>37.622962249709396</v>
      </c>
      <c r="V31">
        <v>11.10088723000233</v>
      </c>
    </row>
    <row r="32" spans="2:22" x14ac:dyDescent="0.2">
      <c r="B32" t="s">
        <v>28</v>
      </c>
      <c r="C32">
        <v>423.50396192888525</v>
      </c>
      <c r="D32">
        <v>7.3298524402212708</v>
      </c>
      <c r="E32">
        <v>395.29850517506668</v>
      </c>
      <c r="F32">
        <v>13.436138437452584</v>
      </c>
      <c r="G32">
        <v>0</v>
      </c>
      <c r="I32">
        <v>485.87886863819585</v>
      </c>
      <c r="J32">
        <v>6.9757396999540466</v>
      </c>
      <c r="K32">
        <v>62.374906709310636</v>
      </c>
      <c r="L32">
        <v>8.9017734798631025</v>
      </c>
      <c r="M32">
        <v>395.76143168169187</v>
      </c>
      <c r="N32">
        <v>11.723579956236044</v>
      </c>
      <c r="O32">
        <v>371.2826737228396</v>
      </c>
      <c r="P32">
        <v>16.476388145922954</v>
      </c>
      <c r="Q32">
        <v>605.18456993092684</v>
      </c>
      <c r="R32">
        <v>13.193285646667162</v>
      </c>
      <c r="S32">
        <v>521.622464604019</v>
      </c>
      <c r="T32">
        <v>11.294126102220185</v>
      </c>
      <c r="U32">
        <v>125.86103292232711</v>
      </c>
      <c r="V32">
        <v>15.229680689199808</v>
      </c>
    </row>
    <row r="33" spans="2:22" x14ac:dyDescent="0.2">
      <c r="B33" t="s">
        <v>29</v>
      </c>
      <c r="C33">
        <v>427.23530448335197</v>
      </c>
      <c r="D33">
        <v>4.6956980586909456</v>
      </c>
      <c r="E33">
        <v>408.78926282577817</v>
      </c>
      <c r="F33">
        <v>11.658208115448536</v>
      </c>
      <c r="G33">
        <v>577.14127780570743</v>
      </c>
      <c r="H33">
        <v>5.4454303212169046</v>
      </c>
      <c r="I33">
        <v>507.16341703325071</v>
      </c>
      <c r="J33">
        <v>4.2657013326503401</v>
      </c>
      <c r="K33">
        <v>79.9281125498987</v>
      </c>
      <c r="L33">
        <v>6.1808629391857997</v>
      </c>
      <c r="M33">
        <v>435.92411550323391</v>
      </c>
      <c r="N33">
        <v>4.0911797623584514</v>
      </c>
      <c r="O33">
        <v>415.89189373860711</v>
      </c>
      <c r="P33">
        <v>8.5579233153698198</v>
      </c>
      <c r="Q33">
        <v>597.42108584960613</v>
      </c>
      <c r="R33">
        <v>6.0783116980979308</v>
      </c>
      <c r="S33">
        <v>534.10222111926078</v>
      </c>
      <c r="T33">
        <v>4.2081299367228837</v>
      </c>
      <c r="U33">
        <v>98.178105616026983</v>
      </c>
      <c r="V33">
        <v>5.934872522837904</v>
      </c>
    </row>
    <row r="34" spans="2:22" x14ac:dyDescent="0.2">
      <c r="B34" t="s">
        <v>30</v>
      </c>
      <c r="C34">
        <v>343.3269444647438</v>
      </c>
      <c r="D34">
        <v>6.9818623713416565</v>
      </c>
      <c r="E34">
        <v>0</v>
      </c>
      <c r="G34">
        <v>428.46461036676419</v>
      </c>
      <c r="H34">
        <v>15.140943617355006</v>
      </c>
      <c r="I34">
        <v>405.64393884672921</v>
      </c>
      <c r="J34">
        <v>6.2628009760920405</v>
      </c>
      <c r="K34">
        <v>62.316994381985403</v>
      </c>
      <c r="L34">
        <v>9.5352252959213146</v>
      </c>
      <c r="M34">
        <v>340.82814887323701</v>
      </c>
      <c r="N34">
        <v>5.6252257832352264</v>
      </c>
      <c r="O34">
        <v>0</v>
      </c>
      <c r="Q34">
        <v>0</v>
      </c>
      <c r="S34">
        <v>403.66601705993617</v>
      </c>
      <c r="T34">
        <v>9.9915047698324511</v>
      </c>
      <c r="U34">
        <v>62.837868186699126</v>
      </c>
      <c r="V34">
        <v>11.099846527669083</v>
      </c>
    </row>
    <row r="35" spans="2:22" x14ac:dyDescent="0.2">
      <c r="B35" t="s">
        <v>31</v>
      </c>
      <c r="C35">
        <v>469.26497692198149</v>
      </c>
      <c r="D35">
        <v>7.1576477433439845</v>
      </c>
      <c r="E35">
        <v>448.48141470559005</v>
      </c>
      <c r="F35">
        <v>11.614706734062501</v>
      </c>
      <c r="G35">
        <v>598.66673116729146</v>
      </c>
      <c r="H35">
        <v>9.019568985751933</v>
      </c>
      <c r="I35">
        <v>562.84637622655339</v>
      </c>
      <c r="J35">
        <v>7.8930183885866958</v>
      </c>
      <c r="K35">
        <v>93.58139930457196</v>
      </c>
      <c r="L35">
        <v>11.475727288276477</v>
      </c>
      <c r="M35">
        <v>483.15827077739578</v>
      </c>
      <c r="N35">
        <v>6.592916526852683</v>
      </c>
      <c r="O35">
        <v>464.07304889696263</v>
      </c>
      <c r="P35">
        <v>12.434874166645407</v>
      </c>
      <c r="Q35">
        <v>634.38421801368122</v>
      </c>
      <c r="R35">
        <v>7.9570743307917269</v>
      </c>
      <c r="S35">
        <v>587.85192009031778</v>
      </c>
      <c r="T35">
        <v>5.8899650955697798</v>
      </c>
      <c r="U35">
        <v>104.69364931292215</v>
      </c>
      <c r="V35">
        <v>8.6578792450028672</v>
      </c>
    </row>
    <row r="36" spans="2:22" x14ac:dyDescent="0.2">
      <c r="B36" t="s">
        <v>32</v>
      </c>
      <c r="C36">
        <v>408.438540546627</v>
      </c>
      <c r="D36">
        <v>5.7349511322916786</v>
      </c>
      <c r="E36">
        <v>0</v>
      </c>
      <c r="G36">
        <v>0</v>
      </c>
      <c r="I36">
        <v>431.82571446064406</v>
      </c>
      <c r="J36">
        <v>5.7639182048761866</v>
      </c>
      <c r="K36">
        <v>23.387173914017058</v>
      </c>
      <c r="L36">
        <v>7.0303022999312041</v>
      </c>
      <c r="M36">
        <v>403.5114645695254</v>
      </c>
      <c r="N36">
        <v>5.9908552198275471</v>
      </c>
      <c r="O36">
        <v>0</v>
      </c>
      <c r="Q36">
        <v>0</v>
      </c>
      <c r="S36">
        <v>448.60045257599779</v>
      </c>
      <c r="T36">
        <v>7.2082830782421192</v>
      </c>
      <c r="U36">
        <v>45.088988006472391</v>
      </c>
      <c r="V36">
        <v>8.7311694739332175</v>
      </c>
    </row>
    <row r="37" spans="2:22" x14ac:dyDescent="0.2">
      <c r="B37" t="s">
        <v>33</v>
      </c>
      <c r="C37">
        <v>486.48263895369092</v>
      </c>
      <c r="D37">
        <v>12.761921486117711</v>
      </c>
      <c r="E37">
        <v>441.20543622630794</v>
      </c>
      <c r="F37">
        <v>11.034510317709119</v>
      </c>
      <c r="G37">
        <v>629.52003335431198</v>
      </c>
      <c r="H37">
        <v>8.4146327783729582</v>
      </c>
      <c r="I37">
        <v>597.39982261694217</v>
      </c>
      <c r="J37">
        <v>12.692621517995672</v>
      </c>
      <c r="K37">
        <v>110.91718366325127</v>
      </c>
      <c r="L37">
        <v>15.823228063721562</v>
      </c>
      <c r="M37">
        <v>473.84430304194711</v>
      </c>
      <c r="N37">
        <v>8.7583357993646462</v>
      </c>
      <c r="O37">
        <v>443.77658775608938</v>
      </c>
      <c r="P37">
        <v>10.525371688372184</v>
      </c>
      <c r="Q37">
        <v>651.35859008137311</v>
      </c>
      <c r="R37">
        <v>9.3840249933304705</v>
      </c>
      <c r="S37">
        <v>621.61636065055757</v>
      </c>
      <c r="T37">
        <v>10.17557800294362</v>
      </c>
      <c r="U37">
        <v>147.77205760861048</v>
      </c>
      <c r="V37">
        <v>13.936059798562878</v>
      </c>
    </row>
    <row r="38" spans="2:22" x14ac:dyDescent="0.2">
      <c r="B38" t="s">
        <v>34</v>
      </c>
      <c r="C38">
        <v>0</v>
      </c>
      <c r="E38">
        <v>0</v>
      </c>
      <c r="G38">
        <v>0</v>
      </c>
      <c r="I38">
        <v>0</v>
      </c>
      <c r="K38">
        <v>0</v>
      </c>
      <c r="M38">
        <v>0</v>
      </c>
      <c r="O38">
        <v>0</v>
      </c>
      <c r="Q38">
        <v>0</v>
      </c>
      <c r="S38">
        <v>0</v>
      </c>
      <c r="U38">
        <v>0</v>
      </c>
    </row>
    <row r="39" spans="2:22" x14ac:dyDescent="0.2">
      <c r="B39" t="s">
        <v>35</v>
      </c>
      <c r="C39">
        <v>423.41717516362536</v>
      </c>
      <c r="D39">
        <v>6.5025429583406726</v>
      </c>
      <c r="E39">
        <v>0</v>
      </c>
      <c r="G39">
        <v>551.97747194318094</v>
      </c>
      <c r="H39">
        <v>12.976487308381142</v>
      </c>
      <c r="I39">
        <v>494.881088507958</v>
      </c>
      <c r="J39">
        <v>7.6194189005386201</v>
      </c>
      <c r="K39">
        <v>71.46391334433261</v>
      </c>
      <c r="L39">
        <v>10.139399705091719</v>
      </c>
      <c r="M39">
        <v>432.57892125402896</v>
      </c>
      <c r="N39">
        <v>6.7091558173243762</v>
      </c>
      <c r="O39">
        <v>408.69423540062064</v>
      </c>
      <c r="P39">
        <v>10.781330441818742</v>
      </c>
      <c r="Q39">
        <v>0</v>
      </c>
      <c r="S39">
        <v>508.49826393299776</v>
      </c>
      <c r="T39">
        <v>6.9967026910558268</v>
      </c>
      <c r="U39">
        <v>75.919342678968846</v>
      </c>
      <c r="V39">
        <v>9.9057873489141794</v>
      </c>
    </row>
    <row r="40" spans="2:22" x14ac:dyDescent="0.2">
      <c r="B40" t="s">
        <v>36</v>
      </c>
      <c r="C40">
        <v>416.28354180954221</v>
      </c>
      <c r="D40">
        <v>5.2936732905575985</v>
      </c>
      <c r="E40">
        <v>0</v>
      </c>
      <c r="G40">
        <v>585.766520465589</v>
      </c>
      <c r="H40">
        <v>10.563897969875278</v>
      </c>
      <c r="I40">
        <v>497.38431172630055</v>
      </c>
      <c r="J40">
        <v>6.8007572923370709</v>
      </c>
      <c r="K40">
        <v>81.100769916758352</v>
      </c>
      <c r="L40">
        <v>8.9419050619860432</v>
      </c>
      <c r="M40">
        <v>458.81492163696203</v>
      </c>
      <c r="N40">
        <v>6.0826767035787794</v>
      </c>
      <c r="O40">
        <v>0</v>
      </c>
      <c r="Q40">
        <v>617.81021557542135</v>
      </c>
      <c r="R40">
        <v>13.380241277014671</v>
      </c>
      <c r="S40">
        <v>530.39330904703843</v>
      </c>
      <c r="T40">
        <v>6.1984414925553173</v>
      </c>
      <c r="U40">
        <v>71.578387410076431</v>
      </c>
      <c r="V40">
        <v>9.5147921786286851</v>
      </c>
    </row>
    <row r="41" spans="2:22" x14ac:dyDescent="0.2">
      <c r="B41" t="s">
        <v>37</v>
      </c>
      <c r="C41">
        <v>459.52967625386674</v>
      </c>
      <c r="D41">
        <v>9.1933471497350148</v>
      </c>
      <c r="E41">
        <v>412.42137038770301</v>
      </c>
      <c r="F41">
        <v>13.618855500566237</v>
      </c>
      <c r="G41">
        <v>574.72530693939393</v>
      </c>
      <c r="H41">
        <v>13.203147960791039</v>
      </c>
      <c r="I41">
        <v>506.91921053844612</v>
      </c>
      <c r="J41">
        <v>9.1659831225448052</v>
      </c>
      <c r="K41">
        <v>47.389534284579319</v>
      </c>
      <c r="L41">
        <v>12.769300746870631</v>
      </c>
      <c r="M41">
        <v>460.00222254034111</v>
      </c>
      <c r="N41">
        <v>8.8006435142164658</v>
      </c>
      <c r="O41">
        <v>416.22398102332465</v>
      </c>
      <c r="P41">
        <v>10.419689834243352</v>
      </c>
      <c r="Q41">
        <v>557.5309915380675</v>
      </c>
      <c r="R41">
        <v>15.725270000278462</v>
      </c>
      <c r="S41">
        <v>518.10172939899087</v>
      </c>
      <c r="T41">
        <v>7.4038846325259913</v>
      </c>
      <c r="U41">
        <v>58.099506858649647</v>
      </c>
      <c r="V41">
        <v>11.901738975006886</v>
      </c>
    </row>
    <row r="42" spans="2:22" x14ac:dyDescent="0.2">
      <c r="B42" t="s">
        <v>38</v>
      </c>
      <c r="C42">
        <v>468.9299666027955</v>
      </c>
      <c r="D42">
        <v>6.5176928460629107</v>
      </c>
      <c r="E42">
        <v>453.71377197931372</v>
      </c>
      <c r="F42">
        <v>13.744635331399721</v>
      </c>
      <c r="G42">
        <v>0</v>
      </c>
      <c r="I42">
        <v>585.24981351953681</v>
      </c>
      <c r="J42">
        <v>5.6215762021166622</v>
      </c>
      <c r="K42">
        <v>116.31984691674145</v>
      </c>
      <c r="L42">
        <v>9.0743701059840944</v>
      </c>
      <c r="M42">
        <v>479.51834179101172</v>
      </c>
      <c r="N42">
        <v>5.9506684826990845</v>
      </c>
      <c r="O42">
        <v>468.5906742815497</v>
      </c>
      <c r="P42">
        <v>10.607552894985471</v>
      </c>
      <c r="Q42">
        <v>583.09767914734971</v>
      </c>
      <c r="R42">
        <v>14.458251222029595</v>
      </c>
      <c r="S42">
        <v>592.66692259190074</v>
      </c>
      <c r="T42">
        <v>4.8928708744469125</v>
      </c>
      <c r="U42">
        <v>113.14858080088902</v>
      </c>
      <c r="V42">
        <v>6.7227727428242714</v>
      </c>
    </row>
    <row r="43" spans="2:22" x14ac:dyDescent="0.2">
      <c r="B43" t="s">
        <v>39</v>
      </c>
      <c r="C43">
        <v>371.94378843837131</v>
      </c>
      <c r="D43">
        <v>2.4811145009348583</v>
      </c>
      <c r="E43">
        <v>361.25232588112135</v>
      </c>
      <c r="F43">
        <v>13.262812519760468</v>
      </c>
      <c r="G43">
        <v>451.22219192195212</v>
      </c>
      <c r="H43">
        <v>9.0580500746213595</v>
      </c>
      <c r="I43">
        <v>431.59414027159511</v>
      </c>
      <c r="J43">
        <v>2.8188461637445115</v>
      </c>
      <c r="K43">
        <v>59.650351833223752</v>
      </c>
      <c r="L43">
        <v>3.9110713019755181</v>
      </c>
      <c r="M43">
        <v>381.35808466373271</v>
      </c>
      <c r="N43">
        <v>2.7688295882307057</v>
      </c>
      <c r="O43">
        <v>365.33037523459836</v>
      </c>
      <c r="P43">
        <v>12.607637549285316</v>
      </c>
      <c r="Q43">
        <v>503.87572050608992</v>
      </c>
      <c r="R43">
        <v>11.489628754496438</v>
      </c>
      <c r="S43">
        <v>450.96172565398285</v>
      </c>
      <c r="T43">
        <v>2.8280011483264293</v>
      </c>
      <c r="U43">
        <v>69.60364099025017</v>
      </c>
      <c r="V43">
        <v>3.7120078334285451</v>
      </c>
    </row>
    <row r="44" spans="2:22" x14ac:dyDescent="0.2">
      <c r="B44" t="s">
        <v>40</v>
      </c>
      <c r="C44">
        <v>366.41662979067678</v>
      </c>
      <c r="D44">
        <v>7.4119445491986786</v>
      </c>
      <c r="E44">
        <v>0</v>
      </c>
      <c r="G44">
        <v>0</v>
      </c>
      <c r="I44">
        <v>423.34818854487889</v>
      </c>
      <c r="J44">
        <v>5.9014654525022268</v>
      </c>
      <c r="K44">
        <v>56.931558754202015</v>
      </c>
      <c r="L44">
        <v>9.3505011900683197</v>
      </c>
      <c r="M44">
        <v>377.52245885773084</v>
      </c>
      <c r="N44">
        <v>6.8318953496974393</v>
      </c>
      <c r="O44">
        <v>0</v>
      </c>
      <c r="Q44">
        <v>0</v>
      </c>
      <c r="S44">
        <v>428.90242129017497</v>
      </c>
      <c r="T44">
        <v>5.7303596584582603</v>
      </c>
      <c r="U44">
        <v>51.37996243244411</v>
      </c>
      <c r="V44">
        <v>9.455933405352841</v>
      </c>
    </row>
    <row r="45" spans="2:22" x14ac:dyDescent="0.2">
      <c r="B45" t="s">
        <v>41</v>
      </c>
      <c r="C45">
        <v>376.35708700708358</v>
      </c>
      <c r="D45">
        <v>5.948748382090038</v>
      </c>
      <c r="E45">
        <v>0</v>
      </c>
      <c r="G45">
        <v>0</v>
      </c>
      <c r="I45">
        <v>452.81422590426882</v>
      </c>
      <c r="J45">
        <v>6.0096646030737118</v>
      </c>
      <c r="K45">
        <v>76.457138897185288</v>
      </c>
      <c r="L45">
        <v>6.3795996664626733</v>
      </c>
      <c r="M45">
        <v>378.10137476491076</v>
      </c>
      <c r="N45">
        <v>5.6711705915238575</v>
      </c>
      <c r="O45">
        <v>0</v>
      </c>
      <c r="Q45">
        <v>0</v>
      </c>
      <c r="S45">
        <v>444.18800135318492</v>
      </c>
      <c r="T45">
        <v>6.6056842572978818</v>
      </c>
      <c r="U45">
        <v>66.086626588274171</v>
      </c>
      <c r="V45">
        <v>8.3447505514774871</v>
      </c>
    </row>
    <row r="46" spans="2:22" x14ac:dyDescent="0.2">
      <c r="B46" t="s">
        <v>42</v>
      </c>
      <c r="C46">
        <v>431.18041961572993</v>
      </c>
      <c r="D46">
        <v>8.3978693615397546</v>
      </c>
      <c r="E46">
        <v>0</v>
      </c>
      <c r="G46">
        <v>643.52205217983908</v>
      </c>
      <c r="H46">
        <v>7.4877981221643584</v>
      </c>
      <c r="I46">
        <v>564.42293180671129</v>
      </c>
      <c r="J46">
        <v>8.6265165621575974</v>
      </c>
      <c r="K46">
        <v>133.24251219098127</v>
      </c>
      <c r="L46">
        <v>12.749087613399137</v>
      </c>
      <c r="M46">
        <v>463.03492344697628</v>
      </c>
      <c r="N46">
        <v>8.2076091280623231</v>
      </c>
      <c r="O46">
        <v>0</v>
      </c>
      <c r="Q46">
        <v>643.80480665348296</v>
      </c>
      <c r="R46">
        <v>11.727159501796148</v>
      </c>
      <c r="S46">
        <v>564.16750652829842</v>
      </c>
      <c r="T46">
        <v>8.9304220290256033</v>
      </c>
      <c r="U46">
        <v>101.13258308132215</v>
      </c>
      <c r="V46">
        <v>11.351248681154782</v>
      </c>
    </row>
    <row r="47" spans="2:22" x14ac:dyDescent="0.2">
      <c r="B47" t="s">
        <v>43</v>
      </c>
    </row>
    <row r="48" spans="2:22" x14ac:dyDescent="0.2">
      <c r="B48" t="s">
        <v>44</v>
      </c>
      <c r="C48">
        <v>429.84100702860508</v>
      </c>
      <c r="D48">
        <v>5.4793806103244274</v>
      </c>
      <c r="E48">
        <v>0</v>
      </c>
      <c r="G48">
        <v>0</v>
      </c>
      <c r="I48">
        <v>525.02042380873627</v>
      </c>
      <c r="J48">
        <v>10.417619123810175</v>
      </c>
      <c r="K48">
        <v>95.179416780131135</v>
      </c>
      <c r="L48">
        <v>12.27578981252349</v>
      </c>
      <c r="M48">
        <v>433.64139215334473</v>
      </c>
      <c r="N48">
        <v>7.1045021724220945</v>
      </c>
      <c r="O48">
        <v>0</v>
      </c>
      <c r="Q48">
        <v>0</v>
      </c>
      <c r="S48">
        <v>572.50045784441443</v>
      </c>
      <c r="T48">
        <v>7.534143381001587</v>
      </c>
      <c r="U48">
        <v>138.85906569106962</v>
      </c>
      <c r="V48">
        <v>10.065781129411981</v>
      </c>
    </row>
    <row r="49" spans="2:22" x14ac:dyDescent="0.2">
      <c r="B49" t="s">
        <v>45</v>
      </c>
      <c r="C49">
        <v>305.48174558383562</v>
      </c>
      <c r="D49">
        <v>5.0791396595950715</v>
      </c>
      <c r="E49">
        <v>0</v>
      </c>
      <c r="G49">
        <v>453.83138999594905</v>
      </c>
      <c r="H49">
        <v>17.046792153573715</v>
      </c>
      <c r="I49">
        <v>395.94258728504769</v>
      </c>
      <c r="J49">
        <v>6.5209466263785556</v>
      </c>
      <c r="K49">
        <v>90.460841701212061</v>
      </c>
      <c r="L49">
        <v>7.4395354015590076</v>
      </c>
      <c r="M49">
        <v>333.89833393622661</v>
      </c>
      <c r="N49">
        <v>4.7726885044635674</v>
      </c>
      <c r="O49">
        <v>0</v>
      </c>
      <c r="Q49">
        <v>0</v>
      </c>
      <c r="S49">
        <v>421.31120575359904</v>
      </c>
      <c r="T49">
        <v>8.1234678948708954</v>
      </c>
      <c r="U49">
        <v>87.412871817372363</v>
      </c>
      <c r="V49">
        <v>9.1708451140387393</v>
      </c>
    </row>
    <row r="50" spans="2:22" x14ac:dyDescent="0.2">
      <c r="B50" t="s">
        <v>46</v>
      </c>
      <c r="C50">
        <v>466.48420191102036</v>
      </c>
      <c r="D50">
        <v>5.978060179203017</v>
      </c>
      <c r="E50">
        <v>0</v>
      </c>
      <c r="G50">
        <v>0</v>
      </c>
      <c r="I50">
        <v>530.09733925328783</v>
      </c>
      <c r="J50">
        <v>7.1323172548705793</v>
      </c>
      <c r="K50">
        <v>63.6131373422675</v>
      </c>
      <c r="L50">
        <v>8.284035338867227</v>
      </c>
      <c r="M50">
        <v>469.02627268805549</v>
      </c>
      <c r="N50">
        <v>6.7447924082233905</v>
      </c>
      <c r="O50">
        <v>440.33836202212262</v>
      </c>
      <c r="P50">
        <v>17.263999501592803</v>
      </c>
      <c r="Q50">
        <v>0</v>
      </c>
      <c r="S50">
        <v>555.54115336282359</v>
      </c>
      <c r="T50">
        <v>9.8003627156115112</v>
      </c>
      <c r="U50">
        <v>86.514880674768037</v>
      </c>
      <c r="V50">
        <v>11.407560750111728</v>
      </c>
    </row>
    <row r="51" spans="2:22" x14ac:dyDescent="0.2">
      <c r="B51" t="s">
        <v>47</v>
      </c>
      <c r="C51">
        <v>425.13341394908014</v>
      </c>
      <c r="D51">
        <v>8.5594894961510875</v>
      </c>
      <c r="E51">
        <v>0</v>
      </c>
      <c r="G51">
        <v>588.52204886003744</v>
      </c>
      <c r="H51">
        <v>10.316413928793226</v>
      </c>
      <c r="I51">
        <v>505.2191132398126</v>
      </c>
      <c r="J51">
        <v>6.0944100557654126</v>
      </c>
      <c r="K51">
        <v>80.085699290732521</v>
      </c>
      <c r="L51">
        <v>9.9852741335072555</v>
      </c>
      <c r="M51">
        <v>447.41894997308418</v>
      </c>
      <c r="N51">
        <v>8.193247310665031</v>
      </c>
      <c r="O51">
        <v>404.79336459820968</v>
      </c>
      <c r="P51">
        <v>21.751491053090739</v>
      </c>
      <c r="Q51">
        <v>624.53199720126815</v>
      </c>
      <c r="R51">
        <v>7.9608987630657593</v>
      </c>
      <c r="S51">
        <v>527.11334169179133</v>
      </c>
      <c r="T51">
        <v>7.9346044136715639</v>
      </c>
      <c r="U51">
        <v>79.69439171870718</v>
      </c>
      <c r="V51">
        <v>11.514989601637168</v>
      </c>
    </row>
    <row r="52" spans="2:22" x14ac:dyDescent="0.2">
      <c r="B52" t="s">
        <v>48</v>
      </c>
      <c r="C52">
        <v>330.40164644220323</v>
      </c>
      <c r="D52">
        <v>3.9614436308638679</v>
      </c>
      <c r="E52">
        <v>0</v>
      </c>
      <c r="G52">
        <v>519.65034530781566</v>
      </c>
      <c r="H52">
        <v>11.443916244479238</v>
      </c>
      <c r="I52">
        <v>413.30603263574551</v>
      </c>
      <c r="J52">
        <v>4.3471040799057272</v>
      </c>
      <c r="K52">
        <v>82.90438619354228</v>
      </c>
      <c r="L52">
        <v>5.7602310840108411</v>
      </c>
      <c r="M52">
        <v>316.9674670779516</v>
      </c>
      <c r="N52">
        <v>3.0970427008889598</v>
      </c>
      <c r="O52">
        <v>0</v>
      </c>
      <c r="Q52">
        <v>507.60069992254421</v>
      </c>
      <c r="R52">
        <v>14.270788837187837</v>
      </c>
      <c r="S52">
        <v>415.97298748586758</v>
      </c>
      <c r="T52">
        <v>5.2361597463011833</v>
      </c>
      <c r="U52">
        <v>99.005520407916052</v>
      </c>
      <c r="V52">
        <v>5.6568404961796528</v>
      </c>
    </row>
    <row r="53" spans="2:22" x14ac:dyDescent="0.2">
      <c r="B53" t="s">
        <v>49</v>
      </c>
      <c r="C53">
        <v>547.34074076403249</v>
      </c>
      <c r="D53">
        <v>9.352072505733199</v>
      </c>
      <c r="E53">
        <v>487.91482974516521</v>
      </c>
      <c r="F53">
        <v>10.256176123028261</v>
      </c>
      <c r="G53">
        <v>660.00142443151117</v>
      </c>
      <c r="H53">
        <v>11.014957991347321</v>
      </c>
      <c r="I53">
        <v>631.41988297239448</v>
      </c>
      <c r="J53">
        <v>7.6584683553780017</v>
      </c>
      <c r="K53">
        <v>84.079142208361986</v>
      </c>
      <c r="L53">
        <v>11.761892621691484</v>
      </c>
      <c r="M53">
        <v>565.48083668917059</v>
      </c>
      <c r="N53">
        <v>11.707429369360879</v>
      </c>
      <c r="O53">
        <v>503.34301991932125</v>
      </c>
      <c r="P53">
        <v>8.5820720500895593</v>
      </c>
      <c r="Q53">
        <v>666.12092781445574</v>
      </c>
      <c r="R53">
        <v>12.811542034802576</v>
      </c>
      <c r="S53">
        <v>644.05957126396459</v>
      </c>
      <c r="T53">
        <v>6.9099885525620541</v>
      </c>
      <c r="U53">
        <v>78.578734574793842</v>
      </c>
      <c r="V53">
        <v>13.620049196070644</v>
      </c>
    </row>
    <row r="54" spans="2:22" x14ac:dyDescent="0.2">
      <c r="B54" t="s">
        <v>50</v>
      </c>
      <c r="C54">
        <v>435.57212346823439</v>
      </c>
      <c r="D54">
        <v>15.170405683599869</v>
      </c>
      <c r="E54">
        <v>0</v>
      </c>
      <c r="G54">
        <v>0</v>
      </c>
      <c r="I54">
        <v>489.56468664253072</v>
      </c>
      <c r="J54">
        <v>10.497893105569203</v>
      </c>
      <c r="K54">
        <v>53.992563174296393</v>
      </c>
      <c r="L54">
        <v>17.024047407421431</v>
      </c>
      <c r="M54">
        <v>474.80932286879226</v>
      </c>
      <c r="N54">
        <v>13.059087090999096</v>
      </c>
      <c r="O54">
        <v>0</v>
      </c>
      <c r="Q54">
        <v>0</v>
      </c>
      <c r="S54">
        <v>502.89949455036515</v>
      </c>
      <c r="T54">
        <v>11.87776614281934</v>
      </c>
      <c r="U54">
        <v>28.090171681572954</v>
      </c>
      <c r="V54">
        <v>18.522976872388885</v>
      </c>
    </row>
    <row r="55" spans="2:22" x14ac:dyDescent="0.2">
      <c r="B55" t="s">
        <v>51</v>
      </c>
      <c r="C55">
        <v>398.01829653775542</v>
      </c>
      <c r="D55">
        <v>7.6373931770721644</v>
      </c>
      <c r="E55">
        <v>0</v>
      </c>
      <c r="G55">
        <v>530.04446438211539</v>
      </c>
      <c r="H55">
        <v>18.160404601695056</v>
      </c>
      <c r="I55">
        <v>451.24804960740897</v>
      </c>
      <c r="J55">
        <v>6.4524345894676332</v>
      </c>
      <c r="K55">
        <v>53.229753069653533</v>
      </c>
      <c r="L55">
        <v>10.068541733741499</v>
      </c>
      <c r="M55">
        <v>403.53089942941529</v>
      </c>
      <c r="N55">
        <v>5.6593261934100623</v>
      </c>
      <c r="O55">
        <v>0</v>
      </c>
      <c r="Q55">
        <v>567.76201131039636</v>
      </c>
      <c r="R55">
        <v>15.700253806362619</v>
      </c>
      <c r="S55">
        <v>481.64175500865804</v>
      </c>
      <c r="T55">
        <v>9.3684525781699133</v>
      </c>
      <c r="U55">
        <v>78.110855579242752</v>
      </c>
      <c r="V55">
        <v>10.129176622219042</v>
      </c>
    </row>
    <row r="56" spans="2:22" x14ac:dyDescent="0.2">
      <c r="B56" t="s">
        <v>52</v>
      </c>
      <c r="C56">
        <v>451.5183077336012</v>
      </c>
      <c r="D56">
        <v>7.4125722206831544</v>
      </c>
      <c r="E56">
        <v>0</v>
      </c>
      <c r="G56">
        <v>569.00364135234872</v>
      </c>
      <c r="H56">
        <v>13.758603811857824</v>
      </c>
      <c r="I56">
        <v>475.04078407984707</v>
      </c>
      <c r="J56">
        <v>6.2075807873009898</v>
      </c>
      <c r="K56">
        <v>23.522476346245938</v>
      </c>
      <c r="L56">
        <v>9.0041156401563374</v>
      </c>
      <c r="M56">
        <v>459.80731860776325</v>
      </c>
      <c r="N56">
        <v>8.3712851136105559</v>
      </c>
      <c r="O56">
        <v>417.19004832626501</v>
      </c>
      <c r="P56">
        <v>17.067321451032047</v>
      </c>
      <c r="Q56">
        <v>0</v>
      </c>
      <c r="S56">
        <v>491.5449736423397</v>
      </c>
      <c r="T56">
        <v>7.8566245706709203</v>
      </c>
      <c r="U56">
        <v>31.737655034576438</v>
      </c>
      <c r="V56">
        <v>11.550955787883142</v>
      </c>
    </row>
    <row r="57" spans="2:22" x14ac:dyDescent="0.2">
      <c r="B57" t="s">
        <v>53</v>
      </c>
      <c r="C57">
        <v>486.79076212021221</v>
      </c>
      <c r="D57">
        <v>5.7038150726746002</v>
      </c>
      <c r="E57">
        <v>0</v>
      </c>
      <c r="G57">
        <v>676.92858243389423</v>
      </c>
      <c r="H57">
        <v>10.880400066480842</v>
      </c>
      <c r="I57">
        <v>628.34358209668005</v>
      </c>
      <c r="J57">
        <v>5.6890238188880131</v>
      </c>
      <c r="K57">
        <v>141.55281997646782</v>
      </c>
      <c r="L57">
        <v>8.3788959602021329</v>
      </c>
      <c r="M57">
        <v>488.38196204623478</v>
      </c>
      <c r="N57">
        <v>5.3251223302529453</v>
      </c>
      <c r="O57">
        <v>460.61037451059923</v>
      </c>
      <c r="P57">
        <v>16.35359702210939</v>
      </c>
      <c r="Q57">
        <v>0</v>
      </c>
      <c r="S57">
        <v>644.70808082273845</v>
      </c>
      <c r="T57">
        <v>6.7867900287321818</v>
      </c>
      <c r="U57">
        <v>156.32611877650362</v>
      </c>
      <c r="V57">
        <v>8.5067185958322327</v>
      </c>
    </row>
    <row r="58" spans="2:22" x14ac:dyDescent="0.2">
      <c r="B58" t="s">
        <v>54</v>
      </c>
      <c r="C58">
        <v>392.78532676930377</v>
      </c>
      <c r="D58">
        <v>7.2716354959065201</v>
      </c>
      <c r="E58">
        <v>0</v>
      </c>
      <c r="G58">
        <v>532.63628891617861</v>
      </c>
      <c r="H58">
        <v>13.746327187470344</v>
      </c>
      <c r="I58">
        <v>464.89732394273278</v>
      </c>
      <c r="J58">
        <v>7.44287439894938</v>
      </c>
      <c r="K58">
        <v>72.111997173429046</v>
      </c>
      <c r="L58">
        <v>9.969159482616158</v>
      </c>
      <c r="M58">
        <v>400.19772427287324</v>
      </c>
      <c r="N58">
        <v>5.4235954265890642</v>
      </c>
      <c r="O58">
        <v>0</v>
      </c>
      <c r="Q58">
        <v>0</v>
      </c>
      <c r="S58">
        <v>468.50522799337762</v>
      </c>
      <c r="T58">
        <v>7.2908403648442563</v>
      </c>
      <c r="U58">
        <v>68.307503720504357</v>
      </c>
      <c r="V58">
        <v>9.3285531066990224</v>
      </c>
    </row>
    <row r="59" spans="2:22" x14ac:dyDescent="0.2">
      <c r="B59" t="s">
        <v>55</v>
      </c>
      <c r="C59">
        <v>416.44560467963606</v>
      </c>
      <c r="D59">
        <v>10.17625557338307</v>
      </c>
      <c r="E59">
        <v>0</v>
      </c>
      <c r="G59">
        <v>573.02430781359669</v>
      </c>
      <c r="H59">
        <v>14.145384055757251</v>
      </c>
      <c r="I59">
        <v>510.03534213994129</v>
      </c>
      <c r="J59">
        <v>10.317427504786998</v>
      </c>
      <c r="K59">
        <v>93.58973746030523</v>
      </c>
      <c r="L59">
        <v>12.781679120134656</v>
      </c>
      <c r="M59">
        <v>423.28238094267863</v>
      </c>
      <c r="N59">
        <v>8.668664828725273</v>
      </c>
      <c r="O59">
        <v>381.50017628785474</v>
      </c>
      <c r="P59">
        <v>14.711542455288315</v>
      </c>
      <c r="Q59">
        <v>615.55916082617796</v>
      </c>
      <c r="R59">
        <v>12.708592157143929</v>
      </c>
      <c r="S59">
        <v>534.15715701071463</v>
      </c>
      <c r="T59">
        <v>9.2263037672748531</v>
      </c>
      <c r="U59">
        <v>110.874776068036</v>
      </c>
      <c r="V59">
        <v>11.958698407163165</v>
      </c>
    </row>
    <row r="60" spans="2:22" x14ac:dyDescent="0.2">
      <c r="B60" t="s">
        <v>56</v>
      </c>
      <c r="C60">
        <v>453.75981473828625</v>
      </c>
      <c r="D60">
        <v>7.5126593762000766</v>
      </c>
      <c r="E60">
        <v>0</v>
      </c>
      <c r="G60">
        <v>585.72859227355536</v>
      </c>
      <c r="H60">
        <v>15.54543642277498</v>
      </c>
      <c r="I60">
        <v>526.14780545022825</v>
      </c>
      <c r="J60">
        <v>8.6814745960894779</v>
      </c>
      <c r="K60">
        <v>72.387990711941939</v>
      </c>
      <c r="L60">
        <v>11.654996593712291</v>
      </c>
      <c r="M60">
        <v>449.74452087573786</v>
      </c>
      <c r="N60">
        <v>6.9484327356219131</v>
      </c>
      <c r="O60">
        <v>417.72846649971865</v>
      </c>
      <c r="P60">
        <v>12.5781844749183</v>
      </c>
      <c r="Q60">
        <v>629.9286912320008</v>
      </c>
      <c r="R60">
        <v>13.757150834459392</v>
      </c>
      <c r="S60">
        <v>532.51836946835715</v>
      </c>
      <c r="T60">
        <v>7.3337383920000896</v>
      </c>
      <c r="U60">
        <v>82.773848592619288</v>
      </c>
      <c r="V60">
        <v>10.047220945860209</v>
      </c>
    </row>
    <row r="61" spans="2:22" x14ac:dyDescent="0.2">
      <c r="B61" t="s">
        <v>57</v>
      </c>
      <c r="C61">
        <v>474.38445978629335</v>
      </c>
      <c r="D61">
        <v>6.7294974678271373</v>
      </c>
      <c r="E61">
        <v>0</v>
      </c>
      <c r="G61">
        <v>0</v>
      </c>
      <c r="I61">
        <v>480.37620541636011</v>
      </c>
      <c r="J61">
        <v>7.5384076551135637</v>
      </c>
      <c r="K61">
        <v>5.9917456300666352</v>
      </c>
      <c r="L61">
        <v>9.3849413053710151</v>
      </c>
      <c r="M61">
        <v>459.25236015645515</v>
      </c>
      <c r="N61">
        <v>7.8392419956281518</v>
      </c>
      <c r="O61">
        <v>0</v>
      </c>
      <c r="Q61">
        <v>0</v>
      </c>
      <c r="S61">
        <v>471.91530447396008</v>
      </c>
      <c r="T61">
        <v>5.1880124585111753</v>
      </c>
      <c r="U61">
        <v>12.662944317504902</v>
      </c>
      <c r="V61">
        <v>8.2110293914422847</v>
      </c>
    </row>
    <row r="62" spans="2:22" x14ac:dyDescent="0.2">
      <c r="B62" t="s">
        <v>58</v>
      </c>
      <c r="C62">
        <v>484.88656851011257</v>
      </c>
      <c r="D62">
        <v>10.176242428062574</v>
      </c>
      <c r="E62">
        <v>442.35894655374187</v>
      </c>
      <c r="F62">
        <v>11.622850631909845</v>
      </c>
      <c r="G62">
        <v>667.45953629672874</v>
      </c>
      <c r="H62">
        <v>10.226916656595714</v>
      </c>
      <c r="I62">
        <v>606.7323274864417</v>
      </c>
      <c r="J62">
        <v>9.4124125912355261</v>
      </c>
      <c r="K62">
        <v>121.84575897632918</v>
      </c>
      <c r="L62">
        <v>13.547415691896314</v>
      </c>
      <c r="M62">
        <v>470.27953996591282</v>
      </c>
      <c r="N62">
        <v>9.8147231154875083</v>
      </c>
      <c r="O62">
        <v>429.44037006756827</v>
      </c>
      <c r="P62">
        <v>10.652574566936647</v>
      </c>
      <c r="Q62">
        <v>677.20199775577805</v>
      </c>
      <c r="R62">
        <v>11.684427881054445</v>
      </c>
      <c r="S62">
        <v>608.94053888618032</v>
      </c>
      <c r="T62">
        <v>9.4246470513148957</v>
      </c>
      <c r="U62">
        <v>138.66099892026747</v>
      </c>
      <c r="V62">
        <v>12.605209304151437</v>
      </c>
    </row>
    <row r="63" spans="2:22" x14ac:dyDescent="0.2">
      <c r="B63" t="s">
        <v>59</v>
      </c>
      <c r="C63">
        <v>386.06550246427173</v>
      </c>
      <c r="D63">
        <v>5.8487074752775294</v>
      </c>
      <c r="E63">
        <v>0</v>
      </c>
      <c r="G63">
        <v>544.2342830726077</v>
      </c>
      <c r="H63">
        <v>11.295537895265486</v>
      </c>
      <c r="I63">
        <v>443.43351677324057</v>
      </c>
      <c r="J63">
        <v>6.2188072350893497</v>
      </c>
      <c r="K63">
        <v>57.368014308968924</v>
      </c>
      <c r="L63">
        <v>7.625884820078519</v>
      </c>
      <c r="M63">
        <v>372.3979457108569</v>
      </c>
      <c r="N63">
        <v>5.4422976466600748</v>
      </c>
      <c r="O63">
        <v>0</v>
      </c>
      <c r="Q63">
        <v>532.93986651975445</v>
      </c>
      <c r="R63">
        <v>19.862469286942879</v>
      </c>
      <c r="S63">
        <v>449.6285884781559</v>
      </c>
      <c r="T63">
        <v>6.8620240044032945</v>
      </c>
      <c r="U63">
        <v>77.230642767298889</v>
      </c>
      <c r="V63">
        <v>9.0231969031732167</v>
      </c>
    </row>
    <row r="64" spans="2:22" x14ac:dyDescent="0.2">
      <c r="B64" t="s">
        <v>60</v>
      </c>
      <c r="C64">
        <v>357.65710772571055</v>
      </c>
      <c r="D64">
        <v>5.6813200723909274</v>
      </c>
      <c r="E64">
        <v>0</v>
      </c>
      <c r="G64">
        <v>431.5319900736244</v>
      </c>
      <c r="H64">
        <v>16.13728283620441</v>
      </c>
      <c r="I64">
        <v>399.28661457463767</v>
      </c>
      <c r="J64">
        <v>9.7654738456674099</v>
      </c>
      <c r="K64">
        <v>41.629506848927115</v>
      </c>
      <c r="L64">
        <v>10.878161685591172</v>
      </c>
      <c r="M64">
        <v>385.63133108495623</v>
      </c>
      <c r="N64">
        <v>6.8458184288402997</v>
      </c>
      <c r="O64">
        <v>0</v>
      </c>
      <c r="Q64">
        <v>0</v>
      </c>
      <c r="S64">
        <v>428.82942879313833</v>
      </c>
      <c r="T64">
        <v>9.4445106938627053</v>
      </c>
      <c r="U64">
        <v>43.198097708182139</v>
      </c>
      <c r="V64">
        <v>10.923971906211452</v>
      </c>
    </row>
    <row r="65" spans="2:22" x14ac:dyDescent="0.2">
      <c r="B65" t="s">
        <v>61</v>
      </c>
      <c r="C65">
        <v>398.89161337067162</v>
      </c>
      <c r="D65">
        <v>7.5227103368410102</v>
      </c>
      <c r="E65">
        <v>0</v>
      </c>
      <c r="G65">
        <v>535.34978831249362</v>
      </c>
      <c r="H65">
        <v>11.675234806689721</v>
      </c>
      <c r="I65">
        <v>455.88256739142383</v>
      </c>
      <c r="J65">
        <v>10.591041050363065</v>
      </c>
      <c r="K65">
        <v>56.990954020752127</v>
      </c>
      <c r="L65">
        <v>12.651861856447123</v>
      </c>
      <c r="M65">
        <v>408.17247381585167</v>
      </c>
      <c r="N65">
        <v>7.6548130760142028</v>
      </c>
      <c r="O65">
        <v>386.92551767629084</v>
      </c>
      <c r="P65">
        <v>11.588922188383387</v>
      </c>
      <c r="Q65">
        <v>590.67037781625083</v>
      </c>
      <c r="R65">
        <v>12.732391425061666</v>
      </c>
      <c r="S65">
        <v>480.07512368597065</v>
      </c>
      <c r="T65">
        <v>11.050982908392196</v>
      </c>
      <c r="U65">
        <v>71.902649870118964</v>
      </c>
      <c r="V65">
        <v>12.089264258949896</v>
      </c>
    </row>
    <row r="66" spans="2:22" x14ac:dyDescent="0.2">
      <c r="B66" t="s">
        <v>62</v>
      </c>
      <c r="C66">
        <v>354.92854298828843</v>
      </c>
      <c r="D66">
        <v>6.2533879494581646</v>
      </c>
      <c r="E66">
        <v>0</v>
      </c>
      <c r="G66">
        <v>507.1627913599213</v>
      </c>
      <c r="H66">
        <v>10.013406718870462</v>
      </c>
      <c r="I66">
        <v>427.69514643902869</v>
      </c>
      <c r="J66">
        <v>6.2899574727238265</v>
      </c>
      <c r="K66">
        <v>72.766603450740192</v>
      </c>
      <c r="L66">
        <v>8.93242560012634</v>
      </c>
      <c r="M66">
        <v>364.42182386119691</v>
      </c>
      <c r="N66">
        <v>7.079095512346969</v>
      </c>
      <c r="O66">
        <v>0</v>
      </c>
      <c r="Q66">
        <v>516.02933179063461</v>
      </c>
      <c r="R66">
        <v>14.7488613086821</v>
      </c>
      <c r="S66">
        <v>464.71698715213142</v>
      </c>
      <c r="T66">
        <v>6.177821364475685</v>
      </c>
      <c r="U66">
        <v>100.29516329093445</v>
      </c>
      <c r="V66">
        <v>8.8209854649578006</v>
      </c>
    </row>
    <row r="67" spans="2:22" x14ac:dyDescent="0.2">
      <c r="B67" t="s">
        <v>63</v>
      </c>
      <c r="C67">
        <v>429.51495840735265</v>
      </c>
      <c r="D67">
        <v>6.1091234139309121</v>
      </c>
      <c r="E67">
        <v>0</v>
      </c>
      <c r="G67">
        <v>584.49836167061449</v>
      </c>
      <c r="H67">
        <v>8.7715976740055304</v>
      </c>
      <c r="I67">
        <v>508.67263647705062</v>
      </c>
      <c r="J67">
        <v>8.7715487620256827</v>
      </c>
      <c r="K67">
        <v>79.157678069697923</v>
      </c>
      <c r="L67">
        <v>9.1050672181617589</v>
      </c>
      <c r="M67">
        <v>426.14500612423217</v>
      </c>
      <c r="N67">
        <v>6.3692556075540772</v>
      </c>
      <c r="O67">
        <v>0</v>
      </c>
      <c r="Q67">
        <v>606.35875233490697</v>
      </c>
      <c r="R67">
        <v>14.047070946776346</v>
      </c>
      <c r="S67">
        <v>522.29687654514726</v>
      </c>
      <c r="T67">
        <v>8.2112881009596936</v>
      </c>
      <c r="U67">
        <v>96.151870420915174</v>
      </c>
      <c r="V67">
        <v>10.097317764386389</v>
      </c>
    </row>
    <row r="68" spans="2:22" x14ac:dyDescent="0.2">
      <c r="B68" t="s">
        <v>64</v>
      </c>
      <c r="C68">
        <v>471.32826703513615</v>
      </c>
      <c r="D68">
        <v>6.6263534100002239</v>
      </c>
      <c r="E68">
        <v>0</v>
      </c>
      <c r="G68">
        <v>572.81854248309537</v>
      </c>
      <c r="H68">
        <v>10.28544036750675</v>
      </c>
      <c r="I68">
        <v>539.53404637798269</v>
      </c>
      <c r="J68">
        <v>8.0814349451018561</v>
      </c>
      <c r="K68">
        <v>68.205779342846583</v>
      </c>
      <c r="L68">
        <v>10.034810335285462</v>
      </c>
      <c r="M68">
        <v>461.51837235679972</v>
      </c>
      <c r="N68">
        <v>9.3122064962589857</v>
      </c>
      <c r="O68">
        <v>441.27165565423877</v>
      </c>
      <c r="P68">
        <v>13.81768243459865</v>
      </c>
      <c r="Q68">
        <v>590.85103942220269</v>
      </c>
      <c r="R68">
        <v>11.764959974242132</v>
      </c>
      <c r="S68">
        <v>562.98926261229042</v>
      </c>
      <c r="T68">
        <v>8.8093302121887831</v>
      </c>
      <c r="U68">
        <v>101.4708902554908</v>
      </c>
      <c r="V68">
        <v>12.330839187440228</v>
      </c>
    </row>
  </sheetData>
  <phoneticPr fontId="0" type="noConversion"/>
  <pageMargins left="0.75" right="0.75" top="1" bottom="1" header="0.5" footer="0.5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67"/>
  <sheetViews>
    <sheetView zoomScale="85" zoomScaleNormal="85" workbookViewId="0">
      <selection activeCell="C4" sqref="C3:C4"/>
    </sheetView>
  </sheetViews>
  <sheetFormatPr defaultRowHeight="12.75" x14ac:dyDescent="0.2"/>
  <sheetData>
    <row r="2" spans="2:9" x14ac:dyDescent="0.2">
      <c r="D2" t="s">
        <v>105</v>
      </c>
      <c r="E2" t="s">
        <v>105</v>
      </c>
      <c r="F2" t="s">
        <v>105</v>
      </c>
      <c r="G2" t="s">
        <v>105</v>
      </c>
      <c r="H2" t="s">
        <v>105</v>
      </c>
      <c r="I2" t="s">
        <v>88</v>
      </c>
    </row>
    <row r="3" spans="2:9" x14ac:dyDescent="0.2">
      <c r="D3" t="s">
        <v>86</v>
      </c>
      <c r="E3" t="s">
        <v>89</v>
      </c>
      <c r="F3" t="s">
        <v>90</v>
      </c>
      <c r="G3" t="s">
        <v>91</v>
      </c>
      <c r="H3" t="s">
        <v>92</v>
      </c>
      <c r="I3" t="s">
        <v>92</v>
      </c>
    </row>
    <row r="4" spans="2:9" x14ac:dyDescent="0.2">
      <c r="B4" t="s">
        <v>25</v>
      </c>
      <c r="C4" t="str">
        <f>VLOOKUP(B4,xwalk!$A$1:$B$66,2,FALSE)</f>
        <v>Indonesia</v>
      </c>
      <c r="D4" s="2">
        <v>358.1436696028897</v>
      </c>
      <c r="E4" s="2">
        <v>312.2760775672262</v>
      </c>
      <c r="F4" s="2">
        <v>458.94429342630576</v>
      </c>
      <c r="G4" s="2">
        <v>390.25998884366174</v>
      </c>
      <c r="H4" s="2">
        <v>32.116319240772022</v>
      </c>
      <c r="I4" s="2">
        <v>6.850043480410192</v>
      </c>
    </row>
    <row r="5" spans="2:9" x14ac:dyDescent="0.2">
      <c r="B5" t="s">
        <v>0</v>
      </c>
      <c r="C5" t="str">
        <f>VLOOKUP(B5,xwalk!$A$1:$B$66,2,FALSE)</f>
        <v>Albania</v>
      </c>
      <c r="D5" s="2">
        <v>391.62888925862097</v>
      </c>
      <c r="E5" s="2">
        <v>386.17851471269796</v>
      </c>
      <c r="F5" s="2">
        <v>394.07963775406483</v>
      </c>
      <c r="G5" s="2">
        <v>393.6622354148567</v>
      </c>
      <c r="H5" s="2">
        <v>2.0333461562357913</v>
      </c>
      <c r="I5" s="2">
        <v>9.1436767630898963</v>
      </c>
    </row>
    <row r="6" spans="2:9" x14ac:dyDescent="0.2">
      <c r="B6" t="s">
        <v>45</v>
      </c>
      <c r="C6" t="str">
        <f>VLOOKUP(B6,xwalk!$A$1:$B$66,2,FALSE)</f>
        <v>Peru</v>
      </c>
      <c r="D6" s="2">
        <v>337.859905998871</v>
      </c>
      <c r="E6" s="2">
        <v>305.24467228922612</v>
      </c>
      <c r="F6" s="2">
        <v>474.28815638222079</v>
      </c>
      <c r="G6" s="2">
        <v>405.25006386100813</v>
      </c>
      <c r="H6" s="2">
        <v>67.390157862137045</v>
      </c>
      <c r="I6" s="2">
        <v>5.2127605648887654</v>
      </c>
    </row>
    <row r="7" spans="2:9" x14ac:dyDescent="0.2">
      <c r="B7" t="s">
        <v>60</v>
      </c>
      <c r="C7" t="str">
        <f>VLOOKUP(B7,xwalk!$A$1:$B$66,2,FALSE)</f>
        <v>Tunisia</v>
      </c>
      <c r="D7" s="2">
        <v>385.05128456173094</v>
      </c>
      <c r="E7" s="2">
        <v>363.4179120300962</v>
      </c>
      <c r="F7" s="2">
        <v>439.05216897238535</v>
      </c>
      <c r="G7" s="2">
        <v>417.89644755946341</v>
      </c>
      <c r="H7" s="2">
        <v>32.845162997732452</v>
      </c>
      <c r="I7" s="2">
        <v>8.0046943721298387</v>
      </c>
    </row>
    <row r="8" spans="2:9" x14ac:dyDescent="0.2">
      <c r="B8" t="s">
        <v>48</v>
      </c>
      <c r="C8" t="str">
        <f>VLOOKUP(B8,xwalk!$A$1:$B$66,2,FALSE)</f>
        <v>Qatar</v>
      </c>
      <c r="D8" s="2">
        <v>332.56916313416247</v>
      </c>
      <c r="E8" s="2">
        <v>349.18537569645883</v>
      </c>
      <c r="F8" s="2">
        <v>525.32506031020318</v>
      </c>
      <c r="G8" s="2">
        <v>420.95887766283107</v>
      </c>
      <c r="H8" s="2">
        <v>88.389714528668605</v>
      </c>
      <c r="I8" s="2">
        <v>4.2059049150964709</v>
      </c>
    </row>
    <row r="9" spans="2:9" x14ac:dyDescent="0.2">
      <c r="B9" t="s">
        <v>40</v>
      </c>
      <c r="C9" t="str">
        <f>VLOOKUP(B9,xwalk!$A$1:$B$66,2,FALSE)</f>
        <v>Montenegro</v>
      </c>
      <c r="D9" s="2">
        <v>379.52364776490577</v>
      </c>
      <c r="E9" s="2">
        <v>334.78967301792954</v>
      </c>
      <c r="F9" s="2">
        <v>502.15375868934439</v>
      </c>
      <c r="G9" s="2">
        <v>424.37901375562251</v>
      </c>
      <c r="H9" s="2">
        <v>44.855365990716791</v>
      </c>
      <c r="I9" s="2">
        <v>7.386898300924833</v>
      </c>
    </row>
    <row r="10" spans="2:9" x14ac:dyDescent="0.2">
      <c r="B10" t="s">
        <v>11</v>
      </c>
      <c r="C10" t="str">
        <f>VLOOKUP(B10,xwalk!$A$1:$B$66,2,FALSE)</f>
        <v>Colombia</v>
      </c>
      <c r="D10" s="2">
        <v>371.18267500364612</v>
      </c>
      <c r="E10" s="2">
        <v>347.57089060684871</v>
      </c>
      <c r="F10" s="2">
        <v>503.31934269436545</v>
      </c>
      <c r="G10" s="2">
        <v>426.43480510656445</v>
      </c>
      <c r="H10" s="2">
        <v>55.252130102918308</v>
      </c>
      <c r="I10" s="2">
        <v>6.468670085911822</v>
      </c>
    </row>
    <row r="11" spans="2:9" x14ac:dyDescent="0.2">
      <c r="B11" t="s">
        <v>2</v>
      </c>
      <c r="C11" t="str">
        <f>VLOOKUP(B11,xwalk!$A$1:$B$66,2,FALSE)</f>
        <v>Argentina</v>
      </c>
      <c r="D11" s="2">
        <v>363.65728040064783</v>
      </c>
      <c r="E11" s="2">
        <v>379.87306548410459</v>
      </c>
      <c r="F11" s="2">
        <v>491.23507245605401</v>
      </c>
      <c r="G11" s="2">
        <v>426.62994143106829</v>
      </c>
      <c r="H11" s="2">
        <v>62.972661030420369</v>
      </c>
      <c r="I11" s="2">
        <v>6.9291332343578773</v>
      </c>
    </row>
    <row r="12" spans="2:9" x14ac:dyDescent="0.2">
      <c r="B12" t="s">
        <v>32</v>
      </c>
      <c r="C12" t="str">
        <f>VLOOKUP(B12,xwalk!$A$1:$B$66,2,FALSE)</f>
        <v>Kazakhstan</v>
      </c>
      <c r="D12" s="2">
        <v>395.19550394323903</v>
      </c>
      <c r="E12" s="2">
        <v>372.73714893294652</v>
      </c>
      <c r="F12" s="2">
        <v>478.25077287466274</v>
      </c>
      <c r="G12" s="2">
        <v>429.94419285014357</v>
      </c>
      <c r="H12" s="2">
        <v>34.74868890690459</v>
      </c>
      <c r="I12" s="2">
        <v>5.6968870018364495</v>
      </c>
    </row>
    <row r="13" spans="2:9" x14ac:dyDescent="0.2">
      <c r="B13" t="s">
        <v>30</v>
      </c>
      <c r="C13" t="str">
        <f>VLOOKUP(B13,xwalk!$A$1:$B$66,2,FALSE)</f>
        <v>Jordan</v>
      </c>
      <c r="D13" s="2">
        <v>354.10621420967385</v>
      </c>
      <c r="E13" s="2">
        <v>369.97135904477568</v>
      </c>
      <c r="F13" s="2">
        <v>469.80182498730937</v>
      </c>
      <c r="G13" s="2">
        <v>431.50687262924623</v>
      </c>
      <c r="H13" s="2">
        <v>77.40065841957238</v>
      </c>
      <c r="I13" s="2">
        <v>7.555199478624572</v>
      </c>
    </row>
    <row r="14" spans="2:9" x14ac:dyDescent="0.2">
      <c r="B14" t="s">
        <v>39</v>
      </c>
      <c r="C14" t="str">
        <f>VLOOKUP(B14,xwalk!$A$1:$B$66,2,FALSE)</f>
        <v>Mexico</v>
      </c>
      <c r="D14" s="2">
        <v>382.37762298398405</v>
      </c>
      <c r="E14" s="2">
        <v>362.58766919882777</v>
      </c>
      <c r="F14" s="2">
        <v>470.42269134187222</v>
      </c>
      <c r="G14" s="2">
        <v>436.44390061186306</v>
      </c>
      <c r="H14" s="2">
        <v>54.06627762787911</v>
      </c>
      <c r="I14" s="2">
        <v>3.1153537549408781</v>
      </c>
    </row>
    <row r="15" spans="2:9" x14ac:dyDescent="0.2">
      <c r="B15" t="s">
        <v>7</v>
      </c>
      <c r="C15" t="str">
        <f>VLOOKUP(B15,xwalk!$A$1:$B$66,2,FALSE)</f>
        <v>Brazil</v>
      </c>
      <c r="D15" s="2">
        <v>365.13068503674072</v>
      </c>
      <c r="E15" s="2">
        <v>350.31139820691078</v>
      </c>
      <c r="F15" s="2">
        <v>496.8870190899529</v>
      </c>
      <c r="G15" s="2">
        <v>439.6487862173056</v>
      </c>
      <c r="H15" s="2">
        <v>74.518101180564884</v>
      </c>
      <c r="I15" s="2">
        <v>5.7081572774093647</v>
      </c>
    </row>
    <row r="16" spans="2:9" x14ac:dyDescent="0.2">
      <c r="B16" t="s">
        <v>41</v>
      </c>
      <c r="C16" t="str">
        <f>VLOOKUP(B16,xwalk!$A$1:$B$66,2,FALSE)</f>
        <v>Malaysia</v>
      </c>
      <c r="D16" s="2">
        <v>372.16192273446518</v>
      </c>
      <c r="E16" s="2">
        <v>359.37096469455003</v>
      </c>
      <c r="F16" s="2">
        <v>481.25378454565271</v>
      </c>
      <c r="G16" s="2">
        <v>447.29427050529097</v>
      </c>
      <c r="H16" s="2">
        <v>75.132347770825717</v>
      </c>
      <c r="I16" s="2">
        <v>5.3102877795504044</v>
      </c>
    </row>
    <row r="17" spans="2:9" x14ac:dyDescent="0.2">
      <c r="B17" t="s">
        <v>62</v>
      </c>
      <c r="C17" t="str">
        <f>VLOOKUP(B17,xwalk!$A$1:$B$66,2,FALSE)</f>
        <v>Uruguay</v>
      </c>
      <c r="D17" s="2">
        <v>370.67439992622394</v>
      </c>
      <c r="E17" s="2">
        <v>361.50992038356628</v>
      </c>
      <c r="F17" s="2">
        <v>513.43843702910772</v>
      </c>
      <c r="G17" s="2">
        <v>447.69461501448905</v>
      </c>
      <c r="H17" s="2">
        <v>77.020215088265189</v>
      </c>
      <c r="I17" s="2">
        <v>7.6424120110380622</v>
      </c>
    </row>
    <row r="18" spans="2:9" x14ac:dyDescent="0.2">
      <c r="B18" t="s">
        <v>12</v>
      </c>
      <c r="C18" t="str">
        <f>VLOOKUP(B18,xwalk!$A$1:$B$66,2,FALSE)</f>
        <v>Costa Rica</v>
      </c>
      <c r="D18" s="2">
        <v>401.14766500006101</v>
      </c>
      <c r="E18" s="2">
        <v>388.91129959414548</v>
      </c>
      <c r="F18" s="2">
        <v>503.88570011862151</v>
      </c>
      <c r="G18" s="2">
        <v>450.29349481159937</v>
      </c>
      <c r="H18" s="2">
        <v>49.145829811538363</v>
      </c>
      <c r="I18" s="2">
        <v>7.325716421085434</v>
      </c>
    </row>
    <row r="19" spans="2:9" x14ac:dyDescent="0.2">
      <c r="B19" t="s">
        <v>51</v>
      </c>
      <c r="C19" t="str">
        <f>VLOOKUP(B19,xwalk!$A$1:$B$66,2,FALSE)</f>
        <v>Romania</v>
      </c>
      <c r="D19" s="2">
        <v>400.70065147726456</v>
      </c>
      <c r="E19" s="2">
        <v>417.61172699113189</v>
      </c>
      <c r="F19" s="2">
        <v>530.99258101008604</v>
      </c>
      <c r="G19" s="2">
        <v>452.91663269161512</v>
      </c>
      <c r="H19" s="2">
        <v>52.215981214350535</v>
      </c>
      <c r="I19" s="2">
        <v>7.0558564465002016</v>
      </c>
    </row>
    <row r="20" spans="2:9" x14ac:dyDescent="0.2">
      <c r="B20" t="s">
        <v>54</v>
      </c>
      <c r="C20" t="str">
        <f>VLOOKUP(B20,xwalk!$A$1:$B$66,2,FALSE)</f>
        <v>Serbia</v>
      </c>
      <c r="D20" s="2">
        <v>400.3760101265384</v>
      </c>
      <c r="E20" s="2">
        <v>372.03260185604177</v>
      </c>
      <c r="F20" s="2">
        <v>529.37963020477343</v>
      </c>
      <c r="G20" s="2">
        <v>455.30671586074453</v>
      </c>
      <c r="H20" s="2">
        <v>54.930705734206107</v>
      </c>
      <c r="I20" s="2">
        <v>7.0894956242346652</v>
      </c>
    </row>
    <row r="21" spans="2:9" x14ac:dyDescent="0.2">
      <c r="B21" t="s">
        <v>59</v>
      </c>
      <c r="C21" t="str">
        <f>VLOOKUP(B21,xwalk!$A$1:$B$66,2,FALSE)</f>
        <v>Thailand</v>
      </c>
      <c r="D21" s="2">
        <v>401.13293629891621</v>
      </c>
      <c r="E21" s="2">
        <v>396.46506768758667</v>
      </c>
      <c r="F21" s="2">
        <v>537.875260231727</v>
      </c>
      <c r="G21" s="2">
        <v>458.529943548353</v>
      </c>
      <c r="H21" s="2">
        <v>57.397007249436847</v>
      </c>
      <c r="I21" s="2">
        <v>5.2147595752538827</v>
      </c>
    </row>
    <row r="22" spans="2:9" x14ac:dyDescent="0.2">
      <c r="B22" t="s">
        <v>6</v>
      </c>
      <c r="C22" t="str">
        <f>VLOOKUP(B22,xwalk!$A$1:$B$66,2,FALSE)</f>
        <v>Bulgaria</v>
      </c>
      <c r="D22" s="2">
        <v>374.8054390508097</v>
      </c>
      <c r="E22" s="2">
        <v>400.3118669492797</v>
      </c>
      <c r="F22" s="2">
        <v>567.55263548744722</v>
      </c>
      <c r="G22" s="2">
        <v>466.6663353547799</v>
      </c>
      <c r="H22" s="2">
        <v>91.860896303970137</v>
      </c>
      <c r="I22" s="2">
        <v>9.4513076922508308</v>
      </c>
    </row>
    <row r="23" spans="2:9" x14ac:dyDescent="0.2">
      <c r="B23" t="s">
        <v>57</v>
      </c>
      <c r="C23" t="str">
        <f>VLOOKUP(B23,xwalk!$A$1:$B$66,2,FALSE)</f>
        <v>Sweden</v>
      </c>
      <c r="D23" s="2">
        <v>475.1006306556028</v>
      </c>
      <c r="E23" s="2">
        <v>388.89128303254688</v>
      </c>
      <c r="F23" s="2">
        <v>566.35916676721365</v>
      </c>
      <c r="G23" s="2">
        <v>472.11922423028511</v>
      </c>
      <c r="H23" s="2">
        <v>-2.9814064253177666</v>
      </c>
      <c r="I23" s="2">
        <v>6.3619092736165284</v>
      </c>
    </row>
    <row r="24" spans="2:9" x14ac:dyDescent="0.2">
      <c r="B24" t="s">
        <v>10</v>
      </c>
      <c r="C24" t="str">
        <f>VLOOKUP(B24,xwalk!$A$1:$B$66,2,FALSE)</f>
        <v>Chile</v>
      </c>
      <c r="D24" s="2">
        <v>399.33382227624082</v>
      </c>
      <c r="E24" s="2">
        <v>370.39917253498908</v>
      </c>
      <c r="F24" s="2">
        <v>528.22462244215239</v>
      </c>
      <c r="G24" s="2">
        <v>472.97335232716546</v>
      </c>
      <c r="H24" s="2">
        <v>73.639530050924634</v>
      </c>
      <c r="I24" s="2">
        <v>4.9270740843478826</v>
      </c>
    </row>
    <row r="25" spans="2:9" x14ac:dyDescent="0.2">
      <c r="B25" t="s">
        <v>61</v>
      </c>
      <c r="C25" t="str">
        <f>VLOOKUP(B25,xwalk!$A$1:$B$66,2,FALSE)</f>
        <v>Turkey</v>
      </c>
      <c r="D25" s="2">
        <v>430.39098681089155</v>
      </c>
      <c r="E25" s="2">
        <v>405.30058548208802</v>
      </c>
      <c r="F25" s="2">
        <v>550.21142509153015</v>
      </c>
      <c r="G25" s="2">
        <v>476.25953181869028</v>
      </c>
      <c r="H25" s="2">
        <v>45.868545007798701</v>
      </c>
      <c r="I25" s="2">
        <v>7.285278481786432</v>
      </c>
    </row>
    <row r="26" spans="2:9" x14ac:dyDescent="0.2">
      <c r="B26" t="s">
        <v>1</v>
      </c>
      <c r="C26" t="str">
        <f>VLOOKUP(B26,xwalk!$A$1:$B$66,2,FALSE)</f>
        <v>United Arab Emirates</v>
      </c>
      <c r="D26" s="2">
        <v>392.5740543987813</v>
      </c>
      <c r="E26" s="2">
        <v>352.0410427379984</v>
      </c>
      <c r="F26" s="2">
        <v>536.43631522270357</v>
      </c>
      <c r="G26" s="2">
        <v>480.70930863549347</v>
      </c>
      <c r="H26" s="2">
        <v>88.135254236712228</v>
      </c>
      <c r="I26" s="2">
        <v>5.9965901786373497</v>
      </c>
    </row>
    <row r="27" spans="2:9" x14ac:dyDescent="0.2">
      <c r="B27" t="s">
        <v>21</v>
      </c>
      <c r="C27" t="str">
        <f>VLOOKUP(B27,xwalk!$A$1:$B$66,2,FALSE)</f>
        <v>Greece</v>
      </c>
      <c r="D27" s="2">
        <v>431.61523510459301</v>
      </c>
      <c r="E27" s="2">
        <v>396.95752666475386</v>
      </c>
      <c r="F27" s="2">
        <v>529.87337584964826</v>
      </c>
      <c r="G27" s="2">
        <v>482.22040047649335</v>
      </c>
      <c r="H27" s="2">
        <v>50.605165371900284</v>
      </c>
      <c r="I27" s="2">
        <v>7.585397767551699</v>
      </c>
    </row>
    <row r="28" spans="2:9" x14ac:dyDescent="0.2">
      <c r="B28" t="s">
        <v>27</v>
      </c>
      <c r="C28" t="str">
        <f>VLOOKUP(B28,xwalk!$A$1:$B$66,2,FALSE)</f>
        <v>Iceland</v>
      </c>
      <c r="D28" s="2">
        <v>453.79220349531289</v>
      </c>
      <c r="E28" s="2">
        <v>471.59482914772519</v>
      </c>
      <c r="F28" s="2">
        <v>555.39730451110393</v>
      </c>
      <c r="G28" s="2">
        <v>483.47439428108828</v>
      </c>
      <c r="H28" s="2">
        <v>29.682190785775358</v>
      </c>
      <c r="I28" s="2">
        <v>8.2852415663277057</v>
      </c>
    </row>
    <row r="29" spans="2:9" x14ac:dyDescent="0.2">
      <c r="B29" t="s">
        <v>52</v>
      </c>
      <c r="C29" t="str">
        <f>VLOOKUP(B29,xwalk!$A$1:$B$66,2,FALSE)</f>
        <v>Russian Federation</v>
      </c>
      <c r="D29" s="2">
        <v>457.02879551560022</v>
      </c>
      <c r="E29" s="2">
        <v>413.92621380048416</v>
      </c>
      <c r="F29" s="2">
        <v>541.58822787669885</v>
      </c>
      <c r="G29" s="2">
        <v>486.71126399910764</v>
      </c>
      <c r="H29" s="2">
        <v>29.682468483507503</v>
      </c>
      <c r="I29" s="2">
        <v>6.6586354144613171</v>
      </c>
    </row>
    <row r="30" spans="2:9" x14ac:dyDescent="0.2">
      <c r="B30" t="s">
        <v>50</v>
      </c>
      <c r="C30" t="str">
        <f>VLOOKUP(B30,xwalk!$A$1:$B$66,2,FALSE)</f>
        <v>Perm(Russian Federation)</v>
      </c>
      <c r="D30" s="2">
        <v>447.4019311824411</v>
      </c>
      <c r="E30" s="2">
        <v>382.70808618256052</v>
      </c>
      <c r="F30" s="2">
        <v>565.02254088503264</v>
      </c>
      <c r="G30" s="2">
        <v>499.76541820582315</v>
      </c>
      <c r="H30" s="2">
        <v>52.363487023382085</v>
      </c>
      <c r="I30" s="2">
        <v>13.983087799098113</v>
      </c>
    </row>
    <row r="31" spans="2:9" x14ac:dyDescent="0.2">
      <c r="B31" t="s">
        <v>28</v>
      </c>
      <c r="C31" t="str">
        <f>VLOOKUP(B31,xwalk!$A$1:$B$66,2,FALSE)</f>
        <v>Israel</v>
      </c>
      <c r="D31" s="2">
        <v>416.06298180176174</v>
      </c>
      <c r="E31" s="2">
        <v>381.19466828765098</v>
      </c>
      <c r="F31" s="2">
        <v>561.91434428202194</v>
      </c>
      <c r="G31" s="2">
        <v>502.77683161459828</v>
      </c>
      <c r="H31" s="2">
        <v>86.713849812836585</v>
      </c>
      <c r="I31" s="2">
        <v>10.628061831177273</v>
      </c>
    </row>
    <row r="32" spans="2:9" x14ac:dyDescent="0.2">
      <c r="B32" t="s">
        <v>55</v>
      </c>
      <c r="C32" t="str">
        <f>VLOOKUP(B32,xwalk!$A$1:$B$66,2,FALSE)</f>
        <v>Slovak Republic</v>
      </c>
      <c r="D32" s="2">
        <v>419.83936849632704</v>
      </c>
      <c r="E32" s="2">
        <v>366.84958421590329</v>
      </c>
      <c r="F32" s="2">
        <v>572.59064699453324</v>
      </c>
      <c r="G32" s="2">
        <v>503.424672147389</v>
      </c>
      <c r="H32" s="2">
        <v>83.585303651061892</v>
      </c>
      <c r="I32" s="2">
        <v>8.5331958879628598</v>
      </c>
    </row>
    <row r="33" spans="2:9" x14ac:dyDescent="0.2">
      <c r="B33" t="s">
        <v>35</v>
      </c>
      <c r="C33" t="str">
        <f>VLOOKUP(B33,xwalk!$A$1:$B$66,2,FALSE)</f>
        <v>Lithuania</v>
      </c>
      <c r="D33" s="2">
        <v>456.51519902978026</v>
      </c>
      <c r="E33" s="2">
        <v>420.75589979637056</v>
      </c>
      <c r="F33" s="2">
        <v>577.26382133966354</v>
      </c>
      <c r="G33" s="2">
        <v>507.94540724411604</v>
      </c>
      <c r="H33" s="2">
        <v>51.430208214335721</v>
      </c>
      <c r="I33" s="2">
        <v>7.1178152831044459</v>
      </c>
    </row>
    <row r="34" spans="2:9" x14ac:dyDescent="0.2">
      <c r="B34" t="s">
        <v>23</v>
      </c>
      <c r="C34" t="str">
        <f>VLOOKUP(B34,xwalk!$A$1:$B$66,2,FALSE)</f>
        <v>Croatia</v>
      </c>
      <c r="D34" s="2">
        <v>446.72199643152976</v>
      </c>
      <c r="E34" s="2">
        <v>417.60761338431843</v>
      </c>
      <c r="F34" s="2">
        <v>575.67174583962685</v>
      </c>
      <c r="G34" s="2">
        <v>512.17544580407628</v>
      </c>
      <c r="H34" s="2">
        <v>65.453449372546658</v>
      </c>
      <c r="I34" s="2">
        <v>6.0793346868462832</v>
      </c>
    </row>
    <row r="35" spans="2:9" x14ac:dyDescent="0.2">
      <c r="B35" t="s">
        <v>47</v>
      </c>
      <c r="C35" t="str">
        <f>VLOOKUP(B35,xwalk!$A$1:$B$66,2,FALSE)</f>
        <v>Portugal</v>
      </c>
      <c r="D35" s="2">
        <v>445.53669090334438</v>
      </c>
      <c r="E35" s="2">
        <v>393.18098048126711</v>
      </c>
      <c r="F35" s="2">
        <v>590.93353314865067</v>
      </c>
      <c r="G35" s="2">
        <v>513.06001384876618</v>
      </c>
      <c r="H35" s="2">
        <v>67.523322945421839</v>
      </c>
      <c r="I35" s="2">
        <v>7.9231370847600564</v>
      </c>
    </row>
    <row r="36" spans="2:9" x14ac:dyDescent="0.2">
      <c r="B36" t="s">
        <v>19</v>
      </c>
      <c r="C36" t="str">
        <f>VLOOKUP(B36,xwalk!$A$1:$B$66,2,FALSE)</f>
        <v>France</v>
      </c>
      <c r="D36" s="2">
        <v>448.04919834183642</v>
      </c>
      <c r="E36" s="2">
        <v>401.15320570620702</v>
      </c>
      <c r="F36" s="2">
        <v>600.60489891462464</v>
      </c>
      <c r="G36" s="2">
        <v>515.33656395837011</v>
      </c>
      <c r="H36" s="2">
        <v>67.287365616533592</v>
      </c>
      <c r="I36" s="2">
        <v>9.5563746213893808</v>
      </c>
    </row>
    <row r="37" spans="2:9" x14ac:dyDescent="0.2">
      <c r="B37" t="s">
        <v>37</v>
      </c>
      <c r="C37" t="str">
        <f>VLOOKUP(B37,xwalk!$A$1:$B$66,2,FALSE)</f>
        <v>Latvia</v>
      </c>
      <c r="D37" s="2">
        <v>476.89731496690194</v>
      </c>
      <c r="E37" s="2">
        <v>422.55285921437849</v>
      </c>
      <c r="F37" s="2">
        <v>572.0236060430434</v>
      </c>
      <c r="G37" s="2">
        <v>515.78270738267076</v>
      </c>
      <c r="H37" s="2">
        <v>38.885392415768777</v>
      </c>
      <c r="I37" s="2">
        <v>8.4893829374219276</v>
      </c>
    </row>
    <row r="38" spans="2:9" x14ac:dyDescent="0.2">
      <c r="B38" t="s">
        <v>36</v>
      </c>
      <c r="C38" t="str">
        <f>VLOOKUP(B38,xwalk!$A$1:$B$66,2,FALSE)</f>
        <v>Luxembourg</v>
      </c>
      <c r="D38" s="2">
        <v>440.39580586440047</v>
      </c>
      <c r="E38" s="2">
        <v>413.90577948114446</v>
      </c>
      <c r="F38" s="2">
        <v>603.06429353873284</v>
      </c>
      <c r="G38" s="2">
        <v>516.43553787900896</v>
      </c>
      <c r="H38" s="2">
        <v>76.039732014608447</v>
      </c>
      <c r="I38" s="2">
        <v>7.1654041950111695</v>
      </c>
    </row>
    <row r="39" spans="2:9" x14ac:dyDescent="0.2">
      <c r="B39" t="s">
        <v>16</v>
      </c>
      <c r="C39" t="str">
        <f>VLOOKUP(B39,xwalk!$A$1:$B$66,2,FALSE)</f>
        <v>Spain</v>
      </c>
      <c r="D39" s="2">
        <v>446.32239037273041</v>
      </c>
      <c r="E39" s="2">
        <v>426.85315869339166</v>
      </c>
      <c r="F39" s="2">
        <v>563.67557744137218</v>
      </c>
      <c r="G39" s="2">
        <v>520.10210122584715</v>
      </c>
      <c r="H39" s="2">
        <v>73.779710853116725</v>
      </c>
      <c r="I39" s="2">
        <v>6.3901858986002278</v>
      </c>
    </row>
    <row r="40" spans="2:9" x14ac:dyDescent="0.2">
      <c r="B40" t="s">
        <v>63</v>
      </c>
      <c r="C40" t="str">
        <f>VLOOKUP(B40,xwalk!$A$1:$B$66,2,FALSE)</f>
        <v>United States of America</v>
      </c>
      <c r="D40" s="2">
        <v>450.29910093817489</v>
      </c>
      <c r="E40" s="2">
        <v>398.97770416336942</v>
      </c>
      <c r="F40" s="2">
        <v>605.62759266886474</v>
      </c>
      <c r="G40" s="2">
        <v>522.69592598474514</v>
      </c>
      <c r="H40" s="2">
        <v>72.396825046570285</v>
      </c>
      <c r="I40" s="2">
        <v>8.442089053608715</v>
      </c>
    </row>
    <row r="41" spans="2:9" x14ac:dyDescent="0.2">
      <c r="B41" t="s">
        <v>29</v>
      </c>
      <c r="C41" t="str">
        <f>VLOOKUP(B41,xwalk!$A$1:$B$66,2,FALSE)</f>
        <v>Italy</v>
      </c>
      <c r="D41" s="2">
        <v>446.44128638873372</v>
      </c>
      <c r="E41" s="2">
        <v>417.67577625310616</v>
      </c>
      <c r="F41" s="2">
        <v>585.58255789531961</v>
      </c>
      <c r="G41" s="2">
        <v>522.90674468890927</v>
      </c>
      <c r="H41" s="2">
        <v>76.465458300175456</v>
      </c>
      <c r="I41" s="2">
        <v>4.7454876406889568</v>
      </c>
    </row>
    <row r="42" spans="2:9" x14ac:dyDescent="0.2">
      <c r="B42" t="s">
        <v>24</v>
      </c>
      <c r="C42" t="str">
        <f>VLOOKUP(B42,xwalk!$A$1:$B$66,2,FALSE)</f>
        <v>Hungary</v>
      </c>
      <c r="D42" s="2">
        <v>452.76435308198364</v>
      </c>
      <c r="E42" s="2">
        <v>399.909460574126</v>
      </c>
      <c r="F42" s="2">
        <v>592.21007412482311</v>
      </c>
      <c r="G42" s="2">
        <v>523.43914982501303</v>
      </c>
      <c r="H42" s="2">
        <v>70.674796743029432</v>
      </c>
      <c r="I42" s="2">
        <v>7.992456124731838</v>
      </c>
    </row>
    <row r="43" spans="2:9" x14ac:dyDescent="0.2">
      <c r="B43" t="s">
        <v>15</v>
      </c>
      <c r="C43" t="str">
        <f>VLOOKUP(B43,xwalk!$A$1:$B$66,2,FALSE)</f>
        <v>Denmark</v>
      </c>
      <c r="D43" s="2">
        <v>457.18276685443084</v>
      </c>
      <c r="E43" s="2">
        <v>421.61983705803499</v>
      </c>
      <c r="F43" s="2">
        <v>574.24587506842954</v>
      </c>
      <c r="G43" s="2">
        <v>526.60029336306195</v>
      </c>
      <c r="H43" s="2">
        <v>69.417526508631198</v>
      </c>
      <c r="I43" s="2">
        <v>7.5235227190929148</v>
      </c>
    </row>
    <row r="44" spans="2:9" x14ac:dyDescent="0.2">
      <c r="B44" t="s">
        <v>9</v>
      </c>
      <c r="C44" t="str">
        <f>VLOOKUP(B44,xwalk!$A$1:$B$66,2,FALSE)</f>
        <v>Switzerland</v>
      </c>
      <c r="D44" s="2">
        <v>476.06058075064033</v>
      </c>
      <c r="E44" s="2">
        <v>418.41141135174223</v>
      </c>
      <c r="F44" s="2">
        <v>617.60412320367845</v>
      </c>
      <c r="G44" s="2">
        <v>529.18372337238191</v>
      </c>
      <c r="H44" s="2">
        <v>53.123142621741501</v>
      </c>
      <c r="I44" s="2">
        <v>6.8614060295280428</v>
      </c>
    </row>
    <row r="45" spans="2:9" x14ac:dyDescent="0.2">
      <c r="B45" t="s">
        <v>4</v>
      </c>
      <c r="C45" t="str">
        <f>VLOOKUP(B45,xwalk!$A$1:$B$66,2,FALSE)</f>
        <v>Austria</v>
      </c>
      <c r="D45" s="2">
        <v>462.76102589930764</v>
      </c>
      <c r="E45" s="2">
        <v>438.2007090361638</v>
      </c>
      <c r="F45" s="2">
        <v>605.03034239312592</v>
      </c>
      <c r="G45" s="2">
        <v>531.74635961735055</v>
      </c>
      <c r="H45" s="2">
        <v>68.98533371804298</v>
      </c>
      <c r="I45" s="2">
        <v>7.0533601783456108</v>
      </c>
    </row>
    <row r="46" spans="2:9" x14ac:dyDescent="0.2">
      <c r="B46" t="s">
        <v>13</v>
      </c>
      <c r="C46" t="str">
        <f>VLOOKUP(B46,xwalk!$A$1:$B$66,2,FALSE)</f>
        <v>Czech Republic</v>
      </c>
      <c r="D46" s="2">
        <v>472.95939302703113</v>
      </c>
      <c r="E46" s="2">
        <v>433.03132536161814</v>
      </c>
      <c r="F46" s="2">
        <v>600.03904282527662</v>
      </c>
      <c r="G46" s="2">
        <v>535.97710442549521</v>
      </c>
      <c r="H46" s="2">
        <v>63.017711398464179</v>
      </c>
      <c r="I46" s="2">
        <v>6.7471187048454659</v>
      </c>
    </row>
    <row r="47" spans="2:9" x14ac:dyDescent="0.2">
      <c r="B47" t="s">
        <v>56</v>
      </c>
      <c r="C47" t="str">
        <f>VLOOKUP(B47,xwalk!$A$1:$B$66,2,FALSE)</f>
        <v>Slovenia</v>
      </c>
      <c r="D47" s="2">
        <v>469.5567810852026</v>
      </c>
      <c r="E47" s="2">
        <v>424.94228294987698</v>
      </c>
      <c r="F47" s="2">
        <v>610.78452721817428</v>
      </c>
      <c r="G47" s="2">
        <v>537.62406792834224</v>
      </c>
      <c r="H47" s="2">
        <v>68.067286843139627</v>
      </c>
      <c r="I47" s="2">
        <v>7.4303649725242309</v>
      </c>
    </row>
    <row r="48" spans="2:9" x14ac:dyDescent="0.2">
      <c r="B48" t="s">
        <v>5</v>
      </c>
      <c r="C48" t="str">
        <f>VLOOKUP(B48,xwalk!$A$1:$B$66,2,FALSE)</f>
        <v>Belgium</v>
      </c>
      <c r="D48" s="2">
        <v>433.63310943357038</v>
      </c>
      <c r="E48" s="2">
        <v>416.287756214735</v>
      </c>
      <c r="F48" s="2">
        <v>607.15578714106039</v>
      </c>
      <c r="G48" s="2">
        <v>543.27861629554639</v>
      </c>
      <c r="H48" s="2">
        <v>109.64550686197602</v>
      </c>
      <c r="I48" s="2">
        <v>6.5511715791869909</v>
      </c>
    </row>
    <row r="49" spans="2:9" x14ac:dyDescent="0.2">
      <c r="B49" t="s">
        <v>34</v>
      </c>
      <c r="C49" t="str">
        <f>VLOOKUP(B49,xwalk!$A$1:$B$66,2,FALSE)</f>
        <v>Liechtenstein</v>
      </c>
      <c r="D49" s="2">
        <v>463.2064599986561</v>
      </c>
      <c r="E49" s="2">
        <v>437.9497882957769</v>
      </c>
      <c r="F49" s="2">
        <v>620.70185958821423</v>
      </c>
      <c r="G49" s="2">
        <v>543.42950419060969</v>
      </c>
      <c r="H49" s="2">
        <v>80.223044191953448</v>
      </c>
      <c r="I49" s="2">
        <v>27.860842147900765</v>
      </c>
    </row>
    <row r="50" spans="2:9" x14ac:dyDescent="0.2">
      <c r="B50" t="s">
        <v>46</v>
      </c>
      <c r="C50" t="str">
        <f>VLOOKUP(B50,xwalk!$A$1:$B$66,2,FALSE)</f>
        <v>Poland</v>
      </c>
      <c r="D50" s="2">
        <v>488.21919310717021</v>
      </c>
      <c r="E50" s="2">
        <v>452.70120422278683</v>
      </c>
      <c r="F50" s="2">
        <v>616.45358093019161</v>
      </c>
      <c r="G50" s="2">
        <v>544.20783853804903</v>
      </c>
      <c r="H50" s="2">
        <v>55.988645430878705</v>
      </c>
      <c r="I50" s="2">
        <v>6.999647687460163</v>
      </c>
    </row>
    <row r="51" spans="2:9" x14ac:dyDescent="0.2">
      <c r="B51" t="s">
        <v>14</v>
      </c>
      <c r="C51" t="str">
        <f>VLOOKUP(B51,xwalk!$A$1:$B$66,2,FALSE)</f>
        <v>Germany</v>
      </c>
      <c r="D51" s="2">
        <v>493.3431294766454</v>
      </c>
      <c r="E51" s="2">
        <v>434.36908653718069</v>
      </c>
      <c r="F51" s="2">
        <v>631.9322775371744</v>
      </c>
      <c r="G51" s="2">
        <v>549.15099192923526</v>
      </c>
      <c r="H51" s="2">
        <v>55.807862452589852</v>
      </c>
      <c r="I51" s="2">
        <v>8.7927142432460652</v>
      </c>
    </row>
    <row r="52" spans="2:9" x14ac:dyDescent="0.2">
      <c r="B52" t="s">
        <v>58</v>
      </c>
      <c r="C52" t="str">
        <f>VLOOKUP(B52,xwalk!$A$1:$B$66,2,FALSE)</f>
        <v>Chinese Taipei</v>
      </c>
      <c r="D52" s="2">
        <v>471.27725972258207</v>
      </c>
      <c r="E52" s="2">
        <v>430.98170326959183</v>
      </c>
      <c r="F52" s="2">
        <v>601.47857475331637</v>
      </c>
      <c r="G52" s="2">
        <v>550.87309707867394</v>
      </c>
      <c r="H52" s="2">
        <v>79.595837356091877</v>
      </c>
      <c r="I52" s="2">
        <v>6.5690259160698217</v>
      </c>
    </row>
    <row r="53" spans="2:9" x14ac:dyDescent="0.2">
      <c r="B53" t="s">
        <v>17</v>
      </c>
      <c r="C53" t="str">
        <f>VLOOKUP(B53,xwalk!$A$1:$B$66,2,FALSE)</f>
        <v>Estonia</v>
      </c>
      <c r="D53" s="2">
        <v>518.31857263913889</v>
      </c>
      <c r="E53" s="2">
        <v>469.21065809222773</v>
      </c>
      <c r="F53" s="2">
        <v>616.34650688127658</v>
      </c>
      <c r="G53" s="2">
        <v>551.46884711952669</v>
      </c>
      <c r="H53" s="2">
        <v>33.150274480387729</v>
      </c>
      <c r="I53" s="2">
        <v>6.4603727733100955</v>
      </c>
    </row>
    <row r="54" spans="2:9" x14ac:dyDescent="0.2">
      <c r="B54" t="s">
        <v>26</v>
      </c>
      <c r="C54" t="str">
        <f>VLOOKUP(B54,xwalk!$A$1:$B$66,2,FALSE)</f>
        <v>Ireland</v>
      </c>
      <c r="D54" s="2">
        <v>461.20896698396655</v>
      </c>
      <c r="E54" s="2">
        <v>442.2232333531017</v>
      </c>
      <c r="F54" s="2">
        <v>598.7782058916107</v>
      </c>
      <c r="G54" s="2">
        <v>552.29619898483395</v>
      </c>
      <c r="H54" s="2">
        <v>91.087232000867488</v>
      </c>
      <c r="I54" s="2">
        <v>5.7356238077792456</v>
      </c>
    </row>
    <row r="55" spans="2:9" x14ac:dyDescent="0.2">
      <c r="B55" t="s">
        <v>8</v>
      </c>
      <c r="C55" t="str">
        <f>VLOOKUP(B55,xwalk!$A$1:$B$66,2,FALSE)</f>
        <v>Canada</v>
      </c>
      <c r="D55" s="2">
        <v>483.35221214924263</v>
      </c>
      <c r="E55" s="2">
        <v>446.32342907489323</v>
      </c>
      <c r="F55" s="2">
        <v>604.15548171199612</v>
      </c>
      <c r="G55" s="2">
        <v>555.20601326630197</v>
      </c>
      <c r="H55" s="2">
        <v>71.853801117059376</v>
      </c>
      <c r="I55" s="2">
        <v>5.485093792008068</v>
      </c>
    </row>
    <row r="56" spans="2:9" x14ac:dyDescent="0.2">
      <c r="B56" t="s">
        <v>20</v>
      </c>
      <c r="C56" t="str">
        <f>VLOOKUP(B56,xwalk!$A$1:$B$66,2,FALSE)</f>
        <v>United Kingdom</v>
      </c>
      <c r="D56" s="2">
        <v>451.68250752947438</v>
      </c>
      <c r="E56" s="2">
        <v>448.88664861040479</v>
      </c>
      <c r="F56" s="2">
        <v>635.03372685100567</v>
      </c>
      <c r="G56" s="2">
        <v>557.4035563450301</v>
      </c>
      <c r="H56" s="2">
        <v>105.72104881555575</v>
      </c>
      <c r="I56" s="2">
        <v>7.2686518553726236</v>
      </c>
    </row>
    <row r="57" spans="2:9" x14ac:dyDescent="0.2">
      <c r="B57" t="s">
        <v>42</v>
      </c>
      <c r="C57" t="str">
        <f>VLOOKUP(B57,xwalk!$A$1:$B$66,2,FALSE)</f>
        <v>Netherlands</v>
      </c>
      <c r="D57" s="2">
        <v>449.67805554507453</v>
      </c>
      <c r="E57" s="2">
        <v>440.30076904398067</v>
      </c>
      <c r="F57" s="2">
        <v>636.92453534061372</v>
      </c>
      <c r="G57" s="2">
        <v>559.4501522045673</v>
      </c>
      <c r="H57" s="2">
        <v>109.77209665949277</v>
      </c>
      <c r="I57" s="2">
        <v>10.18224077572407</v>
      </c>
    </row>
    <row r="58" spans="2:9" x14ac:dyDescent="0.2">
      <c r="B58" t="s">
        <v>44</v>
      </c>
      <c r="C58" t="str">
        <f>VLOOKUP(B58,xwalk!$A$1:$B$66,2,FALSE)</f>
        <v>New Zealand</v>
      </c>
      <c r="D58" s="2">
        <v>456.06845945678356</v>
      </c>
      <c r="E58" s="2">
        <v>433.44641269450761</v>
      </c>
      <c r="F58" s="2">
        <v>650.00404908872349</v>
      </c>
      <c r="G58" s="2">
        <v>559.94368951062722</v>
      </c>
      <c r="H58" s="2">
        <v>103.87523005384361</v>
      </c>
      <c r="I58" s="2">
        <v>8.793309038414769</v>
      </c>
    </row>
    <row r="59" spans="2:9" x14ac:dyDescent="0.2">
      <c r="B59" t="s">
        <v>38</v>
      </c>
      <c r="C59" t="str">
        <f>VLOOKUP(B59,xwalk!$A$1:$B$66,2,FALSE)</f>
        <v>Macao-China</v>
      </c>
      <c r="D59" s="2">
        <v>474.06996451918621</v>
      </c>
      <c r="E59" s="2">
        <v>438.96553520612679</v>
      </c>
      <c r="F59" s="2">
        <v>553.96987979645553</v>
      </c>
      <c r="G59" s="2">
        <v>560.44897651263307</v>
      </c>
      <c r="H59" s="2">
        <v>86.379011993446909</v>
      </c>
      <c r="I59" s="2">
        <v>5.4179967354334071</v>
      </c>
    </row>
    <row r="60" spans="2:9" x14ac:dyDescent="0.2">
      <c r="B60" t="s">
        <v>64</v>
      </c>
      <c r="C60" t="str">
        <f>VLOOKUP(B60,xwalk!$A$1:$B$66,2,FALSE)</f>
        <v>Viet Nam</v>
      </c>
      <c r="D60" s="2">
        <v>490.71841239264899</v>
      </c>
      <c r="E60" s="2">
        <v>462.08742957503603</v>
      </c>
      <c r="F60" s="2">
        <v>584.8697592026208</v>
      </c>
      <c r="G60" s="2">
        <v>563.2452375229218</v>
      </c>
      <c r="H60" s="2">
        <v>72.526825130272798</v>
      </c>
      <c r="I60" s="2">
        <v>8.5695301361082485</v>
      </c>
    </row>
    <row r="61" spans="2:9" x14ac:dyDescent="0.2">
      <c r="B61" t="s">
        <v>3</v>
      </c>
      <c r="C61" t="str">
        <f>VLOOKUP(B61,xwalk!$A$1:$B$66,2,FALSE)</f>
        <v>Australia</v>
      </c>
      <c r="D61" s="2">
        <v>459.30518955258589</v>
      </c>
      <c r="E61" s="2">
        <v>426.38768963801158</v>
      </c>
      <c r="F61" s="2">
        <v>637.5534719094685</v>
      </c>
      <c r="G61" s="2">
        <v>566.82706596748858</v>
      </c>
      <c r="H61" s="2">
        <v>107.52187641490271</v>
      </c>
      <c r="I61" s="2">
        <v>4.4727030564561856</v>
      </c>
    </row>
    <row r="62" spans="2:9" x14ac:dyDescent="0.2">
      <c r="B62" t="s">
        <v>18</v>
      </c>
      <c r="C62" t="str">
        <f>VLOOKUP(B62,xwalk!$A$1:$B$66,2,FALSE)</f>
        <v>Finland</v>
      </c>
      <c r="D62" s="2">
        <v>499.76080483374062</v>
      </c>
      <c r="E62" s="2">
        <v>461.63323873193514</v>
      </c>
      <c r="F62" s="2">
        <v>636.56148965056968</v>
      </c>
      <c r="G62" s="2">
        <v>572.35529128380222</v>
      </c>
      <c r="H62" s="2">
        <v>72.594486450061552</v>
      </c>
      <c r="I62" s="2">
        <v>5.6016641251718884</v>
      </c>
    </row>
    <row r="63" spans="2:9" x14ac:dyDescent="0.2">
      <c r="B63" t="s">
        <v>33</v>
      </c>
      <c r="C63" t="str">
        <f>VLOOKUP(B63,xwalk!$A$1:$B$66,2,FALSE)</f>
        <v>Korea</v>
      </c>
      <c r="D63" s="2">
        <v>479.51854748642393</v>
      </c>
      <c r="E63" s="2">
        <v>448.92299884769318</v>
      </c>
      <c r="F63" s="2">
        <v>598.52742896409234</v>
      </c>
      <c r="G63" s="2">
        <v>580.71169407068282</v>
      </c>
      <c r="H63" s="2">
        <v>101.19314658425886</v>
      </c>
      <c r="I63" s="2">
        <v>8.9836245744167424</v>
      </c>
    </row>
    <row r="64" spans="2:9" x14ac:dyDescent="0.2">
      <c r="B64" t="s">
        <v>31</v>
      </c>
      <c r="C64" t="str">
        <f>VLOOKUP(B64,xwalk!$A$1:$B$66,2,FALSE)</f>
        <v>Japan</v>
      </c>
      <c r="D64" s="2">
        <v>493.36652322225041</v>
      </c>
      <c r="E64" s="2">
        <v>475.51215255948802</v>
      </c>
      <c r="F64" s="2">
        <v>617.52681933218923</v>
      </c>
      <c r="G64" s="2">
        <v>584.44292410795288</v>
      </c>
      <c r="H64" s="2">
        <v>91.076400885702512</v>
      </c>
      <c r="I64" s="2">
        <v>6.9575788496604352</v>
      </c>
    </row>
    <row r="65" spans="2:9" x14ac:dyDescent="0.2">
      <c r="B65" t="s">
        <v>22</v>
      </c>
      <c r="C65" t="str">
        <f>VLOOKUP(B65,xwalk!$A$1:$B$66,2,FALSE)</f>
        <v>Hong Kong-China</v>
      </c>
      <c r="D65" s="2">
        <v>516.85186584552503</v>
      </c>
      <c r="E65" s="2">
        <v>495.84210166527259</v>
      </c>
      <c r="F65" s="2">
        <v>620.0444549614258</v>
      </c>
      <c r="G65" s="2">
        <v>594.49891536365965</v>
      </c>
      <c r="H65" s="2">
        <v>77.647049518134608</v>
      </c>
      <c r="I65" s="2">
        <v>9.560022960970409</v>
      </c>
    </row>
    <row r="66" spans="2:9" x14ac:dyDescent="0.2">
      <c r="B66" t="s">
        <v>49</v>
      </c>
      <c r="C66" t="str">
        <f>VLOOKUP(B66,xwalk!$A$1:$B$66,2,FALSE)</f>
        <v>Shanghai-China</v>
      </c>
      <c r="D66" s="2">
        <v>541.47587108693631</v>
      </c>
      <c r="E66" s="2">
        <v>486.23379021147684</v>
      </c>
      <c r="F66" s="2">
        <v>620.75571003866901</v>
      </c>
      <c r="G66" s="2">
        <v>597.35452766537799</v>
      </c>
      <c r="H66" s="2">
        <v>55.878656578441728</v>
      </c>
      <c r="I66" s="2">
        <v>8.3618061930784453</v>
      </c>
    </row>
    <row r="67" spans="2:9" x14ac:dyDescent="0.2">
      <c r="B67" t="s">
        <v>53</v>
      </c>
      <c r="C67" t="str">
        <f>VLOOKUP(B67,xwalk!$A$1:$B$66,2,FALSE)</f>
        <v>Singapore</v>
      </c>
      <c r="D67" s="2">
        <v>472.94892806508142</v>
      </c>
      <c r="E67" s="2">
        <v>448.51164986429831</v>
      </c>
      <c r="F67" s="2">
        <v>645.13251890014351</v>
      </c>
      <c r="G67" s="2">
        <v>611.70376207321544</v>
      </c>
      <c r="H67" s="2">
        <v>138.75483400813405</v>
      </c>
      <c r="I67" s="2">
        <v>5.9217392741991111</v>
      </c>
    </row>
  </sheetData>
  <autoFilter ref="B3:I3">
    <sortState ref="B4:I67">
      <sortCondition ref="G3"/>
    </sortState>
  </autoFilter>
  <phoneticPr fontId="0" type="noConversion"/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B1:P67"/>
  <sheetViews>
    <sheetView tabSelected="1" zoomScale="55" zoomScaleNormal="55" workbookViewId="0">
      <selection activeCell="Q5" sqref="Q5"/>
    </sheetView>
  </sheetViews>
  <sheetFormatPr defaultRowHeight="12.75" x14ac:dyDescent="0.2"/>
  <cols>
    <col min="3" max="3" width="23" bestFit="1" customWidth="1"/>
  </cols>
  <sheetData>
    <row r="1" spans="2:16" x14ac:dyDescent="0.2">
      <c r="D1" s="46" t="s">
        <v>205</v>
      </c>
      <c r="E1" s="46"/>
      <c r="F1" s="46"/>
      <c r="G1" s="46"/>
      <c r="H1" s="46"/>
      <c r="I1" s="46"/>
      <c r="K1" s="46" t="s">
        <v>209</v>
      </c>
      <c r="L1" s="46"/>
      <c r="M1" s="46"/>
      <c r="N1" s="46"/>
      <c r="O1" s="46"/>
      <c r="P1" s="46"/>
    </row>
    <row r="2" spans="2:16" x14ac:dyDescent="0.2">
      <c r="D2" t="s">
        <v>203</v>
      </c>
      <c r="E2" t="s">
        <v>66</v>
      </c>
      <c r="F2" t="s">
        <v>68</v>
      </c>
      <c r="G2" t="s">
        <v>70</v>
      </c>
      <c r="H2" t="s">
        <v>111</v>
      </c>
      <c r="I2" t="s">
        <v>113</v>
      </c>
      <c r="J2" t="s">
        <v>206</v>
      </c>
      <c r="K2" t="s">
        <v>203</v>
      </c>
      <c r="L2" t="s">
        <v>66</v>
      </c>
      <c r="M2" t="s">
        <v>68</v>
      </c>
      <c r="N2" t="s">
        <v>70</v>
      </c>
      <c r="O2" t="s">
        <v>111</v>
      </c>
      <c r="P2" t="s">
        <v>113</v>
      </c>
    </row>
    <row r="3" spans="2:16" x14ac:dyDescent="0.2">
      <c r="D3" t="s">
        <v>203</v>
      </c>
      <c r="E3" s="15" t="s">
        <v>271</v>
      </c>
      <c r="F3" s="15" t="s">
        <v>272</v>
      </c>
      <c r="G3" s="15" t="s">
        <v>273</v>
      </c>
      <c r="H3" s="15" t="s">
        <v>274</v>
      </c>
      <c r="I3" s="15" t="s">
        <v>275</v>
      </c>
      <c r="J3" t="s">
        <v>206</v>
      </c>
      <c r="K3" t="s">
        <v>203</v>
      </c>
      <c r="L3" t="s">
        <v>66</v>
      </c>
      <c r="M3" t="s">
        <v>68</v>
      </c>
      <c r="N3" t="s">
        <v>70</v>
      </c>
      <c r="O3" t="s">
        <v>111</v>
      </c>
      <c r="P3" t="s">
        <v>113</v>
      </c>
    </row>
    <row r="4" spans="2:16" x14ac:dyDescent="0.2">
      <c r="B4" t="s">
        <v>60</v>
      </c>
      <c r="C4" t="str">
        <f>VLOOKUP(B4,xwalk!$A$1:$B$66,2,FALSE)</f>
        <v>Tunisia</v>
      </c>
      <c r="D4" s="2">
        <f t="shared" ref="D4:D35" si="0">100-E4</f>
        <v>19.581282433651964</v>
      </c>
      <c r="E4" s="2">
        <v>80.418717566348036</v>
      </c>
      <c r="F4" s="2">
        <v>8.8658459492445516</v>
      </c>
      <c r="G4" s="2">
        <v>3.7025928211975749</v>
      </c>
      <c r="H4" s="2">
        <v>2.917741813204259</v>
      </c>
      <c r="I4" s="2">
        <v>4.0951018500055918</v>
      </c>
      <c r="J4" s="2">
        <f t="shared" ref="J4:J35" si="1">200-SUM(D4:I4)</f>
        <v>80.418717566348036</v>
      </c>
      <c r="K4" s="2">
        <f>VLOOKUP($B4,st62q04!$B$2:$I$66,3,FALSE)</f>
        <v>68.419210371225915</v>
      </c>
      <c r="L4" s="2">
        <f>VLOOKUP($B4,st62q04!$B$2:$I$66,4,FALSE)</f>
        <v>31.580789628774092</v>
      </c>
      <c r="M4" s="2">
        <f>VLOOKUP($B4,st62q04!$B$2:$I$66,5,FALSE)</f>
        <v>19.9941208807751</v>
      </c>
      <c r="N4" s="2">
        <f>VLOOKUP($B4,st62q04!$B$2:$I$66,6,FALSE)</f>
        <v>17.285606102484341</v>
      </c>
      <c r="O4" s="2">
        <f>VLOOKUP($B4,st62q04!$B$2:$I$66,7,FALSE)</f>
        <v>15.34654697264383</v>
      </c>
      <c r="P4" s="2">
        <f>VLOOKUP($B4,st62q04!$B$2:$I$66,8,FALSE)</f>
        <v>15.792936415322631</v>
      </c>
    </row>
    <row r="5" spans="2:16" x14ac:dyDescent="0.2">
      <c r="B5" t="s">
        <v>57</v>
      </c>
      <c r="C5" t="str">
        <f>VLOOKUP(B5,xwalk!$A$1:$B$66,2,FALSE)</f>
        <v>Sweden</v>
      </c>
      <c r="D5" s="2">
        <f t="shared" si="0"/>
        <v>28.761669936241432</v>
      </c>
      <c r="E5" s="2">
        <v>71.238330063758568</v>
      </c>
      <c r="F5" s="2">
        <v>16.134046113333991</v>
      </c>
      <c r="G5" s="2">
        <v>6.6241174308443744</v>
      </c>
      <c r="H5" s="2">
        <v>2.9020225246657052</v>
      </c>
      <c r="I5" s="2">
        <v>3.1014838673973579</v>
      </c>
      <c r="J5" s="2">
        <f t="shared" si="1"/>
        <v>71.238330063758553</v>
      </c>
      <c r="K5" s="2">
        <f>VLOOKUP($B5,st62q04!$B$2:$I$66,3,FALSE)</f>
        <v>52.173559076525919</v>
      </c>
      <c r="L5" s="2">
        <f>VLOOKUP($B5,st62q04!$B$2:$I$66,4,FALSE)</f>
        <v>47.826440923474081</v>
      </c>
      <c r="M5" s="2">
        <f>VLOOKUP($B5,st62q04!$B$2:$I$66,5,FALSE)</f>
        <v>24.868640748848001</v>
      </c>
      <c r="N5" s="2">
        <f>VLOOKUP($B5,st62q04!$B$2:$I$66,6,FALSE)</f>
        <v>15.167620820415101</v>
      </c>
      <c r="O5" s="2">
        <f>VLOOKUP($B5,st62q04!$B$2:$I$66,7,FALSE)</f>
        <v>7.2900615027828826</v>
      </c>
      <c r="P5" s="2">
        <f>VLOOKUP($B5,st62q04!$B$2:$I$66,8,FALSE)</f>
        <v>4.8472360044799263</v>
      </c>
    </row>
    <row r="6" spans="2:16" x14ac:dyDescent="0.2">
      <c r="B6" t="s">
        <v>50</v>
      </c>
      <c r="C6" t="str">
        <f>VLOOKUP(B6,xwalk!$A$1:$B$66,2,FALSE)</f>
        <v>Perm(Russian Federation)</v>
      </c>
      <c r="D6" s="2">
        <f t="shared" si="0"/>
        <v>31.590396814423613</v>
      </c>
      <c r="E6" s="2">
        <v>68.409603185576387</v>
      </c>
      <c r="F6" s="2">
        <v>18.848607139894401</v>
      </c>
      <c r="G6" s="2">
        <v>8.1948975472167653</v>
      </c>
      <c r="H6" s="2">
        <v>2.8079694715593289</v>
      </c>
      <c r="I6" s="2">
        <v>1.7389226557531181</v>
      </c>
      <c r="J6" s="2">
        <f t="shared" si="1"/>
        <v>68.409603185576373</v>
      </c>
      <c r="K6" s="2">
        <f>VLOOKUP($B6,st62q04!$B$2:$I$66,3,FALSE)</f>
        <v>83.599329913586857</v>
      </c>
      <c r="L6" s="2">
        <f>VLOOKUP($B6,st62q04!$B$2:$I$66,4,FALSE)</f>
        <v>16.40067008641314</v>
      </c>
      <c r="M6" s="2">
        <f>VLOOKUP($B6,st62q04!$B$2:$I$66,5,FALSE)</f>
        <v>15.49601886745017</v>
      </c>
      <c r="N6" s="2">
        <f>VLOOKUP($B6,st62q04!$B$2:$I$66,6,FALSE)</f>
        <v>21.661587507776499</v>
      </c>
      <c r="O6" s="2">
        <f>VLOOKUP($B6,st62q04!$B$2:$I$66,7,FALSE)</f>
        <v>23.734868886274128</v>
      </c>
      <c r="P6" s="2">
        <f>VLOOKUP($B6,st62q04!$B$2:$I$66,8,FALSE)</f>
        <v>22.706854652086061</v>
      </c>
    </row>
    <row r="7" spans="2:16" x14ac:dyDescent="0.2">
      <c r="B7" t="s">
        <v>17</v>
      </c>
      <c r="C7" t="str">
        <f>VLOOKUP(B7,xwalk!$A$1:$B$66,2,FALSE)</f>
        <v>Estonia</v>
      </c>
      <c r="D7" s="2">
        <f t="shared" si="0"/>
        <v>34.048799221316017</v>
      </c>
      <c r="E7" s="2">
        <v>65.951200778683983</v>
      </c>
      <c r="F7" s="2">
        <v>16.370120067384189</v>
      </c>
      <c r="G7" s="2">
        <v>11.455770378388079</v>
      </c>
      <c r="H7" s="2">
        <v>4.0629772941150808</v>
      </c>
      <c r="I7" s="2">
        <v>2.1599314814286732</v>
      </c>
      <c r="J7" s="2">
        <f t="shared" si="1"/>
        <v>65.951200778683955</v>
      </c>
      <c r="K7" s="2">
        <f>VLOOKUP($B7,st62q04!$B$2:$I$66,3,FALSE)</f>
        <v>81.570010219279311</v>
      </c>
      <c r="L7" s="2">
        <f>VLOOKUP($B7,st62q04!$B$2:$I$66,4,FALSE)</f>
        <v>18.429989780720689</v>
      </c>
      <c r="M7" s="2">
        <f>VLOOKUP($B7,st62q04!$B$2:$I$66,5,FALSE)</f>
        <v>18.910878115587529</v>
      </c>
      <c r="N7" s="2">
        <f>VLOOKUP($B7,st62q04!$B$2:$I$66,6,FALSE)</f>
        <v>24.980946956081421</v>
      </c>
      <c r="O7" s="2">
        <f>VLOOKUP($B7,st62q04!$B$2:$I$66,7,FALSE)</f>
        <v>20.694927805153821</v>
      </c>
      <c r="P7" s="2">
        <f>VLOOKUP($B7,st62q04!$B$2:$I$66,8,FALSE)</f>
        <v>16.983257342456529</v>
      </c>
    </row>
    <row r="8" spans="2:16" x14ac:dyDescent="0.2">
      <c r="B8" t="s">
        <v>52</v>
      </c>
      <c r="C8" t="str">
        <f>VLOOKUP(B8,xwalk!$A$1:$B$66,2,FALSE)</f>
        <v>Russian Federation</v>
      </c>
      <c r="D8" s="2">
        <f t="shared" si="0"/>
        <v>34.347508103001161</v>
      </c>
      <c r="E8" s="2">
        <v>65.652491896998839</v>
      </c>
      <c r="F8" s="2">
        <v>19.106364632691339</v>
      </c>
      <c r="G8" s="2">
        <v>9.952068868317097</v>
      </c>
      <c r="H8" s="2">
        <v>3.2466919194989661</v>
      </c>
      <c r="I8" s="2">
        <v>2.0423826824937641</v>
      </c>
      <c r="J8" s="2">
        <f t="shared" si="1"/>
        <v>65.652491896998839</v>
      </c>
      <c r="K8" s="2">
        <f>VLOOKUP($B8,st62q04!$B$2:$I$66,3,FALSE)</f>
        <v>84.463161253467803</v>
      </c>
      <c r="L8" s="2">
        <f>VLOOKUP($B8,st62q04!$B$2:$I$66,4,FALSE)</f>
        <v>15.53683874653219</v>
      </c>
      <c r="M8" s="2">
        <f>VLOOKUP($B8,st62q04!$B$2:$I$66,5,FALSE)</f>
        <v>16.55579881044644</v>
      </c>
      <c r="N8" s="2">
        <f>VLOOKUP($B8,st62q04!$B$2:$I$66,6,FALSE)</f>
        <v>22.353482542696408</v>
      </c>
      <c r="O8" s="2">
        <f>VLOOKUP($B8,st62q04!$B$2:$I$66,7,FALSE)</f>
        <v>22.96822876394663</v>
      </c>
      <c r="P8" s="2">
        <f>VLOOKUP($B8,st62q04!$B$2:$I$66,8,FALSE)</f>
        <v>22.585651136378299</v>
      </c>
    </row>
    <row r="9" spans="2:16" x14ac:dyDescent="0.2">
      <c r="B9" t="s">
        <v>37</v>
      </c>
      <c r="C9" t="str">
        <f>VLOOKUP(B9,xwalk!$A$1:$B$66,2,FALSE)</f>
        <v>Latvia</v>
      </c>
      <c r="D9" s="2">
        <f t="shared" si="0"/>
        <v>35.077065994487356</v>
      </c>
      <c r="E9" s="2">
        <v>64.922934005512644</v>
      </c>
      <c r="F9" s="2">
        <v>14.970633733256861</v>
      </c>
      <c r="G9" s="2">
        <v>10.00024332215369</v>
      </c>
      <c r="H9" s="2">
        <v>5.937233205962027</v>
      </c>
      <c r="I9" s="2">
        <v>4.1689557331147791</v>
      </c>
      <c r="J9" s="2">
        <f t="shared" si="1"/>
        <v>64.922934005512644</v>
      </c>
      <c r="K9" s="2">
        <f>VLOOKUP($B9,st62q04!$B$2:$I$66,3,FALSE)</f>
        <v>65.589993125928913</v>
      </c>
      <c r="L9" s="2">
        <f>VLOOKUP($B9,st62q04!$B$2:$I$66,4,FALSE)</f>
        <v>34.41000687407108</v>
      </c>
      <c r="M9" s="2">
        <f>VLOOKUP($B9,st62q04!$B$2:$I$66,5,FALSE)</f>
        <v>19.178238762980179</v>
      </c>
      <c r="N9" s="2">
        <f>VLOOKUP($B9,st62q04!$B$2:$I$66,6,FALSE)</f>
        <v>19.10914843348322</v>
      </c>
      <c r="O9" s="2">
        <f>VLOOKUP($B9,st62q04!$B$2:$I$66,7,FALSE)</f>
        <v>15.70528131777758</v>
      </c>
      <c r="P9" s="2">
        <f>VLOOKUP($B9,st62q04!$B$2:$I$66,8,FALSE)</f>
        <v>11.59732461168794</v>
      </c>
    </row>
    <row r="10" spans="2:16" x14ac:dyDescent="0.2">
      <c r="B10" t="s">
        <v>36</v>
      </c>
      <c r="C10" t="str">
        <f>VLOOKUP(B10,xwalk!$A$1:$B$66,2,FALSE)</f>
        <v>Luxembourg</v>
      </c>
      <c r="D10" s="2">
        <f t="shared" si="0"/>
        <v>35.433814522136757</v>
      </c>
      <c r="E10" s="2">
        <v>64.566185477863243</v>
      </c>
      <c r="F10" s="2">
        <v>13.96075714716828</v>
      </c>
      <c r="G10" s="2">
        <v>9.8573153329286942</v>
      </c>
      <c r="H10" s="2">
        <v>4.7255898839786443</v>
      </c>
      <c r="I10" s="2">
        <v>6.8901521580611202</v>
      </c>
      <c r="J10" s="2">
        <f t="shared" si="1"/>
        <v>64.566185477863257</v>
      </c>
      <c r="K10" s="2">
        <f>VLOOKUP($B10,st62q04!$B$2:$I$66,3,FALSE)</f>
        <v>81.819053653845089</v>
      </c>
      <c r="L10" s="2">
        <f>VLOOKUP($B10,st62q04!$B$2:$I$66,4,FALSE)</f>
        <v>18.180946346154911</v>
      </c>
      <c r="M10" s="2">
        <f>VLOOKUP($B10,st62q04!$B$2:$I$66,5,FALSE)</f>
        <v>14.05433707613488</v>
      </c>
      <c r="N10" s="2">
        <f>VLOOKUP($B10,st62q04!$B$2:$I$66,6,FALSE)</f>
        <v>18.319900380896041</v>
      </c>
      <c r="O10" s="2">
        <f>VLOOKUP($B10,st62q04!$B$2:$I$66,7,FALSE)</f>
        <v>18.51296609421161</v>
      </c>
      <c r="P10" s="2">
        <f>VLOOKUP($B10,st62q04!$B$2:$I$66,8,FALSE)</f>
        <v>30.93185010260256</v>
      </c>
    </row>
    <row r="11" spans="2:16" x14ac:dyDescent="0.2">
      <c r="B11" t="s">
        <v>26</v>
      </c>
      <c r="C11" t="str">
        <f>VLOOKUP(B11,xwalk!$A$1:$B$66,2,FALSE)</f>
        <v>Ireland</v>
      </c>
      <c r="D11" s="2">
        <f t="shared" si="0"/>
        <v>35.930462895693864</v>
      </c>
      <c r="E11" s="2">
        <v>64.069537104306136</v>
      </c>
      <c r="F11" s="2">
        <v>16.600183037046499</v>
      </c>
      <c r="G11" s="2">
        <v>10.994150366929819</v>
      </c>
      <c r="H11" s="2">
        <v>5.0543429250593919</v>
      </c>
      <c r="I11" s="2">
        <v>3.2817865666581549</v>
      </c>
      <c r="J11" s="2">
        <f t="shared" si="1"/>
        <v>64.069537104306136</v>
      </c>
      <c r="K11" s="2">
        <f>VLOOKUP($B11,st62q04!$B$2:$I$66,3,FALSE)</f>
        <v>82.448877414239874</v>
      </c>
      <c r="L11" s="2">
        <f>VLOOKUP($B11,st62q04!$B$2:$I$66,4,FALSE)</f>
        <v>17.55112258576013</v>
      </c>
      <c r="M11" s="2">
        <f>VLOOKUP($B11,st62q04!$B$2:$I$66,5,FALSE)</f>
        <v>17.93409833621218</v>
      </c>
      <c r="N11" s="2">
        <f>VLOOKUP($B11,st62q04!$B$2:$I$66,6,FALSE)</f>
        <v>21.35431264699665</v>
      </c>
      <c r="O11" s="2">
        <f>VLOOKUP($B11,st62q04!$B$2:$I$66,7,FALSE)</f>
        <v>20.875135547228918</v>
      </c>
      <c r="P11" s="2">
        <f>VLOOKUP($B11,st62q04!$B$2:$I$66,8,FALSE)</f>
        <v>22.285330883802111</v>
      </c>
    </row>
    <row r="12" spans="2:16" x14ac:dyDescent="0.2">
      <c r="B12" t="s">
        <v>20</v>
      </c>
      <c r="C12" t="str">
        <f>VLOOKUP(B12,xwalk!$A$1:$B$66,2,FALSE)</f>
        <v>United Kingdom</v>
      </c>
      <c r="D12" s="2">
        <f t="shared" si="0"/>
        <v>38.187158927203583</v>
      </c>
      <c r="E12" s="2">
        <v>61.812841072796417</v>
      </c>
      <c r="F12" s="2">
        <v>18.73618866724393</v>
      </c>
      <c r="G12" s="2">
        <v>11.427448341141149</v>
      </c>
      <c r="H12" s="2">
        <v>5.2952986325692324</v>
      </c>
      <c r="I12" s="2">
        <v>2.7282232862492619</v>
      </c>
      <c r="J12" s="2">
        <f t="shared" si="1"/>
        <v>61.812841072796431</v>
      </c>
      <c r="K12" s="2">
        <f>VLOOKUP($B12,st62q04!$B$2:$I$66,3,FALSE)</f>
        <v>82.092521874612714</v>
      </c>
      <c r="L12" s="2">
        <f>VLOOKUP($B12,st62q04!$B$2:$I$66,4,FALSE)</f>
        <v>17.907478125387279</v>
      </c>
      <c r="M12" s="2">
        <f>VLOOKUP($B12,st62q04!$B$2:$I$66,5,FALSE)</f>
        <v>19.523799756129598</v>
      </c>
      <c r="N12" s="2">
        <f>VLOOKUP($B12,st62q04!$B$2:$I$66,6,FALSE)</f>
        <v>21.952248044371899</v>
      </c>
      <c r="O12" s="2">
        <f>VLOOKUP($B12,st62q04!$B$2:$I$66,7,FALSE)</f>
        <v>21.796159486244399</v>
      </c>
      <c r="P12" s="2">
        <f>VLOOKUP($B12,st62q04!$B$2:$I$66,8,FALSE)</f>
        <v>18.820314587866829</v>
      </c>
    </row>
    <row r="13" spans="2:16" x14ac:dyDescent="0.2">
      <c r="B13" t="s">
        <v>5</v>
      </c>
      <c r="C13" t="str">
        <f>VLOOKUP(B13,xwalk!$A$1:$B$66,2,FALSE)</f>
        <v>Belgium</v>
      </c>
      <c r="D13" s="2">
        <f t="shared" si="0"/>
        <v>39.85748590924122</v>
      </c>
      <c r="E13" s="2">
        <v>60.14251409075878</v>
      </c>
      <c r="F13" s="2">
        <v>15.10468856379404</v>
      </c>
      <c r="G13" s="2">
        <v>11.80624930516379</v>
      </c>
      <c r="H13" s="2">
        <v>6.6598016423236608</v>
      </c>
      <c r="I13" s="2">
        <v>6.2867463979597051</v>
      </c>
      <c r="J13" s="2">
        <f t="shared" si="1"/>
        <v>60.142514090758795</v>
      </c>
      <c r="K13" s="2">
        <f>VLOOKUP($B13,st62q04!$B$2:$I$66,3,FALSE)</f>
        <v>65.457182547632968</v>
      </c>
      <c r="L13" s="2">
        <f>VLOOKUP($B13,st62q04!$B$2:$I$66,4,FALSE)</f>
        <v>34.542817452367032</v>
      </c>
      <c r="M13" s="2">
        <f>VLOOKUP($B13,st62q04!$B$2:$I$66,5,FALSE)</f>
        <v>15.1633115293952</v>
      </c>
      <c r="N13" s="2">
        <f>VLOOKUP($B13,st62q04!$B$2:$I$66,6,FALSE)</f>
        <v>17.295890514121371</v>
      </c>
      <c r="O13" s="2">
        <f>VLOOKUP($B13,st62q04!$B$2:$I$66,7,FALSE)</f>
        <v>13.37133279583556</v>
      </c>
      <c r="P13" s="2">
        <f>VLOOKUP($B13,st62q04!$B$2:$I$66,8,FALSE)</f>
        <v>19.626647708280839</v>
      </c>
    </row>
    <row r="14" spans="2:16" x14ac:dyDescent="0.2">
      <c r="B14" t="s">
        <v>13</v>
      </c>
      <c r="C14" t="str">
        <f>VLOOKUP(B14,xwalk!$A$1:$B$66,2,FALSE)</f>
        <v>Czech Republic</v>
      </c>
      <c r="D14" s="2">
        <f t="shared" si="0"/>
        <v>40.999675647016893</v>
      </c>
      <c r="E14" s="2">
        <v>59.000324352983107</v>
      </c>
      <c r="F14" s="2">
        <v>23.16899743825282</v>
      </c>
      <c r="G14" s="2">
        <v>10.57608106993958</v>
      </c>
      <c r="H14" s="2">
        <v>4.5181568743208542</v>
      </c>
      <c r="I14" s="2">
        <v>2.7364402645036461</v>
      </c>
      <c r="J14" s="2">
        <f t="shared" si="1"/>
        <v>59.000324352983114</v>
      </c>
      <c r="K14" s="2">
        <f>VLOOKUP($B14,st62q04!$B$2:$I$66,3,FALSE)</f>
        <v>75.162484207321882</v>
      </c>
      <c r="L14" s="2">
        <f>VLOOKUP($B14,st62q04!$B$2:$I$66,4,FALSE)</f>
        <v>24.837515792678118</v>
      </c>
      <c r="M14" s="2">
        <f>VLOOKUP($B14,st62q04!$B$2:$I$66,5,FALSE)</f>
        <v>22.87505816622437</v>
      </c>
      <c r="N14" s="2">
        <f>VLOOKUP($B14,st62q04!$B$2:$I$66,6,FALSE)</f>
        <v>20.553044707461691</v>
      </c>
      <c r="O14" s="2">
        <f>VLOOKUP($B14,st62q04!$B$2:$I$66,7,FALSE)</f>
        <v>14.93133963833175</v>
      </c>
      <c r="P14" s="2">
        <f>VLOOKUP($B14,st62q04!$B$2:$I$66,8,FALSE)</f>
        <v>16.803041695304071</v>
      </c>
    </row>
    <row r="15" spans="2:16" x14ac:dyDescent="0.2">
      <c r="B15" t="s">
        <v>19</v>
      </c>
      <c r="C15" t="str">
        <f>VLOOKUP(B15,xwalk!$A$1:$B$66,2,FALSE)</f>
        <v>France</v>
      </c>
      <c r="D15" s="2">
        <f t="shared" si="0"/>
        <v>41.240639362846558</v>
      </c>
      <c r="E15" s="2">
        <v>58.759360637153442</v>
      </c>
      <c r="F15" s="2">
        <v>21.049290522602188</v>
      </c>
      <c r="G15" s="2">
        <v>11.66665307650632</v>
      </c>
      <c r="H15" s="2">
        <v>4.9630592335159323</v>
      </c>
      <c r="I15" s="2">
        <v>3.5616365302221231</v>
      </c>
      <c r="J15" s="2">
        <f t="shared" si="1"/>
        <v>58.759360637153435</v>
      </c>
      <c r="K15" s="2">
        <f>VLOOKUP($B15,st62q04!$B$2:$I$66,3,FALSE)</f>
        <v>74.773970003567783</v>
      </c>
      <c r="L15" s="2">
        <f>VLOOKUP($B15,st62q04!$B$2:$I$66,4,FALSE)</f>
        <v>25.226029996432221</v>
      </c>
      <c r="M15" s="2">
        <f>VLOOKUP($B15,st62q04!$B$2:$I$66,5,FALSE)</f>
        <v>15.98822822249595</v>
      </c>
      <c r="N15" s="2">
        <f>VLOOKUP($B15,st62q04!$B$2:$I$66,6,FALSE)</f>
        <v>16.3604908347682</v>
      </c>
      <c r="O15" s="2">
        <f>VLOOKUP($B15,st62q04!$B$2:$I$66,7,FALSE)</f>
        <v>16.272568970870651</v>
      </c>
      <c r="P15" s="2">
        <f>VLOOKUP($B15,st62q04!$B$2:$I$66,8,FALSE)</f>
        <v>26.152681975432969</v>
      </c>
    </row>
    <row r="16" spans="2:16" x14ac:dyDescent="0.2">
      <c r="B16" t="s">
        <v>2</v>
      </c>
      <c r="C16" t="str">
        <f>VLOOKUP(B16,xwalk!$A$1:$B$66,2,FALSE)</f>
        <v>Argentina</v>
      </c>
      <c r="D16" s="2">
        <f t="shared" si="0"/>
        <v>43.08732485096516</v>
      </c>
      <c r="E16" s="2">
        <v>56.91267514903484</v>
      </c>
      <c r="F16" s="2">
        <v>16.717861425958969</v>
      </c>
      <c r="G16" s="2">
        <v>11.59716478676819</v>
      </c>
      <c r="H16" s="2">
        <v>7.5960511061676002</v>
      </c>
      <c r="I16" s="2">
        <v>7.1762475320703993</v>
      </c>
      <c r="J16" s="2">
        <f t="shared" si="1"/>
        <v>56.91267514903484</v>
      </c>
      <c r="K16" s="2">
        <f>VLOOKUP($B16,st62q04!$B$2:$I$66,3,FALSE)</f>
        <v>85.005479563076648</v>
      </c>
      <c r="L16" s="2">
        <f>VLOOKUP($B16,st62q04!$B$2:$I$66,4,FALSE)</f>
        <v>14.994520436923359</v>
      </c>
      <c r="M16" s="2">
        <f>VLOOKUP($B16,st62q04!$B$2:$I$66,5,FALSE)</f>
        <v>16.867265356979949</v>
      </c>
      <c r="N16" s="2">
        <f>VLOOKUP($B16,st62q04!$B$2:$I$66,6,FALSE)</f>
        <v>16.44573243860026</v>
      </c>
      <c r="O16" s="2">
        <f>VLOOKUP($B16,st62q04!$B$2:$I$66,7,FALSE)</f>
        <v>19.479657656751041</v>
      </c>
      <c r="P16" s="2">
        <f>VLOOKUP($B16,st62q04!$B$2:$I$66,8,FALSE)</f>
        <v>32.21282411074538</v>
      </c>
    </row>
    <row r="17" spans="2:16" x14ac:dyDescent="0.2">
      <c r="B17" t="s">
        <v>24</v>
      </c>
      <c r="C17" t="str">
        <f>VLOOKUP(B17,xwalk!$A$1:$B$66,2,FALSE)</f>
        <v>Hungary</v>
      </c>
      <c r="D17" s="2">
        <f t="shared" si="0"/>
        <v>43.610706405184132</v>
      </c>
      <c r="E17" s="2">
        <v>56.389293594815868</v>
      </c>
      <c r="F17" s="2">
        <v>23.42195273405078</v>
      </c>
      <c r="G17" s="2">
        <v>13.931720603766539</v>
      </c>
      <c r="H17" s="2">
        <v>3.989146477761687</v>
      </c>
      <c r="I17" s="2">
        <v>2.2678865896051219</v>
      </c>
      <c r="J17" s="2">
        <f t="shared" si="1"/>
        <v>56.389293594815854</v>
      </c>
      <c r="K17" s="2">
        <f>VLOOKUP($B17,st62q04!$B$2:$I$66,3,FALSE)</f>
        <v>72.752622728242258</v>
      </c>
      <c r="L17" s="2">
        <f>VLOOKUP($B17,st62q04!$B$2:$I$66,4,FALSE)</f>
        <v>27.247377271757738</v>
      </c>
      <c r="M17" s="2">
        <f>VLOOKUP($B17,st62q04!$B$2:$I$66,5,FALSE)</f>
        <v>21.366496797523379</v>
      </c>
      <c r="N17" s="2">
        <f>VLOOKUP($B17,st62q04!$B$2:$I$66,6,FALSE)</f>
        <v>21.716004194110361</v>
      </c>
      <c r="O17" s="2">
        <f>VLOOKUP($B17,st62q04!$B$2:$I$66,7,FALSE)</f>
        <v>16.82445353478154</v>
      </c>
      <c r="P17" s="2">
        <f>VLOOKUP($B17,st62q04!$B$2:$I$66,8,FALSE)</f>
        <v>12.845668201826999</v>
      </c>
    </row>
    <row r="18" spans="2:16" x14ac:dyDescent="0.2">
      <c r="B18" t="s">
        <v>55</v>
      </c>
      <c r="C18" t="str">
        <f>VLOOKUP(B18,xwalk!$A$1:$B$66,2,FALSE)</f>
        <v>Slovak Republic</v>
      </c>
      <c r="D18" s="2">
        <f t="shared" si="0"/>
        <v>43.802135579293733</v>
      </c>
      <c r="E18" s="2">
        <v>56.197864420706267</v>
      </c>
      <c r="F18" s="2">
        <v>19.776316308009228</v>
      </c>
      <c r="G18" s="2">
        <v>13.95294590784013</v>
      </c>
      <c r="H18" s="2">
        <v>6.1647516901346338</v>
      </c>
      <c r="I18" s="2">
        <v>3.908121673309735</v>
      </c>
      <c r="J18" s="2">
        <f t="shared" si="1"/>
        <v>56.197864420706281</v>
      </c>
      <c r="K18" s="2">
        <f>VLOOKUP($B18,st62q04!$B$2:$I$66,3,FALSE)</f>
        <v>74.829148661376195</v>
      </c>
      <c r="L18" s="2">
        <f>VLOOKUP($B18,st62q04!$B$2:$I$66,4,FALSE)</f>
        <v>25.170851338623809</v>
      </c>
      <c r="M18" s="2">
        <f>VLOOKUP($B18,st62q04!$B$2:$I$66,5,FALSE)</f>
        <v>15.92367258282326</v>
      </c>
      <c r="N18" s="2">
        <f>VLOOKUP($B18,st62q04!$B$2:$I$66,6,FALSE)</f>
        <v>19.892396438975481</v>
      </c>
      <c r="O18" s="2">
        <f>VLOOKUP($B18,st62q04!$B$2:$I$66,7,FALSE)</f>
        <v>16.523724868501279</v>
      </c>
      <c r="P18" s="2">
        <f>VLOOKUP($B18,st62q04!$B$2:$I$66,8,FALSE)</f>
        <v>22.489354771076179</v>
      </c>
    </row>
    <row r="19" spans="2:16" x14ac:dyDescent="0.2">
      <c r="B19" t="s">
        <v>61</v>
      </c>
      <c r="C19" t="str">
        <f>VLOOKUP(B19,xwalk!$A$1:$B$66,2,FALSE)</f>
        <v>Turkey</v>
      </c>
      <c r="D19" s="2">
        <f t="shared" si="0"/>
        <v>43.839306088455587</v>
      </c>
      <c r="E19" s="2">
        <v>56.160693911544413</v>
      </c>
      <c r="F19" s="2">
        <v>14.108964720392541</v>
      </c>
      <c r="G19" s="2">
        <v>14.554882528656529</v>
      </c>
      <c r="H19" s="2">
        <v>11.57805404663384</v>
      </c>
      <c r="I19" s="2">
        <v>3.597404792772664</v>
      </c>
      <c r="J19" s="2">
        <f t="shared" si="1"/>
        <v>56.160693911544428</v>
      </c>
      <c r="K19" s="2">
        <f>VLOOKUP($B19,st62q04!$B$2:$I$66,3,FALSE)</f>
        <v>75.682845082663206</v>
      </c>
      <c r="L19" s="2">
        <f>VLOOKUP($B19,st62q04!$B$2:$I$66,4,FALSE)</f>
        <v>24.31715491733679</v>
      </c>
      <c r="M19" s="2">
        <f>VLOOKUP($B19,st62q04!$B$2:$I$66,5,FALSE)</f>
        <v>15.89321820223484</v>
      </c>
      <c r="N19" s="2">
        <f>VLOOKUP($B19,st62q04!$B$2:$I$66,6,FALSE)</f>
        <v>22.843602008332962</v>
      </c>
      <c r="O19" s="2">
        <f>VLOOKUP($B19,st62q04!$B$2:$I$66,7,FALSE)</f>
        <v>23.337528688293389</v>
      </c>
      <c r="P19" s="2">
        <f>VLOOKUP($B19,st62q04!$B$2:$I$66,8,FALSE)</f>
        <v>13.608496183802041</v>
      </c>
    </row>
    <row r="20" spans="2:16" x14ac:dyDescent="0.2">
      <c r="B20" t="s">
        <v>9</v>
      </c>
      <c r="C20" t="str">
        <f>VLOOKUP(B20,xwalk!$A$1:$B$66,2,FALSE)</f>
        <v>Switzerland</v>
      </c>
      <c r="D20" s="2">
        <f t="shared" si="0"/>
        <v>44.90686973800193</v>
      </c>
      <c r="E20" s="2">
        <v>55.09313026199807</v>
      </c>
      <c r="F20" s="2">
        <v>19.448351901031781</v>
      </c>
      <c r="G20" s="2">
        <v>12.78345688482983</v>
      </c>
      <c r="H20" s="2">
        <v>5.3361917542416526</v>
      </c>
      <c r="I20" s="2">
        <v>7.3388691978986564</v>
      </c>
      <c r="J20" s="2">
        <f t="shared" si="1"/>
        <v>55.093130261998112</v>
      </c>
      <c r="K20" s="2">
        <f>VLOOKUP($B20,st62q04!$B$2:$I$66,3,FALSE)</f>
        <v>66.373280795663291</v>
      </c>
      <c r="L20" s="2">
        <f>VLOOKUP($B20,st62q04!$B$2:$I$66,4,FALSE)</f>
        <v>33.626719204336709</v>
      </c>
      <c r="M20" s="2">
        <f>VLOOKUP($B20,st62q04!$B$2:$I$66,5,FALSE)</f>
        <v>21.665083881865939</v>
      </c>
      <c r="N20" s="2">
        <f>VLOOKUP($B20,st62q04!$B$2:$I$66,6,FALSE)</f>
        <v>17.273539193480548</v>
      </c>
      <c r="O20" s="2">
        <f>VLOOKUP($B20,st62q04!$B$2:$I$66,7,FALSE)</f>
        <v>11.486814717276721</v>
      </c>
      <c r="P20" s="2">
        <f>VLOOKUP($B20,st62q04!$B$2:$I$66,8,FALSE)</f>
        <v>15.947843003040081</v>
      </c>
    </row>
    <row r="21" spans="2:16" x14ac:dyDescent="0.2">
      <c r="B21" t="s">
        <v>28</v>
      </c>
      <c r="C21" t="str">
        <f>VLOOKUP(B21,xwalk!$A$1:$B$66,2,FALSE)</f>
        <v>Israel</v>
      </c>
      <c r="D21" s="2">
        <f t="shared" si="0"/>
        <v>45.093797600251037</v>
      </c>
      <c r="E21" s="2">
        <v>54.906202399748963</v>
      </c>
      <c r="F21" s="2">
        <v>17.18014201680467</v>
      </c>
      <c r="G21" s="2">
        <v>11.769562473994601</v>
      </c>
      <c r="H21" s="2">
        <v>7.9742880336431607</v>
      </c>
      <c r="I21" s="2">
        <v>8.1698050758085969</v>
      </c>
      <c r="J21" s="2">
        <f t="shared" si="1"/>
        <v>54.906202399748992</v>
      </c>
      <c r="K21" s="2">
        <f>VLOOKUP($B21,st62q04!$B$2:$I$66,3,FALSE)</f>
        <v>59.360159913303157</v>
      </c>
      <c r="L21" s="2">
        <f>VLOOKUP($B21,st62q04!$B$2:$I$66,4,FALSE)</f>
        <v>40.639840086696843</v>
      </c>
      <c r="M21" s="2">
        <f>VLOOKUP($B21,st62q04!$B$2:$I$66,5,FALSE)</f>
        <v>16.286291904903852</v>
      </c>
      <c r="N21" s="2">
        <f>VLOOKUP($B21,st62q04!$B$2:$I$66,6,FALSE)</f>
        <v>14.271483502873959</v>
      </c>
      <c r="O21" s="2">
        <f>VLOOKUP($B21,st62q04!$B$2:$I$66,7,FALSE)</f>
        <v>10.27739096075728</v>
      </c>
      <c r="P21" s="2">
        <f>VLOOKUP($B21,st62q04!$B$2:$I$66,8,FALSE)</f>
        <v>18.524993544768069</v>
      </c>
    </row>
    <row r="22" spans="2:16" x14ac:dyDescent="0.2">
      <c r="B22" t="s">
        <v>4</v>
      </c>
      <c r="C22" t="str">
        <f>VLOOKUP(B22,xwalk!$A$1:$B$66,2,FALSE)</f>
        <v>Austria</v>
      </c>
      <c r="D22" s="2">
        <f t="shared" si="0"/>
        <v>45.235379614326433</v>
      </c>
      <c r="E22" s="2">
        <v>54.764620385673567</v>
      </c>
      <c r="F22" s="2">
        <v>16.343620226172298</v>
      </c>
      <c r="G22" s="2">
        <v>10.963816607136421</v>
      </c>
      <c r="H22" s="2">
        <v>7.725384972406439</v>
      </c>
      <c r="I22" s="2">
        <v>10.202557808611269</v>
      </c>
      <c r="J22" s="2">
        <f t="shared" si="1"/>
        <v>54.764620385673567</v>
      </c>
      <c r="K22" s="2">
        <f>VLOOKUP($B22,st62q04!$B$2:$I$66,3,FALSE)</f>
        <v>58.924778542559288</v>
      </c>
      <c r="L22" s="2">
        <f>VLOOKUP($B22,st62q04!$B$2:$I$66,4,FALSE)</f>
        <v>41.075221457440712</v>
      </c>
      <c r="M22" s="2">
        <f>VLOOKUP($B22,st62q04!$B$2:$I$66,5,FALSE)</f>
        <v>23.13492093697084</v>
      </c>
      <c r="N22" s="2">
        <f>VLOOKUP($B22,st62q04!$B$2:$I$66,6,FALSE)</f>
        <v>17.341982472346331</v>
      </c>
      <c r="O22" s="2">
        <f>VLOOKUP($B22,st62q04!$B$2:$I$66,7,FALSE)</f>
        <v>10.76005605124181</v>
      </c>
      <c r="P22" s="2">
        <f>VLOOKUP($B22,st62q04!$B$2:$I$66,8,FALSE)</f>
        <v>7.6878190820003107</v>
      </c>
    </row>
    <row r="23" spans="2:16" x14ac:dyDescent="0.2">
      <c r="B23" t="s">
        <v>21</v>
      </c>
      <c r="C23" t="str">
        <f>VLOOKUP(B23,xwalk!$A$1:$B$66,2,FALSE)</f>
        <v>Greece</v>
      </c>
      <c r="D23" s="2">
        <f t="shared" si="0"/>
        <v>47.800009326014091</v>
      </c>
      <c r="E23" s="2">
        <v>52.199990673985909</v>
      </c>
      <c r="F23" s="2">
        <v>19.157416372999599</v>
      </c>
      <c r="G23" s="2">
        <v>13.011999317953959</v>
      </c>
      <c r="H23" s="2">
        <v>8.7175840692642126</v>
      </c>
      <c r="I23" s="2">
        <v>6.9130095657963224</v>
      </c>
      <c r="J23" s="2">
        <f t="shared" si="1"/>
        <v>52.199990673985923</v>
      </c>
      <c r="K23" s="2">
        <f>VLOOKUP($B23,st62q04!$B$2:$I$66,3,FALSE)</f>
        <v>73.325269514472325</v>
      </c>
      <c r="L23" s="2">
        <f>VLOOKUP($B23,st62q04!$B$2:$I$66,4,FALSE)</f>
        <v>26.674730485527672</v>
      </c>
      <c r="M23" s="2">
        <f>VLOOKUP($B23,st62q04!$B$2:$I$66,5,FALSE)</f>
        <v>18.02519123217392</v>
      </c>
      <c r="N23" s="2">
        <f>VLOOKUP($B23,st62q04!$B$2:$I$66,6,FALSE)</f>
        <v>17.0534834934526</v>
      </c>
      <c r="O23" s="2">
        <f>VLOOKUP($B23,st62q04!$B$2:$I$66,7,FALSE)</f>
        <v>16.625212022388329</v>
      </c>
      <c r="P23" s="2">
        <f>VLOOKUP($B23,st62q04!$B$2:$I$66,8,FALSE)</f>
        <v>21.621382766457501</v>
      </c>
    </row>
    <row r="24" spans="2:16" x14ac:dyDescent="0.2">
      <c r="B24" t="s">
        <v>59</v>
      </c>
      <c r="C24" t="str">
        <f>VLOOKUP(B24,xwalk!$A$1:$B$66,2,FALSE)</f>
        <v>Thailand</v>
      </c>
      <c r="D24" s="2">
        <f t="shared" si="0"/>
        <v>47.870005899548367</v>
      </c>
      <c r="E24" s="2">
        <v>52.129994100451633</v>
      </c>
      <c r="F24" s="2">
        <v>25.685065925163411</v>
      </c>
      <c r="G24" s="2">
        <v>10.669358358649889</v>
      </c>
      <c r="H24" s="2">
        <v>9.2128569458713123</v>
      </c>
      <c r="I24" s="2">
        <v>2.302724669863756</v>
      </c>
      <c r="J24" s="2">
        <f t="shared" si="1"/>
        <v>52.129994100451626</v>
      </c>
      <c r="K24" s="2">
        <f>VLOOKUP($B24,st62q04!$B$2:$I$66,3,FALSE)</f>
        <v>93.651607480137542</v>
      </c>
      <c r="L24" s="2">
        <f>VLOOKUP($B24,st62q04!$B$2:$I$66,4,FALSE)</f>
        <v>6.3483925198624629</v>
      </c>
      <c r="M24" s="2">
        <f>VLOOKUP($B24,st62q04!$B$2:$I$66,5,FALSE)</f>
        <v>13.938609666771841</v>
      </c>
      <c r="N24" s="2">
        <f>VLOOKUP($B24,st62q04!$B$2:$I$66,6,FALSE)</f>
        <v>15.25601426355343</v>
      </c>
      <c r="O24" s="2">
        <f>VLOOKUP($B24,st62q04!$B$2:$I$66,7,FALSE)</f>
        <v>39.764021068498081</v>
      </c>
      <c r="P24" s="2">
        <f>VLOOKUP($B24,st62q04!$B$2:$I$66,8,FALSE)</f>
        <v>24.692962481314169</v>
      </c>
    </row>
    <row r="25" spans="2:16" x14ac:dyDescent="0.2">
      <c r="B25" t="s">
        <v>54</v>
      </c>
      <c r="C25" t="str">
        <f>VLOOKUP(B25,xwalk!$A$1:$B$66,2,FALSE)</f>
        <v>Serbia</v>
      </c>
      <c r="D25" s="2">
        <f t="shared" si="0"/>
        <v>47.979657577824497</v>
      </c>
      <c r="E25" s="2">
        <v>52.020342422175503</v>
      </c>
      <c r="F25" s="2">
        <v>23.82527969606739</v>
      </c>
      <c r="G25" s="2">
        <v>12.386615833948589</v>
      </c>
      <c r="H25" s="2">
        <v>7.6855220492537333</v>
      </c>
      <c r="I25" s="2">
        <v>4.0822399985547797</v>
      </c>
      <c r="J25" s="2">
        <f t="shared" si="1"/>
        <v>52.020342422175531</v>
      </c>
      <c r="K25" s="2">
        <f>VLOOKUP($B25,st62q04!$B$2:$I$66,3,FALSE)</f>
        <v>88.657803464315123</v>
      </c>
      <c r="L25" s="2">
        <f>VLOOKUP($B25,st62q04!$B$2:$I$66,4,FALSE)</f>
        <v>11.34219653568487</v>
      </c>
      <c r="M25" s="2">
        <f>VLOOKUP($B25,st62q04!$B$2:$I$66,5,FALSE)</f>
        <v>12.635554330366199</v>
      </c>
      <c r="N25" s="2">
        <f>VLOOKUP($B25,st62q04!$B$2:$I$66,6,FALSE)</f>
        <v>17.618587579956738</v>
      </c>
      <c r="O25" s="2">
        <f>VLOOKUP($B25,st62q04!$B$2:$I$66,7,FALSE)</f>
        <v>24.409200646065958</v>
      </c>
      <c r="P25" s="2">
        <f>VLOOKUP($B25,st62q04!$B$2:$I$66,8,FALSE)</f>
        <v>33.994460907926253</v>
      </c>
    </row>
    <row r="26" spans="2:16" x14ac:dyDescent="0.2">
      <c r="B26" t="s">
        <v>15</v>
      </c>
      <c r="C26" t="str">
        <f>VLOOKUP(B26,xwalk!$A$1:$B$66,2,FALSE)</f>
        <v>Denmark</v>
      </c>
      <c r="D26" s="2">
        <f t="shared" si="0"/>
        <v>49.378225336682647</v>
      </c>
      <c r="E26" s="2">
        <v>50.621774663317353</v>
      </c>
      <c r="F26" s="2">
        <v>22.04164550264468</v>
      </c>
      <c r="G26" s="2">
        <v>16.658294880525322</v>
      </c>
      <c r="H26" s="2">
        <v>5.7456946197878684</v>
      </c>
      <c r="I26" s="2">
        <v>4.9325903337247743</v>
      </c>
      <c r="J26" s="2">
        <f t="shared" si="1"/>
        <v>50.621774663317382</v>
      </c>
      <c r="K26" s="2">
        <f>VLOOKUP($B26,st62q04!$B$2:$I$66,3,FALSE)</f>
        <v>84.115652200497181</v>
      </c>
      <c r="L26" s="2">
        <f>VLOOKUP($B26,st62q04!$B$2:$I$66,4,FALSE)</f>
        <v>15.884347799502819</v>
      </c>
      <c r="M26" s="2">
        <f>VLOOKUP($B26,st62q04!$B$2:$I$66,5,FALSE)</f>
        <v>14.399879986531079</v>
      </c>
      <c r="N26" s="2">
        <f>VLOOKUP($B26,st62q04!$B$2:$I$66,6,FALSE)</f>
        <v>20.22168084958782</v>
      </c>
      <c r="O26" s="2">
        <f>VLOOKUP($B26,st62q04!$B$2:$I$66,7,FALSE)</f>
        <v>19.459774436145651</v>
      </c>
      <c r="P26" s="2">
        <f>VLOOKUP($B26,st62q04!$B$2:$I$66,8,FALSE)</f>
        <v>30.034316928232631</v>
      </c>
    </row>
    <row r="27" spans="2:16" x14ac:dyDescent="0.2">
      <c r="B27" t="s">
        <v>41</v>
      </c>
      <c r="C27" t="str">
        <f>VLOOKUP(B27,xwalk!$A$1:$B$66,2,FALSE)</f>
        <v>Malaysia</v>
      </c>
      <c r="D27" s="2">
        <f t="shared" si="0"/>
        <v>50.189870263994578</v>
      </c>
      <c r="E27" s="2">
        <v>49.810129736005422</v>
      </c>
      <c r="F27" s="2">
        <v>22.866247438325338</v>
      </c>
      <c r="G27" s="2">
        <v>14.7423560142329</v>
      </c>
      <c r="H27" s="2">
        <v>7.9067766011928846</v>
      </c>
      <c r="I27" s="2">
        <v>4.6744902102434551</v>
      </c>
      <c r="J27" s="2">
        <f t="shared" si="1"/>
        <v>49.810129736005422</v>
      </c>
      <c r="K27" s="2">
        <f>VLOOKUP($B27,st62q04!$B$2:$I$66,3,FALSE)</f>
        <v>88.859131573507355</v>
      </c>
      <c r="L27" s="2">
        <f>VLOOKUP($B27,st62q04!$B$2:$I$66,4,FALSE)</f>
        <v>11.14086842649264</v>
      </c>
      <c r="M27" s="2">
        <f>VLOOKUP($B27,st62q04!$B$2:$I$66,5,FALSE)</f>
        <v>14.217376299936101</v>
      </c>
      <c r="N27" s="2">
        <f>VLOOKUP($B27,st62q04!$B$2:$I$66,6,FALSE)</f>
        <v>18.526194653195379</v>
      </c>
      <c r="O27" s="2">
        <f>VLOOKUP($B27,st62q04!$B$2:$I$66,7,FALSE)</f>
        <v>30.4511487487338</v>
      </c>
      <c r="P27" s="2">
        <f>VLOOKUP($B27,st62q04!$B$2:$I$66,8,FALSE)</f>
        <v>25.664411871642081</v>
      </c>
    </row>
    <row r="28" spans="2:16" x14ac:dyDescent="0.2">
      <c r="B28" t="s">
        <v>34</v>
      </c>
      <c r="C28" t="str">
        <f>VLOOKUP(B28,xwalk!$A$1:$B$66,2,FALSE)</f>
        <v>Liechtenstein</v>
      </c>
      <c r="D28" s="2">
        <f t="shared" si="0"/>
        <v>50.225274114639873</v>
      </c>
      <c r="E28" s="2">
        <v>49.774725885360127</v>
      </c>
      <c r="F28" s="2">
        <v>13.403750706420089</v>
      </c>
      <c r="G28" s="2">
        <v>15.327246888795891</v>
      </c>
      <c r="H28" s="2">
        <v>6.2155036450094254</v>
      </c>
      <c r="I28" s="2">
        <v>15.27877287441447</v>
      </c>
      <c r="J28" s="2">
        <f t="shared" si="1"/>
        <v>49.774725885360141</v>
      </c>
      <c r="K28" s="2">
        <f>VLOOKUP($B28,st62q04!$B$2:$I$66,3,FALSE)</f>
        <v>58.691450922956548</v>
      </c>
      <c r="L28" s="2">
        <f>VLOOKUP($B28,st62q04!$B$2:$I$66,4,FALSE)</f>
        <v>41.308549077043452</v>
      </c>
      <c r="M28" s="2">
        <f>VLOOKUP($B28,st62q04!$B$2:$I$66,5,FALSE)</f>
        <v>25.053548544067549</v>
      </c>
      <c r="N28" s="2">
        <f>VLOOKUP($B28,st62q04!$B$2:$I$66,6,FALSE)</f>
        <v>15.387086304335471</v>
      </c>
      <c r="O28" s="2">
        <f>VLOOKUP($B28,st62q04!$B$2:$I$66,7,FALSE)</f>
        <v>7.742060690421301</v>
      </c>
      <c r="P28" s="2">
        <f>VLOOKUP($B28,st62q04!$B$2:$I$66,8,FALSE)</f>
        <v>10.508755384132231</v>
      </c>
    </row>
    <row r="29" spans="2:16" x14ac:dyDescent="0.2">
      <c r="B29" t="s">
        <v>3</v>
      </c>
      <c r="C29" t="str">
        <f>VLOOKUP(B29,xwalk!$A$1:$B$66,2,FALSE)</f>
        <v>Australia</v>
      </c>
      <c r="D29" s="2">
        <f t="shared" si="0"/>
        <v>51.249311258097933</v>
      </c>
      <c r="E29" s="2">
        <v>48.750688741902067</v>
      </c>
      <c r="F29" s="2">
        <v>16.90613556547531</v>
      </c>
      <c r="G29" s="2">
        <v>14.284014932963149</v>
      </c>
      <c r="H29" s="2">
        <v>9.7845848576216063</v>
      </c>
      <c r="I29" s="2">
        <v>10.274575902037849</v>
      </c>
      <c r="J29" s="2">
        <f t="shared" si="1"/>
        <v>48.750688741902081</v>
      </c>
      <c r="K29" s="2">
        <f>VLOOKUP($B29,st62q04!$B$2:$I$66,3,FALSE)</f>
        <v>86.614962666682388</v>
      </c>
      <c r="L29" s="2">
        <f>VLOOKUP($B29,st62q04!$B$2:$I$66,4,FALSE)</f>
        <v>13.38503733331761</v>
      </c>
      <c r="M29" s="2">
        <f>VLOOKUP($B29,st62q04!$B$2:$I$66,5,FALSE)</f>
        <v>14.166275965628341</v>
      </c>
      <c r="N29" s="2">
        <f>VLOOKUP($B29,st62q04!$B$2:$I$66,6,FALSE)</f>
        <v>21.64988440194227</v>
      </c>
      <c r="O29" s="2">
        <f>VLOOKUP($B29,st62q04!$B$2:$I$66,7,FALSE)</f>
        <v>24.656717689567522</v>
      </c>
      <c r="P29" s="2">
        <f>VLOOKUP($B29,st62q04!$B$2:$I$66,8,FALSE)</f>
        <v>26.142084609544259</v>
      </c>
    </row>
    <row r="30" spans="2:16" x14ac:dyDescent="0.2">
      <c r="B30" t="s">
        <v>35</v>
      </c>
      <c r="C30" t="str">
        <f>VLOOKUP(B30,xwalk!$A$1:$B$66,2,FALSE)</f>
        <v>Lithuania</v>
      </c>
      <c r="D30" s="2">
        <f t="shared" si="0"/>
        <v>51.908920436577851</v>
      </c>
      <c r="E30" s="2">
        <v>48.091079563422149</v>
      </c>
      <c r="F30" s="2">
        <v>26.96944021910442</v>
      </c>
      <c r="G30" s="2">
        <v>16.548936148713569</v>
      </c>
      <c r="H30" s="2">
        <v>5.1975026877282016</v>
      </c>
      <c r="I30" s="2">
        <v>3.1930413810316729</v>
      </c>
      <c r="J30" s="2">
        <f t="shared" si="1"/>
        <v>48.091079563422142</v>
      </c>
      <c r="K30" s="2">
        <f>VLOOKUP($B30,st62q04!$B$2:$I$66,3,FALSE)</f>
        <v>81.490685377273138</v>
      </c>
      <c r="L30" s="2">
        <f>VLOOKUP($B30,st62q04!$B$2:$I$66,4,FALSE)</f>
        <v>18.509314622726858</v>
      </c>
      <c r="M30" s="2">
        <f>VLOOKUP($B30,st62q04!$B$2:$I$66,5,FALSE)</f>
        <v>18.627306102472819</v>
      </c>
      <c r="N30" s="2">
        <f>VLOOKUP($B30,st62q04!$B$2:$I$66,6,FALSE)</f>
        <v>22.186804447019089</v>
      </c>
      <c r="O30" s="2">
        <f>VLOOKUP($B30,st62q04!$B$2:$I$66,7,FALSE)</f>
        <v>19.034822177941852</v>
      </c>
      <c r="P30" s="2">
        <f>VLOOKUP($B30,st62q04!$B$2:$I$66,8,FALSE)</f>
        <v>21.64175264983939</v>
      </c>
    </row>
    <row r="31" spans="2:16" x14ac:dyDescent="0.2">
      <c r="B31" t="s">
        <v>47</v>
      </c>
      <c r="C31" t="str">
        <f>VLOOKUP(B31,xwalk!$A$1:$B$66,2,FALSE)</f>
        <v>Portugal</v>
      </c>
      <c r="D31" s="2">
        <f t="shared" si="0"/>
        <v>52.561588754047868</v>
      </c>
      <c r="E31" s="2">
        <v>47.438411245952132</v>
      </c>
      <c r="F31" s="2">
        <v>17.412723306492389</v>
      </c>
      <c r="G31" s="2">
        <v>17.39971925983329</v>
      </c>
      <c r="H31" s="2">
        <v>10.506368227687229</v>
      </c>
      <c r="I31" s="2">
        <v>7.2427779600349833</v>
      </c>
      <c r="J31" s="2">
        <f t="shared" si="1"/>
        <v>47.438411245952125</v>
      </c>
      <c r="K31" s="2">
        <f>VLOOKUP($B31,st62q04!$B$2:$I$66,3,FALSE)</f>
        <v>82.998817809908928</v>
      </c>
      <c r="L31" s="2">
        <f>VLOOKUP($B31,st62q04!$B$2:$I$66,4,FALSE)</f>
        <v>17.001182190091068</v>
      </c>
      <c r="M31" s="2">
        <f>VLOOKUP($B31,st62q04!$B$2:$I$66,5,FALSE)</f>
        <v>14.80683744456873</v>
      </c>
      <c r="N31" s="2">
        <f>VLOOKUP($B31,st62q04!$B$2:$I$66,6,FALSE)</f>
        <v>19.200173173176879</v>
      </c>
      <c r="O31" s="2">
        <f>VLOOKUP($B31,st62q04!$B$2:$I$66,7,FALSE)</f>
        <v>20.79545942619562</v>
      </c>
      <c r="P31" s="2">
        <f>VLOOKUP($B31,st62q04!$B$2:$I$66,8,FALSE)</f>
        <v>28.196347765967712</v>
      </c>
    </row>
    <row r="32" spans="2:16" x14ac:dyDescent="0.2">
      <c r="B32" t="s">
        <v>32</v>
      </c>
      <c r="C32" t="str">
        <f>VLOOKUP(B32,xwalk!$A$1:$B$66,2,FALSE)</f>
        <v>Kazakhstan</v>
      </c>
      <c r="D32" s="2">
        <f t="shared" si="0"/>
        <v>54.809010048770958</v>
      </c>
      <c r="E32" s="2">
        <v>45.190989951229042</v>
      </c>
      <c r="F32" s="2">
        <v>25.521143582343498</v>
      </c>
      <c r="G32" s="2">
        <v>15.70515835657433</v>
      </c>
      <c r="H32" s="2">
        <v>8.8112132314404708</v>
      </c>
      <c r="I32" s="2">
        <v>4.7714948784126809</v>
      </c>
      <c r="J32" s="2">
        <f t="shared" si="1"/>
        <v>45.190989951229028</v>
      </c>
      <c r="K32" s="2">
        <f>VLOOKUP($B32,st62q04!$B$2:$I$66,3,FALSE)</f>
        <v>85.845054291202715</v>
      </c>
      <c r="L32" s="2">
        <f>VLOOKUP($B32,st62q04!$B$2:$I$66,4,FALSE)</f>
        <v>14.15494570879728</v>
      </c>
      <c r="M32" s="2">
        <f>VLOOKUP($B32,st62q04!$B$2:$I$66,5,FALSE)</f>
        <v>15.023348399704039</v>
      </c>
      <c r="N32" s="2">
        <f>VLOOKUP($B32,st62q04!$B$2:$I$66,6,FALSE)</f>
        <v>17.802000580864579</v>
      </c>
      <c r="O32" s="2">
        <f>VLOOKUP($B32,st62q04!$B$2:$I$66,7,FALSE)</f>
        <v>25.958587279631189</v>
      </c>
      <c r="P32" s="2">
        <f>VLOOKUP($B32,st62q04!$B$2:$I$66,8,FALSE)</f>
        <v>27.061118031002909</v>
      </c>
    </row>
    <row r="33" spans="2:16" x14ac:dyDescent="0.2">
      <c r="B33" t="s">
        <v>14</v>
      </c>
      <c r="C33" t="str">
        <f>VLOOKUP(B33,xwalk!$A$1:$B$66,2,FALSE)</f>
        <v>Germany</v>
      </c>
      <c r="D33" s="2">
        <f t="shared" si="0"/>
        <v>55.535564953040478</v>
      </c>
      <c r="E33" s="2">
        <v>44.464435046959522</v>
      </c>
      <c r="F33" s="2">
        <v>14.656879713470801</v>
      </c>
      <c r="G33" s="2">
        <v>10.475263401149769</v>
      </c>
      <c r="H33" s="2">
        <v>10.71391096463296</v>
      </c>
      <c r="I33" s="2">
        <v>19.689510873786961</v>
      </c>
      <c r="J33" s="2">
        <f t="shared" si="1"/>
        <v>44.464435046959494</v>
      </c>
      <c r="K33" s="2">
        <f>VLOOKUP($B33,st62q04!$B$2:$I$66,3,FALSE)</f>
        <v>63.631470761241218</v>
      </c>
      <c r="L33" s="2">
        <f>VLOOKUP($B33,st62q04!$B$2:$I$66,4,FALSE)</f>
        <v>36.368529238758782</v>
      </c>
      <c r="M33" s="2">
        <f>VLOOKUP($B33,st62q04!$B$2:$I$66,5,FALSE)</f>
        <v>23.45579958754962</v>
      </c>
      <c r="N33" s="2">
        <f>VLOOKUP($B33,st62q04!$B$2:$I$66,6,FALSE)</f>
        <v>18.27736901256873</v>
      </c>
      <c r="O33" s="2">
        <f>VLOOKUP($B33,st62q04!$B$2:$I$66,7,FALSE)</f>
        <v>11.55041509954359</v>
      </c>
      <c r="P33" s="2">
        <f>VLOOKUP($B33,st62q04!$B$2:$I$66,8,FALSE)</f>
        <v>10.34788706157927</v>
      </c>
    </row>
    <row r="34" spans="2:16" x14ac:dyDescent="0.2">
      <c r="B34" t="s">
        <v>62</v>
      </c>
      <c r="C34" t="str">
        <f>VLOOKUP(B34,xwalk!$A$1:$B$66,2,FALSE)</f>
        <v>Uruguay</v>
      </c>
      <c r="D34" s="2">
        <f t="shared" si="0"/>
        <v>55.674532848159117</v>
      </c>
      <c r="E34" s="2">
        <v>44.325467151840883</v>
      </c>
      <c r="F34" s="2">
        <v>14.02203518253695</v>
      </c>
      <c r="G34" s="2">
        <v>16.77596063150396</v>
      </c>
      <c r="H34" s="2">
        <v>12.62585291390071</v>
      </c>
      <c r="I34" s="2">
        <v>12.250684120217519</v>
      </c>
      <c r="J34" s="2">
        <f t="shared" si="1"/>
        <v>44.325467151840854</v>
      </c>
      <c r="K34" s="2">
        <f>VLOOKUP($B34,st62q04!$B$2:$I$66,3,FALSE)</f>
        <v>75.574321222489658</v>
      </c>
      <c r="L34" s="2">
        <f>VLOOKUP($B34,st62q04!$B$2:$I$66,4,FALSE)</f>
        <v>24.425678777510349</v>
      </c>
      <c r="M34" s="2">
        <f>VLOOKUP($B34,st62q04!$B$2:$I$66,5,FALSE)</f>
        <v>20.335522599303189</v>
      </c>
      <c r="N34" s="2">
        <f>VLOOKUP($B34,st62q04!$B$2:$I$66,6,FALSE)</f>
        <v>23.694536781974801</v>
      </c>
      <c r="O34" s="2">
        <f>VLOOKUP($B34,st62q04!$B$2:$I$66,7,FALSE)</f>
        <v>17.063226076497969</v>
      </c>
      <c r="P34" s="2">
        <f>VLOOKUP($B34,st62q04!$B$2:$I$66,8,FALSE)</f>
        <v>14.481035764713679</v>
      </c>
    </row>
    <row r="35" spans="2:16" x14ac:dyDescent="0.2">
      <c r="B35" t="s">
        <v>25</v>
      </c>
      <c r="C35" t="str">
        <f>VLOOKUP(B35,xwalk!$A$1:$B$66,2,FALSE)</f>
        <v>Indonesia</v>
      </c>
      <c r="D35" s="2">
        <f t="shared" si="0"/>
        <v>56.408447761003487</v>
      </c>
      <c r="E35" s="2">
        <v>43.591552238996513</v>
      </c>
      <c r="F35" s="2">
        <v>27.976335003981369</v>
      </c>
      <c r="G35" s="2">
        <v>14.19879144296093</v>
      </c>
      <c r="H35" s="2">
        <v>11.097131083774091</v>
      </c>
      <c r="I35" s="2">
        <v>3.136190230287105</v>
      </c>
      <c r="J35" s="2">
        <f t="shared" si="1"/>
        <v>43.591552238996513</v>
      </c>
      <c r="K35" s="2">
        <f>VLOOKUP($B35,st62q04!$B$2:$I$66,3,FALSE)</f>
        <v>82.551027048348189</v>
      </c>
      <c r="L35" s="2">
        <f>VLOOKUP($B35,st62q04!$B$2:$I$66,4,FALSE)</f>
        <v>17.448972951651811</v>
      </c>
      <c r="M35" s="2">
        <f>VLOOKUP($B35,st62q04!$B$2:$I$66,5,FALSE)</f>
        <v>20.326995411873408</v>
      </c>
      <c r="N35" s="2">
        <f>VLOOKUP($B35,st62q04!$B$2:$I$66,6,FALSE)</f>
        <v>20.72582155012158</v>
      </c>
      <c r="O35" s="2">
        <f>VLOOKUP($B35,st62q04!$B$2:$I$66,7,FALSE)</f>
        <v>31.400584888802399</v>
      </c>
      <c r="P35" s="2">
        <f>VLOOKUP($B35,st62q04!$B$2:$I$66,8,FALSE)</f>
        <v>10.097625197550821</v>
      </c>
    </row>
    <row r="36" spans="2:16" x14ac:dyDescent="0.2">
      <c r="B36" t="s">
        <v>40</v>
      </c>
      <c r="C36" t="str">
        <f>VLOOKUP(B36,xwalk!$A$1:$B$66,2,FALSE)</f>
        <v>Montenegro</v>
      </c>
      <c r="D36" s="2">
        <f t="shared" ref="D36:D67" si="2">100-E36</f>
        <v>56.720576326146798</v>
      </c>
      <c r="E36" s="2">
        <v>43.279423673853202</v>
      </c>
      <c r="F36" s="2">
        <v>20.547472353937799</v>
      </c>
      <c r="G36" s="2">
        <v>12.599231145955031</v>
      </c>
      <c r="H36" s="2">
        <v>10.141644777146659</v>
      </c>
      <c r="I36" s="2">
        <v>13.43222804910731</v>
      </c>
      <c r="J36" s="2">
        <f t="shared" ref="J36:J67" si="3">200-SUM(D36:I36)</f>
        <v>43.279423673853188</v>
      </c>
      <c r="K36" s="2">
        <f>VLOOKUP($B36,st62q04!$B$2:$I$66,3,FALSE)</f>
        <v>84.16678879222637</v>
      </c>
      <c r="L36" s="2">
        <f>VLOOKUP($B36,st62q04!$B$2:$I$66,4,FALSE)</f>
        <v>15.83321120777363</v>
      </c>
      <c r="M36" s="2">
        <f>VLOOKUP($B36,st62q04!$B$2:$I$66,5,FALSE)</f>
        <v>12.78648046403281</v>
      </c>
      <c r="N36" s="2">
        <f>VLOOKUP($B36,st62q04!$B$2:$I$66,6,FALSE)</f>
        <v>16.282898599333588</v>
      </c>
      <c r="O36" s="2">
        <f>VLOOKUP($B36,st62q04!$B$2:$I$66,7,FALSE)</f>
        <v>20.847561317015629</v>
      </c>
      <c r="P36" s="2">
        <f>VLOOKUP($B36,st62q04!$B$2:$I$66,8,FALSE)</f>
        <v>34.249848411844333</v>
      </c>
    </row>
    <row r="37" spans="2:16" x14ac:dyDescent="0.2">
      <c r="B37" t="s">
        <v>44</v>
      </c>
      <c r="C37" t="str">
        <f>VLOOKUP(B37,xwalk!$A$1:$B$66,2,FALSE)</f>
        <v>New Zealand</v>
      </c>
      <c r="D37" s="2">
        <f t="shared" si="2"/>
        <v>57.838666207466218</v>
      </c>
      <c r="E37" s="2">
        <v>42.161333792533782</v>
      </c>
      <c r="F37" s="2">
        <v>18.092381644056211</v>
      </c>
      <c r="G37" s="2">
        <v>17.956824065819539</v>
      </c>
      <c r="H37" s="2">
        <v>12.32001634950487</v>
      </c>
      <c r="I37" s="2">
        <v>9.4694441480855804</v>
      </c>
      <c r="J37" s="2">
        <f t="shared" si="3"/>
        <v>42.161333792533782</v>
      </c>
      <c r="K37" s="2">
        <f>VLOOKUP($B37,st62q04!$B$2:$I$66,3,FALSE)</f>
        <v>86.841851053825394</v>
      </c>
      <c r="L37" s="2">
        <f>VLOOKUP($B37,st62q04!$B$2:$I$66,4,FALSE)</f>
        <v>13.15814894617461</v>
      </c>
      <c r="M37" s="2">
        <f>VLOOKUP($B37,st62q04!$B$2:$I$66,5,FALSE)</f>
        <v>15.790023395993961</v>
      </c>
      <c r="N37" s="2">
        <f>VLOOKUP($B37,st62q04!$B$2:$I$66,6,FALSE)</f>
        <v>24.975727768650771</v>
      </c>
      <c r="O37" s="2">
        <f>VLOOKUP($B37,st62q04!$B$2:$I$66,7,FALSE)</f>
        <v>25.707752873998569</v>
      </c>
      <c r="P37" s="2">
        <f>VLOOKUP($B37,st62q04!$B$2:$I$66,8,FALSE)</f>
        <v>20.36834701518211</v>
      </c>
    </row>
    <row r="38" spans="2:16" x14ac:dyDescent="0.2">
      <c r="B38" t="s">
        <v>42</v>
      </c>
      <c r="C38" t="str">
        <f>VLOOKUP(B38,xwalk!$A$1:$B$66,2,FALSE)</f>
        <v>Netherlands</v>
      </c>
      <c r="D38" s="2">
        <f t="shared" si="2"/>
        <v>59.487953356063727</v>
      </c>
      <c r="E38" s="2">
        <v>40.512046643936273</v>
      </c>
      <c r="F38" s="2">
        <v>11.20248156397607</v>
      </c>
      <c r="G38" s="2">
        <v>16.427446100727501</v>
      </c>
      <c r="H38" s="2">
        <v>16.499640914445848</v>
      </c>
      <c r="I38" s="2">
        <v>15.358384776914329</v>
      </c>
      <c r="J38" s="2">
        <f t="shared" si="3"/>
        <v>40.512046643936259</v>
      </c>
      <c r="K38" s="2">
        <f>VLOOKUP($B38,st62q04!$B$2:$I$66,3,FALSE)</f>
        <v>79.789167337544313</v>
      </c>
      <c r="L38" s="2">
        <f>VLOOKUP($B38,st62q04!$B$2:$I$66,4,FALSE)</f>
        <v>20.21083266245569</v>
      </c>
      <c r="M38" s="2">
        <f>VLOOKUP($B38,st62q04!$B$2:$I$66,5,FALSE)</f>
        <v>12.86217563793735</v>
      </c>
      <c r="N38" s="2">
        <f>VLOOKUP($B38,st62q04!$B$2:$I$66,6,FALSE)</f>
        <v>19.196461862678682</v>
      </c>
      <c r="O38" s="2">
        <f>VLOOKUP($B38,st62q04!$B$2:$I$66,7,FALSE)</f>
        <v>22.74504402310782</v>
      </c>
      <c r="P38" s="2">
        <f>VLOOKUP($B38,st62q04!$B$2:$I$66,8,FALSE)</f>
        <v>24.985485813820471</v>
      </c>
    </row>
    <row r="39" spans="2:16" x14ac:dyDescent="0.2">
      <c r="B39" t="s">
        <v>23</v>
      </c>
      <c r="C39" t="str">
        <f>VLOOKUP(B39,xwalk!$A$1:$B$66,2,FALSE)</f>
        <v>Croatia</v>
      </c>
      <c r="D39" s="2">
        <f t="shared" si="2"/>
        <v>59.92327187787437</v>
      </c>
      <c r="E39" s="2">
        <v>40.07672812212563</v>
      </c>
      <c r="F39" s="2">
        <v>19.914012922576571</v>
      </c>
      <c r="G39" s="2">
        <v>17.100638920555689</v>
      </c>
      <c r="H39" s="2">
        <v>9.8264939691744999</v>
      </c>
      <c r="I39" s="2">
        <v>13.082126065567619</v>
      </c>
      <c r="J39" s="2">
        <f t="shared" si="3"/>
        <v>40.076728122125616</v>
      </c>
      <c r="K39" s="2">
        <f>VLOOKUP($B39,st62q04!$B$2:$I$66,3,FALSE)</f>
        <v>90.424113306903863</v>
      </c>
      <c r="L39" s="2">
        <f>VLOOKUP($B39,st62q04!$B$2:$I$66,4,FALSE)</f>
        <v>9.5758866930961357</v>
      </c>
      <c r="M39" s="2">
        <f>VLOOKUP($B39,st62q04!$B$2:$I$66,5,FALSE)</f>
        <v>8.6988222379739515</v>
      </c>
      <c r="N39" s="2">
        <f>VLOOKUP($B39,st62q04!$B$2:$I$66,6,FALSE)</f>
        <v>14.901984272065491</v>
      </c>
      <c r="O39" s="2">
        <f>VLOOKUP($B39,st62q04!$B$2:$I$66,7,FALSE)</f>
        <v>18.22700344859766</v>
      </c>
      <c r="P39" s="2">
        <f>VLOOKUP($B39,st62q04!$B$2:$I$66,8,FALSE)</f>
        <v>48.596303348266758</v>
      </c>
    </row>
    <row r="40" spans="2:16" x14ac:dyDescent="0.2">
      <c r="B40" t="s">
        <v>12</v>
      </c>
      <c r="C40" t="str">
        <f>VLOOKUP(B40,xwalk!$A$1:$B$66,2,FALSE)</f>
        <v>Costa Rica</v>
      </c>
      <c r="D40" s="2">
        <f t="shared" si="2"/>
        <v>60.949117882315811</v>
      </c>
      <c r="E40" s="2">
        <v>39.050882117684189</v>
      </c>
      <c r="F40" s="2">
        <v>19.175623096012409</v>
      </c>
      <c r="G40" s="2">
        <v>19.138743742589281</v>
      </c>
      <c r="H40" s="2">
        <v>13.8913090980038</v>
      </c>
      <c r="I40" s="2">
        <v>8.743441945710325</v>
      </c>
      <c r="J40" s="2">
        <f t="shared" si="3"/>
        <v>39.05088211768421</v>
      </c>
      <c r="K40" s="2">
        <f>VLOOKUP($B40,st62q04!$B$2:$I$66,3,FALSE)</f>
        <v>81.015016556445914</v>
      </c>
      <c r="L40" s="2">
        <f>VLOOKUP($B40,st62q04!$B$2:$I$66,4,FALSE)</f>
        <v>18.984983443554089</v>
      </c>
      <c r="M40" s="2">
        <f>VLOOKUP($B40,st62q04!$B$2:$I$66,5,FALSE)</f>
        <v>14.69394938545843</v>
      </c>
      <c r="N40" s="2">
        <f>VLOOKUP($B40,st62q04!$B$2:$I$66,6,FALSE)</f>
        <v>20.36419845384129</v>
      </c>
      <c r="O40" s="2">
        <f>VLOOKUP($B40,st62q04!$B$2:$I$66,7,FALSE)</f>
        <v>19.747952543006171</v>
      </c>
      <c r="P40" s="2">
        <f>VLOOKUP($B40,st62q04!$B$2:$I$66,8,FALSE)</f>
        <v>26.208916174140018</v>
      </c>
    </row>
    <row r="41" spans="2:16" x14ac:dyDescent="0.2">
      <c r="B41" t="s">
        <v>27</v>
      </c>
      <c r="C41" t="str">
        <f>VLOOKUP(B41,xwalk!$A$1:$B$66,2,FALSE)</f>
        <v>Iceland</v>
      </c>
      <c r="D41" s="2">
        <f t="shared" si="2"/>
        <v>61.587485693185272</v>
      </c>
      <c r="E41" s="2">
        <v>38.412514306814728</v>
      </c>
      <c r="F41" s="2">
        <v>17.732276020782621</v>
      </c>
      <c r="G41" s="2">
        <v>19.4635997861064</v>
      </c>
      <c r="H41" s="2">
        <v>12.06247960273404</v>
      </c>
      <c r="I41" s="2">
        <v>12.329130283562209</v>
      </c>
      <c r="J41" s="2">
        <f t="shared" si="3"/>
        <v>38.4125143068147</v>
      </c>
      <c r="K41" s="2">
        <f>VLOOKUP($B41,st62q04!$B$2:$I$66,3,FALSE)</f>
        <v>27.334125413189255</v>
      </c>
      <c r="L41" s="2">
        <f>VLOOKUP($B41,st62q04!$B$2:$I$66,4,FALSE)</f>
        <v>72.665874586810745</v>
      </c>
      <c r="M41" s="2">
        <f>VLOOKUP($B41,st62q04!$B$2:$I$66,5,FALSE)</f>
        <v>11.662195415122349</v>
      </c>
      <c r="N41" s="2">
        <f>VLOOKUP($B41,st62q04!$B$2:$I$66,6,FALSE)</f>
        <v>7.8711603105792696</v>
      </c>
      <c r="O41" s="2">
        <f>VLOOKUP($B41,st62q04!$B$2:$I$66,7,FALSE)</f>
        <v>4.274776983554732</v>
      </c>
      <c r="P41" s="2">
        <f>VLOOKUP($B41,st62q04!$B$2:$I$66,8,FALSE)</f>
        <v>3.525992703932928</v>
      </c>
    </row>
    <row r="42" spans="2:16" x14ac:dyDescent="0.2">
      <c r="B42" t="s">
        <v>51</v>
      </c>
      <c r="C42" t="str">
        <f>VLOOKUP(B42,xwalk!$A$1:$B$66,2,FALSE)</f>
        <v>Romania</v>
      </c>
      <c r="D42" s="2">
        <f t="shared" si="2"/>
        <v>61.966200946178567</v>
      </c>
      <c r="E42" s="2">
        <v>38.033799053821433</v>
      </c>
      <c r="F42" s="2">
        <v>22.943151671751838</v>
      </c>
      <c r="G42" s="2">
        <v>18.539133624079358</v>
      </c>
      <c r="H42" s="2">
        <v>13.499908438692749</v>
      </c>
      <c r="I42" s="2">
        <v>6.9840072116546299</v>
      </c>
      <c r="J42" s="2">
        <f t="shared" si="3"/>
        <v>38.033799053821411</v>
      </c>
      <c r="K42" s="2">
        <f>VLOOKUP($B42,st62q04!$B$2:$I$66,3,FALSE)</f>
        <v>92.1602625827243</v>
      </c>
      <c r="L42" s="2">
        <f>VLOOKUP($B42,st62q04!$B$2:$I$66,4,FALSE)</f>
        <v>7.8397374172756997</v>
      </c>
      <c r="M42" s="2">
        <f>VLOOKUP($B42,st62q04!$B$2:$I$66,5,FALSE)</f>
        <v>14.418973713941011</v>
      </c>
      <c r="N42" s="2">
        <f>VLOOKUP($B42,st62q04!$B$2:$I$66,6,FALSE)</f>
        <v>15.423057442738161</v>
      </c>
      <c r="O42" s="2">
        <f>VLOOKUP($B42,st62q04!$B$2:$I$66,7,FALSE)</f>
        <v>25.923022308473911</v>
      </c>
      <c r="P42" s="2">
        <f>VLOOKUP($B42,st62q04!$B$2:$I$66,8,FALSE)</f>
        <v>36.395209117571248</v>
      </c>
    </row>
    <row r="43" spans="2:16" x14ac:dyDescent="0.2">
      <c r="B43" t="s">
        <v>7</v>
      </c>
      <c r="C43" t="str">
        <f>VLOOKUP(B43,xwalk!$A$1:$B$66,2,FALSE)</f>
        <v>Brazil</v>
      </c>
      <c r="D43" s="2">
        <f t="shared" si="2"/>
        <v>62.610748959160873</v>
      </c>
      <c r="E43" s="2">
        <v>37.389251040839127</v>
      </c>
      <c r="F43" s="2">
        <v>14.079227470739131</v>
      </c>
      <c r="G43" s="2">
        <v>17.704610094365989</v>
      </c>
      <c r="H43" s="2">
        <v>19.901567926305852</v>
      </c>
      <c r="I43" s="2">
        <v>10.92534346774991</v>
      </c>
      <c r="J43" s="2">
        <f t="shared" si="3"/>
        <v>37.389251040839127</v>
      </c>
      <c r="K43" s="2">
        <f>VLOOKUP($B43,st62q04!$B$2:$I$66,3,FALSE)</f>
        <v>87.267021880700966</v>
      </c>
      <c r="L43" s="2">
        <f>VLOOKUP($B43,st62q04!$B$2:$I$66,4,FALSE)</f>
        <v>12.73297811929903</v>
      </c>
      <c r="M43" s="2">
        <f>VLOOKUP($B43,st62q04!$B$2:$I$66,5,FALSE)</f>
        <v>18.132318635685358</v>
      </c>
      <c r="N43" s="2">
        <f>VLOOKUP($B43,st62q04!$B$2:$I$66,6,FALSE)</f>
        <v>25.163556249011389</v>
      </c>
      <c r="O43" s="2">
        <f>VLOOKUP($B43,st62q04!$B$2:$I$66,7,FALSE)</f>
        <v>24.6211930299032</v>
      </c>
      <c r="P43" s="2">
        <f>VLOOKUP($B43,st62q04!$B$2:$I$66,8,FALSE)</f>
        <v>19.34995396610103</v>
      </c>
    </row>
    <row r="44" spans="2:16" x14ac:dyDescent="0.2">
      <c r="B44" t="s">
        <v>18</v>
      </c>
      <c r="C44" t="str">
        <f>VLOOKUP(B44,xwalk!$A$1:$B$66,2,FALSE)</f>
        <v>Finland</v>
      </c>
      <c r="D44" s="2">
        <f t="shared" si="2"/>
        <v>64.973846822607101</v>
      </c>
      <c r="E44" s="2">
        <v>35.026153177392892</v>
      </c>
      <c r="F44" s="2">
        <v>24.98382034169428</v>
      </c>
      <c r="G44" s="2">
        <v>23.150955469685091</v>
      </c>
      <c r="H44" s="2">
        <v>10.444036295494451</v>
      </c>
      <c r="I44" s="2">
        <v>6.3950347157332903</v>
      </c>
      <c r="J44" s="2">
        <f t="shared" si="3"/>
        <v>35.026153177392899</v>
      </c>
      <c r="K44" s="2">
        <f>VLOOKUP($B44,st62q04!$B$2:$I$66,3,FALSE)</f>
        <v>66.740858024105492</v>
      </c>
      <c r="L44" s="2">
        <f>VLOOKUP($B44,st62q04!$B$2:$I$66,4,FALSE)</f>
        <v>33.259141975894508</v>
      </c>
      <c r="M44" s="2">
        <f>VLOOKUP($B44,st62q04!$B$2:$I$66,5,FALSE)</f>
        <v>21.492728191838761</v>
      </c>
      <c r="N44" s="2">
        <f>VLOOKUP($B44,st62q04!$B$2:$I$66,6,FALSE)</f>
        <v>21.839397067961141</v>
      </c>
      <c r="O44" s="2">
        <f>VLOOKUP($B44,st62q04!$B$2:$I$66,7,FALSE)</f>
        <v>15.31939424921749</v>
      </c>
      <c r="P44" s="2">
        <f>VLOOKUP($B44,st62q04!$B$2:$I$66,8,FALSE)</f>
        <v>8.0893385150880981</v>
      </c>
    </row>
    <row r="45" spans="2:16" x14ac:dyDescent="0.2">
      <c r="B45" t="s">
        <v>48</v>
      </c>
      <c r="C45" t="str">
        <f>VLOOKUP(B45,xwalk!$A$1:$B$66,2,FALSE)</f>
        <v>Qatar</v>
      </c>
      <c r="D45" s="2">
        <f t="shared" si="2"/>
        <v>65.41307840783206</v>
      </c>
      <c r="E45" s="2">
        <v>34.58692159216794</v>
      </c>
      <c r="F45" s="2">
        <v>16.281856331183459</v>
      </c>
      <c r="G45" s="2">
        <v>14.63133607883818</v>
      </c>
      <c r="H45" s="2">
        <v>12.330029249704671</v>
      </c>
      <c r="I45" s="2">
        <v>22.169856748105751</v>
      </c>
      <c r="J45" s="2">
        <f t="shared" si="3"/>
        <v>34.586921592167926</v>
      </c>
      <c r="K45" s="2">
        <f>VLOOKUP($B45,st62q04!$B$2:$I$66,3,FALSE)</f>
        <v>88.220174285001875</v>
      </c>
      <c r="L45" s="2">
        <f>VLOOKUP($B45,st62q04!$B$2:$I$66,4,FALSE)</f>
        <v>11.779825714998131</v>
      </c>
      <c r="M45" s="2">
        <f>VLOOKUP($B45,st62q04!$B$2:$I$66,5,FALSE)</f>
        <v>14.11176950465471</v>
      </c>
      <c r="N45" s="2">
        <f>VLOOKUP($B45,st62q04!$B$2:$I$66,6,FALSE)</f>
        <v>16.272549151406491</v>
      </c>
      <c r="O45" s="2">
        <f>VLOOKUP($B45,st62q04!$B$2:$I$66,7,FALSE)</f>
        <v>15.746486853535931</v>
      </c>
      <c r="P45" s="2">
        <f>VLOOKUP($B45,st62q04!$B$2:$I$66,8,FALSE)</f>
        <v>42.089368775404743</v>
      </c>
    </row>
    <row r="46" spans="2:16" x14ac:dyDescent="0.2">
      <c r="B46" t="s">
        <v>29</v>
      </c>
      <c r="C46" t="str">
        <f>VLOOKUP(B46,xwalk!$A$1:$B$66,2,FALSE)</f>
        <v>Italy</v>
      </c>
      <c r="D46" s="2">
        <f t="shared" si="2"/>
        <v>67.145465350040041</v>
      </c>
      <c r="E46" s="2">
        <v>32.854534649959952</v>
      </c>
      <c r="F46" s="2">
        <v>19.137957585094789</v>
      </c>
      <c r="G46" s="2">
        <v>22.4748142618093</v>
      </c>
      <c r="H46" s="2">
        <v>15.174209788547451</v>
      </c>
      <c r="I46" s="2">
        <v>10.358483714588511</v>
      </c>
      <c r="J46" s="2">
        <f t="shared" si="3"/>
        <v>32.854534649959959</v>
      </c>
      <c r="K46" s="2">
        <f>VLOOKUP($B46,st62q04!$B$2:$I$66,3,FALSE)</f>
        <v>90.521619644344199</v>
      </c>
      <c r="L46" s="2">
        <f>VLOOKUP($B46,st62q04!$B$2:$I$66,4,FALSE)</f>
        <v>9.478380355655796</v>
      </c>
      <c r="M46" s="2">
        <f>VLOOKUP($B46,st62q04!$B$2:$I$66,5,FALSE)</f>
        <v>10.65461090208847</v>
      </c>
      <c r="N46" s="2">
        <f>VLOOKUP($B46,st62q04!$B$2:$I$66,6,FALSE)</f>
        <v>16.670011824381771</v>
      </c>
      <c r="O46" s="2">
        <f>VLOOKUP($B46,st62q04!$B$2:$I$66,7,FALSE)</f>
        <v>25.11901776720071</v>
      </c>
      <c r="P46" s="2">
        <f>VLOOKUP($B46,st62q04!$B$2:$I$66,8,FALSE)</f>
        <v>38.077979150673258</v>
      </c>
    </row>
    <row r="47" spans="2:16" x14ac:dyDescent="0.2">
      <c r="B47" t="s">
        <v>53</v>
      </c>
      <c r="C47" t="str">
        <f>VLOOKUP(B47,xwalk!$A$1:$B$66,2,FALSE)</f>
        <v>Singapore</v>
      </c>
      <c r="D47" s="2">
        <f t="shared" si="2"/>
        <v>67.357588351431644</v>
      </c>
      <c r="E47" s="2">
        <v>32.642411648568363</v>
      </c>
      <c r="F47" s="2">
        <v>8.5142990742492977</v>
      </c>
      <c r="G47" s="2">
        <v>11.37988235701742</v>
      </c>
      <c r="H47" s="2">
        <v>19.915266609749331</v>
      </c>
      <c r="I47" s="2">
        <v>27.54814031041559</v>
      </c>
      <c r="J47" s="2">
        <f t="shared" si="3"/>
        <v>32.642411648568356</v>
      </c>
      <c r="K47" s="2">
        <f>VLOOKUP($B47,st62q04!$B$2:$I$66,3,FALSE)</f>
        <v>87.297306912155264</v>
      </c>
      <c r="L47" s="2">
        <f>VLOOKUP($B47,st62q04!$B$2:$I$66,4,FALSE)</f>
        <v>12.702693087844739</v>
      </c>
      <c r="M47" s="2">
        <f>VLOOKUP($B47,st62q04!$B$2:$I$66,5,FALSE)</f>
        <v>10.345412240771839</v>
      </c>
      <c r="N47" s="2">
        <f>VLOOKUP($B47,st62q04!$B$2:$I$66,6,FALSE)</f>
        <v>17.48436736417985</v>
      </c>
      <c r="O47" s="2">
        <f>VLOOKUP($B47,st62q04!$B$2:$I$66,7,FALSE)</f>
        <v>21.41640270277864</v>
      </c>
      <c r="P47" s="2">
        <f>VLOOKUP($B47,st62q04!$B$2:$I$66,8,FALSE)</f>
        <v>38.051124604424942</v>
      </c>
    </row>
    <row r="48" spans="2:16" x14ac:dyDescent="0.2">
      <c r="B48" t="s">
        <v>11</v>
      </c>
      <c r="C48" t="str">
        <f>VLOOKUP(B48,xwalk!$A$1:$B$66,2,FALSE)</f>
        <v>Colombia</v>
      </c>
      <c r="D48" s="2">
        <f t="shared" si="2"/>
        <v>69.095361153755391</v>
      </c>
      <c r="E48" s="2">
        <v>30.904638846244609</v>
      </c>
      <c r="F48" s="2">
        <v>15.278861923532361</v>
      </c>
      <c r="G48" s="2">
        <v>21.134326525202429</v>
      </c>
      <c r="H48" s="2">
        <v>20.73102764546563</v>
      </c>
      <c r="I48" s="2">
        <v>11.95114505955498</v>
      </c>
      <c r="J48" s="2">
        <f t="shared" si="3"/>
        <v>30.90463884624458</v>
      </c>
      <c r="K48" s="2">
        <f>VLOOKUP($B48,st62q04!$B$2:$I$66,3,FALSE)</f>
        <v>90.171741332173625</v>
      </c>
      <c r="L48" s="2">
        <f>VLOOKUP($B48,st62q04!$B$2:$I$66,4,FALSE)</f>
        <v>9.828258667826379</v>
      </c>
      <c r="M48" s="2">
        <f>VLOOKUP($B48,st62q04!$B$2:$I$66,5,FALSE)</f>
        <v>16.364487391051021</v>
      </c>
      <c r="N48" s="2">
        <f>VLOOKUP($B48,st62q04!$B$2:$I$66,6,FALSE)</f>
        <v>22.329580518376449</v>
      </c>
      <c r="O48" s="2">
        <f>VLOOKUP($B48,st62q04!$B$2:$I$66,7,FALSE)</f>
        <v>29.025728505104919</v>
      </c>
      <c r="P48" s="2">
        <f>VLOOKUP($B48,st62q04!$B$2:$I$66,8,FALSE)</f>
        <v>22.451944917641239</v>
      </c>
    </row>
    <row r="49" spans="2:16" x14ac:dyDescent="0.2">
      <c r="B49" t="s">
        <v>39</v>
      </c>
      <c r="C49" t="str">
        <f>VLOOKUP(B49,xwalk!$A$1:$B$66,2,FALSE)</f>
        <v>Mexico</v>
      </c>
      <c r="D49" s="2">
        <f t="shared" si="2"/>
        <v>70.188847935084652</v>
      </c>
      <c r="E49" s="2">
        <v>29.811152064915351</v>
      </c>
      <c r="F49" s="2">
        <v>23.027560102133219</v>
      </c>
      <c r="G49" s="2">
        <v>21.568001215001321</v>
      </c>
      <c r="H49" s="2">
        <v>17.022203127859019</v>
      </c>
      <c r="I49" s="2">
        <v>8.5710834900910875</v>
      </c>
      <c r="J49" s="2">
        <f t="shared" si="3"/>
        <v>29.811152064915319</v>
      </c>
      <c r="K49" s="2">
        <f>VLOOKUP($B49,st62q04!$B$2:$I$66,3,FALSE)</f>
        <v>88.950422807173183</v>
      </c>
      <c r="L49" s="2">
        <f>VLOOKUP($B49,st62q04!$B$2:$I$66,4,FALSE)</f>
        <v>11.04957719282682</v>
      </c>
      <c r="M49" s="2">
        <f>VLOOKUP($B49,st62q04!$B$2:$I$66,5,FALSE)</f>
        <v>18.341762852710222</v>
      </c>
      <c r="N49" s="2">
        <f>VLOOKUP($B49,st62q04!$B$2:$I$66,6,FALSE)</f>
        <v>22.16114125188367</v>
      </c>
      <c r="O49" s="2">
        <f>VLOOKUP($B49,st62q04!$B$2:$I$66,7,FALSE)</f>
        <v>25.283355899071118</v>
      </c>
      <c r="P49" s="2">
        <f>VLOOKUP($B49,st62q04!$B$2:$I$66,8,FALSE)</f>
        <v>23.16416280350818</v>
      </c>
    </row>
    <row r="50" spans="2:16" x14ac:dyDescent="0.2">
      <c r="B50" t="s">
        <v>10</v>
      </c>
      <c r="C50" t="str">
        <f>VLOOKUP(B50,xwalk!$A$1:$B$66,2,FALSE)</f>
        <v>Chile</v>
      </c>
      <c r="D50" s="2">
        <f t="shared" si="2"/>
        <v>71.765277700839647</v>
      </c>
      <c r="E50" s="2">
        <v>28.23472229916036</v>
      </c>
      <c r="F50" s="2">
        <v>19.295786643894921</v>
      </c>
      <c r="G50" s="2">
        <v>24.490449362138179</v>
      </c>
      <c r="H50" s="2">
        <v>20.474615145448809</v>
      </c>
      <c r="I50" s="2">
        <v>7.5044265493577313</v>
      </c>
      <c r="J50" s="2">
        <f t="shared" si="3"/>
        <v>28.234722299160353</v>
      </c>
      <c r="K50" s="2">
        <f>VLOOKUP($B50,st62q04!$B$2:$I$66,3,FALSE)</f>
        <v>88.402617776345124</v>
      </c>
      <c r="L50" s="2">
        <f>VLOOKUP($B50,st62q04!$B$2:$I$66,4,FALSE)</f>
        <v>11.597382223654879</v>
      </c>
      <c r="M50" s="2">
        <f>VLOOKUP($B50,st62q04!$B$2:$I$66,5,FALSE)</f>
        <v>13.856640951475869</v>
      </c>
      <c r="N50" s="2">
        <f>VLOOKUP($B50,st62q04!$B$2:$I$66,6,FALSE)</f>
        <v>21.98609211391868</v>
      </c>
      <c r="O50" s="2">
        <f>VLOOKUP($B50,st62q04!$B$2:$I$66,7,FALSE)</f>
        <v>27.58942449248525</v>
      </c>
      <c r="P50" s="2">
        <f>VLOOKUP($B50,st62q04!$B$2:$I$66,8,FALSE)</f>
        <v>24.97046021846532</v>
      </c>
    </row>
    <row r="51" spans="2:16" x14ac:dyDescent="0.2">
      <c r="B51" t="s">
        <v>31</v>
      </c>
      <c r="C51" t="str">
        <f>VLOOKUP(B51,xwalk!$A$1:$B$66,2,FALSE)</f>
        <v>Japan</v>
      </c>
      <c r="D51" s="2">
        <f t="shared" si="2"/>
        <v>72.063938245040276</v>
      </c>
      <c r="E51" s="2">
        <v>27.93606175495972</v>
      </c>
      <c r="F51" s="2">
        <v>24.957992868281409</v>
      </c>
      <c r="G51" s="2">
        <v>27.120291086229091</v>
      </c>
      <c r="H51" s="2">
        <v>13.715212267129649</v>
      </c>
      <c r="I51" s="2">
        <v>6.2704420234001343</v>
      </c>
      <c r="J51" s="2">
        <f t="shared" si="3"/>
        <v>27.936061754959695</v>
      </c>
      <c r="K51" s="2">
        <f>VLOOKUP($B51,st62q04!$B$2:$I$66,3,FALSE)</f>
        <v>56.51946141131419</v>
      </c>
      <c r="L51" s="2">
        <f>VLOOKUP($B51,st62q04!$B$2:$I$66,4,FALSE)</f>
        <v>43.48053858868581</v>
      </c>
      <c r="M51" s="2">
        <f>VLOOKUP($B51,st62q04!$B$2:$I$66,5,FALSE)</f>
        <v>22.47020256326352</v>
      </c>
      <c r="N51" s="2">
        <f>VLOOKUP($B51,st62q04!$B$2:$I$66,6,FALSE)</f>
        <v>20.709638760325848</v>
      </c>
      <c r="O51" s="2">
        <f>VLOOKUP($B51,st62q04!$B$2:$I$66,7,FALSE)</f>
        <v>10.152667547388271</v>
      </c>
      <c r="P51" s="2">
        <f>VLOOKUP($B51,st62q04!$B$2:$I$66,8,FALSE)</f>
        <v>3.1869525403365548</v>
      </c>
    </row>
    <row r="52" spans="2:16" x14ac:dyDescent="0.2">
      <c r="B52" t="s">
        <v>45</v>
      </c>
      <c r="C52" t="str">
        <f>VLOOKUP(B52,xwalk!$A$1:$B$66,2,FALSE)</f>
        <v>Peru</v>
      </c>
      <c r="D52" s="2">
        <f t="shared" si="2"/>
        <v>72.445991926160644</v>
      </c>
      <c r="E52" s="2">
        <v>27.554008073839348</v>
      </c>
      <c r="F52" s="2">
        <v>21.788376146180902</v>
      </c>
      <c r="G52" s="2">
        <v>20.42164557804465</v>
      </c>
      <c r="H52" s="2">
        <v>18.44508071624491</v>
      </c>
      <c r="I52" s="2">
        <v>11.79088948569019</v>
      </c>
      <c r="J52" s="2">
        <f t="shared" si="3"/>
        <v>27.554008073839327</v>
      </c>
      <c r="K52" s="2">
        <f>VLOOKUP($B52,st62q04!$B$2:$I$66,3,FALSE)</f>
        <v>95.15084819616537</v>
      </c>
      <c r="L52" s="2">
        <f>VLOOKUP($B52,st62q04!$B$2:$I$66,4,FALSE)</f>
        <v>4.8491518038346317</v>
      </c>
      <c r="M52" s="2">
        <f>VLOOKUP($B52,st62q04!$B$2:$I$66,5,FALSE)</f>
        <v>14.9085269916042</v>
      </c>
      <c r="N52" s="2">
        <f>VLOOKUP($B52,st62q04!$B$2:$I$66,6,FALSE)</f>
        <v>15.90886767898221</v>
      </c>
      <c r="O52" s="2">
        <f>VLOOKUP($B52,st62q04!$B$2:$I$66,7,FALSE)</f>
        <v>28.388580502601759</v>
      </c>
      <c r="P52" s="2">
        <f>VLOOKUP($B52,st62q04!$B$2:$I$66,8,FALSE)</f>
        <v>35.944873022977212</v>
      </c>
    </row>
    <row r="53" spans="2:16" x14ac:dyDescent="0.2">
      <c r="B53" t="s">
        <v>1</v>
      </c>
      <c r="C53" t="str">
        <f>VLOOKUP(B53,xwalk!$A$1:$B$66,2,FALSE)</f>
        <v>United Arab Emirates</v>
      </c>
      <c r="D53" s="2">
        <f t="shared" si="2"/>
        <v>72.955146827506894</v>
      </c>
      <c r="E53" s="2">
        <v>27.044853172493109</v>
      </c>
      <c r="F53" s="2">
        <v>10.060751577535219</v>
      </c>
      <c r="G53" s="2">
        <v>9.2919193706908167</v>
      </c>
      <c r="H53" s="2">
        <v>17.430561152255809</v>
      </c>
      <c r="I53" s="2">
        <v>36.171914727025062</v>
      </c>
      <c r="J53" s="2">
        <f t="shared" si="3"/>
        <v>27.044853172493077</v>
      </c>
      <c r="K53" s="2">
        <f>VLOOKUP($B53,st62q04!$B$2:$I$66,3,FALSE)</f>
        <v>87.765307815546279</v>
      </c>
      <c r="L53" s="2">
        <f>VLOOKUP($B53,st62q04!$B$2:$I$66,4,FALSE)</f>
        <v>12.234692184453721</v>
      </c>
      <c r="M53" s="2">
        <f>VLOOKUP($B53,st62q04!$B$2:$I$66,5,FALSE)</f>
        <v>11.410239680410401</v>
      </c>
      <c r="N53" s="2">
        <f>VLOOKUP($B53,st62q04!$B$2:$I$66,6,FALSE)</f>
        <v>12.865817745754811</v>
      </c>
      <c r="O53" s="2">
        <f>VLOOKUP($B53,st62q04!$B$2:$I$66,7,FALSE)</f>
        <v>21.161841436398159</v>
      </c>
      <c r="P53" s="2">
        <f>VLOOKUP($B53,st62q04!$B$2:$I$66,8,FALSE)</f>
        <v>42.327408952982907</v>
      </c>
    </row>
    <row r="54" spans="2:16" x14ac:dyDescent="0.2">
      <c r="B54" t="s">
        <v>56</v>
      </c>
      <c r="C54" t="str">
        <f>VLOOKUP(B54,xwalk!$A$1:$B$66,2,FALSE)</f>
        <v>Slovenia</v>
      </c>
      <c r="D54" s="2">
        <f t="shared" si="2"/>
        <v>73.373801869106018</v>
      </c>
      <c r="E54" s="2">
        <v>26.626198130893989</v>
      </c>
      <c r="F54" s="2">
        <v>20.424104349853639</v>
      </c>
      <c r="G54" s="2">
        <v>25.75054660228388</v>
      </c>
      <c r="H54" s="2">
        <v>17.627805101999911</v>
      </c>
      <c r="I54" s="2">
        <v>9.571345814968593</v>
      </c>
      <c r="J54" s="2">
        <f t="shared" si="3"/>
        <v>26.626198130893982</v>
      </c>
      <c r="K54" s="2">
        <f>VLOOKUP($B54,st62q04!$B$2:$I$66,3,FALSE)</f>
        <v>88.781828742112197</v>
      </c>
      <c r="L54" s="2">
        <f>VLOOKUP($B54,st62q04!$B$2:$I$66,4,FALSE)</f>
        <v>11.2181712578878</v>
      </c>
      <c r="M54" s="2">
        <f>VLOOKUP($B54,st62q04!$B$2:$I$66,5,FALSE)</f>
        <v>11.165005710746501</v>
      </c>
      <c r="N54" s="2">
        <f>VLOOKUP($B54,st62q04!$B$2:$I$66,6,FALSE)</f>
        <v>19.922340358746141</v>
      </c>
      <c r="O54" s="2">
        <f>VLOOKUP($B54,st62q04!$B$2:$I$66,7,FALSE)</f>
        <v>24.431627552431681</v>
      </c>
      <c r="P54" s="2">
        <f>VLOOKUP($B54,st62q04!$B$2:$I$66,8,FALSE)</f>
        <v>33.262855120187901</v>
      </c>
    </row>
    <row r="55" spans="2:16" x14ac:dyDescent="0.2">
      <c r="B55" t="s">
        <v>16</v>
      </c>
      <c r="C55" t="str">
        <f>VLOOKUP(B55,xwalk!$A$1:$B$66,2,FALSE)</f>
        <v>Spain</v>
      </c>
      <c r="D55" s="2">
        <f t="shared" si="2"/>
        <v>73.542656544781082</v>
      </c>
      <c r="E55" s="2">
        <v>26.457343455218918</v>
      </c>
      <c r="F55" s="2">
        <v>14.98871796349386</v>
      </c>
      <c r="G55" s="2">
        <v>20.178491395688141</v>
      </c>
      <c r="H55" s="2">
        <v>17.378914478132561</v>
      </c>
      <c r="I55" s="2">
        <v>20.996532707466539</v>
      </c>
      <c r="J55" s="2">
        <f t="shared" si="3"/>
        <v>26.457343455218904</v>
      </c>
      <c r="K55" s="2">
        <f>VLOOKUP($B55,st62q04!$B$2:$I$66,3,FALSE)</f>
        <v>35.07457034312938</v>
      </c>
      <c r="L55" s="2">
        <f>VLOOKUP($B55,st62q04!$B$2:$I$66,4,FALSE)</f>
        <v>64.92542965687062</v>
      </c>
      <c r="M55" s="2">
        <f>VLOOKUP($B55,st62q04!$B$2:$I$66,5,FALSE)</f>
        <v>16.697531269867209</v>
      </c>
      <c r="N55" s="2">
        <f>VLOOKUP($B55,st62q04!$B$2:$I$66,6,FALSE)</f>
        <v>8.9619642726911568</v>
      </c>
      <c r="O55" s="2">
        <f>VLOOKUP($B55,st62q04!$B$2:$I$66,7,FALSE)</f>
        <v>5.2208730641347216</v>
      </c>
      <c r="P55" s="2">
        <f>VLOOKUP($B55,st62q04!$B$2:$I$66,8,FALSE)</f>
        <v>4.1942017364362822</v>
      </c>
    </row>
    <row r="56" spans="2:16" x14ac:dyDescent="0.2">
      <c r="B56" t="s">
        <v>33</v>
      </c>
      <c r="C56" t="str">
        <f>VLOOKUP(B56,xwalk!$A$1:$B$66,2,FALSE)</f>
        <v>Korea</v>
      </c>
      <c r="D56" s="2">
        <f t="shared" si="2"/>
        <v>73.779533856356494</v>
      </c>
      <c r="E56" s="2">
        <v>26.22046614364351</v>
      </c>
      <c r="F56" s="2">
        <v>37.89990586711037</v>
      </c>
      <c r="G56" s="2">
        <v>19.849275571617461</v>
      </c>
      <c r="H56" s="2">
        <v>9.9941598986630638</v>
      </c>
      <c r="I56" s="2">
        <v>6.0361925189656054</v>
      </c>
      <c r="J56" s="2">
        <f t="shared" si="3"/>
        <v>26.220466143643506</v>
      </c>
      <c r="K56" s="2">
        <f>VLOOKUP($B56,st62q04!$B$2:$I$66,3,FALSE)</f>
        <v>37.189580381768948</v>
      </c>
      <c r="L56" s="2">
        <f>VLOOKUP($B56,st62q04!$B$2:$I$66,4,FALSE)</f>
        <v>62.810419618231052</v>
      </c>
      <c r="M56" s="2">
        <f>VLOOKUP($B56,st62q04!$B$2:$I$66,5,FALSE)</f>
        <v>23.31215949318463</v>
      </c>
      <c r="N56" s="2">
        <f>VLOOKUP($B56,st62q04!$B$2:$I$66,6,FALSE)</f>
        <v>8.4869136384896127</v>
      </c>
      <c r="O56" s="2">
        <f>VLOOKUP($B56,st62q04!$B$2:$I$66,7,FALSE)</f>
        <v>3.915123905606968</v>
      </c>
      <c r="P56" s="2">
        <f>VLOOKUP($B56,st62q04!$B$2:$I$66,8,FALSE)</f>
        <v>1.4753833444877129</v>
      </c>
    </row>
    <row r="57" spans="2:16" x14ac:dyDescent="0.2">
      <c r="B57" t="s">
        <v>6</v>
      </c>
      <c r="C57" t="str">
        <f>VLOOKUP(B57,xwalk!$A$1:$B$66,2,FALSE)</f>
        <v>Bulgaria</v>
      </c>
      <c r="D57" s="2">
        <f t="shared" si="2"/>
        <v>75.879089476389396</v>
      </c>
      <c r="E57" s="2">
        <v>24.120910523610611</v>
      </c>
      <c r="F57" s="2">
        <v>27.379236564408099</v>
      </c>
      <c r="G57" s="2">
        <v>22.831580291313099</v>
      </c>
      <c r="H57" s="2">
        <v>16.43472866532947</v>
      </c>
      <c r="I57" s="2">
        <v>9.23354395533873</v>
      </c>
      <c r="J57" s="2">
        <f t="shared" si="3"/>
        <v>24.120910523610632</v>
      </c>
      <c r="K57" s="2">
        <f>VLOOKUP($B57,st62q04!$B$2:$I$66,3,FALSE)</f>
        <v>83.698828518953405</v>
      </c>
      <c r="L57" s="2">
        <f>VLOOKUP($B57,st62q04!$B$2:$I$66,4,FALSE)</f>
        <v>16.301171481046591</v>
      </c>
      <c r="M57" s="2">
        <f>VLOOKUP($B57,st62q04!$B$2:$I$66,5,FALSE)</f>
        <v>16.303043554138529</v>
      </c>
      <c r="N57" s="2">
        <f>VLOOKUP($B57,st62q04!$B$2:$I$66,6,FALSE)</f>
        <v>18.758416372676852</v>
      </c>
      <c r="O57" s="2">
        <f>VLOOKUP($B57,st62q04!$B$2:$I$66,7,FALSE)</f>
        <v>21.561387754905731</v>
      </c>
      <c r="P57" s="2">
        <f>VLOOKUP($B57,st62q04!$B$2:$I$66,8,FALSE)</f>
        <v>27.075980837232301</v>
      </c>
    </row>
    <row r="58" spans="2:16" x14ac:dyDescent="0.2">
      <c r="B58" t="s">
        <v>0</v>
      </c>
      <c r="C58" t="str">
        <f>VLOOKUP(B58,xwalk!$A$1:$B$66,2,FALSE)</f>
        <v>Albania</v>
      </c>
      <c r="D58" s="2">
        <f t="shared" si="2"/>
        <v>76.620477261299527</v>
      </c>
      <c r="E58" s="2">
        <v>23.37952273870048</v>
      </c>
      <c r="F58" s="2">
        <v>14.812873191660641</v>
      </c>
      <c r="G58" s="2">
        <v>16.252114874899821</v>
      </c>
      <c r="H58" s="2">
        <v>18.447171695088411</v>
      </c>
      <c r="I58" s="2">
        <v>27.108317499650649</v>
      </c>
      <c r="J58" s="2">
        <f t="shared" si="3"/>
        <v>23.379522738700501</v>
      </c>
      <c r="K58" s="2">
        <f>VLOOKUP($B58,st62q04!$B$2:$I$66,3,FALSE)</f>
        <v>96.90704322981108</v>
      </c>
      <c r="L58" s="2">
        <f>VLOOKUP($B58,st62q04!$B$2:$I$66,4,FALSE)</f>
        <v>3.092956770188914</v>
      </c>
      <c r="M58" s="2">
        <f>VLOOKUP($B58,st62q04!$B$2:$I$66,5,FALSE)</f>
        <v>5.4231357563560341</v>
      </c>
      <c r="N58" s="2">
        <f>VLOOKUP($B58,st62q04!$B$2:$I$66,6,FALSE)</f>
        <v>9.5148182783138893</v>
      </c>
      <c r="O58" s="2">
        <f>VLOOKUP($B58,st62q04!$B$2:$I$66,7,FALSE)</f>
        <v>22.584015214145811</v>
      </c>
      <c r="P58" s="2">
        <f>VLOOKUP($B58,st62q04!$B$2:$I$66,8,FALSE)</f>
        <v>59.385073980995351</v>
      </c>
    </row>
    <row r="59" spans="2:16" x14ac:dyDescent="0.2">
      <c r="B59" t="s">
        <v>30</v>
      </c>
      <c r="C59" t="str">
        <f>VLOOKUP(B59,xwalk!$A$1:$B$66,2,FALSE)</f>
        <v>Jordan</v>
      </c>
      <c r="D59" s="2">
        <f t="shared" si="2"/>
        <v>77.007073762187801</v>
      </c>
      <c r="E59" s="2">
        <v>22.992926237812199</v>
      </c>
      <c r="F59" s="2">
        <v>12.62438805792365</v>
      </c>
      <c r="G59" s="2">
        <v>8.4157172693068247</v>
      </c>
      <c r="H59" s="2">
        <v>20.902179382502769</v>
      </c>
      <c r="I59" s="2">
        <v>35.06478905245455</v>
      </c>
      <c r="J59" s="2">
        <f t="shared" si="3"/>
        <v>22.992926237812185</v>
      </c>
      <c r="K59" s="2">
        <f>VLOOKUP($B59,st62q04!$B$2:$I$66,3,FALSE)</f>
        <v>90.150712185664474</v>
      </c>
      <c r="L59" s="2">
        <f>VLOOKUP($B59,st62q04!$B$2:$I$66,4,FALSE)</f>
        <v>9.8492878143355203</v>
      </c>
      <c r="M59" s="2">
        <f>VLOOKUP($B59,st62q04!$B$2:$I$66,5,FALSE)</f>
        <v>9.9696961118414098</v>
      </c>
      <c r="N59" s="2">
        <f>VLOOKUP($B59,st62q04!$B$2:$I$66,6,FALSE)</f>
        <v>9.8325724868262157</v>
      </c>
      <c r="O59" s="2">
        <f>VLOOKUP($B59,st62q04!$B$2:$I$66,7,FALSE)</f>
        <v>20.551857079290599</v>
      </c>
      <c r="P59" s="2">
        <f>VLOOKUP($B59,st62q04!$B$2:$I$66,8,FALSE)</f>
        <v>49.796586507706259</v>
      </c>
    </row>
    <row r="60" spans="2:16" x14ac:dyDescent="0.2">
      <c r="B60" t="s">
        <v>8</v>
      </c>
      <c r="C60" t="str">
        <f>VLOOKUP(B60,xwalk!$A$1:$B$66,2,FALSE)</f>
        <v>Canada</v>
      </c>
      <c r="D60" s="2">
        <f t="shared" si="2"/>
        <v>83.682208542197557</v>
      </c>
      <c r="E60" s="2">
        <v>16.317791457802439</v>
      </c>
      <c r="F60" s="2">
        <v>14.27799355609914</v>
      </c>
      <c r="G60" s="2">
        <v>21.17947675163261</v>
      </c>
      <c r="H60" s="2">
        <v>22.881457675357559</v>
      </c>
      <c r="I60" s="2">
        <v>25.343280559108241</v>
      </c>
      <c r="J60" s="2">
        <f t="shared" si="3"/>
        <v>16.317791457802429</v>
      </c>
      <c r="K60" s="2">
        <f>VLOOKUP($B60,st62q04!$B$2:$I$66,3,FALSE)</f>
        <v>86.015333754652616</v>
      </c>
      <c r="L60" s="2">
        <f>VLOOKUP($B60,st62q04!$B$2:$I$66,4,FALSE)</f>
        <v>13.98466624534738</v>
      </c>
      <c r="M60" s="2">
        <f>VLOOKUP($B60,st62q04!$B$2:$I$66,5,FALSE)</f>
        <v>12.983913855520759</v>
      </c>
      <c r="N60" s="2">
        <f>VLOOKUP($B60,st62q04!$B$2:$I$66,6,FALSE)</f>
        <v>20.836684596890009</v>
      </c>
      <c r="O60" s="2">
        <f>VLOOKUP($B60,st62q04!$B$2:$I$66,7,FALSE)</f>
        <v>24.386662830832179</v>
      </c>
      <c r="P60" s="2">
        <f>VLOOKUP($B60,st62q04!$B$2:$I$66,8,FALSE)</f>
        <v>27.80807247140968</v>
      </c>
    </row>
    <row r="61" spans="2:16" x14ac:dyDescent="0.2">
      <c r="B61" t="s">
        <v>63</v>
      </c>
      <c r="C61" t="str">
        <f>VLOOKUP(B61,xwalk!$A$1:$B$66,2,FALSE)</f>
        <v>United States of America</v>
      </c>
      <c r="D61" s="2">
        <f t="shared" si="2"/>
        <v>85.534917433168346</v>
      </c>
      <c r="E61" s="2">
        <v>14.465082566831651</v>
      </c>
      <c r="F61" s="2">
        <v>16.44250241143752</v>
      </c>
      <c r="G61" s="2">
        <v>22.928363828970479</v>
      </c>
      <c r="H61" s="2">
        <v>22.39600048133229</v>
      </c>
      <c r="I61" s="2">
        <v>23.768050711428049</v>
      </c>
      <c r="J61" s="2">
        <f t="shared" si="3"/>
        <v>14.465082566831654</v>
      </c>
      <c r="K61" s="2">
        <f>VLOOKUP($B61,st62q04!$B$2:$I$66,3,FALSE)</f>
        <v>85.033739601921127</v>
      </c>
      <c r="L61" s="2">
        <f>VLOOKUP($B61,st62q04!$B$2:$I$66,4,FALSE)</f>
        <v>14.96626039807888</v>
      </c>
      <c r="M61" s="2">
        <f>VLOOKUP($B61,st62q04!$B$2:$I$66,5,FALSE)</f>
        <v>16.608170510052251</v>
      </c>
      <c r="N61" s="2">
        <f>VLOOKUP($B61,st62q04!$B$2:$I$66,6,FALSE)</f>
        <v>22.95307091826902</v>
      </c>
      <c r="O61" s="2">
        <f>VLOOKUP($B61,st62q04!$B$2:$I$66,7,FALSE)</f>
        <v>22.02601358491037</v>
      </c>
      <c r="P61" s="2">
        <f>VLOOKUP($B61,st62q04!$B$2:$I$66,8,FALSE)</f>
        <v>23.446484588689479</v>
      </c>
    </row>
    <row r="62" spans="2:16" x14ac:dyDescent="0.2">
      <c r="B62" t="s">
        <v>64</v>
      </c>
      <c r="C62" t="str">
        <f>VLOOKUP(B62,xwalk!$A$1:$B$66,2,FALSE)</f>
        <v>Viet Nam</v>
      </c>
      <c r="D62" s="2">
        <f t="shared" si="2"/>
        <v>86.840324756342824</v>
      </c>
      <c r="E62" s="2">
        <v>13.159675243657169</v>
      </c>
      <c r="F62" s="2">
        <v>14.6931925185377</v>
      </c>
      <c r="G62" s="2">
        <v>27.317512955641689</v>
      </c>
      <c r="H62" s="2">
        <v>27.38105610694257</v>
      </c>
      <c r="I62" s="2">
        <v>17.44856317522088</v>
      </c>
      <c r="J62" s="2">
        <f t="shared" si="3"/>
        <v>13.159675243657176</v>
      </c>
      <c r="K62" s="2">
        <f>VLOOKUP($B62,st62q04!$B$2:$I$66,3,FALSE)</f>
        <v>55.926646117982663</v>
      </c>
      <c r="L62" s="2">
        <f>VLOOKUP($B62,st62q04!$B$2:$I$66,4,FALSE)</f>
        <v>44.073353882017337</v>
      </c>
      <c r="M62" s="2">
        <f>VLOOKUP($B62,st62q04!$B$2:$I$66,5,FALSE)</f>
        <v>18.944361978194479</v>
      </c>
      <c r="N62" s="2">
        <f>VLOOKUP($B62,st62q04!$B$2:$I$66,6,FALSE)</f>
        <v>22.059521777830629</v>
      </c>
      <c r="O62" s="2">
        <f>VLOOKUP($B62,st62q04!$B$2:$I$66,7,FALSE)</f>
        <v>9.8694627686749179</v>
      </c>
      <c r="P62" s="2">
        <f>VLOOKUP($B62,st62q04!$B$2:$I$66,8,FALSE)</f>
        <v>5.0532995932826328</v>
      </c>
    </row>
    <row r="63" spans="2:16" x14ac:dyDescent="0.2">
      <c r="B63" t="s">
        <v>38</v>
      </c>
      <c r="C63" t="str">
        <f>VLOOKUP(B63,xwalk!$A$1:$B$66,2,FALSE)</f>
        <v>Macao-China</v>
      </c>
      <c r="D63" s="2">
        <f t="shared" si="2"/>
        <v>87.929859404066406</v>
      </c>
      <c r="E63" s="2">
        <v>12.0701405959336</v>
      </c>
      <c r="F63" s="2">
        <v>11.568522326923031</v>
      </c>
      <c r="G63" s="2">
        <v>17.910047030766869</v>
      </c>
      <c r="H63" s="2">
        <v>26.096694534661658</v>
      </c>
      <c r="I63" s="2">
        <v>32.354595511714848</v>
      </c>
      <c r="J63" s="2">
        <f t="shared" si="3"/>
        <v>12.070140595933594</v>
      </c>
      <c r="K63" s="2">
        <f>VLOOKUP($B63,st62q04!$B$2:$I$66,3,FALSE)</f>
        <v>75.505305977943365</v>
      </c>
      <c r="L63" s="2">
        <f>VLOOKUP($B63,st62q04!$B$2:$I$66,4,FALSE)</f>
        <v>24.494694022056638</v>
      </c>
      <c r="M63" s="2">
        <f>VLOOKUP($B63,st62q04!$B$2:$I$66,5,FALSE)</f>
        <v>13.33707953479313</v>
      </c>
      <c r="N63" s="2">
        <f>VLOOKUP($B63,st62q04!$B$2:$I$66,6,FALSE)</f>
        <v>21.719058965144889</v>
      </c>
      <c r="O63" s="2">
        <f>VLOOKUP($B63,st62q04!$B$2:$I$66,7,FALSE)</f>
        <v>17.858581366943412</v>
      </c>
      <c r="P63" s="2">
        <f>VLOOKUP($B63,st62q04!$B$2:$I$66,8,FALSE)</f>
        <v>22.590586111061938</v>
      </c>
    </row>
    <row r="64" spans="2:16" x14ac:dyDescent="0.2">
      <c r="B64" t="s">
        <v>22</v>
      </c>
      <c r="C64" t="str">
        <f>VLOOKUP(B64,xwalk!$A$1:$B$66,2,FALSE)</f>
        <v>Hong Kong-China</v>
      </c>
      <c r="D64" s="2">
        <f t="shared" si="2"/>
        <v>89.2822689458756</v>
      </c>
      <c r="E64" s="2">
        <v>10.7177310541244</v>
      </c>
      <c r="F64" s="2">
        <v>12.70804543303576</v>
      </c>
      <c r="G64" s="2">
        <v>21.231776254391612</v>
      </c>
      <c r="H64" s="2">
        <v>26.611620028797191</v>
      </c>
      <c r="I64" s="2">
        <v>28.73082722965103</v>
      </c>
      <c r="J64" s="2">
        <f t="shared" si="3"/>
        <v>10.717731054124386</v>
      </c>
      <c r="K64" s="2">
        <f>VLOOKUP($B64,st62q04!$B$2:$I$66,3,FALSE)</f>
        <v>44.901835516799068</v>
      </c>
      <c r="L64" s="2">
        <f>VLOOKUP($B64,st62q04!$B$2:$I$66,4,FALSE)</f>
        <v>55.098164483200932</v>
      </c>
      <c r="M64" s="2">
        <f>VLOOKUP($B64,st62q04!$B$2:$I$66,5,FALSE)</f>
        <v>17.128725928754331</v>
      </c>
      <c r="N64" s="2">
        <f>VLOOKUP($B64,st62q04!$B$2:$I$66,6,FALSE)</f>
        <v>14.88597090806352</v>
      </c>
      <c r="O64" s="2">
        <f>VLOOKUP($B64,st62q04!$B$2:$I$66,7,FALSE)</f>
        <v>7.5526328095019881</v>
      </c>
      <c r="P64" s="2">
        <f>VLOOKUP($B64,st62q04!$B$2:$I$66,8,FALSE)</f>
        <v>5.3345058704792372</v>
      </c>
    </row>
    <row r="65" spans="2:16" x14ac:dyDescent="0.2">
      <c r="B65" t="s">
        <v>46</v>
      </c>
      <c r="C65" t="str">
        <f>VLOOKUP(B65,xwalk!$A$1:$B$66,2,FALSE)</f>
        <v>Poland</v>
      </c>
      <c r="D65" s="2">
        <f t="shared" si="2"/>
        <v>89.370566144807356</v>
      </c>
      <c r="E65" s="2">
        <v>10.629433855192641</v>
      </c>
      <c r="F65" s="2">
        <v>18.723428650878908</v>
      </c>
      <c r="G65" s="2">
        <v>29.730619970936299</v>
      </c>
      <c r="H65" s="2">
        <v>26.53763951903122</v>
      </c>
      <c r="I65" s="2">
        <v>14.37887800396093</v>
      </c>
      <c r="J65" s="2">
        <f t="shared" si="3"/>
        <v>10.629433855192673</v>
      </c>
      <c r="K65" s="2">
        <f>VLOOKUP($B65,st62q04!$B$2:$I$66,3,FALSE)</f>
        <v>90.452025532895405</v>
      </c>
      <c r="L65" s="2">
        <f>VLOOKUP($B65,st62q04!$B$2:$I$66,4,FALSE)</f>
        <v>9.5479744671045914</v>
      </c>
      <c r="M65" s="2">
        <f>VLOOKUP($B65,st62q04!$B$2:$I$66,5,FALSE)</f>
        <v>16.037474208310329</v>
      </c>
      <c r="N65" s="2">
        <f>VLOOKUP($B65,st62q04!$B$2:$I$66,6,FALSE)</f>
        <v>24.02572286827829</v>
      </c>
      <c r="O65" s="2">
        <f>VLOOKUP($B65,st62q04!$B$2:$I$66,7,FALSE)</f>
        <v>27.49090129875113</v>
      </c>
      <c r="P65" s="2">
        <f>VLOOKUP($B65,st62q04!$B$2:$I$66,8,FALSE)</f>
        <v>22.89792715755566</v>
      </c>
    </row>
    <row r="66" spans="2:16" x14ac:dyDescent="0.2">
      <c r="B66" t="s">
        <v>49</v>
      </c>
      <c r="C66" t="str">
        <f>VLOOKUP(B66,xwalk!$A$1:$B$66,2,FALSE)</f>
        <v>Shanghai-China</v>
      </c>
      <c r="D66" s="2">
        <f t="shared" si="2"/>
        <v>90.615499872544305</v>
      </c>
      <c r="E66" s="2">
        <v>9.3845001274556932</v>
      </c>
      <c r="F66" s="2">
        <v>6.8123786273581386</v>
      </c>
      <c r="G66" s="2">
        <v>10.441482998625959</v>
      </c>
      <c r="H66" s="2">
        <v>18.61000512375038</v>
      </c>
      <c r="I66" s="2">
        <v>54.751633122809842</v>
      </c>
      <c r="J66" s="2">
        <f t="shared" si="3"/>
        <v>9.3845001274556807</v>
      </c>
      <c r="K66" s="2">
        <f>VLOOKUP($B66,st62q04!$B$2:$I$66,3,FALSE)</f>
        <v>63.936680499833273</v>
      </c>
      <c r="L66" s="2">
        <f>VLOOKUP($B66,st62q04!$B$2:$I$66,4,FALSE)</f>
        <v>36.063319500166727</v>
      </c>
      <c r="M66" s="2">
        <f>VLOOKUP($B66,st62q04!$B$2:$I$66,5,FALSE)</f>
        <v>15.1136859880581</v>
      </c>
      <c r="N66" s="2">
        <f>VLOOKUP($B66,st62q04!$B$2:$I$66,6,FALSE)</f>
        <v>18.115265430852659</v>
      </c>
      <c r="O66" s="2">
        <f>VLOOKUP($B66,st62q04!$B$2:$I$66,7,FALSE)</f>
        <v>11.32084971235918</v>
      </c>
      <c r="P66" s="2">
        <f>VLOOKUP($B66,st62q04!$B$2:$I$66,8,FALSE)</f>
        <v>19.386879368563349</v>
      </c>
    </row>
    <row r="67" spans="2:16" x14ac:dyDescent="0.2">
      <c r="B67" t="s">
        <v>58</v>
      </c>
      <c r="C67" t="str">
        <f>VLOOKUP(B67,xwalk!$A$1:$B$66,2,FALSE)</f>
        <v>Chinese Taipei</v>
      </c>
      <c r="D67" s="2">
        <f t="shared" si="2"/>
        <v>91.805711159152878</v>
      </c>
      <c r="E67" s="2">
        <v>8.1942888408471291</v>
      </c>
      <c r="F67" s="2">
        <v>11.861076510842921</v>
      </c>
      <c r="G67" s="2">
        <v>26.49624701845428</v>
      </c>
      <c r="H67" s="2">
        <v>33.761762030034753</v>
      </c>
      <c r="I67" s="2">
        <v>19.686625599820928</v>
      </c>
      <c r="J67" s="2">
        <f t="shared" si="3"/>
        <v>8.1942888408471219</v>
      </c>
      <c r="K67" s="2">
        <f>VLOOKUP($B67,st62q04!$B$2:$I$66,3,FALSE)</f>
        <v>38.667706559662747</v>
      </c>
      <c r="L67" s="2">
        <f>VLOOKUP($B67,st62q04!$B$2:$I$66,4,FALSE)</f>
        <v>61.332293440337253</v>
      </c>
      <c r="M67" s="2">
        <f>VLOOKUP($B67,st62q04!$B$2:$I$66,5,FALSE)</f>
        <v>17.616323349630651</v>
      </c>
      <c r="N67" s="2">
        <f>VLOOKUP($B67,st62q04!$B$2:$I$66,6,FALSE)</f>
        <v>14.38496204523037</v>
      </c>
      <c r="O67" s="2">
        <f>VLOOKUP($B67,st62q04!$B$2:$I$66,7,FALSE)</f>
        <v>5.0649252582632718</v>
      </c>
      <c r="P67" s="2">
        <f>VLOOKUP($B67,st62q04!$B$2:$I$66,8,FALSE)</f>
        <v>1.6014959065384411</v>
      </c>
    </row>
  </sheetData>
  <autoFilter ref="B3:P3">
    <sortState ref="B4:P67">
      <sortCondition descending="1" ref="E3"/>
    </sortState>
  </autoFilter>
  <mergeCells count="2">
    <mergeCell ref="D1:I1"/>
    <mergeCell ref="K1:P1"/>
  </mergeCells>
  <pageMargins left="0.75" right="0.75" top="1" bottom="1" header="0.5" footer="0.5"/>
  <pageSetup orientation="portrait" r:id="rId1"/>
  <headerFooter alignWithMargins="0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8"/>
  <sheetViews>
    <sheetView workbookViewId="0"/>
  </sheetViews>
  <sheetFormatPr defaultRowHeight="12.75" x14ac:dyDescent="0.2"/>
  <sheetData>
    <row r="2" spans="2:12" x14ac:dyDescent="0.2">
      <c r="C2" t="s">
        <v>86</v>
      </c>
      <c r="D2" t="s">
        <v>86</v>
      </c>
      <c r="E2" t="s">
        <v>89</v>
      </c>
      <c r="F2" t="s">
        <v>89</v>
      </c>
      <c r="G2" t="s">
        <v>90</v>
      </c>
      <c r="H2" t="s">
        <v>90</v>
      </c>
      <c r="I2" t="s">
        <v>91</v>
      </c>
      <c r="J2" t="s">
        <v>91</v>
      </c>
      <c r="K2" t="s">
        <v>92</v>
      </c>
      <c r="L2" t="s">
        <v>92</v>
      </c>
    </row>
    <row r="3" spans="2:12" x14ac:dyDescent="0.2">
      <c r="C3" t="s">
        <v>105</v>
      </c>
      <c r="D3" t="s">
        <v>88</v>
      </c>
      <c r="E3" t="s">
        <v>105</v>
      </c>
      <c r="F3" t="s">
        <v>88</v>
      </c>
      <c r="G3" t="s">
        <v>105</v>
      </c>
      <c r="H3" t="s">
        <v>88</v>
      </c>
      <c r="I3" t="s">
        <v>105</v>
      </c>
      <c r="J3" t="s">
        <v>88</v>
      </c>
      <c r="K3" t="s">
        <v>105</v>
      </c>
      <c r="L3" t="s">
        <v>88</v>
      </c>
    </row>
    <row r="4" spans="2:12" x14ac:dyDescent="0.2">
      <c r="B4" t="s">
        <v>0</v>
      </c>
      <c r="C4">
        <v>391.62888925862097</v>
      </c>
      <c r="D4">
        <v>7.5827915018296856</v>
      </c>
      <c r="E4">
        <v>386.17851471269796</v>
      </c>
      <c r="F4">
        <v>18.190791031634088</v>
      </c>
      <c r="G4">
        <v>394.07963775406483</v>
      </c>
      <c r="H4">
        <v>22.591059970268862</v>
      </c>
      <c r="I4">
        <v>393.6622354148567</v>
      </c>
      <c r="J4">
        <v>7.8795041314955148</v>
      </c>
      <c r="K4">
        <v>2.0333461562357913</v>
      </c>
      <c r="L4">
        <v>9.1436767630898963</v>
      </c>
    </row>
    <row r="5" spans="2:12" x14ac:dyDescent="0.2">
      <c r="B5" t="s">
        <v>1</v>
      </c>
      <c r="C5">
        <v>392.5740543987813</v>
      </c>
      <c r="D5">
        <v>4.8686467731467609</v>
      </c>
      <c r="E5">
        <v>352.0410427379984</v>
      </c>
      <c r="F5">
        <v>9.512554972266841</v>
      </c>
      <c r="G5">
        <v>536.43631522270357</v>
      </c>
      <c r="H5">
        <v>10.934418555577906</v>
      </c>
      <c r="I5">
        <v>480.70930863549347</v>
      </c>
      <c r="J5">
        <v>4.4654490859361253</v>
      </c>
      <c r="K5">
        <v>88.135254236712228</v>
      </c>
      <c r="L5">
        <v>5.9965901786373497</v>
      </c>
    </row>
    <row r="6" spans="2:12" x14ac:dyDescent="0.2">
      <c r="B6" t="s">
        <v>2</v>
      </c>
      <c r="C6">
        <v>363.65728040064783</v>
      </c>
      <c r="D6">
        <v>4.7431676567209529</v>
      </c>
      <c r="E6">
        <v>0</v>
      </c>
      <c r="G6">
        <v>491.23507245605401</v>
      </c>
      <c r="H6">
        <v>10.491935343264906</v>
      </c>
      <c r="I6">
        <v>426.62994143106829</v>
      </c>
      <c r="J6">
        <v>5.6553165878969374</v>
      </c>
      <c r="K6">
        <v>62.972661030420369</v>
      </c>
      <c r="L6">
        <v>6.9291332343578773</v>
      </c>
    </row>
    <row r="7" spans="2:12" x14ac:dyDescent="0.2">
      <c r="B7" t="s">
        <v>3</v>
      </c>
      <c r="C7">
        <v>459.30518955258589</v>
      </c>
      <c r="D7">
        <v>3.063317638532713</v>
      </c>
      <c r="E7">
        <v>426.38768963801158</v>
      </c>
      <c r="F7">
        <v>14.603916724392674</v>
      </c>
      <c r="G7">
        <v>637.5534719094685</v>
      </c>
      <c r="H7">
        <v>6.5934743983079098</v>
      </c>
      <c r="I7">
        <v>566.82706596748858</v>
      </c>
      <c r="J7">
        <v>3.5753588522427098</v>
      </c>
      <c r="K7">
        <v>107.52187641490271</v>
      </c>
      <c r="L7">
        <v>4.4727030564561856</v>
      </c>
    </row>
    <row r="8" spans="2:12" x14ac:dyDescent="0.2">
      <c r="B8" t="s">
        <v>4</v>
      </c>
      <c r="C8">
        <v>462.76102589930764</v>
      </c>
      <c r="D8">
        <v>5.9421140390774001</v>
      </c>
      <c r="E8">
        <v>438.2007090361638</v>
      </c>
      <c r="F8">
        <v>8.8646392249143346</v>
      </c>
      <c r="G8">
        <v>605.03034239312592</v>
      </c>
      <c r="H8">
        <v>5.8740776833631285</v>
      </c>
      <c r="I8">
        <v>531.74635961735055</v>
      </c>
      <c r="J8">
        <v>5.4195134566750935</v>
      </c>
      <c r="K8">
        <v>68.98533371804298</v>
      </c>
      <c r="L8">
        <v>7.0533601783456108</v>
      </c>
    </row>
    <row r="9" spans="2:12" x14ac:dyDescent="0.2">
      <c r="B9" t="s">
        <v>5</v>
      </c>
      <c r="C9">
        <v>433.63310943357038</v>
      </c>
      <c r="D9">
        <v>5.1618922782190371</v>
      </c>
      <c r="E9">
        <v>416.287756214735</v>
      </c>
      <c r="F9">
        <v>5.562097901804349</v>
      </c>
      <c r="G9">
        <v>607.15578714106039</v>
      </c>
      <c r="H9">
        <v>5.8911257935094099</v>
      </c>
      <c r="I9">
        <v>543.27861629554639</v>
      </c>
      <c r="J9">
        <v>4.610858999839639</v>
      </c>
      <c r="K9">
        <v>109.64550686197602</v>
      </c>
      <c r="L9">
        <v>6.5511715791869909</v>
      </c>
    </row>
    <row r="10" spans="2:12" x14ac:dyDescent="0.2">
      <c r="B10" t="s">
        <v>6</v>
      </c>
      <c r="C10">
        <v>374.8054390508097</v>
      </c>
      <c r="D10">
        <v>7.0351612663636915</v>
      </c>
      <c r="E10">
        <v>400.3118669492797</v>
      </c>
      <c r="F10">
        <v>13.37957568697813</v>
      </c>
      <c r="G10">
        <v>567.55263548744722</v>
      </c>
      <c r="H10">
        <v>9.4864333240700791</v>
      </c>
      <c r="I10">
        <v>466.6663353547799</v>
      </c>
      <c r="J10">
        <v>6.7175312342858824</v>
      </c>
      <c r="K10">
        <v>91.860896303970137</v>
      </c>
      <c r="L10">
        <v>9.4513076922508308</v>
      </c>
    </row>
    <row r="11" spans="2:12" x14ac:dyDescent="0.2">
      <c r="B11" t="s">
        <v>7</v>
      </c>
      <c r="C11">
        <v>365.13068503674072</v>
      </c>
      <c r="D11">
        <v>2.8299231175537036</v>
      </c>
      <c r="E11">
        <v>350.31139820691078</v>
      </c>
      <c r="F11">
        <v>10.913574602172019</v>
      </c>
      <c r="G11">
        <v>496.8870190899529</v>
      </c>
      <c r="H11">
        <v>8.3208968586764627</v>
      </c>
      <c r="I11">
        <v>439.6487862173056</v>
      </c>
      <c r="J11">
        <v>4.3640772674097521</v>
      </c>
      <c r="K11">
        <v>74.518101180564884</v>
      </c>
      <c r="L11">
        <v>5.7081572774093647</v>
      </c>
    </row>
    <row r="12" spans="2:12" x14ac:dyDescent="0.2">
      <c r="B12" t="s">
        <v>8</v>
      </c>
      <c r="C12">
        <v>483.35221214924263</v>
      </c>
      <c r="D12">
        <v>3.8542012895605491</v>
      </c>
      <c r="E12">
        <v>446.32342907489323</v>
      </c>
      <c r="F12">
        <v>7.9581926603050892</v>
      </c>
      <c r="G12">
        <v>604.15548171199612</v>
      </c>
      <c r="H12">
        <v>5.9996364758434693</v>
      </c>
      <c r="I12">
        <v>555.20601326630197</v>
      </c>
      <c r="J12">
        <v>3.5370053885867403</v>
      </c>
      <c r="K12">
        <v>71.853801117059376</v>
      </c>
      <c r="L12">
        <v>5.485093792008068</v>
      </c>
    </row>
    <row r="13" spans="2:12" x14ac:dyDescent="0.2">
      <c r="B13" t="s">
        <v>9</v>
      </c>
      <c r="C13">
        <v>476.06058075064033</v>
      </c>
      <c r="D13">
        <v>4.9166412362549092</v>
      </c>
      <c r="E13">
        <v>418.41141135174223</v>
      </c>
      <c r="F13">
        <v>11.32755507948556</v>
      </c>
      <c r="G13">
        <v>617.60412320367845</v>
      </c>
      <c r="H13">
        <v>6.8698570135865147</v>
      </c>
      <c r="I13">
        <v>529.18372337238191</v>
      </c>
      <c r="J13">
        <v>4.5378497017138502</v>
      </c>
      <c r="K13">
        <v>53.123142621741501</v>
      </c>
      <c r="L13">
        <v>6.8614060295280428</v>
      </c>
    </row>
    <row r="14" spans="2:12" x14ac:dyDescent="0.2">
      <c r="B14" t="s">
        <v>10</v>
      </c>
      <c r="C14">
        <v>399.33382227624082</v>
      </c>
      <c r="D14">
        <v>4.5272960776681526</v>
      </c>
      <c r="E14">
        <v>370.39917253498908</v>
      </c>
      <c r="F14">
        <v>12.10614553582236</v>
      </c>
      <c r="G14">
        <v>528.22462244215239</v>
      </c>
      <c r="H14">
        <v>5.411223131082207</v>
      </c>
      <c r="I14">
        <v>472.97335232716546</v>
      </c>
      <c r="J14">
        <v>4.0454004586843837</v>
      </c>
      <c r="K14">
        <v>73.639530050924634</v>
      </c>
      <c r="L14">
        <v>4.9270740843478826</v>
      </c>
    </row>
    <row r="15" spans="2:12" x14ac:dyDescent="0.2">
      <c r="B15" t="s">
        <v>11</v>
      </c>
      <c r="C15">
        <v>371.18267500364612</v>
      </c>
      <c r="D15">
        <v>4.850641126631241</v>
      </c>
      <c r="E15">
        <v>347.57089060684871</v>
      </c>
      <c r="F15">
        <v>14.017727660122588</v>
      </c>
      <c r="G15">
        <v>503.31934269436545</v>
      </c>
      <c r="H15">
        <v>9.7598317894262898</v>
      </c>
      <c r="I15">
        <v>426.43480510656445</v>
      </c>
      <c r="J15">
        <v>4.9266892431351232</v>
      </c>
      <c r="K15">
        <v>55.252130102918308</v>
      </c>
      <c r="L15">
        <v>6.468670085911822</v>
      </c>
    </row>
    <row r="16" spans="2:12" x14ac:dyDescent="0.2">
      <c r="B16" t="s">
        <v>12</v>
      </c>
      <c r="C16">
        <v>401.14766500006101</v>
      </c>
      <c r="D16">
        <v>5.2827647750596887</v>
      </c>
      <c r="E16">
        <v>0</v>
      </c>
      <c r="G16">
        <v>503.88570011862151</v>
      </c>
      <c r="H16">
        <v>12.100438394675939</v>
      </c>
      <c r="I16">
        <v>450.29349481159937</v>
      </c>
      <c r="J16">
        <v>5.7050184458933106</v>
      </c>
      <c r="K16">
        <v>49.145829811538363</v>
      </c>
      <c r="L16">
        <v>7.325716421085434</v>
      </c>
    </row>
    <row r="17" spans="2:12" x14ac:dyDescent="0.2">
      <c r="B17" t="s">
        <v>13</v>
      </c>
      <c r="C17">
        <v>472.95939302703113</v>
      </c>
      <c r="D17">
        <v>5.7471289674168515</v>
      </c>
      <c r="E17">
        <v>433.03132536161814</v>
      </c>
      <c r="F17">
        <v>12.892977899792903</v>
      </c>
      <c r="G17">
        <v>600.03904282527662</v>
      </c>
      <c r="H17">
        <v>9.2959974113270114</v>
      </c>
      <c r="I17">
        <v>535.97710442549521</v>
      </c>
      <c r="J17">
        <v>4.9738247403628115</v>
      </c>
      <c r="K17">
        <v>63.017711398464179</v>
      </c>
      <c r="L17">
        <v>6.7471187048454659</v>
      </c>
    </row>
    <row r="18" spans="2:12" x14ac:dyDescent="0.2">
      <c r="B18" t="s">
        <v>14</v>
      </c>
      <c r="C18">
        <v>493.3431294766454</v>
      </c>
      <c r="D18">
        <v>7.2544427013143533</v>
      </c>
      <c r="E18">
        <v>434.36908653718069</v>
      </c>
      <c r="F18">
        <v>10.015686434970585</v>
      </c>
      <c r="G18">
        <v>631.9322775371744</v>
      </c>
      <c r="H18">
        <v>7.1796728682505533</v>
      </c>
      <c r="I18">
        <v>549.15099192923526</v>
      </c>
      <c r="J18">
        <v>5.8128900401084405</v>
      </c>
      <c r="K18">
        <v>55.807862452589852</v>
      </c>
      <c r="L18">
        <v>8.7927142432460652</v>
      </c>
    </row>
    <row r="19" spans="2:12" x14ac:dyDescent="0.2">
      <c r="B19" t="s">
        <v>15</v>
      </c>
      <c r="C19">
        <v>457.18276685443084</v>
      </c>
      <c r="D19">
        <v>5.7993856922499667</v>
      </c>
      <c r="E19">
        <v>421.61983705803499</v>
      </c>
      <c r="F19">
        <v>12.586648756647261</v>
      </c>
      <c r="G19">
        <v>574.24587506842954</v>
      </c>
      <c r="H19">
        <v>12.783795043832727</v>
      </c>
      <c r="I19">
        <v>526.60029336306195</v>
      </c>
      <c r="J19">
        <v>4.6041695122894861</v>
      </c>
      <c r="K19">
        <v>69.417526508631198</v>
      </c>
      <c r="L19">
        <v>7.5235227190929148</v>
      </c>
    </row>
    <row r="20" spans="2:12" x14ac:dyDescent="0.2">
      <c r="B20" t="s">
        <v>16</v>
      </c>
      <c r="C20">
        <v>446.32239037273041</v>
      </c>
      <c r="D20">
        <v>4.347541635764852</v>
      </c>
      <c r="E20">
        <v>426.85315869339166</v>
      </c>
      <c r="F20">
        <v>5.6118980399831031</v>
      </c>
      <c r="G20">
        <v>563.67557744137218</v>
      </c>
      <c r="H20">
        <v>4.7682810776416131</v>
      </c>
      <c r="I20">
        <v>520.10210122584715</v>
      </c>
      <c r="J20">
        <v>4.5284647608983564</v>
      </c>
      <c r="K20">
        <v>73.779710853116725</v>
      </c>
      <c r="L20">
        <v>6.3901858986002278</v>
      </c>
    </row>
    <row r="21" spans="2:12" x14ac:dyDescent="0.2">
      <c r="B21" t="s">
        <v>17</v>
      </c>
      <c r="C21">
        <v>518.31857263913889</v>
      </c>
      <c r="D21">
        <v>4.9832320302256008</v>
      </c>
      <c r="E21">
        <v>469.21065809222773</v>
      </c>
      <c r="F21">
        <v>8.6923592444028372</v>
      </c>
      <c r="G21">
        <v>616.34650688127658</v>
      </c>
      <c r="H21">
        <v>9.6155673536587525</v>
      </c>
      <c r="I21">
        <v>551.46884711952669</v>
      </c>
      <c r="J21">
        <v>4.5870190367669226</v>
      </c>
      <c r="K21">
        <v>33.150274480387729</v>
      </c>
      <c r="L21">
        <v>6.4603727733100955</v>
      </c>
    </row>
    <row r="22" spans="2:12" x14ac:dyDescent="0.2">
      <c r="B22" t="s">
        <v>18</v>
      </c>
      <c r="C22">
        <v>499.76080483374062</v>
      </c>
      <c r="D22">
        <v>3.941306834525117</v>
      </c>
      <c r="E22">
        <v>461.63323873193514</v>
      </c>
      <c r="F22">
        <v>15.346239305648993</v>
      </c>
      <c r="G22">
        <v>636.56148965056968</v>
      </c>
      <c r="H22">
        <v>9.3506503197885635</v>
      </c>
      <c r="I22">
        <v>572.35529128380222</v>
      </c>
      <c r="J22">
        <v>4.3657826383468397</v>
      </c>
      <c r="K22">
        <v>72.594486450061552</v>
      </c>
      <c r="L22">
        <v>5.6016641251718884</v>
      </c>
    </row>
    <row r="23" spans="2:12" x14ac:dyDescent="0.2">
      <c r="B23" t="s">
        <v>19</v>
      </c>
      <c r="C23">
        <v>448.04919834183642</v>
      </c>
      <c r="D23">
        <v>7.7579965031457725</v>
      </c>
      <c r="E23">
        <v>401.15320570620702</v>
      </c>
      <c r="F23">
        <v>8.1774831473553959</v>
      </c>
      <c r="G23">
        <v>600.60489891462464</v>
      </c>
      <c r="H23">
        <v>9.4984925757516265</v>
      </c>
      <c r="I23">
        <v>515.33656395837011</v>
      </c>
      <c r="J23">
        <v>6.1194325246867303</v>
      </c>
      <c r="K23">
        <v>67.287365616533592</v>
      </c>
      <c r="L23">
        <v>9.5563746213893808</v>
      </c>
    </row>
    <row r="24" spans="2:12" x14ac:dyDescent="0.2">
      <c r="B24" t="s">
        <v>20</v>
      </c>
      <c r="C24">
        <v>451.68250752947438</v>
      </c>
      <c r="D24">
        <v>6.0549314086658947</v>
      </c>
      <c r="E24">
        <v>448.88664861040479</v>
      </c>
      <c r="F24">
        <v>11.676971827987847</v>
      </c>
      <c r="G24">
        <v>635.03372685100567</v>
      </c>
      <c r="H24">
        <v>11.500151438946503</v>
      </c>
      <c r="I24">
        <v>557.4035563450301</v>
      </c>
      <c r="J24">
        <v>4.6452572736772169</v>
      </c>
      <c r="K24">
        <v>105.72104881555575</v>
      </c>
      <c r="L24">
        <v>7.2686518553726236</v>
      </c>
    </row>
    <row r="25" spans="2:12" x14ac:dyDescent="0.2">
      <c r="B25" t="s">
        <v>21</v>
      </c>
      <c r="C25">
        <v>431.61523510459301</v>
      </c>
      <c r="D25">
        <v>7.3982337626424046</v>
      </c>
      <c r="E25">
        <v>396.95752666475386</v>
      </c>
      <c r="F25">
        <v>9.5877778482015099</v>
      </c>
      <c r="G25">
        <v>529.87337584964826</v>
      </c>
      <c r="H25">
        <v>11.845883006799284</v>
      </c>
      <c r="I25">
        <v>482.22040047649335</v>
      </c>
      <c r="J25">
        <v>4.3938059971370746</v>
      </c>
      <c r="K25">
        <v>50.605165371900284</v>
      </c>
      <c r="L25">
        <v>7.585397767551699</v>
      </c>
    </row>
    <row r="26" spans="2:12" x14ac:dyDescent="0.2">
      <c r="B26" t="s">
        <v>22</v>
      </c>
      <c r="C26">
        <v>516.85186584552503</v>
      </c>
      <c r="D26">
        <v>8.8478370022567763</v>
      </c>
      <c r="E26">
        <v>495.84210166527259</v>
      </c>
      <c r="F26">
        <v>14.889517979840814</v>
      </c>
      <c r="G26">
        <v>620.0444549614258</v>
      </c>
      <c r="H26">
        <v>7.2810652796194395</v>
      </c>
      <c r="I26">
        <v>594.49891536365965</v>
      </c>
      <c r="J26">
        <v>4.6317343277909817</v>
      </c>
      <c r="K26">
        <v>77.647049518134608</v>
      </c>
      <c r="L26">
        <v>9.560022960970409</v>
      </c>
    </row>
    <row r="27" spans="2:12" x14ac:dyDescent="0.2">
      <c r="B27" t="s">
        <v>23</v>
      </c>
      <c r="C27">
        <v>446.72199643152976</v>
      </c>
      <c r="D27">
        <v>4.5615961120333059</v>
      </c>
      <c r="E27">
        <v>417.60761338431843</v>
      </c>
      <c r="F27">
        <v>8.0788689967681027</v>
      </c>
      <c r="G27">
        <v>575.67174583962685</v>
      </c>
      <c r="H27">
        <v>8.0833553275009962</v>
      </c>
      <c r="I27">
        <v>512.17544580407628</v>
      </c>
      <c r="J27">
        <v>4.5001570024787068</v>
      </c>
      <c r="K27">
        <v>65.453449372546658</v>
      </c>
      <c r="L27">
        <v>6.0793346868462832</v>
      </c>
    </row>
    <row r="28" spans="2:12" x14ac:dyDescent="0.2">
      <c r="B28" t="s">
        <v>24</v>
      </c>
      <c r="C28">
        <v>452.76435308198364</v>
      </c>
      <c r="D28">
        <v>6.3503468899105382</v>
      </c>
      <c r="E28">
        <v>399.909460574126</v>
      </c>
      <c r="F28">
        <v>8.1892124303206799</v>
      </c>
      <c r="G28">
        <v>592.21007412482311</v>
      </c>
      <c r="H28">
        <v>7.2175484659669955</v>
      </c>
      <c r="I28">
        <v>523.43914982501303</v>
      </c>
      <c r="J28">
        <v>5.7525012468208239</v>
      </c>
      <c r="K28">
        <v>70.674796743029432</v>
      </c>
      <c r="L28">
        <v>7.992456124731838</v>
      </c>
    </row>
    <row r="29" spans="2:12" x14ac:dyDescent="0.2">
      <c r="B29" t="s">
        <v>25</v>
      </c>
      <c r="C29">
        <v>358.1436696028897</v>
      </c>
      <c r="D29">
        <v>5.3182186207201747</v>
      </c>
      <c r="E29">
        <v>0</v>
      </c>
      <c r="G29">
        <v>458.94429342630576</v>
      </c>
      <c r="H29">
        <v>14.380447333383302</v>
      </c>
      <c r="I29">
        <v>390.25998884366174</v>
      </c>
      <c r="J29">
        <v>6.2946185734144153</v>
      </c>
      <c r="K29">
        <v>32.116319240772022</v>
      </c>
      <c r="L29">
        <v>6.850043480410192</v>
      </c>
    </row>
    <row r="30" spans="2:12" x14ac:dyDescent="0.2">
      <c r="B30" t="s">
        <v>26</v>
      </c>
      <c r="C30">
        <v>461.20896698396655</v>
      </c>
      <c r="D30">
        <v>5.2004811777786122</v>
      </c>
      <c r="E30">
        <v>0</v>
      </c>
      <c r="G30">
        <v>598.7782058916107</v>
      </c>
      <c r="H30">
        <v>9.4555117059584219</v>
      </c>
      <c r="I30">
        <v>552.29619898483395</v>
      </c>
      <c r="J30">
        <v>4.2683657946091085</v>
      </c>
      <c r="K30">
        <v>91.087232000867488</v>
      </c>
      <c r="L30">
        <v>5.7356238077792456</v>
      </c>
    </row>
    <row r="31" spans="2:12" x14ac:dyDescent="0.2">
      <c r="B31" t="s">
        <v>27</v>
      </c>
      <c r="C31">
        <v>453.79220349531289</v>
      </c>
      <c r="D31">
        <v>5.6887711115094781</v>
      </c>
      <c r="E31">
        <v>0</v>
      </c>
      <c r="G31">
        <v>555.39730451110393</v>
      </c>
      <c r="H31">
        <v>17.183204501516329</v>
      </c>
      <c r="I31">
        <v>483.47439428108828</v>
      </c>
      <c r="J31">
        <v>5.2256518896721911</v>
      </c>
      <c r="K31">
        <v>29.682190785775358</v>
      </c>
      <c r="L31">
        <v>8.2852415663277057</v>
      </c>
    </row>
    <row r="32" spans="2:12" x14ac:dyDescent="0.2">
      <c r="B32" t="s">
        <v>28</v>
      </c>
      <c r="C32">
        <v>416.06298180176174</v>
      </c>
      <c r="D32">
        <v>8.2559358589915846</v>
      </c>
      <c r="E32">
        <v>381.19466828765098</v>
      </c>
      <c r="F32">
        <v>9.9093209354333371</v>
      </c>
      <c r="G32">
        <v>561.91434428202194</v>
      </c>
      <c r="H32">
        <v>12.913713286953415</v>
      </c>
      <c r="I32">
        <v>502.77683161459828</v>
      </c>
      <c r="J32">
        <v>8.5109648024293136</v>
      </c>
      <c r="K32">
        <v>86.713849812836585</v>
      </c>
      <c r="L32">
        <v>10.628061831177273</v>
      </c>
    </row>
    <row r="33" spans="2:12" x14ac:dyDescent="0.2">
      <c r="B33" t="s">
        <v>29</v>
      </c>
      <c r="C33">
        <v>446.44128638873372</v>
      </c>
      <c r="D33">
        <v>3.7736971160389925</v>
      </c>
      <c r="E33">
        <v>417.67577625310616</v>
      </c>
      <c r="F33">
        <v>7.5450285201701499</v>
      </c>
      <c r="G33">
        <v>585.58255789531961</v>
      </c>
      <c r="H33">
        <v>4.2927366674053431</v>
      </c>
      <c r="I33">
        <v>522.90674468890927</v>
      </c>
      <c r="J33">
        <v>3.1251088425673639</v>
      </c>
      <c r="K33">
        <v>76.465458300175456</v>
      </c>
      <c r="L33">
        <v>4.7454876406889568</v>
      </c>
    </row>
    <row r="34" spans="2:12" x14ac:dyDescent="0.2">
      <c r="B34" t="s">
        <v>30</v>
      </c>
      <c r="C34">
        <v>354.10621420967385</v>
      </c>
      <c r="D34">
        <v>4.8837689946176814</v>
      </c>
      <c r="E34">
        <v>0</v>
      </c>
      <c r="G34">
        <v>469.80182498730937</v>
      </c>
      <c r="H34">
        <v>11.755496238749625</v>
      </c>
      <c r="I34">
        <v>431.50687262924623</v>
      </c>
      <c r="J34">
        <v>6.2030955065049316</v>
      </c>
      <c r="K34">
        <v>77.40065841957238</v>
      </c>
      <c r="L34">
        <v>7.555199478624572</v>
      </c>
    </row>
    <row r="35" spans="2:12" x14ac:dyDescent="0.2">
      <c r="B35" t="s">
        <v>31</v>
      </c>
      <c r="C35">
        <v>493.36652322225041</v>
      </c>
      <c r="D35">
        <v>5.9071892722952386</v>
      </c>
      <c r="E35">
        <v>475.51215255948802</v>
      </c>
      <c r="F35">
        <v>10.667641101083348</v>
      </c>
      <c r="G35">
        <v>617.52681933218923</v>
      </c>
      <c r="H35">
        <v>7.3719252576548735</v>
      </c>
      <c r="I35">
        <v>584.44292410795288</v>
      </c>
      <c r="J35">
        <v>4.9479166196046158</v>
      </c>
      <c r="K35">
        <v>91.076400885702512</v>
      </c>
      <c r="L35">
        <v>6.9575788496604352</v>
      </c>
    </row>
    <row r="36" spans="2:12" x14ac:dyDescent="0.2">
      <c r="B36" t="s">
        <v>32</v>
      </c>
      <c r="C36">
        <v>395.19550394323903</v>
      </c>
      <c r="D36">
        <v>4.6491567722723266</v>
      </c>
      <c r="E36">
        <v>0</v>
      </c>
      <c r="G36">
        <v>0</v>
      </c>
      <c r="I36">
        <v>429.94419285014357</v>
      </c>
      <c r="J36">
        <v>5.142616286602121</v>
      </c>
      <c r="K36">
        <v>34.74868890690459</v>
      </c>
      <c r="L36">
        <v>5.6968870018364495</v>
      </c>
    </row>
    <row r="37" spans="2:12" x14ac:dyDescent="0.2">
      <c r="B37" t="s">
        <v>33</v>
      </c>
      <c r="C37">
        <v>479.51854748642393</v>
      </c>
      <c r="D37">
        <v>6.8193856141477296</v>
      </c>
      <c r="E37">
        <v>448.92299884769318</v>
      </c>
      <c r="F37">
        <v>8.8206808877215472</v>
      </c>
      <c r="G37">
        <v>598.52742896409234</v>
      </c>
      <c r="H37">
        <v>5.9899463426390307</v>
      </c>
      <c r="I37">
        <v>580.71169407068282</v>
      </c>
      <c r="J37">
        <v>7.5920032939832778</v>
      </c>
      <c r="K37">
        <v>101.19314658425886</v>
      </c>
      <c r="L37">
        <v>8.9836245744167424</v>
      </c>
    </row>
    <row r="38" spans="2:12" x14ac:dyDescent="0.2">
      <c r="B38" t="s">
        <v>34</v>
      </c>
      <c r="C38">
        <v>0</v>
      </c>
      <c r="E38">
        <v>0</v>
      </c>
      <c r="G38">
        <v>0</v>
      </c>
      <c r="I38">
        <v>0</v>
      </c>
      <c r="K38">
        <v>0</v>
      </c>
    </row>
    <row r="39" spans="2:12" x14ac:dyDescent="0.2">
      <c r="B39" t="s">
        <v>35</v>
      </c>
      <c r="C39">
        <v>456.51519902978026</v>
      </c>
      <c r="D39">
        <v>4.9685430300819293</v>
      </c>
      <c r="E39">
        <v>420.75589979637056</v>
      </c>
      <c r="F39">
        <v>8.9408570907131715</v>
      </c>
      <c r="G39">
        <v>577.26382133966354</v>
      </c>
      <c r="H39">
        <v>9.2283291931368367</v>
      </c>
      <c r="I39">
        <v>507.94540724411604</v>
      </c>
      <c r="J39">
        <v>5.3725407979384396</v>
      </c>
      <c r="K39">
        <v>51.430208214335721</v>
      </c>
      <c r="L39">
        <v>7.1178152831044459</v>
      </c>
    </row>
    <row r="40" spans="2:12" x14ac:dyDescent="0.2">
      <c r="B40" t="s">
        <v>36</v>
      </c>
      <c r="C40">
        <v>440.39580586440047</v>
      </c>
      <c r="D40">
        <v>5.2375910032818522</v>
      </c>
      <c r="E40">
        <v>413.90577948114446</v>
      </c>
      <c r="F40">
        <v>12.310643604987582</v>
      </c>
      <c r="G40">
        <v>603.06429353873284</v>
      </c>
      <c r="H40">
        <v>10.97295485789502</v>
      </c>
      <c r="I40">
        <v>516.43553787900896</v>
      </c>
      <c r="J40">
        <v>4.9264856755740629</v>
      </c>
      <c r="K40">
        <v>76.039732014608447</v>
      </c>
      <c r="L40">
        <v>7.1654041950111695</v>
      </c>
    </row>
    <row r="41" spans="2:12" x14ac:dyDescent="0.2">
      <c r="B41" t="s">
        <v>37</v>
      </c>
      <c r="C41">
        <v>476.89731496690194</v>
      </c>
      <c r="D41">
        <v>6.7855910628426708</v>
      </c>
      <c r="E41">
        <v>422.55285921437849</v>
      </c>
      <c r="F41">
        <v>8.6670211718038548</v>
      </c>
      <c r="G41">
        <v>572.0236060430434</v>
      </c>
      <c r="H41">
        <v>10.638168316677033</v>
      </c>
      <c r="I41">
        <v>515.78270738267076</v>
      </c>
      <c r="J41">
        <v>5.6216010363171653</v>
      </c>
      <c r="K41">
        <v>38.885392415768777</v>
      </c>
      <c r="L41">
        <v>8.4893829374219276</v>
      </c>
    </row>
    <row r="42" spans="2:12" x14ac:dyDescent="0.2">
      <c r="B42" t="s">
        <v>38</v>
      </c>
      <c r="C42">
        <v>474.06996451918621</v>
      </c>
      <c r="D42">
        <v>4.049777163741604</v>
      </c>
      <c r="E42">
        <v>438.96553520612679</v>
      </c>
      <c r="F42">
        <v>6.5950098758408577</v>
      </c>
      <c r="G42">
        <v>553.96987979645553</v>
      </c>
      <c r="H42">
        <v>9.7514251749823071</v>
      </c>
      <c r="I42">
        <v>560.44897651263307</v>
      </c>
      <c r="J42">
        <v>3.3697285414754568</v>
      </c>
      <c r="K42">
        <v>86.379011993446909</v>
      </c>
      <c r="L42">
        <v>5.4179967354334071</v>
      </c>
    </row>
    <row r="43" spans="2:12" x14ac:dyDescent="0.2">
      <c r="B43" t="s">
        <v>39</v>
      </c>
      <c r="C43">
        <v>382.37762298398405</v>
      </c>
      <c r="D43">
        <v>2.2948173369121219</v>
      </c>
      <c r="E43">
        <v>362.58766919882777</v>
      </c>
      <c r="F43">
        <v>8.3706525028638552</v>
      </c>
      <c r="G43">
        <v>470.42269134187222</v>
      </c>
      <c r="H43">
        <v>6.6065469458028954</v>
      </c>
      <c r="I43">
        <v>436.44390061186306</v>
      </c>
      <c r="J43">
        <v>2.4420864490834377</v>
      </c>
      <c r="K43">
        <v>54.06627762787911</v>
      </c>
      <c r="L43">
        <v>3.1153537549408781</v>
      </c>
    </row>
    <row r="44" spans="2:12" x14ac:dyDescent="0.2">
      <c r="B44" t="s">
        <v>40</v>
      </c>
      <c r="C44">
        <v>379.52364776490577</v>
      </c>
      <c r="D44">
        <v>5.1310768936523043</v>
      </c>
      <c r="E44">
        <v>334.78967301792954</v>
      </c>
      <c r="F44">
        <v>16.995240101301988</v>
      </c>
      <c r="G44">
        <v>502.15375868934439</v>
      </c>
      <c r="H44">
        <v>14.630219750430218</v>
      </c>
      <c r="I44">
        <v>424.37901375562251</v>
      </c>
      <c r="J44">
        <v>4.0557860776479595</v>
      </c>
      <c r="K44">
        <v>44.855365990716791</v>
      </c>
      <c r="L44">
        <v>7.386898300924833</v>
      </c>
    </row>
    <row r="45" spans="2:12" x14ac:dyDescent="0.2">
      <c r="B45" t="s">
        <v>41</v>
      </c>
      <c r="C45">
        <v>372.16192273446518</v>
      </c>
      <c r="D45">
        <v>4.1546823113190525</v>
      </c>
      <c r="E45">
        <v>0</v>
      </c>
      <c r="G45">
        <v>0</v>
      </c>
      <c r="I45">
        <v>447.29427050529097</v>
      </c>
      <c r="J45">
        <v>4.5742618614095356</v>
      </c>
      <c r="K45">
        <v>75.132347770825717</v>
      </c>
      <c r="L45">
        <v>5.3102877795504044</v>
      </c>
    </row>
    <row r="46" spans="2:12" x14ac:dyDescent="0.2">
      <c r="B46" t="s">
        <v>42</v>
      </c>
      <c r="C46">
        <v>449.67805554507453</v>
      </c>
      <c r="D46">
        <v>6.7476357328708394</v>
      </c>
      <c r="E46">
        <v>440.30076904398067</v>
      </c>
      <c r="F46">
        <v>11.945414312535933</v>
      </c>
      <c r="G46">
        <v>636.92453534061372</v>
      </c>
      <c r="H46">
        <v>7.6298436397433438</v>
      </c>
      <c r="I46">
        <v>559.4501522045673</v>
      </c>
      <c r="J46">
        <v>7.6823688413280209</v>
      </c>
      <c r="K46">
        <v>109.77209665949277</v>
      </c>
      <c r="L46">
        <v>10.18224077572407</v>
      </c>
    </row>
    <row r="47" spans="2:12" x14ac:dyDescent="0.2">
      <c r="B47" t="s">
        <v>43</v>
      </c>
    </row>
    <row r="48" spans="2:12" x14ac:dyDescent="0.2">
      <c r="B48" t="s">
        <v>44</v>
      </c>
      <c r="C48">
        <v>456.06845945678356</v>
      </c>
      <c r="D48">
        <v>4.7337236017190225</v>
      </c>
      <c r="E48">
        <v>0</v>
      </c>
      <c r="G48">
        <v>650.00404908872349</v>
      </c>
      <c r="H48">
        <v>16.559731813304325</v>
      </c>
      <c r="I48">
        <v>559.94368951062722</v>
      </c>
      <c r="J48">
        <v>7.6002412071789767</v>
      </c>
      <c r="K48">
        <v>103.87523005384361</v>
      </c>
      <c r="L48">
        <v>8.793309038414769</v>
      </c>
    </row>
    <row r="49" spans="2:12" x14ac:dyDescent="0.2">
      <c r="B49" t="s">
        <v>45</v>
      </c>
      <c r="C49">
        <v>337.859905998871</v>
      </c>
      <c r="D49">
        <v>3.8129032505029667</v>
      </c>
      <c r="E49">
        <v>0</v>
      </c>
      <c r="G49">
        <v>474.28815638222079</v>
      </c>
      <c r="H49">
        <v>12.656529943542672</v>
      </c>
      <c r="I49">
        <v>405.25006386100813</v>
      </c>
      <c r="J49">
        <v>4.9087755100598454</v>
      </c>
      <c r="K49">
        <v>67.390157862137045</v>
      </c>
      <c r="L49">
        <v>5.2127605648887654</v>
      </c>
    </row>
    <row r="50" spans="2:12" x14ac:dyDescent="0.2">
      <c r="B50" t="s">
        <v>46</v>
      </c>
      <c r="C50">
        <v>488.21919310717021</v>
      </c>
      <c r="D50">
        <v>4.6778832150051635</v>
      </c>
      <c r="E50">
        <v>452.70120422278683</v>
      </c>
      <c r="F50">
        <v>15.25193201663364</v>
      </c>
      <c r="G50">
        <v>616.45358093019161</v>
      </c>
      <c r="H50">
        <v>13.354886377570663</v>
      </c>
      <c r="I50">
        <v>544.20783853804903</v>
      </c>
      <c r="J50">
        <v>6.171131696478267</v>
      </c>
      <c r="K50">
        <v>55.988645430878705</v>
      </c>
      <c r="L50">
        <v>6.999647687460163</v>
      </c>
    </row>
    <row r="51" spans="2:12" x14ac:dyDescent="0.2">
      <c r="B51" t="s">
        <v>47</v>
      </c>
      <c r="C51">
        <v>445.53669090334438</v>
      </c>
      <c r="D51">
        <v>6.8077826565559292</v>
      </c>
      <c r="E51">
        <v>393.18098048126711</v>
      </c>
      <c r="F51">
        <v>14.799692243506012</v>
      </c>
      <c r="G51">
        <v>590.93353314865067</v>
      </c>
      <c r="H51">
        <v>8.3175104951617431</v>
      </c>
      <c r="I51">
        <v>513.06001384876618</v>
      </c>
      <c r="J51">
        <v>5.0236764369633926</v>
      </c>
      <c r="K51">
        <v>67.523322945421839</v>
      </c>
      <c r="L51">
        <v>7.9231370847600564</v>
      </c>
    </row>
    <row r="52" spans="2:12" x14ac:dyDescent="0.2">
      <c r="B52" t="s">
        <v>48</v>
      </c>
      <c r="C52">
        <v>332.56916313416247</v>
      </c>
      <c r="D52">
        <v>2.4311599155367474</v>
      </c>
      <c r="E52">
        <v>349.18537569645883</v>
      </c>
      <c r="F52">
        <v>15.325149574114745</v>
      </c>
      <c r="G52">
        <v>525.32506031020318</v>
      </c>
      <c r="H52">
        <v>8.5554070888570255</v>
      </c>
      <c r="I52">
        <v>420.95887766283107</v>
      </c>
      <c r="J52">
        <v>3.5581433991149152</v>
      </c>
      <c r="K52">
        <v>88.389714528668605</v>
      </c>
      <c r="L52">
        <v>4.2059049150964709</v>
      </c>
    </row>
    <row r="53" spans="2:12" x14ac:dyDescent="0.2">
      <c r="B53" t="s">
        <v>49</v>
      </c>
      <c r="C53">
        <v>541.47587108693631</v>
      </c>
      <c r="D53">
        <v>6.9546022915063501</v>
      </c>
      <c r="E53">
        <v>486.23379021147684</v>
      </c>
      <c r="F53">
        <v>7.4115568653298718</v>
      </c>
      <c r="G53">
        <v>620.75571003866901</v>
      </c>
      <c r="H53">
        <v>8.1812462925033653</v>
      </c>
      <c r="I53">
        <v>597.35452766537799</v>
      </c>
      <c r="J53">
        <v>4.5962990853687149</v>
      </c>
      <c r="K53">
        <v>55.878656578441728</v>
      </c>
      <c r="L53">
        <v>8.3618061930784453</v>
      </c>
    </row>
    <row r="54" spans="2:12" x14ac:dyDescent="0.2">
      <c r="B54" t="s">
        <v>50</v>
      </c>
      <c r="C54">
        <v>447.4019311824411</v>
      </c>
      <c r="D54">
        <v>12.626441590974331</v>
      </c>
      <c r="E54">
        <v>0</v>
      </c>
      <c r="G54">
        <v>0</v>
      </c>
      <c r="I54">
        <v>499.76541820582315</v>
      </c>
      <c r="J54">
        <v>6.8427385487976506</v>
      </c>
      <c r="K54">
        <v>52.363487023382085</v>
      </c>
      <c r="L54">
        <v>13.983087799098113</v>
      </c>
    </row>
    <row r="55" spans="2:12" x14ac:dyDescent="0.2">
      <c r="B55" t="s">
        <v>51</v>
      </c>
      <c r="C55">
        <v>400.70065147726456</v>
      </c>
      <c r="D55">
        <v>5.1329641778447268</v>
      </c>
      <c r="E55">
        <v>417.61172699113189</v>
      </c>
      <c r="F55">
        <v>18.425772192191715</v>
      </c>
      <c r="G55">
        <v>530.99258101008604</v>
      </c>
      <c r="H55">
        <v>12.159600764083324</v>
      </c>
      <c r="I55">
        <v>452.91663269161512</v>
      </c>
      <c r="J55">
        <v>5.629543708047442</v>
      </c>
      <c r="K55">
        <v>52.215981214350535</v>
      </c>
      <c r="L55">
        <v>7.0558564465002016</v>
      </c>
    </row>
    <row r="56" spans="2:12" x14ac:dyDescent="0.2">
      <c r="B56" t="s">
        <v>52</v>
      </c>
      <c r="C56">
        <v>457.02879551560022</v>
      </c>
      <c r="D56">
        <v>6.1708770349693234</v>
      </c>
      <c r="E56">
        <v>413.92621380048416</v>
      </c>
      <c r="F56">
        <v>13.356750928722413</v>
      </c>
      <c r="G56">
        <v>541.58822787669885</v>
      </c>
      <c r="H56">
        <v>13.062014978274995</v>
      </c>
      <c r="I56">
        <v>486.71126399910764</v>
      </c>
      <c r="J56">
        <v>5.0753325091291863</v>
      </c>
      <c r="K56">
        <v>29.682468483507503</v>
      </c>
      <c r="L56">
        <v>6.6586354144613171</v>
      </c>
    </row>
    <row r="57" spans="2:12" x14ac:dyDescent="0.2">
      <c r="B57" t="s">
        <v>53</v>
      </c>
      <c r="C57">
        <v>472.94892806508142</v>
      </c>
      <c r="D57">
        <v>4.1443896470976345</v>
      </c>
      <c r="E57">
        <v>448.51164986429831</v>
      </c>
      <c r="F57">
        <v>12.129119028956662</v>
      </c>
      <c r="G57">
        <v>645.13251890014351</v>
      </c>
      <c r="H57">
        <v>10.982914089224888</v>
      </c>
      <c r="I57">
        <v>611.70376207321544</v>
      </c>
      <c r="J57">
        <v>4.263273978706577</v>
      </c>
      <c r="K57">
        <v>138.75483400813405</v>
      </c>
      <c r="L57">
        <v>5.9217392741991111</v>
      </c>
    </row>
    <row r="58" spans="2:12" x14ac:dyDescent="0.2">
      <c r="B58" t="s">
        <v>54</v>
      </c>
      <c r="C58">
        <v>400.3760101265384</v>
      </c>
      <c r="D58">
        <v>5.5532160262146544</v>
      </c>
      <c r="E58">
        <v>372.03260185604177</v>
      </c>
      <c r="F58">
        <v>16.468382642582032</v>
      </c>
      <c r="G58">
        <v>529.37963020477343</v>
      </c>
      <c r="H58">
        <v>10.782832664211124</v>
      </c>
      <c r="I58">
        <v>455.30671586074453</v>
      </c>
      <c r="J58">
        <v>5.8623500313604557</v>
      </c>
      <c r="K58">
        <v>54.930705734206107</v>
      </c>
      <c r="L58">
        <v>7.0894956242346652</v>
      </c>
    </row>
    <row r="59" spans="2:12" x14ac:dyDescent="0.2">
      <c r="B59" t="s">
        <v>55</v>
      </c>
      <c r="C59">
        <v>419.83936849632704</v>
      </c>
      <c r="D59">
        <v>7.5892008817669572</v>
      </c>
      <c r="E59">
        <v>366.84958421590329</v>
      </c>
      <c r="F59">
        <v>11.935111377052387</v>
      </c>
      <c r="G59">
        <v>572.59064699453324</v>
      </c>
      <c r="H59">
        <v>10.358327508621938</v>
      </c>
      <c r="I59">
        <v>503.424672147389</v>
      </c>
      <c r="J59">
        <v>7.15019560878397</v>
      </c>
      <c r="K59">
        <v>83.585303651061892</v>
      </c>
      <c r="L59">
        <v>8.5331958879628598</v>
      </c>
    </row>
    <row r="60" spans="2:12" x14ac:dyDescent="0.2">
      <c r="B60" t="s">
        <v>56</v>
      </c>
      <c r="C60">
        <v>469.5567810852026</v>
      </c>
      <c r="D60">
        <v>5.2872501845606781</v>
      </c>
      <c r="E60">
        <v>424.94228294987698</v>
      </c>
      <c r="F60">
        <v>11.573775253442205</v>
      </c>
      <c r="G60">
        <v>610.78452721817428</v>
      </c>
      <c r="H60">
        <v>10.045864838914449</v>
      </c>
      <c r="I60">
        <v>537.62406792834224</v>
      </c>
      <c r="J60">
        <v>5.6858872310641928</v>
      </c>
      <c r="K60">
        <v>68.067286843139627</v>
      </c>
      <c r="L60">
        <v>7.4303649725242309</v>
      </c>
    </row>
    <row r="61" spans="2:12" x14ac:dyDescent="0.2">
      <c r="B61" t="s">
        <v>57</v>
      </c>
      <c r="C61">
        <v>475.1006306556028</v>
      </c>
      <c r="D61">
        <v>6.0122797745115015</v>
      </c>
      <c r="E61">
        <v>0</v>
      </c>
      <c r="G61">
        <v>566.35916676721365</v>
      </c>
      <c r="H61">
        <v>17.92754992964522</v>
      </c>
      <c r="I61">
        <v>472.11922423028511</v>
      </c>
      <c r="J61">
        <v>5.1588787868710844</v>
      </c>
      <c r="K61">
        <v>-2.9814064253177666</v>
      </c>
      <c r="L61">
        <v>6.3619092736165284</v>
      </c>
    </row>
    <row r="62" spans="2:12" x14ac:dyDescent="0.2">
      <c r="B62" t="s">
        <v>58</v>
      </c>
      <c r="C62">
        <v>471.27725972258207</v>
      </c>
      <c r="D62">
        <v>5.2364160445765124</v>
      </c>
      <c r="E62">
        <v>430.98170326959183</v>
      </c>
      <c r="F62">
        <v>6.0525170271044013</v>
      </c>
      <c r="G62">
        <v>601.47857475331637</v>
      </c>
      <c r="H62">
        <v>5.1496958633580201</v>
      </c>
      <c r="I62">
        <v>550.87309707867394</v>
      </c>
      <c r="J62">
        <v>4.5217651527374771</v>
      </c>
      <c r="K62">
        <v>79.595837356091877</v>
      </c>
      <c r="L62">
        <v>6.5690259160698217</v>
      </c>
    </row>
    <row r="63" spans="2:12" x14ac:dyDescent="0.2">
      <c r="B63" t="s">
        <v>59</v>
      </c>
      <c r="C63">
        <v>401.13293629891621</v>
      </c>
      <c r="D63">
        <v>4.0659933815890588</v>
      </c>
      <c r="E63">
        <v>0</v>
      </c>
      <c r="G63">
        <v>537.875260231727</v>
      </c>
      <c r="H63">
        <v>8.2221762376031151</v>
      </c>
      <c r="I63">
        <v>458.529943548353</v>
      </c>
      <c r="J63">
        <v>4.1907303862423655</v>
      </c>
      <c r="K63">
        <v>57.397007249436847</v>
      </c>
      <c r="L63">
        <v>5.2147595752538827</v>
      </c>
    </row>
    <row r="64" spans="2:12" x14ac:dyDescent="0.2">
      <c r="B64" t="s">
        <v>60</v>
      </c>
      <c r="C64">
        <v>385.05128456173094</v>
      </c>
      <c r="D64">
        <v>5.6921067363081201</v>
      </c>
      <c r="E64">
        <v>363.4179120300962</v>
      </c>
      <c r="F64">
        <v>15.881674406737718</v>
      </c>
      <c r="G64">
        <v>439.05216897238535</v>
      </c>
      <c r="H64">
        <v>11.904941049343179</v>
      </c>
      <c r="I64">
        <v>417.89644755946341</v>
      </c>
      <c r="J64">
        <v>6.9069801989866013</v>
      </c>
      <c r="K64">
        <v>32.845162997732452</v>
      </c>
      <c r="L64">
        <v>8.0046943721298387</v>
      </c>
    </row>
    <row r="65" spans="2:12" x14ac:dyDescent="0.2">
      <c r="B65" t="s">
        <v>61</v>
      </c>
      <c r="C65">
        <v>430.39098681089155</v>
      </c>
      <c r="D65">
        <v>5.1466708517072686</v>
      </c>
      <c r="E65">
        <v>405.30058548208802</v>
      </c>
      <c r="F65">
        <v>7.7401085391590394</v>
      </c>
      <c r="G65">
        <v>550.21142509153015</v>
      </c>
      <c r="H65">
        <v>8.3472649655015907</v>
      </c>
      <c r="I65">
        <v>476.25953181869028</v>
      </c>
      <c r="J65">
        <v>6.4172548842255406</v>
      </c>
      <c r="K65">
        <v>45.868545007798701</v>
      </c>
      <c r="L65">
        <v>7.285278481786432</v>
      </c>
    </row>
    <row r="66" spans="2:12" x14ac:dyDescent="0.2">
      <c r="B66" t="s">
        <v>62</v>
      </c>
      <c r="C66">
        <v>370.67439992622394</v>
      </c>
      <c r="D66">
        <v>6.1877560098774254</v>
      </c>
      <c r="E66">
        <v>361.50992038356628</v>
      </c>
      <c r="F66">
        <v>14.26132068868773</v>
      </c>
      <c r="G66">
        <v>513.43843702910772</v>
      </c>
      <c r="H66">
        <v>10.036457955941492</v>
      </c>
      <c r="I66">
        <v>447.69461501448905</v>
      </c>
      <c r="J66">
        <v>5.0164053539252178</v>
      </c>
      <c r="K66">
        <v>77.020215088265189</v>
      </c>
      <c r="L66">
        <v>7.6424120110380622</v>
      </c>
    </row>
    <row r="67" spans="2:12" x14ac:dyDescent="0.2">
      <c r="B67" t="s">
        <v>63</v>
      </c>
      <c r="C67">
        <v>450.29910093817489</v>
      </c>
      <c r="D67">
        <v>5.6026823180090295</v>
      </c>
      <c r="E67">
        <v>398.97770416336942</v>
      </c>
      <c r="F67">
        <v>13.045731431426516</v>
      </c>
      <c r="G67">
        <v>605.62759266886474</v>
      </c>
      <c r="H67">
        <v>8.7495279418991494</v>
      </c>
      <c r="I67">
        <v>522.69592598474514</v>
      </c>
      <c r="J67">
        <v>7.3725344899230603</v>
      </c>
      <c r="K67">
        <v>72.396825046570285</v>
      </c>
      <c r="L67">
        <v>8.442089053608715</v>
      </c>
    </row>
    <row r="68" spans="2:12" x14ac:dyDescent="0.2">
      <c r="B68" t="s">
        <v>64</v>
      </c>
      <c r="C68">
        <v>490.71841239264899</v>
      </c>
      <c r="D68">
        <v>6.4847797986067794</v>
      </c>
      <c r="E68">
        <v>462.08742957503603</v>
      </c>
      <c r="F68">
        <v>11.284506129085054</v>
      </c>
      <c r="G68">
        <v>584.8697592026208</v>
      </c>
      <c r="H68">
        <v>7.8526186786090078</v>
      </c>
      <c r="I68">
        <v>563.2452375229218</v>
      </c>
      <c r="J68">
        <v>6.3661470529378947</v>
      </c>
      <c r="K68">
        <v>72.526825130272798</v>
      </c>
      <c r="L68">
        <v>8.5695301361082485</v>
      </c>
    </row>
  </sheetData>
  <phoneticPr fontId="0" type="noConversion"/>
  <pageMargins left="0.75" right="0.75" top="1" bottom="1" header="0.5" footer="0.5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67"/>
  <sheetViews>
    <sheetView topLeftCell="A2" workbookViewId="0">
      <selection activeCell="C3" sqref="C3:C4"/>
    </sheetView>
  </sheetViews>
  <sheetFormatPr defaultRowHeight="12.75" x14ac:dyDescent="0.2"/>
  <cols>
    <col min="4" max="8" width="9.5703125" bestFit="1" customWidth="1"/>
    <col min="9" max="9" width="9.28515625" bestFit="1" customWidth="1"/>
  </cols>
  <sheetData>
    <row r="2" spans="2:9" x14ac:dyDescent="0.2">
      <c r="D2" t="s">
        <v>106</v>
      </c>
      <c r="E2" t="s">
        <v>106</v>
      </c>
      <c r="F2" t="s">
        <v>106</v>
      </c>
      <c r="G2" t="s">
        <v>106</v>
      </c>
      <c r="H2" t="s">
        <v>106</v>
      </c>
      <c r="I2" t="s">
        <v>88</v>
      </c>
    </row>
    <row r="3" spans="2:9" x14ac:dyDescent="0.2">
      <c r="D3" t="s">
        <v>86</v>
      </c>
      <c r="E3" t="s">
        <v>89</v>
      </c>
      <c r="F3" t="s">
        <v>90</v>
      </c>
      <c r="G3" t="s">
        <v>91</v>
      </c>
      <c r="H3" t="s">
        <v>92</v>
      </c>
      <c r="I3" t="s">
        <v>92</v>
      </c>
    </row>
    <row r="4" spans="2:9" x14ac:dyDescent="0.2">
      <c r="B4" t="s">
        <v>0</v>
      </c>
      <c r="C4" t="str">
        <f>VLOOKUP(B4,xwalk!$A$1:$B$66,2,FALSE)</f>
        <v>Albania</v>
      </c>
      <c r="D4" s="2">
        <v>393.2135894596808</v>
      </c>
      <c r="E4" s="2">
        <v>373.41704555457511</v>
      </c>
      <c r="F4" s="2">
        <v>394.57401749938384</v>
      </c>
      <c r="G4" s="2">
        <v>393.62942215187155</v>
      </c>
      <c r="H4" s="2">
        <v>0.41583269219082697</v>
      </c>
      <c r="I4" s="2">
        <v>11.490208176322833</v>
      </c>
    </row>
    <row r="5" spans="2:9" x14ac:dyDescent="0.2">
      <c r="B5" t="s">
        <v>32</v>
      </c>
      <c r="C5" t="str">
        <f>VLOOKUP(B5,xwalk!$A$1:$B$66,2,FALSE)</f>
        <v>Kazakhstan</v>
      </c>
      <c r="D5" s="2">
        <v>353.54982168235188</v>
      </c>
      <c r="E5" s="2">
        <v>326.42066739805534</v>
      </c>
      <c r="F5" s="2">
        <v>452.83346938286962</v>
      </c>
      <c r="G5" s="2">
        <v>400.17671389526424</v>
      </c>
      <c r="H5" s="2">
        <v>46.626892212912338</v>
      </c>
      <c r="I5" s="2">
        <v>6.3364123590918027</v>
      </c>
    </row>
    <row r="6" spans="2:9" x14ac:dyDescent="0.2">
      <c r="B6" t="s">
        <v>25</v>
      </c>
      <c r="C6" t="str">
        <f>VLOOKUP(B6,xwalk!$A$1:$B$66,2,FALSE)</f>
        <v>Indonesia</v>
      </c>
      <c r="D6" s="2">
        <v>367.11374796470619</v>
      </c>
      <c r="E6" s="2">
        <v>328.81139508672356</v>
      </c>
      <c r="F6" s="2">
        <v>487.3315456966364</v>
      </c>
      <c r="G6" s="2">
        <v>405.60986531957587</v>
      </c>
      <c r="H6" s="2">
        <v>38.496117354869739</v>
      </c>
      <c r="I6" s="2">
        <v>7.4674497163320446</v>
      </c>
    </row>
    <row r="7" spans="2:9" x14ac:dyDescent="0.2">
      <c r="B7" t="s">
        <v>2</v>
      </c>
      <c r="C7" t="str">
        <f>VLOOKUP(B7,xwalk!$A$1:$B$66,2,FALSE)</f>
        <v>Argentina</v>
      </c>
      <c r="D7" s="2">
        <v>351.80517410130403</v>
      </c>
      <c r="E7" s="2">
        <v>358.83325460676497</v>
      </c>
      <c r="F7" s="2">
        <v>498.3564399501127</v>
      </c>
      <c r="G7" s="2">
        <v>416.09701069961176</v>
      </c>
      <c r="H7" s="2">
        <v>64.291836598307711</v>
      </c>
      <c r="I7" s="2">
        <v>7.5232451682859347</v>
      </c>
    </row>
    <row r="8" spans="2:9" x14ac:dyDescent="0.2">
      <c r="B8" t="s">
        <v>30</v>
      </c>
      <c r="C8" t="str">
        <f>VLOOKUP(B8,xwalk!$A$1:$B$66,2,FALSE)</f>
        <v>Jordan</v>
      </c>
      <c r="D8" s="2">
        <v>334.76486462791661</v>
      </c>
      <c r="E8" s="2">
        <v>335.85987998634482</v>
      </c>
      <c r="F8" s="2">
        <v>468.56969489616972</v>
      </c>
      <c r="G8" s="2">
        <v>420.4669475451696</v>
      </c>
      <c r="H8" s="2">
        <v>85.702082917252994</v>
      </c>
      <c r="I8" s="2">
        <v>7.5139238604421363</v>
      </c>
    </row>
    <row r="9" spans="2:9" x14ac:dyDescent="0.2">
      <c r="B9" t="s">
        <v>60</v>
      </c>
      <c r="C9" t="str">
        <f>VLOOKUP(B9,xwalk!$A$1:$B$66,2,FALSE)</f>
        <v>Tunisia</v>
      </c>
      <c r="D9" s="2">
        <v>393.00374086594564</v>
      </c>
      <c r="E9" s="2">
        <v>344.62308171992277</v>
      </c>
      <c r="F9" s="2">
        <v>447.30594304511436</v>
      </c>
      <c r="G9" s="2">
        <v>420.49509605026498</v>
      </c>
      <c r="H9" s="2">
        <v>27.49135518431931</v>
      </c>
      <c r="I9" s="2">
        <v>8.3565227459554112</v>
      </c>
    </row>
    <row r="10" spans="2:9" x14ac:dyDescent="0.2">
      <c r="B10" t="s">
        <v>41</v>
      </c>
      <c r="C10" t="str">
        <f>VLOOKUP(B10,xwalk!$A$1:$B$66,2,FALSE)</f>
        <v>Malaysia</v>
      </c>
      <c r="D10" s="2">
        <v>351.81285875605658</v>
      </c>
      <c r="E10" s="2">
        <v>329.31931352472833</v>
      </c>
      <c r="F10" s="2">
        <v>471.78760072332034</v>
      </c>
      <c r="G10" s="2">
        <v>422.99937720268201</v>
      </c>
      <c r="H10" s="2">
        <v>71.186518446625485</v>
      </c>
      <c r="I10" s="2">
        <v>5.809636340735806</v>
      </c>
    </row>
    <row r="11" spans="2:9" x14ac:dyDescent="0.2">
      <c r="B11" t="s">
        <v>45</v>
      </c>
      <c r="C11" t="str">
        <f>VLOOKUP(B11,xwalk!$A$1:$B$66,2,FALSE)</f>
        <v>Peru</v>
      </c>
      <c r="D11" s="2">
        <v>334.59698961057012</v>
      </c>
      <c r="E11" s="2">
        <v>298.17806582760346</v>
      </c>
      <c r="F11" s="2">
        <v>502.34153341690194</v>
      </c>
      <c r="G11" s="2">
        <v>423.59372236308332</v>
      </c>
      <c r="H11" s="2">
        <v>88.996732752513239</v>
      </c>
      <c r="I11" s="2">
        <v>6.1268072325643299</v>
      </c>
    </row>
    <row r="12" spans="2:9" x14ac:dyDescent="0.2">
      <c r="B12" t="s">
        <v>48</v>
      </c>
      <c r="C12" t="str">
        <f>VLOOKUP(B12,xwalk!$A$1:$B$66,2,FALSE)</f>
        <v>Qatar</v>
      </c>
      <c r="D12" s="2">
        <v>332.86844055749845</v>
      </c>
      <c r="E12" s="2">
        <v>361.16022813610459</v>
      </c>
      <c r="F12" s="2">
        <v>527.23357504388537</v>
      </c>
      <c r="G12" s="2">
        <v>427.78671318780999</v>
      </c>
      <c r="H12" s="2">
        <v>94.91827263031152</v>
      </c>
      <c r="I12" s="2">
        <v>4.7280312412225518</v>
      </c>
    </row>
    <row r="13" spans="2:9" x14ac:dyDescent="0.2">
      <c r="B13" t="s">
        <v>40</v>
      </c>
      <c r="C13" t="str">
        <f>VLOOKUP(B13,xwalk!$A$1:$B$66,2,FALSE)</f>
        <v>Montenegro</v>
      </c>
      <c r="D13" s="2">
        <v>388.19123635084793</v>
      </c>
      <c r="E13" s="2">
        <v>343.50597250306305</v>
      </c>
      <c r="F13" s="2">
        <v>516.82394755960377</v>
      </c>
      <c r="G13" s="2">
        <v>434.22390153864694</v>
      </c>
      <c r="H13" s="2">
        <v>46.032665187798983</v>
      </c>
      <c r="I13" s="2">
        <v>7.431115645894776</v>
      </c>
    </row>
    <row r="14" spans="2:9" x14ac:dyDescent="0.2">
      <c r="B14" t="s">
        <v>11</v>
      </c>
      <c r="C14" t="str">
        <f>VLOOKUP(B14,xwalk!$A$1:$B$66,2,FALSE)</f>
        <v>Colombia</v>
      </c>
      <c r="D14" s="2">
        <v>367.65418872930508</v>
      </c>
      <c r="E14" s="2">
        <v>338.40293531877472</v>
      </c>
      <c r="F14" s="2">
        <v>518.30110216556216</v>
      </c>
      <c r="G14" s="2">
        <v>439.30854408327377</v>
      </c>
      <c r="H14" s="2">
        <v>71.654355353968768</v>
      </c>
      <c r="I14" s="2">
        <v>7.0146704511992608</v>
      </c>
    </row>
    <row r="15" spans="2:9" x14ac:dyDescent="0.2">
      <c r="B15" t="s">
        <v>62</v>
      </c>
      <c r="C15" t="str">
        <f>VLOOKUP(B15,xwalk!$A$1:$B$66,2,FALSE)</f>
        <v>Uruguay</v>
      </c>
      <c r="D15" s="2">
        <v>363.22152610864578</v>
      </c>
      <c r="E15" s="2">
        <v>333.47285558379667</v>
      </c>
      <c r="F15" s="2">
        <v>510.09646331272234</v>
      </c>
      <c r="G15" s="2">
        <v>443.38018455785044</v>
      </c>
      <c r="H15" s="2">
        <v>80.158658449204722</v>
      </c>
      <c r="I15" s="2">
        <v>9.0201643895654495</v>
      </c>
    </row>
    <row r="16" spans="2:9" x14ac:dyDescent="0.2">
      <c r="B16" t="s">
        <v>7</v>
      </c>
      <c r="C16" t="str">
        <f>VLOOKUP(B16,xwalk!$A$1:$B$66,2,FALSE)</f>
        <v>Brazil</v>
      </c>
      <c r="D16" s="2">
        <v>365.97039717842512</v>
      </c>
      <c r="E16" s="2">
        <v>348.17606556802315</v>
      </c>
      <c r="F16" s="2">
        <v>504.08488336916503</v>
      </c>
      <c r="G16" s="2">
        <v>443.47136987591415</v>
      </c>
      <c r="H16" s="2">
        <v>77.500972697489033</v>
      </c>
      <c r="I16" s="2">
        <v>6.0464386821769436</v>
      </c>
    </row>
    <row r="17" spans="2:9" x14ac:dyDescent="0.2">
      <c r="B17" t="s">
        <v>39</v>
      </c>
      <c r="C17" t="str">
        <f>VLOOKUP(B17,xwalk!$A$1:$B$66,2,FALSE)</f>
        <v>Mexico</v>
      </c>
      <c r="D17" s="2">
        <v>385.13974266114303</v>
      </c>
      <c r="E17" s="2">
        <v>363.22175056839694</v>
      </c>
      <c r="F17" s="2">
        <v>486.60664182238361</v>
      </c>
      <c r="G17" s="2">
        <v>448.18324303705077</v>
      </c>
      <c r="H17" s="2">
        <v>63.043500375907776</v>
      </c>
      <c r="I17" s="2">
        <v>3.7185796303900722</v>
      </c>
    </row>
    <row r="18" spans="2:9" x14ac:dyDescent="0.2">
      <c r="B18" t="s">
        <v>54</v>
      </c>
      <c r="C18" t="str">
        <f>VLOOKUP(B18,xwalk!$A$1:$B$66,2,FALSE)</f>
        <v>Serbia</v>
      </c>
      <c r="D18" s="2">
        <v>400.09027813027501</v>
      </c>
      <c r="E18" s="2">
        <v>364.64909860490496</v>
      </c>
      <c r="F18" s="2">
        <v>543.3926881326588</v>
      </c>
      <c r="G18" s="2">
        <v>451.73567738139923</v>
      </c>
      <c r="H18" s="2">
        <v>51.645399251124232</v>
      </c>
      <c r="I18" s="2">
        <v>7.6908215753791609</v>
      </c>
    </row>
    <row r="19" spans="2:9" x14ac:dyDescent="0.2">
      <c r="B19" t="s">
        <v>51</v>
      </c>
      <c r="C19" t="str">
        <f>VLOOKUP(B19,xwalk!$A$1:$B$66,2,FALSE)</f>
        <v>Romania</v>
      </c>
      <c r="D19" s="2">
        <v>384.47697343618643</v>
      </c>
      <c r="E19" s="2">
        <v>391.15856640725099</v>
      </c>
      <c r="F19" s="2">
        <v>544.28044945782801</v>
      </c>
      <c r="G19" s="2">
        <v>458.62004366868314</v>
      </c>
      <c r="H19" s="2">
        <v>74.14307023249674</v>
      </c>
      <c r="I19" s="2">
        <v>7.8453183644103248</v>
      </c>
    </row>
    <row r="20" spans="2:9" x14ac:dyDescent="0.2">
      <c r="B20" t="s">
        <v>57</v>
      </c>
      <c r="C20" t="str">
        <f>VLOOKUP(B20,xwalk!$A$1:$B$66,2,FALSE)</f>
        <v>Sweden</v>
      </c>
      <c r="D20" s="2">
        <v>478.84231196557107</v>
      </c>
      <c r="E20" s="2">
        <v>402.40391644604659</v>
      </c>
      <c r="F20" s="2">
        <v>555.08165652089826</v>
      </c>
      <c r="G20" s="2">
        <v>459.05138098870941</v>
      </c>
      <c r="H20" s="2">
        <v>-19.790930976861716</v>
      </c>
      <c r="I20" s="2">
        <v>7.3412569182729852</v>
      </c>
    </row>
    <row r="21" spans="2:9" x14ac:dyDescent="0.2">
      <c r="B21" t="s">
        <v>6</v>
      </c>
      <c r="C21" t="str">
        <f>VLOOKUP(B21,xwalk!$A$1:$B$66,2,FALSE)</f>
        <v>Bulgaria</v>
      </c>
      <c r="D21" s="2">
        <v>350.33862375056611</v>
      </c>
      <c r="E21" s="2">
        <v>379.58623674438309</v>
      </c>
      <c r="F21" s="2">
        <v>572.48124280250886</v>
      </c>
      <c r="G21" s="2">
        <v>460.0110313579795</v>
      </c>
      <c r="H21" s="2">
        <v>109.67240760741348</v>
      </c>
      <c r="I21" s="2">
        <v>11.902445404942778</v>
      </c>
    </row>
    <row r="22" spans="2:9" x14ac:dyDescent="0.2">
      <c r="B22" t="s">
        <v>59</v>
      </c>
      <c r="C22" t="str">
        <f>VLOOKUP(B22,xwalk!$A$1:$B$66,2,FALSE)</f>
        <v>Thailand</v>
      </c>
      <c r="D22" s="2">
        <v>393.02369864559546</v>
      </c>
      <c r="E22" s="2">
        <v>387.66099319917907</v>
      </c>
      <c r="F22" s="2">
        <v>541.90722376523286</v>
      </c>
      <c r="G22" s="2">
        <v>460.11096525126163</v>
      </c>
      <c r="H22" s="2">
        <v>67.087266605666159</v>
      </c>
      <c r="I22" s="2">
        <v>6.3769697482881567</v>
      </c>
    </row>
    <row r="23" spans="2:9" x14ac:dyDescent="0.2">
      <c r="B23" t="s">
        <v>12</v>
      </c>
      <c r="C23" t="str">
        <f>VLOOKUP(B23,xwalk!$A$1:$B$66,2,FALSE)</f>
        <v>Costa Rica</v>
      </c>
      <c r="D23" s="2">
        <v>403.50324855009097</v>
      </c>
      <c r="E23" s="2">
        <v>416.37474801115326</v>
      </c>
      <c r="F23" s="2">
        <v>516.26963257954401</v>
      </c>
      <c r="G23" s="2">
        <v>461.04439991090169</v>
      </c>
      <c r="H23" s="2">
        <v>57.541151360810765</v>
      </c>
      <c r="I23" s="2">
        <v>7.7666899308938344</v>
      </c>
    </row>
    <row r="24" spans="2:9" x14ac:dyDescent="0.2">
      <c r="B24" t="s">
        <v>1</v>
      </c>
      <c r="C24" t="str">
        <f>VLOOKUP(B24,xwalk!$A$1:$B$66,2,FALSE)</f>
        <v>United Arab Emirates</v>
      </c>
      <c r="D24" s="2">
        <v>384.00882707436523</v>
      </c>
      <c r="E24" s="2">
        <v>335.16775362632552</v>
      </c>
      <c r="F24" s="2">
        <v>536.34697435730186</v>
      </c>
      <c r="G24" s="2">
        <v>469.19677929948267</v>
      </c>
      <c r="H24" s="2">
        <v>85.187952225117456</v>
      </c>
      <c r="I24" s="2">
        <v>6.2395512392258832</v>
      </c>
    </row>
    <row r="25" spans="2:9" x14ac:dyDescent="0.2">
      <c r="B25" t="s">
        <v>10</v>
      </c>
      <c r="C25" t="str">
        <f>VLOOKUP(B25,xwalk!$A$1:$B$66,2,FALSE)</f>
        <v>Chile</v>
      </c>
      <c r="D25" s="2">
        <v>393.10534093305591</v>
      </c>
      <c r="E25" s="2">
        <v>367.72510618260873</v>
      </c>
      <c r="F25" s="2">
        <v>522.15290081480236</v>
      </c>
      <c r="G25" s="2">
        <v>470.19953052771308</v>
      </c>
      <c r="H25" s="2">
        <v>77.09418959465728</v>
      </c>
      <c r="I25" s="2">
        <v>5.1458493920065855</v>
      </c>
    </row>
    <row r="26" spans="2:9" x14ac:dyDescent="0.2">
      <c r="B26" t="s">
        <v>52</v>
      </c>
      <c r="C26" t="str">
        <f>VLOOKUP(B26,xwalk!$A$1:$B$66,2,FALSE)</f>
        <v>Russian Federation</v>
      </c>
      <c r="D26" s="2">
        <v>445.64540102425821</v>
      </c>
      <c r="E26" s="2">
        <v>396.39090520107413</v>
      </c>
      <c r="F26" s="2">
        <v>547.88069226615971</v>
      </c>
      <c r="G26" s="2">
        <v>470.63330510787313</v>
      </c>
      <c r="H26" s="2">
        <v>24.9879040836149</v>
      </c>
      <c r="I26" s="2">
        <v>7.6291019752269467</v>
      </c>
    </row>
    <row r="27" spans="2:9" x14ac:dyDescent="0.2">
      <c r="B27" t="s">
        <v>27</v>
      </c>
      <c r="C27" t="str">
        <f>VLOOKUP(B27,xwalk!$A$1:$B$66,2,FALSE)</f>
        <v>Iceland</v>
      </c>
      <c r="D27" s="2">
        <v>463.55346794425378</v>
      </c>
      <c r="E27" s="2">
        <v>477.04030746299316</v>
      </c>
      <c r="F27" s="2">
        <v>558.44815488091524</v>
      </c>
      <c r="G27" s="2">
        <v>475.15751815609428</v>
      </c>
      <c r="H27" s="2">
        <v>11.604050211840525</v>
      </c>
      <c r="I27" s="2">
        <v>8.7335150375636541</v>
      </c>
    </row>
    <row r="28" spans="2:9" x14ac:dyDescent="0.2">
      <c r="B28" t="s">
        <v>50</v>
      </c>
      <c r="C28" t="str">
        <f>VLOOKUP(B28,xwalk!$A$1:$B$66,2,FALSE)</f>
        <v>Perm(Russian Federation)</v>
      </c>
      <c r="D28" s="2">
        <v>465.99285361152226</v>
      </c>
      <c r="E28" s="2">
        <v>371.67519426379226</v>
      </c>
      <c r="F28" s="2">
        <v>565.24606302787288</v>
      </c>
      <c r="G28" s="2">
        <v>480.8514095808959</v>
      </c>
      <c r="H28" s="2">
        <v>14.858555969373549</v>
      </c>
      <c r="I28" s="2">
        <v>14.862904908643106</v>
      </c>
    </row>
    <row r="29" spans="2:9" x14ac:dyDescent="0.2">
      <c r="B29" t="s">
        <v>21</v>
      </c>
      <c r="C29" t="str">
        <f>VLOOKUP(B29,xwalk!$A$1:$B$66,2,FALSE)</f>
        <v>Greece</v>
      </c>
      <c r="D29" s="2">
        <v>434.7363246934836</v>
      </c>
      <c r="E29" s="2">
        <v>392.22065346189169</v>
      </c>
      <c r="F29" s="2">
        <v>538.09053233430575</v>
      </c>
      <c r="G29" s="2">
        <v>485.83701950249383</v>
      </c>
      <c r="H29" s="2">
        <v>51.100694809010136</v>
      </c>
      <c r="I29" s="2">
        <v>8.0241978107788849</v>
      </c>
    </row>
    <row r="30" spans="2:9" x14ac:dyDescent="0.2">
      <c r="B30" t="s">
        <v>35</v>
      </c>
      <c r="C30" t="str">
        <f>VLOOKUP(B30,xwalk!$A$1:$B$66,2,FALSE)</f>
        <v>Lithuania</v>
      </c>
      <c r="D30" s="2">
        <v>438.89044881098016</v>
      </c>
      <c r="E30" s="2">
        <v>393.62582772484456</v>
      </c>
      <c r="F30" s="2">
        <v>564.03809680809809</v>
      </c>
      <c r="G30" s="2">
        <v>486.74407100591674</v>
      </c>
      <c r="H30" s="2">
        <v>47.853622194936499</v>
      </c>
      <c r="I30" s="2">
        <v>7.4767474365807161</v>
      </c>
    </row>
    <row r="31" spans="2:9" x14ac:dyDescent="0.2">
      <c r="B31" t="s">
        <v>55</v>
      </c>
      <c r="C31" t="str">
        <f>VLOOKUP(B31,xwalk!$A$1:$B$66,2,FALSE)</f>
        <v>Slovak Republic</v>
      </c>
      <c r="D31" s="2">
        <v>409.31815368908156</v>
      </c>
      <c r="E31" s="2">
        <v>345.86316861948694</v>
      </c>
      <c r="F31" s="2">
        <v>575.64877289623018</v>
      </c>
      <c r="G31" s="2">
        <v>489.96935231247681</v>
      </c>
      <c r="H31" s="2">
        <v>80.651198623395373</v>
      </c>
      <c r="I31" s="2">
        <v>9.5328712781568399</v>
      </c>
    </row>
    <row r="32" spans="2:9" x14ac:dyDescent="0.2">
      <c r="B32" t="s">
        <v>61</v>
      </c>
      <c r="C32" t="str">
        <f>VLOOKUP(B32,xwalk!$A$1:$B$66,2,FALSE)</f>
        <v>Turkey</v>
      </c>
      <c r="D32" s="2">
        <v>437.46280459193736</v>
      </c>
      <c r="E32" s="2">
        <v>405.10933972469905</v>
      </c>
      <c r="F32" s="2">
        <v>574.7707944594564</v>
      </c>
      <c r="G32" s="2">
        <v>491.82284735545721</v>
      </c>
      <c r="H32" s="2">
        <v>54.360042763519886</v>
      </c>
      <c r="I32" s="2">
        <v>8.5891207099835079</v>
      </c>
    </row>
    <row r="33" spans="2:9" x14ac:dyDescent="0.2">
      <c r="B33" t="s">
        <v>23</v>
      </c>
      <c r="C33" t="str">
        <f>VLOOKUP(B33,xwalk!$A$1:$B$66,2,FALSE)</f>
        <v>Croatia</v>
      </c>
      <c r="D33" s="2">
        <v>441.33111826613936</v>
      </c>
      <c r="E33" s="2">
        <v>409.28055439412611</v>
      </c>
      <c r="F33" s="2">
        <v>580.98569977707371</v>
      </c>
      <c r="G33" s="2">
        <v>492.62626888821455</v>
      </c>
      <c r="H33" s="2">
        <v>51.295150622075234</v>
      </c>
      <c r="I33" s="2">
        <v>6.9015546918940771</v>
      </c>
    </row>
    <row r="34" spans="2:9" x14ac:dyDescent="0.2">
      <c r="B34" t="s">
        <v>37</v>
      </c>
      <c r="C34" t="str">
        <f>VLOOKUP(B34,xwalk!$A$1:$B$66,2,FALSE)</f>
        <v>Latvia</v>
      </c>
      <c r="D34" s="2">
        <v>465.76548746887096</v>
      </c>
      <c r="E34" s="2">
        <v>402.48429230141505</v>
      </c>
      <c r="F34" s="2">
        <v>564.87250528764071</v>
      </c>
      <c r="G34" s="2">
        <v>497.8541977931684</v>
      </c>
      <c r="H34" s="2">
        <v>32.088710324297431</v>
      </c>
      <c r="I34" s="2">
        <v>9.7706383520889055</v>
      </c>
    </row>
    <row r="35" spans="2:9" x14ac:dyDescent="0.2">
      <c r="B35" t="s">
        <v>36</v>
      </c>
      <c r="C35" t="str">
        <f>VLOOKUP(B35,xwalk!$A$1:$B$66,2,FALSE)</f>
        <v>Luxembourg</v>
      </c>
      <c r="D35" s="2">
        <v>440.8279698655565</v>
      </c>
      <c r="E35" s="2">
        <v>415.72177436440961</v>
      </c>
      <c r="F35" s="2">
        <v>601.04212473281643</v>
      </c>
      <c r="G35" s="2">
        <v>502.14120039303617</v>
      </c>
      <c r="H35" s="2">
        <v>61.313230527479647</v>
      </c>
      <c r="I35" s="2">
        <v>7.7621150075164316</v>
      </c>
    </row>
    <row r="36" spans="2:9" x14ac:dyDescent="0.2">
      <c r="B36" t="s">
        <v>56</v>
      </c>
      <c r="C36" t="str">
        <f>VLOOKUP(B36,xwalk!$A$1:$B$66,2,FALSE)</f>
        <v>Slovenia</v>
      </c>
      <c r="D36" s="2">
        <v>440.63560859943993</v>
      </c>
      <c r="E36" s="2">
        <v>379.92801682312012</v>
      </c>
      <c r="F36" s="2">
        <v>578.3811659626399</v>
      </c>
      <c r="G36" s="2">
        <v>502.73834777551519</v>
      </c>
      <c r="H36" s="2">
        <v>62.10273917607531</v>
      </c>
      <c r="I36" s="2">
        <v>7.3084018620593776</v>
      </c>
    </row>
    <row r="37" spans="2:9" x14ac:dyDescent="0.2">
      <c r="B37" t="s">
        <v>4</v>
      </c>
      <c r="C37" t="str">
        <f>VLOOKUP(B37,xwalk!$A$1:$B$66,2,FALSE)</f>
        <v>Austria</v>
      </c>
      <c r="D37" s="2">
        <v>445.96414228666004</v>
      </c>
      <c r="E37" s="2">
        <v>422.46442727655568</v>
      </c>
      <c r="F37" s="2">
        <v>577.78454530172291</v>
      </c>
      <c r="G37" s="2">
        <v>505.51274247843025</v>
      </c>
      <c r="H37" s="2">
        <v>59.548600191770305</v>
      </c>
      <c r="I37" s="2">
        <v>8.2395221406666579</v>
      </c>
    </row>
    <row r="38" spans="2:9" x14ac:dyDescent="0.2">
      <c r="B38" t="s">
        <v>47</v>
      </c>
      <c r="C38" t="str">
        <f>VLOOKUP(B38,xwalk!$A$1:$B$66,2,FALSE)</f>
        <v>Portugal</v>
      </c>
      <c r="D38" s="2">
        <v>454.1875393821619</v>
      </c>
      <c r="E38" s="2">
        <v>374.02731631942135</v>
      </c>
      <c r="F38" s="2">
        <v>592.76332844186902</v>
      </c>
      <c r="G38" s="2">
        <v>506.91058916142765</v>
      </c>
      <c r="H38" s="2">
        <v>52.7230497792658</v>
      </c>
      <c r="I38" s="2">
        <v>7.8020054946473705</v>
      </c>
    </row>
    <row r="39" spans="2:9" x14ac:dyDescent="0.2">
      <c r="B39" t="s">
        <v>24</v>
      </c>
      <c r="C39" t="str">
        <f>VLOOKUP(B39,xwalk!$A$1:$B$66,2,FALSE)</f>
        <v>Hungary</v>
      </c>
      <c r="D39" s="2">
        <v>445.89630776123397</v>
      </c>
      <c r="E39" s="2">
        <v>383.49559868062266</v>
      </c>
      <c r="F39" s="2">
        <v>582.70391150946296</v>
      </c>
      <c r="G39" s="2">
        <v>507.47790220231911</v>
      </c>
      <c r="H39" s="2">
        <v>61.581594441085088</v>
      </c>
      <c r="I39" s="2">
        <v>9.9548288219363812</v>
      </c>
    </row>
    <row r="40" spans="2:9" x14ac:dyDescent="0.2">
      <c r="B40" t="s">
        <v>28</v>
      </c>
      <c r="C40" t="str">
        <f>VLOOKUP(B40,xwalk!$A$1:$B$66,2,FALSE)</f>
        <v>Israel</v>
      </c>
      <c r="D40" s="2">
        <v>440.52560834219639</v>
      </c>
      <c r="E40" s="2">
        <v>399.91668601253252</v>
      </c>
      <c r="F40" s="2">
        <v>565.09820633981667</v>
      </c>
      <c r="G40" s="2">
        <v>508.52073509351249</v>
      </c>
      <c r="H40" s="2">
        <v>67.995126751316079</v>
      </c>
      <c r="I40" s="2">
        <v>12.62646595939124</v>
      </c>
    </row>
    <row r="41" spans="2:9" x14ac:dyDescent="0.2">
      <c r="B41" t="s">
        <v>16</v>
      </c>
      <c r="C41" t="str">
        <f>VLOOKUP(B41,xwalk!$A$1:$B$66,2,FALSE)</f>
        <v>Spain</v>
      </c>
      <c r="D41" s="2">
        <v>426.17015670261571</v>
      </c>
      <c r="E41" s="2">
        <v>402.27309515553424</v>
      </c>
      <c r="F41" s="2">
        <v>559.03763054801186</v>
      </c>
      <c r="G41" s="2">
        <v>509.5633393364655</v>
      </c>
      <c r="H41" s="2">
        <v>83.393182633849747</v>
      </c>
      <c r="I41" s="2">
        <v>6.4601059180211005</v>
      </c>
    </row>
    <row r="42" spans="2:9" x14ac:dyDescent="0.2">
      <c r="B42" t="s">
        <v>15</v>
      </c>
      <c r="C42" t="str">
        <f>VLOOKUP(B42,xwalk!$A$1:$B$66,2,FALSE)</f>
        <v>Denmark</v>
      </c>
      <c r="D42" s="2">
        <v>460.5883323514044</v>
      </c>
      <c r="E42" s="2">
        <v>425.59934733446266</v>
      </c>
      <c r="F42" s="2">
        <v>562.40965388319341</v>
      </c>
      <c r="G42" s="2">
        <v>510.1710406691343</v>
      </c>
      <c r="H42" s="2">
        <v>49.582708317729875</v>
      </c>
      <c r="I42" s="2">
        <v>7.4728324657488852</v>
      </c>
    </row>
    <row r="43" spans="2:9" x14ac:dyDescent="0.2">
      <c r="B43" t="s">
        <v>13</v>
      </c>
      <c r="C43" t="str">
        <f>VLOOKUP(B43,xwalk!$A$1:$B$66,2,FALSE)</f>
        <v>Czech Republic</v>
      </c>
      <c r="D43" s="2">
        <v>464.36540876854127</v>
      </c>
      <c r="E43" s="2">
        <v>414.75849492945446</v>
      </c>
      <c r="F43" s="2">
        <v>585.45736570321822</v>
      </c>
      <c r="G43" s="2">
        <v>513.58509403347284</v>
      </c>
      <c r="H43" s="2">
        <v>49.219685264931513</v>
      </c>
      <c r="I43" s="2">
        <v>6.7853236896556579</v>
      </c>
    </row>
    <row r="44" spans="2:9" x14ac:dyDescent="0.2">
      <c r="B44" t="s">
        <v>34</v>
      </c>
      <c r="C44" t="str">
        <f>VLOOKUP(B44,xwalk!$A$1:$B$66,2,FALSE)</f>
        <v>Liechtenstein</v>
      </c>
      <c r="D44" s="2">
        <v>454.89286530527909</v>
      </c>
      <c r="E44" s="2">
        <v>423.25756171919312</v>
      </c>
      <c r="F44" s="2">
        <v>599.38441888143234</v>
      </c>
      <c r="G44" s="2">
        <v>513.86665829862284</v>
      </c>
      <c r="H44" s="2">
        <v>58.973792993343729</v>
      </c>
      <c r="I44" s="2">
        <v>30.217639534445556</v>
      </c>
    </row>
    <row r="45" spans="2:9" x14ac:dyDescent="0.2">
      <c r="B45" t="s">
        <v>9</v>
      </c>
      <c r="C45" t="str">
        <f>VLOOKUP(B45,xwalk!$A$1:$B$66,2,FALSE)</f>
        <v>Switzerland</v>
      </c>
      <c r="D45" s="2">
        <v>467.45375619136166</v>
      </c>
      <c r="E45" s="2">
        <v>409.9811123406464</v>
      </c>
      <c r="F45" s="2">
        <v>609.83749715682995</v>
      </c>
      <c r="G45" s="2">
        <v>515.03050931766666</v>
      </c>
      <c r="H45" s="2">
        <v>47.576753126304986</v>
      </c>
      <c r="I45" s="2">
        <v>6.4634138958215326</v>
      </c>
    </row>
    <row r="46" spans="2:9" x14ac:dyDescent="0.2">
      <c r="B46" t="s">
        <v>29</v>
      </c>
      <c r="C46" t="str">
        <f>VLOOKUP(B46,xwalk!$A$1:$B$66,2,FALSE)</f>
        <v>Italy</v>
      </c>
      <c r="D46" s="2">
        <v>441.49120646707081</v>
      </c>
      <c r="E46" s="2">
        <v>401.420878978122</v>
      </c>
      <c r="F46" s="2">
        <v>580.65523935528051</v>
      </c>
      <c r="G46" s="2">
        <v>515.21161094351351</v>
      </c>
      <c r="H46" s="2">
        <v>73.720404476442638</v>
      </c>
      <c r="I46" s="2">
        <v>4.5976610228190395</v>
      </c>
    </row>
    <row r="47" spans="2:9" x14ac:dyDescent="0.2">
      <c r="B47" t="s">
        <v>19</v>
      </c>
      <c r="C47" t="str">
        <f>VLOOKUP(B47,xwalk!$A$1:$B$66,2,FALSE)</f>
        <v>France</v>
      </c>
      <c r="D47" s="2">
        <v>450.89907007802935</v>
      </c>
      <c r="E47" s="2">
        <v>388.42445371807435</v>
      </c>
      <c r="F47" s="2">
        <v>608.18117252086847</v>
      </c>
      <c r="G47" s="2">
        <v>515.76639668559653</v>
      </c>
      <c r="H47" s="2">
        <v>64.867326607567307</v>
      </c>
      <c r="I47" s="2">
        <v>11.608656213677005</v>
      </c>
    </row>
    <row r="48" spans="2:9" x14ac:dyDescent="0.2">
      <c r="B48" t="s">
        <v>63</v>
      </c>
      <c r="C48" t="str">
        <f>VLOOKUP(B48,xwalk!$A$1:$B$66,2,FALSE)</f>
        <v>United States of America</v>
      </c>
      <c r="D48" s="2">
        <v>452.69547198812592</v>
      </c>
      <c r="E48" s="2">
        <v>389.87951330028886</v>
      </c>
      <c r="F48" s="2">
        <v>607.32943761195929</v>
      </c>
      <c r="G48" s="2">
        <v>520.85336616800419</v>
      </c>
      <c r="H48" s="2">
        <v>68.157894179878198</v>
      </c>
      <c r="I48" s="2">
        <v>8.2636565904816859</v>
      </c>
    </row>
    <row r="49" spans="2:9" x14ac:dyDescent="0.2">
      <c r="B49" t="s">
        <v>17</v>
      </c>
      <c r="C49" t="str">
        <f>VLOOKUP(B49,xwalk!$A$1:$B$66,2,FALSE)</f>
        <v>Estonia</v>
      </c>
      <c r="D49" s="2">
        <v>492.35387616287153</v>
      </c>
      <c r="E49" s="2">
        <v>435.35951869737204</v>
      </c>
      <c r="F49" s="2">
        <v>590.40787537140409</v>
      </c>
      <c r="G49" s="2">
        <v>522.02907079502188</v>
      </c>
      <c r="H49" s="2">
        <v>29.675194632150262</v>
      </c>
      <c r="I49" s="2">
        <v>6.1332349990918429</v>
      </c>
    </row>
    <row r="50" spans="2:9" x14ac:dyDescent="0.2">
      <c r="B50" t="s">
        <v>14</v>
      </c>
      <c r="C50" t="str">
        <f>VLOOKUP(B50,xwalk!$A$1:$B$66,2,FALSE)</f>
        <v>Germany</v>
      </c>
      <c r="D50" s="2">
        <v>475.58638301918302</v>
      </c>
      <c r="E50" s="2">
        <v>429.19079645847017</v>
      </c>
      <c r="F50" s="2">
        <v>611.54647864400943</v>
      </c>
      <c r="G50" s="2">
        <v>526.87550299904228</v>
      </c>
      <c r="H50" s="2">
        <v>51.289119979859109</v>
      </c>
      <c r="I50" s="2">
        <v>8.0614254397934761</v>
      </c>
    </row>
    <row r="51" spans="2:9" x14ac:dyDescent="0.2">
      <c r="B51" t="s">
        <v>46</v>
      </c>
      <c r="C51" t="str">
        <f>VLOOKUP(B51,xwalk!$A$1:$B$66,2,FALSE)</f>
        <v>Poland</v>
      </c>
      <c r="D51" s="2">
        <v>482.34128920162021</v>
      </c>
      <c r="E51" s="2">
        <v>437.93341081765539</v>
      </c>
      <c r="F51" s="2">
        <v>604.39834417803797</v>
      </c>
      <c r="G51" s="2">
        <v>529.13788254589144</v>
      </c>
      <c r="H51" s="2">
        <v>46.796593344271223</v>
      </c>
      <c r="I51" s="2">
        <v>7.2589002285779216</v>
      </c>
    </row>
    <row r="52" spans="2:9" x14ac:dyDescent="0.2">
      <c r="B52" t="s">
        <v>20</v>
      </c>
      <c r="C52" t="str">
        <f>VLOOKUP(B52,xwalk!$A$1:$B$66,2,FALSE)</f>
        <v>United Kingdom</v>
      </c>
      <c r="D52" s="2">
        <v>452.11334427437754</v>
      </c>
      <c r="E52" s="2">
        <v>432.73081063855074</v>
      </c>
      <c r="F52" s="2">
        <v>611.60060147809043</v>
      </c>
      <c r="G52" s="2">
        <v>530.30968755572849</v>
      </c>
      <c r="H52" s="2">
        <v>78.196343281351034</v>
      </c>
      <c r="I52" s="2">
        <v>7.1162169983635302</v>
      </c>
    </row>
    <row r="53" spans="2:9" x14ac:dyDescent="0.2">
      <c r="B53" t="s">
        <v>5</v>
      </c>
      <c r="C53" t="str">
        <f>VLOOKUP(B53,xwalk!$A$1:$B$66,2,FALSE)</f>
        <v>Belgium</v>
      </c>
      <c r="D53" s="2">
        <v>443.46094314004705</v>
      </c>
      <c r="E53" s="2">
        <v>421.3687507865165</v>
      </c>
      <c r="F53" s="2">
        <v>605.76686278539898</v>
      </c>
      <c r="G53" s="2">
        <v>533.05417472993747</v>
      </c>
      <c r="H53" s="2">
        <v>89.593231589890365</v>
      </c>
      <c r="I53" s="2">
        <v>6.60527370473541</v>
      </c>
    </row>
    <row r="54" spans="2:9" x14ac:dyDescent="0.2">
      <c r="B54" t="s">
        <v>18</v>
      </c>
      <c r="C54" t="str">
        <f>VLOOKUP(B54,xwalk!$A$1:$B$66,2,FALSE)</f>
        <v>Finland</v>
      </c>
      <c r="D54" s="2">
        <v>488.69899995403671</v>
      </c>
      <c r="E54" s="2">
        <v>445.1905600414687</v>
      </c>
      <c r="F54" s="2">
        <v>603.45803507925575</v>
      </c>
      <c r="G54" s="2">
        <v>538.61469214333476</v>
      </c>
      <c r="H54" s="2">
        <v>49.915692189297992</v>
      </c>
      <c r="I54" s="2">
        <v>5.887963675895568</v>
      </c>
    </row>
    <row r="55" spans="2:9" x14ac:dyDescent="0.2">
      <c r="B55" t="s">
        <v>42</v>
      </c>
      <c r="C55" t="str">
        <f>VLOOKUP(B55,xwalk!$A$1:$B$66,2,FALSE)</f>
        <v>Netherlands</v>
      </c>
      <c r="D55" s="2">
        <v>451.78406695738215</v>
      </c>
      <c r="E55" s="2">
        <v>436.91547304672645</v>
      </c>
      <c r="F55" s="2">
        <v>616.46416815408702</v>
      </c>
      <c r="G55" s="2">
        <v>539.10212926936731</v>
      </c>
      <c r="H55" s="2">
        <v>87.318062311985273</v>
      </c>
      <c r="I55" s="2">
        <v>9.3624295450993813</v>
      </c>
    </row>
    <row r="56" spans="2:9" x14ac:dyDescent="0.2">
      <c r="B56" t="s">
        <v>64</v>
      </c>
      <c r="C56" t="str">
        <f>VLOOKUP(B56,xwalk!$A$1:$B$66,2,FALSE)</f>
        <v>Viet Nam</v>
      </c>
      <c r="D56" s="2">
        <v>476.56144678915825</v>
      </c>
      <c r="E56" s="2">
        <v>434.761509981887</v>
      </c>
      <c r="F56" s="2">
        <v>558.73693352969713</v>
      </c>
      <c r="G56" s="2">
        <v>540.06460613127729</v>
      </c>
      <c r="H56" s="2">
        <v>63.503159342118991</v>
      </c>
      <c r="I56" s="2">
        <v>8.6846963217235977</v>
      </c>
    </row>
    <row r="57" spans="2:9" x14ac:dyDescent="0.2">
      <c r="B57" t="s">
        <v>44</v>
      </c>
      <c r="C57" t="str">
        <f>VLOOKUP(B57,xwalk!$A$1:$B$66,2,FALSE)</f>
        <v>New Zealand</v>
      </c>
      <c r="D57" s="2">
        <v>457.20839095257588</v>
      </c>
      <c r="E57" s="2">
        <v>425.38506086411456</v>
      </c>
      <c r="F57" s="2">
        <v>647.84161518309634</v>
      </c>
      <c r="G57" s="2">
        <v>541.2391903531817</v>
      </c>
      <c r="H57" s="2">
        <v>84.030799400605815</v>
      </c>
      <c r="I57" s="2">
        <v>8.4120230804224434</v>
      </c>
    </row>
    <row r="58" spans="2:9" x14ac:dyDescent="0.2">
      <c r="B58" t="s">
        <v>8</v>
      </c>
      <c r="C58" t="str">
        <f>VLOOKUP(B58,xwalk!$A$1:$B$66,2,FALSE)</f>
        <v>Canada</v>
      </c>
      <c r="D58" s="2">
        <v>485.40917061990189</v>
      </c>
      <c r="E58" s="2">
        <v>436.29957189858743</v>
      </c>
      <c r="F58" s="2">
        <v>613.62834713390316</v>
      </c>
      <c r="G58" s="2">
        <v>544.22426963583484</v>
      </c>
      <c r="H58" s="2">
        <v>58.815099015932937</v>
      </c>
      <c r="I58" s="2">
        <v>4.6329533402424792</v>
      </c>
    </row>
    <row r="59" spans="2:9" x14ac:dyDescent="0.2">
      <c r="B59" t="s">
        <v>38</v>
      </c>
      <c r="C59" t="str">
        <f>VLOOKUP(B59,xwalk!$A$1:$B$66,2,FALSE)</f>
        <v>Macao-China</v>
      </c>
      <c r="D59" s="2">
        <v>460.41599114640286</v>
      </c>
      <c r="E59" s="2">
        <v>420.73941260105858</v>
      </c>
      <c r="F59" s="2">
        <v>552.2746039852658</v>
      </c>
      <c r="G59" s="2">
        <v>546.85013057809135</v>
      </c>
      <c r="H59" s="2">
        <v>86.434139431688607</v>
      </c>
      <c r="I59" s="2">
        <v>6.1580057170736193</v>
      </c>
    </row>
    <row r="60" spans="2:9" x14ac:dyDescent="0.2">
      <c r="B60" t="s">
        <v>3</v>
      </c>
      <c r="C60" t="str">
        <f>VLOOKUP(B60,xwalk!$A$1:$B$66,2,FALSE)</f>
        <v>Australia</v>
      </c>
      <c r="D60" s="2">
        <v>457.73094520961189</v>
      </c>
      <c r="E60" s="2">
        <v>407.05536507828879</v>
      </c>
      <c r="F60" s="2">
        <v>616.70278171758218</v>
      </c>
      <c r="G60" s="2">
        <v>547.4725437678419</v>
      </c>
      <c r="H60" s="2">
        <v>89.741598558229953</v>
      </c>
      <c r="I60" s="2">
        <v>4.7109023251218032</v>
      </c>
    </row>
    <row r="61" spans="2:9" x14ac:dyDescent="0.2">
      <c r="B61" t="s">
        <v>26</v>
      </c>
      <c r="C61" t="str">
        <f>VLOOKUP(B61,xwalk!$A$1:$B$66,2,FALSE)</f>
        <v>Ireland</v>
      </c>
      <c r="D61" s="2">
        <v>471.28796418941624</v>
      </c>
      <c r="E61" s="2">
        <v>444.50472410255043</v>
      </c>
      <c r="F61" s="2">
        <v>592.79035313341228</v>
      </c>
      <c r="G61" s="2">
        <v>547.58373041509697</v>
      </c>
      <c r="H61" s="2">
        <v>76.295766225680751</v>
      </c>
      <c r="I61" s="2">
        <v>5.6064014510541629</v>
      </c>
    </row>
    <row r="62" spans="2:9" x14ac:dyDescent="0.2">
      <c r="B62" t="s">
        <v>58</v>
      </c>
      <c r="C62" t="str">
        <f>VLOOKUP(B62,xwalk!$A$1:$B$66,2,FALSE)</f>
        <v>Chinese Taipei</v>
      </c>
      <c r="D62" s="2">
        <v>467.36118755472603</v>
      </c>
      <c r="E62" s="2">
        <v>421.79220546576335</v>
      </c>
      <c r="F62" s="2">
        <v>600.90491717605482</v>
      </c>
      <c r="G62" s="2">
        <v>549.60039930236087</v>
      </c>
      <c r="H62" s="2">
        <v>82.239211747634883</v>
      </c>
      <c r="I62" s="2">
        <v>7.9765262170282121</v>
      </c>
    </row>
    <row r="63" spans="2:9" x14ac:dyDescent="0.2">
      <c r="B63" t="s">
        <v>31</v>
      </c>
      <c r="C63" t="str">
        <f>VLOOKUP(B63,xwalk!$A$1:$B$66,2,FALSE)</f>
        <v>Japan</v>
      </c>
      <c r="D63" s="2">
        <v>488.5689897014276</v>
      </c>
      <c r="E63" s="2">
        <v>454.08277940690198</v>
      </c>
      <c r="F63" s="2">
        <v>612.34796029865026</v>
      </c>
      <c r="G63" s="2">
        <v>566.6879564459482</v>
      </c>
      <c r="H63" s="2">
        <v>78.118966744520705</v>
      </c>
      <c r="I63" s="2">
        <v>7.4252964032487005</v>
      </c>
    </row>
    <row r="64" spans="2:9" x14ac:dyDescent="0.2">
      <c r="B64" t="s">
        <v>33</v>
      </c>
      <c r="C64" t="str">
        <f>VLOOKUP(B64,xwalk!$A$1:$B$66,2,FALSE)</f>
        <v>Korea</v>
      </c>
      <c r="D64" s="2">
        <v>479.69901538990837</v>
      </c>
      <c r="E64" s="2">
        <v>439.57575227058965</v>
      </c>
      <c r="F64" s="2">
        <v>600.57752479306555</v>
      </c>
      <c r="G64" s="2">
        <v>571.66272085048172</v>
      </c>
      <c r="H64" s="2">
        <v>91.963705460573323</v>
      </c>
      <c r="I64" s="2">
        <v>9.8571997304294534</v>
      </c>
    </row>
    <row r="65" spans="2:9" x14ac:dyDescent="0.2">
      <c r="B65" t="s">
        <v>22</v>
      </c>
      <c r="C65" t="str">
        <f>VLOOKUP(B65,xwalk!$A$1:$B$66,2,FALSE)</f>
        <v>Hong Kong-China</v>
      </c>
      <c r="D65" s="2">
        <v>508.52563718709916</v>
      </c>
      <c r="E65" s="2">
        <v>475.96580525616577</v>
      </c>
      <c r="F65" s="2">
        <v>601.503646543385</v>
      </c>
      <c r="G65" s="2">
        <v>580.06229774395024</v>
      </c>
      <c r="H65" s="2">
        <v>71.536660556851061</v>
      </c>
      <c r="I65" s="2">
        <v>9.1304945287916528</v>
      </c>
    </row>
    <row r="66" spans="2:9" x14ac:dyDescent="0.2">
      <c r="B66" t="s">
        <v>49</v>
      </c>
      <c r="C66" t="str">
        <f>VLOOKUP(B66,xwalk!$A$1:$B$66,2,FALSE)</f>
        <v>Shanghai-China</v>
      </c>
      <c r="D66" s="2">
        <v>535.62008617529182</v>
      </c>
      <c r="E66" s="2">
        <v>475.37017123401301</v>
      </c>
      <c r="F66" s="2">
        <v>601.53016998420674</v>
      </c>
      <c r="G66" s="2">
        <v>580.70811842817318</v>
      </c>
      <c r="H66" s="2">
        <v>45.088032252881227</v>
      </c>
      <c r="I66" s="2">
        <v>7.754069879584967</v>
      </c>
    </row>
    <row r="67" spans="2:9" x14ac:dyDescent="0.2">
      <c r="B67" t="s">
        <v>53</v>
      </c>
      <c r="C67" t="str">
        <f>VLOOKUP(B67,xwalk!$A$1:$B$66,2,FALSE)</f>
        <v>Singapore</v>
      </c>
      <c r="D67" s="2">
        <v>473.01344292294391</v>
      </c>
      <c r="E67" s="2">
        <v>440.62507750730038</v>
      </c>
      <c r="F67" s="2">
        <v>637.73390263190402</v>
      </c>
      <c r="G67" s="2">
        <v>591.60636611632401</v>
      </c>
      <c r="H67" s="2">
        <v>118.59292319338006</v>
      </c>
      <c r="I67" s="2">
        <v>6.0299378662803536</v>
      </c>
    </row>
  </sheetData>
  <autoFilter ref="B3:I3">
    <sortState ref="B4:I67">
      <sortCondition ref="G3"/>
    </sortState>
  </autoFilter>
  <phoneticPr fontId="0" type="noConversion"/>
  <pageMargins left="0.75" right="0.75" top="1" bottom="1" header="0.5" footer="0.5"/>
  <headerFooter alignWithMargins="0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8"/>
  <sheetViews>
    <sheetView workbookViewId="0"/>
  </sheetViews>
  <sheetFormatPr defaultRowHeight="12.75" x14ac:dyDescent="0.2"/>
  <sheetData>
    <row r="2" spans="2:12" x14ac:dyDescent="0.2">
      <c r="C2" t="s">
        <v>86</v>
      </c>
      <c r="D2" t="s">
        <v>86</v>
      </c>
      <c r="E2" t="s">
        <v>89</v>
      </c>
      <c r="F2" t="s">
        <v>89</v>
      </c>
      <c r="G2" t="s">
        <v>90</v>
      </c>
      <c r="H2" t="s">
        <v>90</v>
      </c>
      <c r="I2" t="s">
        <v>91</v>
      </c>
      <c r="J2" t="s">
        <v>91</v>
      </c>
      <c r="K2" t="s">
        <v>92</v>
      </c>
      <c r="L2" t="s">
        <v>92</v>
      </c>
    </row>
    <row r="3" spans="2:12" x14ac:dyDescent="0.2">
      <c r="C3" t="s">
        <v>106</v>
      </c>
      <c r="D3" t="s">
        <v>88</v>
      </c>
      <c r="E3" t="s">
        <v>106</v>
      </c>
      <c r="F3" t="s">
        <v>88</v>
      </c>
      <c r="G3" t="s">
        <v>106</v>
      </c>
      <c r="H3" t="s">
        <v>88</v>
      </c>
      <c r="I3" t="s">
        <v>106</v>
      </c>
      <c r="J3" t="s">
        <v>88</v>
      </c>
      <c r="K3" t="s">
        <v>106</v>
      </c>
      <c r="L3" t="s">
        <v>88</v>
      </c>
    </row>
    <row r="4" spans="2:12" x14ac:dyDescent="0.2">
      <c r="B4" t="s">
        <v>0</v>
      </c>
      <c r="C4">
        <v>393.2135894596808</v>
      </c>
      <c r="D4">
        <v>9.5462768142388974</v>
      </c>
      <c r="E4">
        <v>373.41704555457511</v>
      </c>
      <c r="F4">
        <v>25.018799321546371</v>
      </c>
      <c r="G4">
        <v>394.57401749938384</v>
      </c>
      <c r="H4">
        <v>21.065822410659528</v>
      </c>
      <c r="I4">
        <v>393.62942215187155</v>
      </c>
      <c r="J4">
        <v>8.923018328675191</v>
      </c>
      <c r="K4">
        <v>0.41583269219082697</v>
      </c>
      <c r="L4">
        <v>11.490208176322833</v>
      </c>
    </row>
    <row r="5" spans="2:12" x14ac:dyDescent="0.2">
      <c r="B5" t="s">
        <v>1</v>
      </c>
      <c r="C5">
        <v>384.00882707436523</v>
      </c>
      <c r="D5">
        <v>4.7333760613359628</v>
      </c>
      <c r="E5">
        <v>335.16775362632552</v>
      </c>
      <c r="F5">
        <v>10.061800296514626</v>
      </c>
      <c r="G5">
        <v>536.34697435730186</v>
      </c>
      <c r="H5">
        <v>9.1141754676012088</v>
      </c>
      <c r="I5">
        <v>469.19677929948267</v>
      </c>
      <c r="J5">
        <v>3.9632485819662975</v>
      </c>
      <c r="K5">
        <v>85.187952225117456</v>
      </c>
      <c r="L5">
        <v>6.2395512392258832</v>
      </c>
    </row>
    <row r="6" spans="2:12" x14ac:dyDescent="0.2">
      <c r="B6" t="s">
        <v>2</v>
      </c>
      <c r="C6">
        <v>351.80517410130403</v>
      </c>
      <c r="D6">
        <v>5.9562694185994811</v>
      </c>
      <c r="E6">
        <v>0</v>
      </c>
      <c r="G6">
        <v>498.3564399501127</v>
      </c>
      <c r="H6">
        <v>12.266119271782305</v>
      </c>
      <c r="I6">
        <v>416.09701069961176</v>
      </c>
      <c r="J6">
        <v>5.3498867381728479</v>
      </c>
      <c r="K6">
        <v>64.291836598307711</v>
      </c>
      <c r="L6">
        <v>7.5232451682859347</v>
      </c>
    </row>
    <row r="7" spans="2:12" x14ac:dyDescent="0.2">
      <c r="B7" t="s">
        <v>3</v>
      </c>
      <c r="C7">
        <v>457.73094520961189</v>
      </c>
      <c r="D7">
        <v>2.9781672364609983</v>
      </c>
      <c r="E7">
        <v>407.05536507828879</v>
      </c>
      <c r="F7">
        <v>14.691400495154459</v>
      </c>
      <c r="G7">
        <v>616.70278171758218</v>
      </c>
      <c r="H7">
        <v>6.3838468601107596</v>
      </c>
      <c r="I7">
        <v>547.4725437678419</v>
      </c>
      <c r="J7">
        <v>3.4340890716324148</v>
      </c>
      <c r="K7">
        <v>89.741598558229953</v>
      </c>
      <c r="L7">
        <v>4.7109023251218032</v>
      </c>
    </row>
    <row r="8" spans="2:12" x14ac:dyDescent="0.2">
      <c r="B8" t="s">
        <v>4</v>
      </c>
      <c r="C8">
        <v>445.96414228666004</v>
      </c>
      <c r="D8">
        <v>6.473916060789497</v>
      </c>
      <c r="E8">
        <v>422.46442727655568</v>
      </c>
      <c r="F8">
        <v>10.708384921703473</v>
      </c>
      <c r="G8">
        <v>577.78454530172291</v>
      </c>
      <c r="H8">
        <v>5.8242826320006884</v>
      </c>
      <c r="I8">
        <v>505.51274247843025</v>
      </c>
      <c r="J8">
        <v>5.3490669896592005</v>
      </c>
      <c r="K8">
        <v>59.548600191770305</v>
      </c>
      <c r="L8">
        <v>8.2395221406666579</v>
      </c>
    </row>
    <row r="9" spans="2:12" x14ac:dyDescent="0.2">
      <c r="B9" t="s">
        <v>5</v>
      </c>
      <c r="C9">
        <v>443.46094314004705</v>
      </c>
      <c r="D9">
        <v>4.7684249305760558</v>
      </c>
      <c r="E9">
        <v>421.3687507865165</v>
      </c>
      <c r="F9">
        <v>6.0358594880764738</v>
      </c>
      <c r="G9">
        <v>605.76686278539898</v>
      </c>
      <c r="H9">
        <v>5.8918738995502871</v>
      </c>
      <c r="I9">
        <v>533.05417472993747</v>
      </c>
      <c r="J9">
        <v>4.6600766169079364</v>
      </c>
      <c r="K9">
        <v>89.593231589890365</v>
      </c>
      <c r="L9">
        <v>6.60527370473541</v>
      </c>
    </row>
    <row r="10" spans="2:12" x14ac:dyDescent="0.2">
      <c r="B10" t="s">
        <v>6</v>
      </c>
      <c r="C10">
        <v>350.33862375056611</v>
      </c>
      <c r="D10">
        <v>9.7584830335406938</v>
      </c>
      <c r="E10">
        <v>379.58623674438309</v>
      </c>
      <c r="F10">
        <v>16.610205022172742</v>
      </c>
      <c r="G10">
        <v>572.48124280250886</v>
      </c>
      <c r="H10">
        <v>9.9684409745098179</v>
      </c>
      <c r="I10">
        <v>460.0110313579795</v>
      </c>
      <c r="J10">
        <v>7.5884693388676663</v>
      </c>
      <c r="K10">
        <v>109.67240760741348</v>
      </c>
      <c r="L10">
        <v>11.902445404942778</v>
      </c>
    </row>
    <row r="11" spans="2:12" x14ac:dyDescent="0.2">
      <c r="B11" t="s">
        <v>7</v>
      </c>
      <c r="C11">
        <v>365.97039717842512</v>
      </c>
      <c r="D11">
        <v>3.2678611330875791</v>
      </c>
      <c r="E11">
        <v>348.17606556802315</v>
      </c>
      <c r="F11">
        <v>10.386177702163721</v>
      </c>
      <c r="G11">
        <v>504.08488336916503</v>
      </c>
      <c r="H11">
        <v>8.527659796228896</v>
      </c>
      <c r="I11">
        <v>443.47136987591415</v>
      </c>
      <c r="J11">
        <v>4.2357211987489904</v>
      </c>
      <c r="K11">
        <v>77.500972697489033</v>
      </c>
      <c r="L11">
        <v>6.0464386821769436</v>
      </c>
    </row>
    <row r="12" spans="2:12" x14ac:dyDescent="0.2">
      <c r="B12" t="s">
        <v>8</v>
      </c>
      <c r="C12">
        <v>485.40917061990189</v>
      </c>
      <c r="D12">
        <v>3.8901867544915896</v>
      </c>
      <c r="E12">
        <v>436.29957189858743</v>
      </c>
      <c r="F12">
        <v>9.0874652147523349</v>
      </c>
      <c r="G12">
        <v>613.62834713390316</v>
      </c>
      <c r="H12">
        <v>5.5652962161796422</v>
      </c>
      <c r="I12">
        <v>544.22426963583484</v>
      </c>
      <c r="J12">
        <v>3.4642354500738288</v>
      </c>
      <c r="K12">
        <v>58.815099015932937</v>
      </c>
      <c r="L12">
        <v>4.6329533402424792</v>
      </c>
    </row>
    <row r="13" spans="2:12" x14ac:dyDescent="0.2">
      <c r="B13" t="s">
        <v>9</v>
      </c>
      <c r="C13">
        <v>467.45375619136166</v>
      </c>
      <c r="D13">
        <v>4.4753149130927312</v>
      </c>
      <c r="E13">
        <v>409.9811123406464</v>
      </c>
      <c r="F13">
        <v>8.3716769862567091</v>
      </c>
      <c r="G13">
        <v>609.83749715682995</v>
      </c>
      <c r="H13">
        <v>6.2327535924600541</v>
      </c>
      <c r="I13">
        <v>515.03050931766666</v>
      </c>
      <c r="J13">
        <v>4.2725058791355499</v>
      </c>
      <c r="K13">
        <v>47.576753126304986</v>
      </c>
      <c r="L13">
        <v>6.4634138958215326</v>
      </c>
    </row>
    <row r="14" spans="2:12" x14ac:dyDescent="0.2">
      <c r="B14" t="s">
        <v>10</v>
      </c>
      <c r="C14">
        <v>393.10534093305591</v>
      </c>
      <c r="D14">
        <v>5.1556842950666519</v>
      </c>
      <c r="E14">
        <v>367.72510618260873</v>
      </c>
      <c r="F14">
        <v>11.487317760851097</v>
      </c>
      <c r="G14">
        <v>522.15290081480236</v>
      </c>
      <c r="H14">
        <v>5.8099201549057797</v>
      </c>
      <c r="I14">
        <v>470.19953052771308</v>
      </c>
      <c r="J14">
        <v>3.9279389843288324</v>
      </c>
      <c r="K14">
        <v>77.09418959465728</v>
      </c>
      <c r="L14">
        <v>5.1458493920065855</v>
      </c>
    </row>
    <row r="15" spans="2:12" x14ac:dyDescent="0.2">
      <c r="B15" t="s">
        <v>11</v>
      </c>
      <c r="C15">
        <v>367.65418872930508</v>
      </c>
      <c r="D15">
        <v>5.5559077942421933</v>
      </c>
      <c r="E15">
        <v>338.40293531877472</v>
      </c>
      <c r="F15">
        <v>18.306308867763619</v>
      </c>
      <c r="G15">
        <v>518.30110216556216</v>
      </c>
      <c r="H15">
        <v>11.883359135260203</v>
      </c>
      <c r="I15">
        <v>439.30854408327377</v>
      </c>
      <c r="J15">
        <v>5.1401398966273613</v>
      </c>
      <c r="K15">
        <v>71.654355353968768</v>
      </c>
      <c r="L15">
        <v>7.0146704511992608</v>
      </c>
    </row>
    <row r="16" spans="2:12" x14ac:dyDescent="0.2">
      <c r="B16" t="s">
        <v>12</v>
      </c>
      <c r="C16">
        <v>403.50324855009097</v>
      </c>
      <c r="D16">
        <v>5.8044973881912121</v>
      </c>
      <c r="E16">
        <v>0</v>
      </c>
      <c r="G16">
        <v>516.26963257954401</v>
      </c>
      <c r="H16">
        <v>11.747675312515858</v>
      </c>
      <c r="I16">
        <v>461.04439991090169</v>
      </c>
      <c r="J16">
        <v>5.8704584522456775</v>
      </c>
      <c r="K16">
        <v>57.541151360810765</v>
      </c>
      <c r="L16">
        <v>7.7666899308938344</v>
      </c>
    </row>
    <row r="17" spans="2:12" x14ac:dyDescent="0.2">
      <c r="B17" t="s">
        <v>13</v>
      </c>
      <c r="C17">
        <v>464.36540876854127</v>
      </c>
      <c r="D17">
        <v>5.1569098050745454</v>
      </c>
      <c r="E17">
        <v>414.75849492945446</v>
      </c>
      <c r="F17">
        <v>11.852067998449437</v>
      </c>
      <c r="G17">
        <v>585.45736570321822</v>
      </c>
      <c r="H17">
        <v>9.3858209967897253</v>
      </c>
      <c r="I17">
        <v>513.58509403347284</v>
      </c>
      <c r="J17">
        <v>4.6984527235649489</v>
      </c>
      <c r="K17">
        <v>49.219685264931513</v>
      </c>
      <c r="L17">
        <v>6.7853236896556579</v>
      </c>
    </row>
    <row r="18" spans="2:12" x14ac:dyDescent="0.2">
      <c r="B18" t="s">
        <v>14</v>
      </c>
      <c r="C18">
        <v>475.58638301918302</v>
      </c>
      <c r="D18">
        <v>6.6476736221439987</v>
      </c>
      <c r="E18">
        <v>429.19079645847017</v>
      </c>
      <c r="F18">
        <v>8.9338213804500217</v>
      </c>
      <c r="G18">
        <v>611.54647864400943</v>
      </c>
      <c r="H18">
        <v>5.7910229302033693</v>
      </c>
      <c r="I18">
        <v>526.87550299904228</v>
      </c>
      <c r="J18">
        <v>5.2551941187086806</v>
      </c>
      <c r="K18">
        <v>51.289119979859109</v>
      </c>
      <c r="L18">
        <v>8.0614254397934761</v>
      </c>
    </row>
    <row r="19" spans="2:12" x14ac:dyDescent="0.2">
      <c r="B19" t="s">
        <v>15</v>
      </c>
      <c r="C19">
        <v>460.5883323514044</v>
      </c>
      <c r="D19">
        <v>6.1314691008689888</v>
      </c>
      <c r="E19">
        <v>425.59934733446266</v>
      </c>
      <c r="F19">
        <v>14.066800812077018</v>
      </c>
      <c r="G19">
        <v>562.40965388319341</v>
      </c>
      <c r="H19">
        <v>11.600154119389783</v>
      </c>
      <c r="I19">
        <v>510.1710406691343</v>
      </c>
      <c r="J19">
        <v>3.9081615971829122</v>
      </c>
      <c r="K19">
        <v>49.582708317729875</v>
      </c>
      <c r="L19">
        <v>7.4728324657488852</v>
      </c>
    </row>
    <row r="20" spans="2:12" x14ac:dyDescent="0.2">
      <c r="B20" t="s">
        <v>16</v>
      </c>
      <c r="C20">
        <v>426.17015670261571</v>
      </c>
      <c r="D20">
        <v>4.0582791117247874</v>
      </c>
      <c r="E20">
        <v>402.27309515553424</v>
      </c>
      <c r="F20">
        <v>5.4602548740952068</v>
      </c>
      <c r="G20">
        <v>559.03763054801186</v>
      </c>
      <c r="H20">
        <v>4.549082950795909</v>
      </c>
      <c r="I20">
        <v>509.5633393364655</v>
      </c>
      <c r="J20">
        <v>4.4432196126672254</v>
      </c>
      <c r="K20">
        <v>83.393182633849747</v>
      </c>
      <c r="L20">
        <v>6.4601059180211005</v>
      </c>
    </row>
    <row r="21" spans="2:12" x14ac:dyDescent="0.2">
      <c r="B21" t="s">
        <v>17</v>
      </c>
      <c r="C21">
        <v>492.35387616287153</v>
      </c>
      <c r="D21">
        <v>5.2062866509651418</v>
      </c>
      <c r="E21">
        <v>435.35951869737204</v>
      </c>
      <c r="F21">
        <v>9.764302811962029</v>
      </c>
      <c r="G21">
        <v>590.40787537140409</v>
      </c>
      <c r="H21">
        <v>9.8418487812694515</v>
      </c>
      <c r="I21">
        <v>522.02907079502188</v>
      </c>
      <c r="J21">
        <v>4.2461004304995926</v>
      </c>
      <c r="K21">
        <v>29.675194632150262</v>
      </c>
      <c r="L21">
        <v>6.1332349990918429</v>
      </c>
    </row>
    <row r="22" spans="2:12" x14ac:dyDescent="0.2">
      <c r="B22" t="s">
        <v>18</v>
      </c>
      <c r="C22">
        <v>488.69899995403671</v>
      </c>
      <c r="D22">
        <v>4.8436962094312106</v>
      </c>
      <c r="E22">
        <v>445.1905600414687</v>
      </c>
      <c r="F22">
        <v>21.992978152470553</v>
      </c>
      <c r="G22">
        <v>603.45803507925575</v>
      </c>
      <c r="H22">
        <v>8.4812400567334514</v>
      </c>
      <c r="I22">
        <v>538.61469214333476</v>
      </c>
      <c r="J22">
        <v>4.6890805944632907</v>
      </c>
      <c r="K22">
        <v>49.915692189297992</v>
      </c>
      <c r="L22">
        <v>5.887963675895568</v>
      </c>
    </row>
    <row r="23" spans="2:12" x14ac:dyDescent="0.2">
      <c r="B23" t="s">
        <v>19</v>
      </c>
      <c r="C23">
        <v>450.89907007802935</v>
      </c>
      <c r="D23">
        <v>9.3319535455356011</v>
      </c>
      <c r="E23">
        <v>388.42445371807435</v>
      </c>
      <c r="F23">
        <v>9.4493588350148787</v>
      </c>
      <c r="G23">
        <v>608.18117252086847</v>
      </c>
      <c r="H23">
        <v>11.107292900555075</v>
      </c>
      <c r="I23">
        <v>515.76639668559653</v>
      </c>
      <c r="J23">
        <v>7.4580207419599045</v>
      </c>
      <c r="K23">
        <v>64.867326607567307</v>
      </c>
      <c r="L23">
        <v>11.608656213677005</v>
      </c>
    </row>
    <row r="24" spans="2:12" x14ac:dyDescent="0.2">
      <c r="B24" t="s">
        <v>20</v>
      </c>
      <c r="C24">
        <v>452.11334427437754</v>
      </c>
      <c r="D24">
        <v>6.4676947664121966</v>
      </c>
      <c r="E24">
        <v>432.73081063855074</v>
      </c>
      <c r="F24">
        <v>18.172997650582918</v>
      </c>
      <c r="G24">
        <v>611.60060147809043</v>
      </c>
      <c r="H24">
        <v>12.423597377610804</v>
      </c>
      <c r="I24">
        <v>530.30968755572849</v>
      </c>
      <c r="J24">
        <v>4.230439832218349</v>
      </c>
      <c r="K24">
        <v>78.196343281351034</v>
      </c>
      <c r="L24">
        <v>7.1162169983635302</v>
      </c>
    </row>
    <row r="25" spans="2:12" x14ac:dyDescent="0.2">
      <c r="B25" t="s">
        <v>21</v>
      </c>
      <c r="C25">
        <v>434.7363246934836</v>
      </c>
      <c r="D25">
        <v>7.2651913754381621</v>
      </c>
      <c r="E25">
        <v>392.22065346189169</v>
      </c>
      <c r="F25">
        <v>11.457245229342414</v>
      </c>
      <c r="G25">
        <v>538.09053233430575</v>
      </c>
      <c r="H25">
        <v>13.023364595949733</v>
      </c>
      <c r="I25">
        <v>485.83701950249383</v>
      </c>
      <c r="J25">
        <v>4.7089454257660721</v>
      </c>
      <c r="K25">
        <v>51.100694809010136</v>
      </c>
      <c r="L25">
        <v>8.0241978107788849</v>
      </c>
    </row>
    <row r="26" spans="2:12" x14ac:dyDescent="0.2">
      <c r="B26" t="s">
        <v>22</v>
      </c>
      <c r="C26">
        <v>508.52563718709916</v>
      </c>
      <c r="D26">
        <v>8.8979886050013786</v>
      </c>
      <c r="E26">
        <v>475.96580525616577</v>
      </c>
      <c r="F26">
        <v>14.197360542727218</v>
      </c>
      <c r="G26">
        <v>601.503646543385</v>
      </c>
      <c r="H26">
        <v>8.017660841891816</v>
      </c>
      <c r="I26">
        <v>580.06229774395024</v>
      </c>
      <c r="J26">
        <v>4.8517314070562776</v>
      </c>
      <c r="K26">
        <v>71.536660556851061</v>
      </c>
      <c r="L26">
        <v>9.1304945287916528</v>
      </c>
    </row>
    <row r="27" spans="2:12" x14ac:dyDescent="0.2">
      <c r="B27" t="s">
        <v>23</v>
      </c>
      <c r="C27">
        <v>441.33111826613936</v>
      </c>
      <c r="D27">
        <v>5.5442545195380415</v>
      </c>
      <c r="E27">
        <v>409.28055439412611</v>
      </c>
      <c r="F27">
        <v>8.5898672879786151</v>
      </c>
      <c r="G27">
        <v>580.98569977707371</v>
      </c>
      <c r="H27">
        <v>8.0238826603825668</v>
      </c>
      <c r="I27">
        <v>492.62626888821455</v>
      </c>
      <c r="J27">
        <v>4.8253891669623279</v>
      </c>
      <c r="K27">
        <v>51.295150622075234</v>
      </c>
      <c r="L27">
        <v>6.9015546918940771</v>
      </c>
    </row>
    <row r="28" spans="2:12" x14ac:dyDescent="0.2">
      <c r="B28" t="s">
        <v>24</v>
      </c>
      <c r="C28">
        <v>445.89630776123397</v>
      </c>
      <c r="D28">
        <v>7.4652309570375488</v>
      </c>
      <c r="E28">
        <v>383.49559868062266</v>
      </c>
      <c r="F28">
        <v>7.6408268378413453</v>
      </c>
      <c r="G28">
        <v>582.70391150946296</v>
      </c>
      <c r="H28">
        <v>7.2837532054997807</v>
      </c>
      <c r="I28">
        <v>507.47790220231911</v>
      </c>
      <c r="J28">
        <v>7.7219884084478254</v>
      </c>
      <c r="K28">
        <v>61.581594441085088</v>
      </c>
      <c r="L28">
        <v>9.9548288219363812</v>
      </c>
    </row>
    <row r="29" spans="2:12" x14ac:dyDescent="0.2">
      <c r="B29" t="s">
        <v>25</v>
      </c>
      <c r="C29">
        <v>367.11374796470619</v>
      </c>
      <c r="D29">
        <v>6.1485117446939572</v>
      </c>
      <c r="E29">
        <v>0</v>
      </c>
      <c r="G29">
        <v>487.3315456966364</v>
      </c>
      <c r="H29">
        <v>15.996341705036016</v>
      </c>
      <c r="I29">
        <v>405.60986531957587</v>
      </c>
      <c r="J29">
        <v>6.8791020792454445</v>
      </c>
      <c r="K29">
        <v>38.496117354869739</v>
      </c>
      <c r="L29">
        <v>7.4674497163320446</v>
      </c>
    </row>
    <row r="30" spans="2:12" x14ac:dyDescent="0.2">
      <c r="B30" t="s">
        <v>26</v>
      </c>
      <c r="C30">
        <v>471.28796418941624</v>
      </c>
      <c r="D30">
        <v>5.2837754504967931</v>
      </c>
      <c r="E30">
        <v>0</v>
      </c>
      <c r="G30">
        <v>592.79035313341228</v>
      </c>
      <c r="H30">
        <v>9.0634509542771653</v>
      </c>
      <c r="I30">
        <v>547.58373041509697</v>
      </c>
      <c r="J30">
        <v>4.0768630831392034</v>
      </c>
      <c r="K30">
        <v>76.295766225680751</v>
      </c>
      <c r="L30">
        <v>5.6064014510541629</v>
      </c>
    </row>
    <row r="31" spans="2:12" x14ac:dyDescent="0.2">
      <c r="B31" t="s">
        <v>27</v>
      </c>
      <c r="C31">
        <v>463.55346794425378</v>
      </c>
      <c r="D31">
        <v>5.9374502988946505</v>
      </c>
      <c r="E31">
        <v>0</v>
      </c>
      <c r="G31">
        <v>558.44815488091524</v>
      </c>
      <c r="H31">
        <v>16.019335046459371</v>
      </c>
      <c r="I31">
        <v>475.15751815609428</v>
      </c>
      <c r="J31">
        <v>5.7888866092811861</v>
      </c>
      <c r="K31">
        <v>11.604050211840525</v>
      </c>
      <c r="L31">
        <v>8.7335150375636541</v>
      </c>
    </row>
    <row r="32" spans="2:12" x14ac:dyDescent="0.2">
      <c r="B32" t="s">
        <v>28</v>
      </c>
      <c r="C32">
        <v>440.52560834219639</v>
      </c>
      <c r="D32">
        <v>9.388353458652297</v>
      </c>
      <c r="E32">
        <v>399.91668601253252</v>
      </c>
      <c r="F32">
        <v>12.652793005107945</v>
      </c>
      <c r="G32">
        <v>565.09820633981667</v>
      </c>
      <c r="H32">
        <v>14.521954240262618</v>
      </c>
      <c r="I32">
        <v>508.52073509351249</v>
      </c>
      <c r="J32">
        <v>9.245261480020984</v>
      </c>
      <c r="K32">
        <v>67.995126751316079</v>
      </c>
      <c r="L32">
        <v>12.62646595939124</v>
      </c>
    </row>
    <row r="33" spans="2:12" x14ac:dyDescent="0.2">
      <c r="B33" t="s">
        <v>29</v>
      </c>
      <c r="C33">
        <v>441.49120646707081</v>
      </c>
      <c r="D33">
        <v>3.7188301586359893</v>
      </c>
      <c r="E33">
        <v>401.420878978122</v>
      </c>
      <c r="F33">
        <v>8.335478749226839</v>
      </c>
      <c r="G33">
        <v>580.65523935528051</v>
      </c>
      <c r="H33">
        <v>4.6816117040120862</v>
      </c>
      <c r="I33">
        <v>515.21161094351351</v>
      </c>
      <c r="J33">
        <v>3.0301509042690857</v>
      </c>
      <c r="K33">
        <v>73.720404476442638</v>
      </c>
      <c r="L33">
        <v>4.5976610228190395</v>
      </c>
    </row>
    <row r="34" spans="2:12" x14ac:dyDescent="0.2">
      <c r="B34" t="s">
        <v>30</v>
      </c>
      <c r="C34">
        <v>334.76486462791661</v>
      </c>
      <c r="D34">
        <v>5.8529433276526479</v>
      </c>
      <c r="E34">
        <v>0</v>
      </c>
      <c r="G34">
        <v>468.56969489616972</v>
      </c>
      <c r="H34">
        <v>14.734887047676628</v>
      </c>
      <c r="I34">
        <v>420.4669475451696</v>
      </c>
      <c r="J34">
        <v>5.5446445727649181</v>
      </c>
      <c r="K34">
        <v>85.702082917252994</v>
      </c>
      <c r="L34">
        <v>7.5139238604421363</v>
      </c>
    </row>
    <row r="35" spans="2:12" x14ac:dyDescent="0.2">
      <c r="B35" t="s">
        <v>31</v>
      </c>
      <c r="C35">
        <v>488.5689897014276</v>
      </c>
      <c r="D35">
        <v>6.6794727789962343</v>
      </c>
      <c r="E35">
        <v>454.08277940690198</v>
      </c>
      <c r="F35">
        <v>10.907930909903643</v>
      </c>
      <c r="G35">
        <v>612.34796029865026</v>
      </c>
      <c r="H35">
        <v>7.6361474542116339</v>
      </c>
      <c r="I35">
        <v>566.6879564459482</v>
      </c>
      <c r="J35">
        <v>5.3870045010780716</v>
      </c>
      <c r="K35">
        <v>78.118966744520705</v>
      </c>
      <c r="L35">
        <v>7.4252964032487005</v>
      </c>
    </row>
    <row r="36" spans="2:12" x14ac:dyDescent="0.2">
      <c r="B36" t="s">
        <v>32</v>
      </c>
      <c r="C36">
        <v>353.54982168235188</v>
      </c>
      <c r="D36">
        <v>5.0797897633675717</v>
      </c>
      <c r="E36">
        <v>0</v>
      </c>
      <c r="G36">
        <v>0</v>
      </c>
      <c r="I36">
        <v>400.17671389526424</v>
      </c>
      <c r="J36">
        <v>4.3566098693980795</v>
      </c>
      <c r="K36">
        <v>46.626892212912338</v>
      </c>
      <c r="L36">
        <v>6.3364123590918027</v>
      </c>
    </row>
    <row r="37" spans="2:12" x14ac:dyDescent="0.2">
      <c r="B37" t="s">
        <v>33</v>
      </c>
      <c r="C37">
        <v>479.69901538990837</v>
      </c>
      <c r="D37">
        <v>7.790913499373759</v>
      </c>
      <c r="E37">
        <v>439.57575227058965</v>
      </c>
      <c r="F37">
        <v>9.5856822325829967</v>
      </c>
      <c r="G37">
        <v>600.57752479306555</v>
      </c>
      <c r="H37">
        <v>6.4545515132739233</v>
      </c>
      <c r="I37">
        <v>571.66272085048172</v>
      </c>
      <c r="J37">
        <v>7.7697766164472482</v>
      </c>
      <c r="K37">
        <v>91.963705460573323</v>
      </c>
      <c r="L37">
        <v>9.8571997304294534</v>
      </c>
    </row>
    <row r="38" spans="2:12" x14ac:dyDescent="0.2">
      <c r="B38" t="s">
        <v>34</v>
      </c>
      <c r="C38">
        <v>0</v>
      </c>
      <c r="E38">
        <v>0</v>
      </c>
      <c r="G38">
        <v>0</v>
      </c>
      <c r="I38">
        <v>0</v>
      </c>
      <c r="K38">
        <v>0</v>
      </c>
    </row>
    <row r="39" spans="2:12" x14ac:dyDescent="0.2">
      <c r="B39" t="s">
        <v>35</v>
      </c>
      <c r="C39">
        <v>438.89044881098016</v>
      </c>
      <c r="D39">
        <v>5.7534819914140352</v>
      </c>
      <c r="E39">
        <v>393.62582772484456</v>
      </c>
      <c r="F39">
        <v>10.421623187672811</v>
      </c>
      <c r="G39">
        <v>564.03809680809809</v>
      </c>
      <c r="H39">
        <v>9.1468706468453007</v>
      </c>
      <c r="I39">
        <v>486.74407100591674</v>
      </c>
      <c r="J39">
        <v>4.9438383060209876</v>
      </c>
      <c r="K39">
        <v>47.853622194936499</v>
      </c>
      <c r="L39">
        <v>7.4767474365807161</v>
      </c>
    </row>
    <row r="40" spans="2:12" x14ac:dyDescent="0.2">
      <c r="B40" t="s">
        <v>36</v>
      </c>
      <c r="C40">
        <v>440.8279698655565</v>
      </c>
      <c r="D40">
        <v>4.8833652809552053</v>
      </c>
      <c r="E40">
        <v>415.72177436440961</v>
      </c>
      <c r="F40">
        <v>14.621452689097053</v>
      </c>
      <c r="G40">
        <v>601.04212473281643</v>
      </c>
      <c r="H40">
        <v>9.918886381058666</v>
      </c>
      <c r="I40">
        <v>502.14120039303617</v>
      </c>
      <c r="J40">
        <v>5.1327066444589464</v>
      </c>
      <c r="K40">
        <v>61.313230527479647</v>
      </c>
      <c r="L40">
        <v>7.7621150075164316</v>
      </c>
    </row>
    <row r="41" spans="2:12" x14ac:dyDescent="0.2">
      <c r="B41" t="s">
        <v>37</v>
      </c>
      <c r="C41">
        <v>465.76548746887096</v>
      </c>
      <c r="D41">
        <v>7.8324370237723997</v>
      </c>
      <c r="E41">
        <v>402.48429230141505</v>
      </c>
      <c r="F41">
        <v>10.359514152008405</v>
      </c>
      <c r="G41">
        <v>564.87250528764071</v>
      </c>
      <c r="H41">
        <v>11.155522432559852</v>
      </c>
      <c r="I41">
        <v>497.8541977931684</v>
      </c>
      <c r="J41">
        <v>5.9833857664076184</v>
      </c>
      <c r="K41">
        <v>32.088710324297431</v>
      </c>
      <c r="L41">
        <v>9.7706383520889055</v>
      </c>
    </row>
    <row r="42" spans="2:12" x14ac:dyDescent="0.2">
      <c r="B42" t="s">
        <v>38</v>
      </c>
      <c r="C42">
        <v>460.41599114640286</v>
      </c>
      <c r="D42">
        <v>4.4227115572465765</v>
      </c>
      <c r="E42">
        <v>420.73941260105858</v>
      </c>
      <c r="F42">
        <v>6.8995090780743942</v>
      </c>
      <c r="G42">
        <v>552.2746039852658</v>
      </c>
      <c r="H42">
        <v>9.7059860274707663</v>
      </c>
      <c r="I42">
        <v>546.85013057809135</v>
      </c>
      <c r="J42">
        <v>3.7817667553598451</v>
      </c>
      <c r="K42">
        <v>86.434139431688607</v>
      </c>
      <c r="L42">
        <v>6.1580057170736193</v>
      </c>
    </row>
    <row r="43" spans="2:12" x14ac:dyDescent="0.2">
      <c r="B43" t="s">
        <v>39</v>
      </c>
      <c r="C43">
        <v>385.13974266114303</v>
      </c>
      <c r="D43">
        <v>2.5422198199796537</v>
      </c>
      <c r="E43">
        <v>363.22175056839694</v>
      </c>
      <c r="F43">
        <v>11.202686744253578</v>
      </c>
      <c r="G43">
        <v>486.60664182238361</v>
      </c>
      <c r="H43">
        <v>7.3457607564760687</v>
      </c>
      <c r="I43">
        <v>448.18324303705077</v>
      </c>
      <c r="J43">
        <v>2.6593609395902673</v>
      </c>
      <c r="K43">
        <v>63.043500375907776</v>
      </c>
      <c r="L43">
        <v>3.7185796303900722</v>
      </c>
    </row>
    <row r="44" spans="2:12" x14ac:dyDescent="0.2">
      <c r="B44" t="s">
        <v>40</v>
      </c>
      <c r="C44">
        <v>388.19123635084793</v>
      </c>
      <c r="D44">
        <v>5.3931752502370207</v>
      </c>
      <c r="E44">
        <v>343.50597250306305</v>
      </c>
      <c r="F44">
        <v>16.826100292600756</v>
      </c>
      <c r="G44">
        <v>516.82394755960377</v>
      </c>
      <c r="H44">
        <v>14.94063455164742</v>
      </c>
      <c r="I44">
        <v>434.22390153864694</v>
      </c>
      <c r="J44">
        <v>4.1329925960661775</v>
      </c>
      <c r="K44">
        <v>46.032665187798983</v>
      </c>
      <c r="L44">
        <v>7.431115645894776</v>
      </c>
    </row>
    <row r="45" spans="2:12" x14ac:dyDescent="0.2">
      <c r="B45" t="s">
        <v>41</v>
      </c>
      <c r="C45">
        <v>351.81285875605658</v>
      </c>
      <c r="D45">
        <v>4.2195997507715397</v>
      </c>
      <c r="E45">
        <v>0</v>
      </c>
      <c r="G45">
        <v>0</v>
      </c>
      <c r="I45">
        <v>422.99937720268201</v>
      </c>
      <c r="J45">
        <v>5.1491364139521751</v>
      </c>
      <c r="K45">
        <v>71.186518446625485</v>
      </c>
      <c r="L45">
        <v>5.809636340735806</v>
      </c>
    </row>
    <row r="46" spans="2:12" x14ac:dyDescent="0.2">
      <c r="B46" t="s">
        <v>42</v>
      </c>
      <c r="C46">
        <v>451.78406695738215</v>
      </c>
      <c r="D46">
        <v>6.6659523581605713</v>
      </c>
      <c r="E46">
        <v>436.91547304672645</v>
      </c>
      <c r="F46">
        <v>11.815364021158867</v>
      </c>
      <c r="G46">
        <v>616.46416815408702</v>
      </c>
      <c r="H46">
        <v>8.0317302893672373</v>
      </c>
      <c r="I46">
        <v>539.10212926936731</v>
      </c>
      <c r="J46">
        <v>7.0065227596480764</v>
      </c>
      <c r="K46">
        <v>87.318062311985273</v>
      </c>
      <c r="L46">
        <v>9.3624295450993813</v>
      </c>
    </row>
    <row r="47" spans="2:12" x14ac:dyDescent="0.2">
      <c r="B47" t="s">
        <v>43</v>
      </c>
    </row>
    <row r="48" spans="2:12" x14ac:dyDescent="0.2">
      <c r="B48" t="s">
        <v>44</v>
      </c>
      <c r="C48">
        <v>457.20839095257588</v>
      </c>
      <c r="D48">
        <v>5.1096894403222297</v>
      </c>
      <c r="E48">
        <v>0</v>
      </c>
      <c r="G48">
        <v>647.84161518309634</v>
      </c>
      <c r="H48">
        <v>19.453890739413193</v>
      </c>
      <c r="I48">
        <v>541.2391903531817</v>
      </c>
      <c r="J48">
        <v>6.93902464461594</v>
      </c>
      <c r="K48">
        <v>84.030799400605815</v>
      </c>
      <c r="L48">
        <v>8.4120230804224434</v>
      </c>
    </row>
    <row r="49" spans="2:12" x14ac:dyDescent="0.2">
      <c r="B49" t="s">
        <v>45</v>
      </c>
      <c r="C49">
        <v>334.59698961057012</v>
      </c>
      <c r="D49">
        <v>4.8509958330929468</v>
      </c>
      <c r="E49">
        <v>0</v>
      </c>
      <c r="G49">
        <v>502.34153341690194</v>
      </c>
      <c r="H49">
        <v>13.332320662803802</v>
      </c>
      <c r="I49">
        <v>423.59372236308332</v>
      </c>
      <c r="J49">
        <v>5.5968817387504197</v>
      </c>
      <c r="K49">
        <v>88.996732752513239</v>
      </c>
      <c r="L49">
        <v>6.1268072325643299</v>
      </c>
    </row>
    <row r="50" spans="2:12" x14ac:dyDescent="0.2">
      <c r="B50" t="s">
        <v>46</v>
      </c>
      <c r="C50">
        <v>482.34128920162021</v>
      </c>
      <c r="D50">
        <v>5.4220276877713092</v>
      </c>
      <c r="E50">
        <v>437.93341081765539</v>
      </c>
      <c r="F50">
        <v>14.770007005242848</v>
      </c>
      <c r="G50">
        <v>604.39834417803797</v>
      </c>
      <c r="H50">
        <v>11.806037128900893</v>
      </c>
      <c r="I50">
        <v>529.13788254589144</v>
      </c>
      <c r="J50">
        <v>5.8519246902894224</v>
      </c>
      <c r="K50">
        <v>46.796593344271223</v>
      </c>
      <c r="L50">
        <v>7.2589002285779216</v>
      </c>
    </row>
    <row r="51" spans="2:12" x14ac:dyDescent="0.2">
      <c r="B51" t="s">
        <v>47</v>
      </c>
      <c r="C51">
        <v>454.1875393821619</v>
      </c>
      <c r="D51">
        <v>6.810372341005146</v>
      </c>
      <c r="E51">
        <v>374.02731631942135</v>
      </c>
      <c r="F51">
        <v>17.249981243711929</v>
      </c>
      <c r="G51">
        <v>592.76332844186902</v>
      </c>
      <c r="H51">
        <v>7.4753645737872629</v>
      </c>
      <c r="I51">
        <v>506.91058916142765</v>
      </c>
      <c r="J51">
        <v>5.1086605501269773</v>
      </c>
      <c r="K51">
        <v>52.7230497792658</v>
      </c>
      <c r="L51">
        <v>7.8020054946473705</v>
      </c>
    </row>
    <row r="52" spans="2:12" x14ac:dyDescent="0.2">
      <c r="B52" t="s">
        <v>48</v>
      </c>
      <c r="C52">
        <v>332.86844055749845</v>
      </c>
      <c r="D52">
        <v>2.7801108979229903</v>
      </c>
      <c r="E52">
        <v>361.16022813610459</v>
      </c>
      <c r="F52">
        <v>15.066489474073537</v>
      </c>
      <c r="G52">
        <v>527.23357504388537</v>
      </c>
      <c r="H52">
        <v>7.9249934373534554</v>
      </c>
      <c r="I52">
        <v>427.78671318780999</v>
      </c>
      <c r="J52">
        <v>3.9341190913302664</v>
      </c>
      <c r="K52">
        <v>94.91827263031152</v>
      </c>
      <c r="L52">
        <v>4.7280312412225518</v>
      </c>
    </row>
    <row r="53" spans="2:12" x14ac:dyDescent="0.2">
      <c r="B53" t="s">
        <v>49</v>
      </c>
      <c r="C53">
        <v>535.62008617529182</v>
      </c>
      <c r="D53">
        <v>6.162137082861479</v>
      </c>
      <c r="E53">
        <v>475.37017123401301</v>
      </c>
      <c r="F53">
        <v>6.5519406315303206</v>
      </c>
      <c r="G53">
        <v>601.53016998420674</v>
      </c>
      <c r="H53">
        <v>8.3441113982305097</v>
      </c>
      <c r="I53">
        <v>580.70811842817318</v>
      </c>
      <c r="J53">
        <v>4.9306169470005576</v>
      </c>
      <c r="K53">
        <v>45.088032252881227</v>
      </c>
      <c r="L53">
        <v>7.754069879584967</v>
      </c>
    </row>
    <row r="54" spans="2:12" x14ac:dyDescent="0.2">
      <c r="B54" t="s">
        <v>50</v>
      </c>
      <c r="C54">
        <v>465.99285361152226</v>
      </c>
      <c r="D54">
        <v>12.680266834396525</v>
      </c>
      <c r="E54">
        <v>0</v>
      </c>
      <c r="G54">
        <v>0</v>
      </c>
      <c r="I54">
        <v>480.8514095808959</v>
      </c>
      <c r="J54">
        <v>8.8175718547672428</v>
      </c>
      <c r="K54">
        <v>14.858555969373549</v>
      </c>
      <c r="L54">
        <v>14.862904908643106</v>
      </c>
    </row>
    <row r="55" spans="2:12" x14ac:dyDescent="0.2">
      <c r="B55" t="s">
        <v>51</v>
      </c>
      <c r="C55">
        <v>384.47697343618643</v>
      </c>
      <c r="D55">
        <v>5.8279093047749546</v>
      </c>
      <c r="E55">
        <v>391.15856640725099</v>
      </c>
      <c r="F55">
        <v>17.693923117109733</v>
      </c>
      <c r="G55">
        <v>544.28044945782801</v>
      </c>
      <c r="H55">
        <v>11.286242719368241</v>
      </c>
      <c r="I55">
        <v>458.62004366868314</v>
      </c>
      <c r="J55">
        <v>6.4056081870295092</v>
      </c>
      <c r="K55">
        <v>74.14307023249674</v>
      </c>
      <c r="L55">
        <v>7.8453183644103248</v>
      </c>
    </row>
    <row r="56" spans="2:12" x14ac:dyDescent="0.2">
      <c r="B56" t="s">
        <v>52</v>
      </c>
      <c r="C56">
        <v>445.64540102425821</v>
      </c>
      <c r="D56">
        <v>6.3281239813787673</v>
      </c>
      <c r="E56">
        <v>396.39090520107413</v>
      </c>
      <c r="F56">
        <v>13.535226660641602</v>
      </c>
      <c r="G56">
        <v>547.88069226615971</v>
      </c>
      <c r="H56">
        <v>13.954102991762699</v>
      </c>
      <c r="I56">
        <v>470.63330510787313</v>
      </c>
      <c r="J56">
        <v>5.3621203377404019</v>
      </c>
      <c r="K56">
        <v>24.9879040836149</v>
      </c>
      <c r="L56">
        <v>7.6291019752269467</v>
      </c>
    </row>
    <row r="57" spans="2:12" x14ac:dyDescent="0.2">
      <c r="B57" t="s">
        <v>53</v>
      </c>
      <c r="C57">
        <v>473.01344292294391</v>
      </c>
      <c r="D57">
        <v>4.318532476340323</v>
      </c>
      <c r="E57">
        <v>440.62507750730038</v>
      </c>
      <c r="F57">
        <v>13.024226504247888</v>
      </c>
      <c r="G57">
        <v>637.73390263190402</v>
      </c>
      <c r="H57">
        <v>10.595816673321023</v>
      </c>
      <c r="I57">
        <v>591.60636611632401</v>
      </c>
      <c r="J57">
        <v>4.3312534489960184</v>
      </c>
      <c r="K57">
        <v>118.59292319338006</v>
      </c>
      <c r="L57">
        <v>6.0299378662803536</v>
      </c>
    </row>
    <row r="58" spans="2:12" x14ac:dyDescent="0.2">
      <c r="B58" t="s">
        <v>54</v>
      </c>
      <c r="C58">
        <v>400.09027813027501</v>
      </c>
      <c r="D58">
        <v>5.7561924121256043</v>
      </c>
      <c r="E58">
        <v>364.64909860490496</v>
      </c>
      <c r="F58">
        <v>19.161995816889544</v>
      </c>
      <c r="G58">
        <v>543.3926881326588</v>
      </c>
      <c r="H58">
        <v>11.166420683076279</v>
      </c>
      <c r="I58">
        <v>451.73567738139923</v>
      </c>
      <c r="J58">
        <v>5.6207887127397367</v>
      </c>
      <c r="K58">
        <v>51.645399251124232</v>
      </c>
      <c r="L58">
        <v>7.6908215753791609</v>
      </c>
    </row>
    <row r="59" spans="2:12" x14ac:dyDescent="0.2">
      <c r="B59" t="s">
        <v>55</v>
      </c>
      <c r="C59">
        <v>409.31815368908156</v>
      </c>
      <c r="D59">
        <v>8.7004644745720263</v>
      </c>
      <c r="E59">
        <v>345.86316861948694</v>
      </c>
      <c r="F59">
        <v>12.37118653806357</v>
      </c>
      <c r="G59">
        <v>575.64877289623018</v>
      </c>
      <c r="H59">
        <v>10.979443865079482</v>
      </c>
      <c r="I59">
        <v>489.96935231247681</v>
      </c>
      <c r="J59">
        <v>7.2286597299511861</v>
      </c>
      <c r="K59">
        <v>80.651198623395373</v>
      </c>
      <c r="L59">
        <v>9.5328712781568399</v>
      </c>
    </row>
    <row r="60" spans="2:12" x14ac:dyDescent="0.2">
      <c r="B60" t="s">
        <v>56</v>
      </c>
      <c r="C60">
        <v>440.63560859943993</v>
      </c>
      <c r="D60">
        <v>5.1684709607355002</v>
      </c>
      <c r="E60">
        <v>379.92801682312012</v>
      </c>
      <c r="F60">
        <v>8.8980828483960615</v>
      </c>
      <c r="G60">
        <v>578.3811659626399</v>
      </c>
      <c r="H60">
        <v>8.7786882879892367</v>
      </c>
      <c r="I60">
        <v>502.73834777551519</v>
      </c>
      <c r="J60">
        <v>5.5338760446228905</v>
      </c>
      <c r="K60">
        <v>62.10273917607531</v>
      </c>
      <c r="L60">
        <v>7.3084018620593776</v>
      </c>
    </row>
    <row r="61" spans="2:12" x14ac:dyDescent="0.2">
      <c r="B61" t="s">
        <v>57</v>
      </c>
      <c r="C61">
        <v>478.84231196557107</v>
      </c>
      <c r="D61">
        <v>7.1122017594727804</v>
      </c>
      <c r="E61">
        <v>0</v>
      </c>
      <c r="G61">
        <v>555.08165652089826</v>
      </c>
      <c r="H61">
        <v>20.958070858449645</v>
      </c>
      <c r="I61">
        <v>459.05138098870941</v>
      </c>
      <c r="J61">
        <v>5.1131548812558689</v>
      </c>
      <c r="K61">
        <v>-19.790930976861716</v>
      </c>
      <c r="L61">
        <v>7.3412569182729852</v>
      </c>
    </row>
    <row r="62" spans="2:12" x14ac:dyDescent="0.2">
      <c r="B62" t="s">
        <v>58</v>
      </c>
      <c r="C62">
        <v>467.36118755472603</v>
      </c>
      <c r="D62">
        <v>5.68444685071045</v>
      </c>
      <c r="E62">
        <v>421.79220546576335</v>
      </c>
      <c r="F62">
        <v>6.7015321879327212</v>
      </c>
      <c r="G62">
        <v>600.90491717605482</v>
      </c>
      <c r="H62">
        <v>5.6954355089911655</v>
      </c>
      <c r="I62">
        <v>549.60039930236087</v>
      </c>
      <c r="J62">
        <v>5.9286554430796778</v>
      </c>
      <c r="K62">
        <v>82.239211747634883</v>
      </c>
      <c r="L62">
        <v>7.9765262170282121</v>
      </c>
    </row>
    <row r="63" spans="2:12" x14ac:dyDescent="0.2">
      <c r="B63" t="s">
        <v>59</v>
      </c>
      <c r="C63">
        <v>393.02369864559546</v>
      </c>
      <c r="D63">
        <v>4.6198380227073939</v>
      </c>
      <c r="E63">
        <v>0</v>
      </c>
      <c r="G63">
        <v>541.90722376523286</v>
      </c>
      <c r="H63">
        <v>8.903608425540483</v>
      </c>
      <c r="I63">
        <v>460.11096525126163</v>
      </c>
      <c r="J63">
        <v>4.6470454169697799</v>
      </c>
      <c r="K63">
        <v>67.087266605666159</v>
      </c>
      <c r="L63">
        <v>6.3769697482881567</v>
      </c>
    </row>
    <row r="64" spans="2:12" x14ac:dyDescent="0.2">
      <c r="B64" t="s">
        <v>60</v>
      </c>
      <c r="C64">
        <v>393.00374086594564</v>
      </c>
      <c r="D64">
        <v>6.5611920774813672</v>
      </c>
      <c r="E64">
        <v>344.62308171992277</v>
      </c>
      <c r="F64">
        <v>19.596257048480688</v>
      </c>
      <c r="G64">
        <v>447.30594304511436</v>
      </c>
      <c r="H64">
        <v>10.732474736594197</v>
      </c>
      <c r="I64">
        <v>420.49509605026498</v>
      </c>
      <c r="J64">
        <v>7.9719305895196904</v>
      </c>
      <c r="K64">
        <v>27.49135518431931</v>
      </c>
      <c r="L64">
        <v>8.3565227459554112</v>
      </c>
    </row>
    <row r="65" spans="2:12" x14ac:dyDescent="0.2">
      <c r="B65" t="s">
        <v>61</v>
      </c>
      <c r="C65">
        <v>437.46280459193736</v>
      </c>
      <c r="D65">
        <v>6.1195503424568773</v>
      </c>
      <c r="E65">
        <v>405.10933972469905</v>
      </c>
      <c r="F65">
        <v>9.7758579449597942</v>
      </c>
      <c r="G65">
        <v>574.7707944594564</v>
      </c>
      <c r="H65">
        <v>7.7591853992152204</v>
      </c>
      <c r="I65">
        <v>491.82284735545721</v>
      </c>
      <c r="J65">
        <v>6.7902524630543599</v>
      </c>
      <c r="K65">
        <v>54.360042763519886</v>
      </c>
      <c r="L65">
        <v>8.5891207099835079</v>
      </c>
    </row>
    <row r="66" spans="2:12" x14ac:dyDescent="0.2">
      <c r="B66" t="s">
        <v>62</v>
      </c>
      <c r="C66">
        <v>363.22152610864578</v>
      </c>
      <c r="D66">
        <v>7.1663137600851199</v>
      </c>
      <c r="E66">
        <v>333.47285558379667</v>
      </c>
      <c r="F66">
        <v>15.822334304585667</v>
      </c>
      <c r="G66">
        <v>510.09646331272234</v>
      </c>
      <c r="H66">
        <v>9.3438562221490482</v>
      </c>
      <c r="I66">
        <v>443.38018455785044</v>
      </c>
      <c r="J66">
        <v>5.1801402656614703</v>
      </c>
      <c r="K66">
        <v>80.158658449204722</v>
      </c>
      <c r="L66">
        <v>9.0201643895654495</v>
      </c>
    </row>
    <row r="67" spans="2:12" x14ac:dyDescent="0.2">
      <c r="B67" t="s">
        <v>63</v>
      </c>
      <c r="C67">
        <v>452.69547198812592</v>
      </c>
      <c r="D67">
        <v>4.6706986107584427</v>
      </c>
      <c r="E67">
        <v>389.87951330028886</v>
      </c>
      <c r="F67">
        <v>11.527140934432241</v>
      </c>
      <c r="G67">
        <v>607.32943761195929</v>
      </c>
      <c r="H67">
        <v>7.3875978045640629</v>
      </c>
      <c r="I67">
        <v>520.85336616800419</v>
      </c>
      <c r="J67">
        <v>7.2620088650585712</v>
      </c>
      <c r="K67">
        <v>68.157894179878198</v>
      </c>
      <c r="L67">
        <v>8.2636565904816859</v>
      </c>
    </row>
    <row r="68" spans="2:12" x14ac:dyDescent="0.2">
      <c r="B68" t="s">
        <v>64</v>
      </c>
      <c r="C68">
        <v>476.56144678915825</v>
      </c>
      <c r="D68">
        <v>6.9622608871947342</v>
      </c>
      <c r="E68">
        <v>434.761509981887</v>
      </c>
      <c r="F68">
        <v>14.046975320726364</v>
      </c>
      <c r="G68">
        <v>558.73693352969713</v>
      </c>
      <c r="H68">
        <v>8.2370059715840256</v>
      </c>
      <c r="I68">
        <v>540.06460613127729</v>
      </c>
      <c r="J68">
        <v>5.9301709641323956</v>
      </c>
      <c r="K68">
        <v>63.503159342118991</v>
      </c>
      <c r="L68">
        <v>8.6846963217235977</v>
      </c>
    </row>
  </sheetData>
  <phoneticPr fontId="0" type="noConversion"/>
  <pageMargins left="0.75" right="0.75" top="1" bottom="1" header="0.5" footer="0.5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67"/>
  <sheetViews>
    <sheetView workbookViewId="0">
      <selection activeCell="H12" sqref="H12"/>
    </sheetView>
  </sheetViews>
  <sheetFormatPr defaultRowHeight="12.75" x14ac:dyDescent="0.2"/>
  <sheetData>
    <row r="2" spans="2:9" x14ac:dyDescent="0.2">
      <c r="D2" t="s">
        <v>107</v>
      </c>
      <c r="E2" t="s">
        <v>107</v>
      </c>
      <c r="F2" t="s">
        <v>107</v>
      </c>
      <c r="G2" t="s">
        <v>107</v>
      </c>
      <c r="H2" t="s">
        <v>107</v>
      </c>
      <c r="I2" t="s">
        <v>88</v>
      </c>
    </row>
    <row r="3" spans="2:9" x14ac:dyDescent="0.2">
      <c r="D3" t="s">
        <v>86</v>
      </c>
      <c r="E3" t="s">
        <v>89</v>
      </c>
      <c r="F3" t="s">
        <v>90</v>
      </c>
      <c r="G3" t="s">
        <v>91</v>
      </c>
      <c r="H3" t="s">
        <v>92</v>
      </c>
      <c r="I3" t="s">
        <v>92</v>
      </c>
    </row>
    <row r="4" spans="2:9" x14ac:dyDescent="0.2">
      <c r="B4" t="s">
        <v>15</v>
      </c>
      <c r="C4" t="str">
        <f>VLOOKUP(B4,xwalk!$A$1:$B$66,2,FALSE)</f>
        <v>Denmark</v>
      </c>
      <c r="D4">
        <v>6.7933059748652797E-2</v>
      </c>
      <c r="E4">
        <v>-0.36483527200994248</v>
      </c>
      <c r="F4">
        <v>-0.98242431442754896</v>
      </c>
      <c r="G4">
        <v>-1.0319509217004981</v>
      </c>
      <c r="H4">
        <v>-1.0998839814491508</v>
      </c>
      <c r="I4">
        <v>0.12292676249601264</v>
      </c>
    </row>
    <row r="5" spans="2:9" x14ac:dyDescent="0.2">
      <c r="B5" t="s">
        <v>4</v>
      </c>
      <c r="C5" t="str">
        <f>VLOOKUP(B5,xwalk!$A$1:$B$66,2,FALSE)</f>
        <v>Austria</v>
      </c>
      <c r="D5">
        <v>0.1039646466632035</v>
      </c>
      <c r="E5">
        <v>-0.26750413422924813</v>
      </c>
      <c r="F5">
        <v>-0.67903200264396979</v>
      </c>
      <c r="G5">
        <v>-0.98238073356937095</v>
      </c>
      <c r="H5">
        <v>-1.0863453802325744</v>
      </c>
      <c r="I5">
        <v>0.14810621321315795</v>
      </c>
    </row>
    <row r="6" spans="2:9" x14ac:dyDescent="0.2">
      <c r="B6" t="s">
        <v>42</v>
      </c>
      <c r="C6" t="str">
        <f>VLOOKUP(B6,xwalk!$A$1:$B$66,2,FALSE)</f>
        <v>Netherlands</v>
      </c>
      <c r="D6">
        <v>-0.35752618699166189</v>
      </c>
      <c r="E6">
        <v>-0.61800267721544666</v>
      </c>
      <c r="F6">
        <v>-0.92206589642902015</v>
      </c>
      <c r="G6">
        <v>-0.83740302728506255</v>
      </c>
      <c r="H6">
        <v>-0.47987684029340066</v>
      </c>
      <c r="I6">
        <v>0.14663250939128963</v>
      </c>
    </row>
    <row r="7" spans="2:9" x14ac:dyDescent="0.2">
      <c r="B7" t="s">
        <v>14</v>
      </c>
      <c r="C7" t="str">
        <f>VLOOKUP(B7,xwalk!$A$1:$B$66,2,FALSE)</f>
        <v>Germany</v>
      </c>
      <c r="D7">
        <v>6.6585057197319095E-2</v>
      </c>
      <c r="E7">
        <v>7.6742292502200896E-2</v>
      </c>
      <c r="F7">
        <v>-1.100052260197417</v>
      </c>
      <c r="G7">
        <v>-0.83318039168837121</v>
      </c>
      <c r="H7">
        <v>-0.89976544888569032</v>
      </c>
      <c r="I7">
        <v>0.16860997294797447</v>
      </c>
    </row>
    <row r="8" spans="2:9" x14ac:dyDescent="0.2">
      <c r="B8" t="s">
        <v>18</v>
      </c>
      <c r="C8" t="str">
        <f>VLOOKUP(B8,xwalk!$A$1:$B$66,2,FALSE)</f>
        <v>Finland</v>
      </c>
      <c r="D8">
        <v>-0.10162875271262189</v>
      </c>
      <c r="E8">
        <v>-0.24538902017746819</v>
      </c>
      <c r="F8">
        <v>-0.95877835245478038</v>
      </c>
      <c r="G8">
        <v>-0.81696294405594516</v>
      </c>
      <c r="H8">
        <v>-0.71533419134332332</v>
      </c>
      <c r="I8">
        <v>9.1682675133176711E-2</v>
      </c>
    </row>
    <row r="9" spans="2:9" x14ac:dyDescent="0.2">
      <c r="B9" t="s">
        <v>34</v>
      </c>
      <c r="C9" t="str">
        <f>VLOOKUP(B9,xwalk!$A$1:$B$66,2,FALSE)</f>
        <v>Liechtenstein</v>
      </c>
      <c r="D9">
        <v>0.4475681661828616</v>
      </c>
      <c r="E9">
        <v>-1.2316060420346799</v>
      </c>
      <c r="F9">
        <v>-0.45946134606960681</v>
      </c>
      <c r="G9">
        <v>-0.81233516709841003</v>
      </c>
      <c r="H9">
        <v>-1.2599033332812717</v>
      </c>
      <c r="I9">
        <v>0.51004126319955956</v>
      </c>
    </row>
    <row r="10" spans="2:9" x14ac:dyDescent="0.2">
      <c r="B10" t="s">
        <v>63</v>
      </c>
      <c r="C10" t="str">
        <f>VLOOKUP(B10,xwalk!$A$1:$B$66,2,FALSE)</f>
        <v>United States of America</v>
      </c>
      <c r="D10">
        <v>0.32663825227502541</v>
      </c>
      <c r="E10">
        <v>0.45128527861252721</v>
      </c>
      <c r="F10">
        <v>-0.73459510721071197</v>
      </c>
      <c r="G10">
        <v>-0.75510450866476819</v>
      </c>
      <c r="H10">
        <v>-1.0817427609397936</v>
      </c>
      <c r="I10">
        <v>0.11010871689861512</v>
      </c>
    </row>
    <row r="11" spans="2:9" x14ac:dyDescent="0.2">
      <c r="B11" t="s">
        <v>27</v>
      </c>
      <c r="C11" t="str">
        <f>VLOOKUP(B11,xwalk!$A$1:$B$66,2,FALSE)</f>
        <v>Iceland</v>
      </c>
      <c r="D11">
        <v>-1.42667543253118E-2</v>
      </c>
      <c r="E11">
        <v>-0.96886163436780059</v>
      </c>
      <c r="F11">
        <v>-1.3761260015842549</v>
      </c>
      <c r="G11">
        <v>-0.7292433133426558</v>
      </c>
      <c r="H11">
        <v>-0.71497655901734403</v>
      </c>
      <c r="I11">
        <v>0.13232285585358988</v>
      </c>
    </row>
    <row r="12" spans="2:9" x14ac:dyDescent="0.2">
      <c r="B12" t="s">
        <v>20</v>
      </c>
      <c r="C12" t="str">
        <f>VLOOKUP(B12,xwalk!$A$1:$B$66,2,FALSE)</f>
        <v>United Kingdom</v>
      </c>
      <c r="D12">
        <v>0.16121707108725239</v>
      </c>
      <c r="E12">
        <v>-0.1120294175902187</v>
      </c>
      <c r="F12">
        <v>-0.82947201572996565</v>
      </c>
      <c r="G12">
        <v>-0.72569500121323538</v>
      </c>
      <c r="H12">
        <v>-0.88691207230048774</v>
      </c>
      <c r="I12">
        <v>7.5353783020494419E-2</v>
      </c>
    </row>
    <row r="13" spans="2:9" x14ac:dyDescent="0.2">
      <c r="B13" t="s">
        <v>57</v>
      </c>
      <c r="C13" t="str">
        <f>VLOOKUP(B13,xwalk!$A$1:$B$66,2,FALSE)</f>
        <v>Sweden</v>
      </c>
      <c r="D13">
        <v>-0.23386791149961231</v>
      </c>
      <c r="E13">
        <v>0.33765258420812683</v>
      </c>
      <c r="F13">
        <v>-0.50389485689822322</v>
      </c>
      <c r="G13">
        <v>-0.67111521671199637</v>
      </c>
      <c r="H13">
        <v>-0.43724730521238409</v>
      </c>
      <c r="I13">
        <v>0.10460357744977902</v>
      </c>
    </row>
    <row r="14" spans="2:9" x14ac:dyDescent="0.2">
      <c r="B14" t="s">
        <v>9</v>
      </c>
      <c r="C14" t="str">
        <f>VLOOKUP(B14,xwalk!$A$1:$B$66,2,FALSE)</f>
        <v>Switzerland</v>
      </c>
      <c r="D14">
        <v>-0.25274774092922769</v>
      </c>
      <c r="E14">
        <v>-0.1791276516598595</v>
      </c>
      <c r="F14">
        <v>-0.75891370516788392</v>
      </c>
      <c r="G14">
        <v>-0.64108396927829636</v>
      </c>
      <c r="H14">
        <v>-0.38833622834906867</v>
      </c>
      <c r="I14">
        <v>9.8447987915449411E-2</v>
      </c>
    </row>
    <row r="15" spans="2:9" x14ac:dyDescent="0.2">
      <c r="B15" t="s">
        <v>8</v>
      </c>
      <c r="C15" t="str">
        <f>VLOOKUP(B15,xwalk!$A$1:$B$66,2,FALSE)</f>
        <v>Canada</v>
      </c>
      <c r="D15">
        <v>0.41945038511271332</v>
      </c>
      <c r="E15">
        <v>0.37631517830764438</v>
      </c>
      <c r="F15">
        <v>-0.70015927578209769</v>
      </c>
      <c r="G15">
        <v>-0.62444830940807516</v>
      </c>
      <c r="H15">
        <v>-1.0438986945207884</v>
      </c>
      <c r="I15">
        <v>8.7483361289550921E-2</v>
      </c>
    </row>
    <row r="16" spans="2:9" x14ac:dyDescent="0.2">
      <c r="B16" t="s">
        <v>46</v>
      </c>
      <c r="C16" t="str">
        <f>VLOOKUP(B16,xwalk!$A$1:$B$66,2,FALSE)</f>
        <v>Poland</v>
      </c>
      <c r="D16">
        <v>0.50216645842641527</v>
      </c>
      <c r="E16">
        <v>0.76082989650123178</v>
      </c>
      <c r="F16">
        <v>-1.0447443552902911</v>
      </c>
      <c r="G16">
        <v>-0.58644863552693582</v>
      </c>
      <c r="H16">
        <v>-1.0886150939533512</v>
      </c>
      <c r="I16">
        <v>0.11445195206560596</v>
      </c>
    </row>
    <row r="17" spans="2:9" x14ac:dyDescent="0.2">
      <c r="B17" t="s">
        <v>55</v>
      </c>
      <c r="C17" t="str">
        <f>VLOOKUP(B17,xwalk!$A$1:$B$66,2,FALSE)</f>
        <v>Slovak Republic</v>
      </c>
      <c r="D17">
        <v>0.2605158251898303</v>
      </c>
      <c r="E17">
        <v>0.65649178017886489</v>
      </c>
      <c r="F17">
        <v>-0.53368079633537713</v>
      </c>
      <c r="G17">
        <v>-0.56316738277536971</v>
      </c>
      <c r="H17">
        <v>-0.8236832079652</v>
      </c>
      <c r="I17">
        <v>0.12182112909860082</v>
      </c>
    </row>
    <row r="18" spans="2:9" x14ac:dyDescent="0.2">
      <c r="B18" t="s">
        <v>13</v>
      </c>
      <c r="C18" t="str">
        <f>VLOOKUP(B18,xwalk!$A$1:$B$66,2,FALSE)</f>
        <v>Czech Republic</v>
      </c>
      <c r="D18">
        <v>0.4417826036566499</v>
      </c>
      <c r="E18">
        <v>0.1020548925421343</v>
      </c>
      <c r="F18">
        <v>-0.42472325087709728</v>
      </c>
      <c r="G18">
        <v>-0.56220677476550551</v>
      </c>
      <c r="H18">
        <v>-1.0039893784221554</v>
      </c>
      <c r="I18">
        <v>0.12721864314574657</v>
      </c>
    </row>
    <row r="19" spans="2:9" x14ac:dyDescent="0.2">
      <c r="B19" t="s">
        <v>36</v>
      </c>
      <c r="C19" t="str">
        <f>VLOOKUP(B19,xwalk!$A$1:$B$66,2,FALSE)</f>
        <v>Luxembourg</v>
      </c>
      <c r="D19">
        <v>9.9637988433394706E-2</v>
      </c>
      <c r="E19">
        <v>0.31717389517971312</v>
      </c>
      <c r="F19">
        <v>-0.4148265518878636</v>
      </c>
      <c r="G19">
        <v>-0.53983684407146448</v>
      </c>
      <c r="H19">
        <v>-0.63947483250485915</v>
      </c>
      <c r="I19">
        <v>0.11649925486506679</v>
      </c>
    </row>
    <row r="20" spans="2:9" x14ac:dyDescent="0.2">
      <c r="B20" t="s">
        <v>17</v>
      </c>
      <c r="C20" t="str">
        <f>VLOOKUP(B20,xwalk!$A$1:$B$66,2,FALSE)</f>
        <v>Estonia</v>
      </c>
      <c r="D20">
        <v>-4.5625000946703902E-2</v>
      </c>
      <c r="E20">
        <v>0.33924020896237178</v>
      </c>
      <c r="F20">
        <v>-0.98993372572784799</v>
      </c>
      <c r="G20">
        <v>-0.5016614434542378</v>
      </c>
      <c r="H20">
        <v>-0.45603644250753389</v>
      </c>
      <c r="I20">
        <v>0.11748124313221221</v>
      </c>
    </row>
    <row r="21" spans="2:9" x14ac:dyDescent="0.2">
      <c r="B21" t="s">
        <v>44</v>
      </c>
      <c r="C21" t="str">
        <f>VLOOKUP(B21,xwalk!$A$1:$B$66,2,FALSE)</f>
        <v>New Zealand</v>
      </c>
      <c r="D21">
        <v>0.43187379090655892</v>
      </c>
      <c r="E21">
        <v>0.14642672980702981</v>
      </c>
      <c r="F21">
        <v>-0.43452019833195682</v>
      </c>
      <c r="G21">
        <v>-0.4442777782231932</v>
      </c>
      <c r="H21">
        <v>-0.87615156912975212</v>
      </c>
      <c r="I21">
        <v>8.8626276913388452E-2</v>
      </c>
    </row>
    <row r="22" spans="2:9" x14ac:dyDescent="0.2">
      <c r="B22" t="s">
        <v>28</v>
      </c>
      <c r="C22" t="str">
        <f>VLOOKUP(B22,xwalk!$A$1:$B$66,2,FALSE)</f>
        <v>Israel</v>
      </c>
      <c r="D22">
        <v>0.20648825386729239</v>
      </c>
      <c r="E22">
        <v>0.21313631657592139</v>
      </c>
      <c r="F22">
        <v>-0.53808602904226488</v>
      </c>
      <c r="G22">
        <v>-0.42493415857565259</v>
      </c>
      <c r="H22">
        <v>-0.63142241244294495</v>
      </c>
      <c r="I22">
        <v>0.12546483195605543</v>
      </c>
    </row>
    <row r="23" spans="2:9" x14ac:dyDescent="0.2">
      <c r="B23" t="s">
        <v>3</v>
      </c>
      <c r="C23" t="str">
        <f>VLOOKUP(B23,xwalk!$A$1:$B$66,2,FALSE)</f>
        <v>Australia</v>
      </c>
      <c r="D23">
        <v>0.39011582323188831</v>
      </c>
      <c r="E23">
        <v>0.12771746272953319</v>
      </c>
      <c r="F23">
        <v>-0.6543319346341363</v>
      </c>
      <c r="G23">
        <v>-0.4236548102211779</v>
      </c>
      <c r="H23">
        <v>-0.81377063345306622</v>
      </c>
      <c r="I23">
        <v>5.9866280142290916E-2</v>
      </c>
    </row>
    <row r="24" spans="2:9" x14ac:dyDescent="0.2">
      <c r="B24" t="s">
        <v>24</v>
      </c>
      <c r="C24" t="str">
        <f>VLOOKUP(B24,xwalk!$A$1:$B$66,2,FALSE)</f>
        <v>Hungary</v>
      </c>
      <c r="D24">
        <v>0.2426643345992692</v>
      </c>
      <c r="E24">
        <v>0.43789751778474251</v>
      </c>
      <c r="F24">
        <v>-0.69382167558338503</v>
      </c>
      <c r="G24">
        <v>-0.41781260805799658</v>
      </c>
      <c r="H24">
        <v>-0.66047694265726575</v>
      </c>
      <c r="I24">
        <v>0.17236312759464412</v>
      </c>
    </row>
    <row r="25" spans="2:9" x14ac:dyDescent="0.2">
      <c r="B25" t="s">
        <v>38</v>
      </c>
      <c r="C25" t="str">
        <f>VLOOKUP(B25,xwalk!$A$1:$B$66,2,FALSE)</f>
        <v>Macao-China</v>
      </c>
      <c r="D25">
        <v>0.50725768889102307</v>
      </c>
      <c r="E25">
        <v>0.35626040724020608</v>
      </c>
      <c r="F25">
        <v>2.3289419565515401E-2</v>
      </c>
      <c r="G25">
        <v>-0.40618128929171349</v>
      </c>
      <c r="H25">
        <v>-0.91343897818273656</v>
      </c>
      <c r="I25">
        <v>0.11578227277042581</v>
      </c>
    </row>
    <row r="26" spans="2:9" x14ac:dyDescent="0.2">
      <c r="B26" t="s">
        <v>53</v>
      </c>
      <c r="C26" t="str">
        <f>VLOOKUP(B26,xwalk!$A$1:$B$66,2,FALSE)</f>
        <v>Singapore</v>
      </c>
      <c r="D26">
        <v>0.56976826519058343</v>
      </c>
      <c r="E26">
        <v>0.46747467855220159</v>
      </c>
      <c r="F26">
        <v>-0.23138113827051601</v>
      </c>
      <c r="G26">
        <v>-0.39853397568843552</v>
      </c>
      <c r="H26">
        <v>-0.96830224087901895</v>
      </c>
      <c r="I26">
        <v>9.5476020762351801E-2</v>
      </c>
    </row>
    <row r="27" spans="2:9" x14ac:dyDescent="0.2">
      <c r="B27" t="s">
        <v>32</v>
      </c>
      <c r="C27" t="str">
        <f>VLOOKUP(B27,xwalk!$A$1:$B$66,2,FALSE)</f>
        <v>Kazakhstan</v>
      </c>
      <c r="D27">
        <v>0.33511021334510371</v>
      </c>
      <c r="E27">
        <v>-0.54132958873565307</v>
      </c>
      <c r="F27">
        <v>-0.26613726277054772</v>
      </c>
      <c r="G27">
        <v>-0.37261441965891962</v>
      </c>
      <c r="H27">
        <v>-0.70772463300402333</v>
      </c>
      <c r="I27">
        <v>9.9557696853627392E-2</v>
      </c>
    </row>
    <row r="28" spans="2:9" x14ac:dyDescent="0.2">
      <c r="B28" t="s">
        <v>21</v>
      </c>
      <c r="C28" t="str">
        <f>VLOOKUP(B28,xwalk!$A$1:$B$66,2,FALSE)</f>
        <v>Greece</v>
      </c>
      <c r="D28">
        <v>0.60619575541542481</v>
      </c>
      <c r="E28">
        <v>0.23297963958992349</v>
      </c>
      <c r="F28">
        <v>-0.22682931828362091</v>
      </c>
      <c r="G28">
        <v>-0.36681650403909261</v>
      </c>
      <c r="H28">
        <v>-0.97301225945451741</v>
      </c>
      <c r="I28">
        <v>0.10932525747471095</v>
      </c>
    </row>
    <row r="29" spans="2:9" x14ac:dyDescent="0.2">
      <c r="B29" t="s">
        <v>35</v>
      </c>
      <c r="C29" t="str">
        <f>VLOOKUP(B29,xwalk!$A$1:$B$66,2,FALSE)</f>
        <v>Lithuania</v>
      </c>
      <c r="D29">
        <v>0.20823682863434009</v>
      </c>
      <c r="E29">
        <v>0.1109769546244502</v>
      </c>
      <c r="F29">
        <v>-0.65837419148177057</v>
      </c>
      <c r="G29">
        <v>-0.34597309020853079</v>
      </c>
      <c r="H29">
        <v>-0.55420991884287085</v>
      </c>
      <c r="I29">
        <v>0.1186517848287589</v>
      </c>
    </row>
    <row r="30" spans="2:9" x14ac:dyDescent="0.2">
      <c r="B30" t="s">
        <v>56</v>
      </c>
      <c r="C30" t="str">
        <f>VLOOKUP(B30,xwalk!$A$1:$B$66,2,FALSE)</f>
        <v>Slovenia</v>
      </c>
      <c r="D30">
        <v>0.3023635869297937</v>
      </c>
      <c r="E30">
        <v>1.4729142487388601E-2</v>
      </c>
      <c r="F30">
        <v>-0.18563648990629719</v>
      </c>
      <c r="G30">
        <v>-0.33817580179440448</v>
      </c>
      <c r="H30">
        <v>-0.64053938872419813</v>
      </c>
      <c r="I30">
        <v>0.1340113110673527</v>
      </c>
    </row>
    <row r="31" spans="2:9" x14ac:dyDescent="0.2">
      <c r="B31" t="s">
        <v>49</v>
      </c>
      <c r="C31" t="str">
        <f>VLOOKUP(B31,xwalk!$A$1:$B$66,2,FALSE)</f>
        <v>Shanghai-China</v>
      </c>
      <c r="D31">
        <v>0.21750998367444821</v>
      </c>
      <c r="E31">
        <v>0.47641012752689782</v>
      </c>
      <c r="F31">
        <v>-0.35370294038578137</v>
      </c>
      <c r="G31">
        <v>-0.31885655719107442</v>
      </c>
      <c r="H31">
        <v>-0.5363665408655226</v>
      </c>
      <c r="I31">
        <v>0.11452793164109551</v>
      </c>
    </row>
    <row r="32" spans="2:9" x14ac:dyDescent="0.2">
      <c r="B32" t="s">
        <v>5</v>
      </c>
      <c r="C32" t="str">
        <f>VLOOKUP(B32,xwalk!$A$1:$B$66,2,FALSE)</f>
        <v>Belgium</v>
      </c>
      <c r="D32">
        <v>0.1131760277331532</v>
      </c>
      <c r="E32">
        <v>5.5603021324273298E-2</v>
      </c>
      <c r="F32">
        <v>-0.327440001413833</v>
      </c>
      <c r="G32">
        <v>-0.31663915051649227</v>
      </c>
      <c r="H32">
        <v>-0.42981517824964549</v>
      </c>
      <c r="I32">
        <v>0.12317596139264594</v>
      </c>
    </row>
    <row r="33" spans="2:9" x14ac:dyDescent="0.2">
      <c r="B33" t="s">
        <v>23</v>
      </c>
      <c r="C33" t="str">
        <f>VLOOKUP(B33,xwalk!$A$1:$B$66,2,FALSE)</f>
        <v>Croatia</v>
      </c>
      <c r="D33">
        <v>0.46674578755438773</v>
      </c>
      <c r="E33">
        <v>0.44731351267157032</v>
      </c>
      <c r="F33">
        <v>-0.3666026150030518</v>
      </c>
      <c r="G33">
        <v>-0.31283397198974677</v>
      </c>
      <c r="H33">
        <v>-0.7795797595441345</v>
      </c>
      <c r="I33">
        <v>0.1269925287273328</v>
      </c>
    </row>
    <row r="34" spans="2:9" x14ac:dyDescent="0.2">
      <c r="B34" t="s">
        <v>1</v>
      </c>
      <c r="C34" t="str">
        <f>VLOOKUP(B34,xwalk!$A$1:$B$66,2,FALSE)</f>
        <v>United Arab Emirates</v>
      </c>
      <c r="D34">
        <v>0.5499094349486966</v>
      </c>
      <c r="E34">
        <v>0.57340084380151357</v>
      </c>
      <c r="F34">
        <v>-0.5253048979134527</v>
      </c>
      <c r="G34">
        <v>-0.30152072811374669</v>
      </c>
      <c r="H34">
        <v>-0.85143016306244323</v>
      </c>
      <c r="I34">
        <v>7.7907493186193832E-2</v>
      </c>
    </row>
    <row r="35" spans="2:9" x14ac:dyDescent="0.2">
      <c r="B35" t="s">
        <v>26</v>
      </c>
      <c r="C35" t="str">
        <f>VLOOKUP(B35,xwalk!$A$1:$B$66,2,FALSE)</f>
        <v>Ireland</v>
      </c>
      <c r="D35">
        <v>0.52167156557284722</v>
      </c>
      <c r="E35">
        <v>0.37167291206816899</v>
      </c>
      <c r="F35">
        <v>-0.34966945937071842</v>
      </c>
      <c r="G35">
        <v>-0.2775219487386521</v>
      </c>
      <c r="H35">
        <v>-0.79919351431149932</v>
      </c>
      <c r="I35">
        <v>9.563728932577531E-2</v>
      </c>
    </row>
    <row r="36" spans="2:9" x14ac:dyDescent="0.2">
      <c r="B36" t="s">
        <v>22</v>
      </c>
      <c r="C36" t="str">
        <f>VLOOKUP(B36,xwalk!$A$1:$B$66,2,FALSE)</f>
        <v>Hong Kong-China</v>
      </c>
      <c r="D36">
        <v>0.44304038559696468</v>
      </c>
      <c r="E36">
        <v>5.2482854667213898E-2</v>
      </c>
      <c r="F36">
        <v>-0.38463991356984117</v>
      </c>
      <c r="G36">
        <v>-0.25705076740792099</v>
      </c>
      <c r="H36">
        <v>-0.70009115300488567</v>
      </c>
      <c r="I36">
        <v>0.11790491036490514</v>
      </c>
    </row>
    <row r="37" spans="2:9" x14ac:dyDescent="0.2">
      <c r="B37" t="s">
        <v>37</v>
      </c>
      <c r="C37" t="str">
        <f>VLOOKUP(B37,xwalk!$A$1:$B$66,2,FALSE)</f>
        <v>Latvia</v>
      </c>
      <c r="D37">
        <v>0.313616032413219</v>
      </c>
      <c r="E37">
        <v>0.44551473564901728</v>
      </c>
      <c r="F37">
        <v>-0.57535071794025405</v>
      </c>
      <c r="G37">
        <v>-0.2476768333876449</v>
      </c>
      <c r="H37">
        <v>-0.5612928658008639</v>
      </c>
      <c r="I37">
        <v>0.11671417656372932</v>
      </c>
    </row>
    <row r="38" spans="2:9" x14ac:dyDescent="0.2">
      <c r="B38" t="s">
        <v>47</v>
      </c>
      <c r="C38" t="str">
        <f>VLOOKUP(B38,xwalk!$A$1:$B$66,2,FALSE)</f>
        <v>Portugal</v>
      </c>
      <c r="D38">
        <v>0.121053143933714</v>
      </c>
      <c r="E38">
        <v>0.3291326050099514</v>
      </c>
      <c r="F38">
        <v>-0.44820577316469279</v>
      </c>
      <c r="G38">
        <v>-0.2472770220094527</v>
      </c>
      <c r="H38">
        <v>-0.3683301659431667</v>
      </c>
      <c r="I38">
        <v>8.7472156863922818E-2</v>
      </c>
    </row>
    <row r="39" spans="2:9" x14ac:dyDescent="0.2">
      <c r="B39" t="s">
        <v>40</v>
      </c>
      <c r="C39" t="str">
        <f>VLOOKUP(B39,xwalk!$A$1:$B$66,2,FALSE)</f>
        <v>Montenegro</v>
      </c>
      <c r="D39">
        <v>0.51476266233516754</v>
      </c>
      <c r="E39">
        <v>0.45874330243123113</v>
      </c>
      <c r="F39">
        <v>-0.31140559047494892</v>
      </c>
      <c r="G39">
        <v>-0.24027081950074231</v>
      </c>
      <c r="H39">
        <v>-0.7550334818359099</v>
      </c>
      <c r="I39">
        <v>0.11079094697727129</v>
      </c>
    </row>
    <row r="40" spans="2:9" x14ac:dyDescent="0.2">
      <c r="B40" t="s">
        <v>48</v>
      </c>
      <c r="C40" t="str">
        <f>VLOOKUP(B40,xwalk!$A$1:$B$66,2,FALSE)</f>
        <v>Qatar</v>
      </c>
      <c r="D40">
        <v>0.76723499907506487</v>
      </c>
      <c r="E40">
        <v>-0.42199999999999999</v>
      </c>
      <c r="F40">
        <v>-0.22711659725663261</v>
      </c>
      <c r="G40">
        <v>-0.22561012326505009</v>
      </c>
      <c r="H40">
        <v>-0.99284512234011491</v>
      </c>
      <c r="I40">
        <v>7.2512367707609895E-2</v>
      </c>
    </row>
    <row r="41" spans="2:9" x14ac:dyDescent="0.2">
      <c r="B41" t="s">
        <v>6</v>
      </c>
      <c r="C41" t="str">
        <f>VLOOKUP(B41,xwalk!$A$1:$B$66,2,FALSE)</f>
        <v>Bulgaria</v>
      </c>
      <c r="D41">
        <v>0.73497780027858362</v>
      </c>
      <c r="E41">
        <v>0.50292528713921802</v>
      </c>
      <c r="F41">
        <v>-0.54654743051123256</v>
      </c>
      <c r="G41">
        <v>-0.2051594484866959</v>
      </c>
      <c r="H41">
        <v>-0.94013724876527949</v>
      </c>
      <c r="I41">
        <v>0.15636345450230535</v>
      </c>
    </row>
    <row r="42" spans="2:9" x14ac:dyDescent="0.2">
      <c r="B42" t="s">
        <v>58</v>
      </c>
      <c r="C42" t="str">
        <f>VLOOKUP(B42,xwalk!$A$1:$B$66,2,FALSE)</f>
        <v>Chinese Taipei</v>
      </c>
      <c r="D42">
        <v>0.63640856526405221</v>
      </c>
      <c r="E42">
        <v>0.68709479531849371</v>
      </c>
      <c r="F42">
        <v>-0.17480034719539209</v>
      </c>
      <c r="G42">
        <v>-0.19568058617570161</v>
      </c>
      <c r="H42">
        <v>-0.83208915143975382</v>
      </c>
      <c r="I42">
        <v>0.1087561783715764</v>
      </c>
    </row>
    <row r="43" spans="2:9" x14ac:dyDescent="0.2">
      <c r="B43" t="s">
        <v>16</v>
      </c>
      <c r="C43" t="str">
        <f>VLOOKUP(B43,xwalk!$A$1:$B$66,2,FALSE)</f>
        <v>Spain</v>
      </c>
      <c r="D43">
        <v>0.41650318930990721</v>
      </c>
      <c r="E43">
        <v>0.45000059411781412</v>
      </c>
      <c r="F43">
        <v>-0.105343697620371</v>
      </c>
      <c r="G43">
        <v>-0.17686062338417941</v>
      </c>
      <c r="H43">
        <v>-0.59336381269408656</v>
      </c>
      <c r="I43">
        <v>0.10672003244323099</v>
      </c>
    </row>
    <row r="44" spans="2:9" x14ac:dyDescent="0.2">
      <c r="B44" t="s">
        <v>31</v>
      </c>
      <c r="C44" t="str">
        <f>VLOOKUP(B44,xwalk!$A$1:$B$66,2,FALSE)</f>
        <v>Japan</v>
      </c>
      <c r="D44">
        <v>0.88441907118838026</v>
      </c>
      <c r="E44">
        <v>0.55664692044133468</v>
      </c>
      <c r="F44">
        <v>1.46975413355792E-2</v>
      </c>
      <c r="G44">
        <v>-0.15775858008426299</v>
      </c>
      <c r="H44">
        <v>-1.0421776512726433</v>
      </c>
      <c r="I44">
        <v>0.1191694864988494</v>
      </c>
    </row>
    <row r="45" spans="2:9" x14ac:dyDescent="0.2">
      <c r="B45" t="s">
        <v>52</v>
      </c>
      <c r="C45" t="str">
        <f>VLOOKUP(B45,xwalk!$A$1:$B$66,2,FALSE)</f>
        <v>Russian Federation</v>
      </c>
      <c r="D45">
        <v>0.33244547060127289</v>
      </c>
      <c r="E45">
        <v>0.48374850840838818</v>
      </c>
      <c r="F45">
        <v>-0.40286516131604938</v>
      </c>
      <c r="G45">
        <v>-0.15406202921452189</v>
      </c>
      <c r="H45">
        <v>-0.48650749981579477</v>
      </c>
      <c r="I45">
        <v>8.196114595778696E-2</v>
      </c>
    </row>
    <row r="46" spans="2:9" x14ac:dyDescent="0.2">
      <c r="B46" t="s">
        <v>61</v>
      </c>
      <c r="C46" t="str">
        <f>VLOOKUP(B46,xwalk!$A$1:$B$66,2,FALSE)</f>
        <v>Turkey</v>
      </c>
      <c r="D46">
        <v>0.60922646095628163</v>
      </c>
      <c r="E46">
        <v>0.54898414318894351</v>
      </c>
      <c r="F46">
        <v>-0.36349160608537351</v>
      </c>
      <c r="G46">
        <v>-0.1514879017456261</v>
      </c>
      <c r="H46">
        <v>-0.76071436270190773</v>
      </c>
      <c r="I46">
        <v>0.15518311976093774</v>
      </c>
    </row>
    <row r="47" spans="2:9" x14ac:dyDescent="0.2">
      <c r="B47" t="s">
        <v>33</v>
      </c>
      <c r="C47" t="str">
        <f>VLOOKUP(B47,xwalk!$A$1:$B$66,2,FALSE)</f>
        <v>Korea</v>
      </c>
      <c r="D47">
        <v>0.63443850451087147</v>
      </c>
      <c r="E47">
        <v>0.53528775890943781</v>
      </c>
      <c r="F47">
        <v>2.861727735927E-3</v>
      </c>
      <c r="G47">
        <v>-0.1114956636341613</v>
      </c>
      <c r="H47">
        <v>-0.74593416814503277</v>
      </c>
      <c r="I47">
        <v>0.13528231731122703</v>
      </c>
    </row>
    <row r="48" spans="2:9" x14ac:dyDescent="0.2">
      <c r="B48" t="s">
        <v>64</v>
      </c>
      <c r="C48" t="str">
        <f>VLOOKUP(B48,xwalk!$A$1:$B$66,2,FALSE)</f>
        <v>Viet Nam</v>
      </c>
      <c r="D48">
        <v>0.40005825021668878</v>
      </c>
      <c r="E48">
        <v>0.49342432156202543</v>
      </c>
      <c r="F48">
        <v>-0.14720007632083901</v>
      </c>
      <c r="G48">
        <v>-7.8330054089641998E-2</v>
      </c>
      <c r="H48">
        <v>-0.47838830430633078</v>
      </c>
      <c r="I48">
        <v>7.9563662169904154E-2</v>
      </c>
    </row>
    <row r="49" spans="2:9" x14ac:dyDescent="0.2">
      <c r="B49" t="s">
        <v>50</v>
      </c>
      <c r="C49" t="str">
        <f>VLOOKUP(B49,xwalk!$A$1:$B$66,2,FALSE)</f>
        <v>Perm(Russian Federation)</v>
      </c>
      <c r="D49">
        <v>0.21983143092236571</v>
      </c>
      <c r="E49">
        <v>0.4011139099471755</v>
      </c>
      <c r="F49">
        <v>-0.3864078652215428</v>
      </c>
      <c r="G49">
        <v>-6.0559422080351803E-2</v>
      </c>
      <c r="H49">
        <v>-0.28039085300271749</v>
      </c>
      <c r="I49">
        <v>0.22176631965827001</v>
      </c>
    </row>
    <row r="50" spans="2:9" x14ac:dyDescent="0.2">
      <c r="B50" t="s">
        <v>0</v>
      </c>
      <c r="C50" t="str">
        <f>VLOOKUP(B50,xwalk!$A$1:$B$66,2,FALSE)</f>
        <v>Albania</v>
      </c>
      <c r="D50">
        <v>0.53863167831761749</v>
      </c>
      <c r="E50">
        <v>0.45165166713035171</v>
      </c>
      <c r="F50">
        <v>-0.33576734049929807</v>
      </c>
      <c r="G50">
        <v>-5.0785775977892897E-2</v>
      </c>
      <c r="H50">
        <v>-0.5894174542955104</v>
      </c>
      <c r="I50">
        <v>0.12411498960909725</v>
      </c>
    </row>
    <row r="51" spans="2:9" x14ac:dyDescent="0.2">
      <c r="B51" t="s">
        <v>45</v>
      </c>
      <c r="C51" t="str">
        <f>VLOOKUP(B51,xwalk!$A$1:$B$66,2,FALSE)</f>
        <v>Peru</v>
      </c>
      <c r="D51">
        <v>0.49758716866897812</v>
      </c>
      <c r="E51">
        <v>0.450619995946693</v>
      </c>
      <c r="F51">
        <v>8.3155623637849896E-2</v>
      </c>
      <c r="G51">
        <v>-3.2095154190403999E-2</v>
      </c>
      <c r="H51">
        <v>-0.5296823228593821</v>
      </c>
      <c r="I51">
        <v>8.0920674818565963E-2</v>
      </c>
    </row>
    <row r="52" spans="2:9" x14ac:dyDescent="0.2">
      <c r="B52" t="s">
        <v>62</v>
      </c>
      <c r="C52" t="str">
        <f>VLOOKUP(B52,xwalk!$A$1:$B$66,2,FALSE)</f>
        <v>Uruguay</v>
      </c>
      <c r="D52">
        <v>0.71120259099001548</v>
      </c>
      <c r="E52">
        <v>0.67334944254420392</v>
      </c>
      <c r="F52">
        <v>-6.8249200327853199E-2</v>
      </c>
      <c r="G52">
        <v>5.8008104058812002E-3</v>
      </c>
      <c r="H52">
        <v>-0.70540178058413427</v>
      </c>
      <c r="I52">
        <v>0.13004338347020442</v>
      </c>
    </row>
    <row r="53" spans="2:9" x14ac:dyDescent="0.2">
      <c r="B53" t="s">
        <v>29</v>
      </c>
      <c r="C53" t="str">
        <f>VLOOKUP(B53,xwalk!$A$1:$B$66,2,FALSE)</f>
        <v>Italy</v>
      </c>
      <c r="D53">
        <v>0.46264765848921652</v>
      </c>
      <c r="E53">
        <v>0.42631952576142351</v>
      </c>
      <c r="F53">
        <v>-0.20629012136068281</v>
      </c>
      <c r="G53">
        <v>6.7026240360509998E-3</v>
      </c>
      <c r="H53">
        <v>-0.45594503445316553</v>
      </c>
      <c r="I53">
        <v>5.1837749831867418E-2</v>
      </c>
    </row>
    <row r="54" spans="2:9" x14ac:dyDescent="0.2">
      <c r="B54" t="s">
        <v>54</v>
      </c>
      <c r="C54" t="str">
        <f>VLOOKUP(B54,xwalk!$A$1:$B$66,2,FALSE)</f>
        <v>Serbia</v>
      </c>
      <c r="D54">
        <v>0.55487195246160681</v>
      </c>
      <c r="E54">
        <v>0.90390012390410746</v>
      </c>
      <c r="F54">
        <v>-0.38903622419743178</v>
      </c>
      <c r="G54">
        <v>7.3493299689230698E-2</v>
      </c>
      <c r="H54">
        <v>-0.48137865277237613</v>
      </c>
      <c r="I54">
        <v>0.10578921578357298</v>
      </c>
    </row>
    <row r="55" spans="2:9" x14ac:dyDescent="0.2">
      <c r="B55" t="s">
        <v>39</v>
      </c>
      <c r="C55" t="str">
        <f>VLOOKUP(B55,xwalk!$A$1:$B$66,2,FALSE)</f>
        <v>Mexico</v>
      </c>
      <c r="D55">
        <v>0.66690869695598287</v>
      </c>
      <c r="E55">
        <v>0.51463540353781689</v>
      </c>
      <c r="F55">
        <v>1.847202003497E-3</v>
      </c>
      <c r="G55">
        <v>8.0318138369321807E-2</v>
      </c>
      <c r="H55">
        <v>-0.58659055858666109</v>
      </c>
      <c r="I55">
        <v>3.7380533652596082E-2</v>
      </c>
    </row>
    <row r="56" spans="2:9" x14ac:dyDescent="0.2">
      <c r="B56" t="s">
        <v>19</v>
      </c>
      <c r="C56" t="str">
        <f>VLOOKUP(B56,xwalk!$A$1:$B$66,2,FALSE)</f>
        <v>France</v>
      </c>
      <c r="D56">
        <v>0.37343447554153752</v>
      </c>
      <c r="E56">
        <v>0.4626256482930296</v>
      </c>
      <c r="F56">
        <v>-0.27451310950344893</v>
      </c>
      <c r="G56">
        <v>0.10982525797790579</v>
      </c>
      <c r="H56">
        <v>-0.26360921756363176</v>
      </c>
      <c r="I56">
        <v>0.12416418615896924</v>
      </c>
    </row>
    <row r="57" spans="2:9" x14ac:dyDescent="0.2">
      <c r="B57" t="s">
        <v>11</v>
      </c>
      <c r="C57" t="str">
        <f>VLOOKUP(B57,xwalk!$A$1:$B$66,2,FALSE)</f>
        <v>Colombia</v>
      </c>
      <c r="D57">
        <v>0.4766767669704336</v>
      </c>
      <c r="E57">
        <v>0.54429809635014303</v>
      </c>
      <c r="F57">
        <v>-0.12252638487624461</v>
      </c>
      <c r="G57">
        <v>0.1322209569166119</v>
      </c>
      <c r="H57">
        <v>-0.3444558100538217</v>
      </c>
      <c r="I57">
        <v>7.5847646129736268E-2</v>
      </c>
    </row>
    <row r="58" spans="2:9" x14ac:dyDescent="0.2">
      <c r="B58" t="s">
        <v>41</v>
      </c>
      <c r="C58" t="str">
        <f>VLOOKUP(B58,xwalk!$A$1:$B$66,2,FALSE)</f>
        <v>Malaysia</v>
      </c>
      <c r="D58">
        <v>0.60891512809767778</v>
      </c>
      <c r="E58">
        <v>0.71691962485301597</v>
      </c>
      <c r="F58">
        <v>-4.9739877069777803E-2</v>
      </c>
      <c r="G58">
        <v>0.1698154288163703</v>
      </c>
      <c r="H58">
        <v>-0.43909969928130749</v>
      </c>
      <c r="I58">
        <v>7.431084815089882E-2</v>
      </c>
    </row>
    <row r="59" spans="2:9" x14ac:dyDescent="0.2">
      <c r="B59" t="s">
        <v>51</v>
      </c>
      <c r="C59" t="str">
        <f>VLOOKUP(B59,xwalk!$A$1:$B$66,2,FALSE)</f>
        <v>Romania</v>
      </c>
      <c r="D59">
        <v>0.64020562307527806</v>
      </c>
      <c r="E59">
        <v>0.1590025699234644</v>
      </c>
      <c r="F59">
        <v>-0.1995274795940572</v>
      </c>
      <c r="G59">
        <v>0.1789217241471534</v>
      </c>
      <c r="H59">
        <v>-0.46128389892812466</v>
      </c>
      <c r="I59">
        <v>9.3084133954951756E-2</v>
      </c>
    </row>
    <row r="60" spans="2:9" x14ac:dyDescent="0.2">
      <c r="B60" t="s">
        <v>10</v>
      </c>
      <c r="C60" t="str">
        <f>VLOOKUP(B60,xwalk!$A$1:$B$66,2,FALSE)</f>
        <v>Chile</v>
      </c>
      <c r="D60">
        <v>0.55290144362429716</v>
      </c>
      <c r="E60">
        <v>0.42962842921968769</v>
      </c>
      <c r="F60">
        <v>0.21042537905520839</v>
      </c>
      <c r="G60">
        <v>0.2110084100996574</v>
      </c>
      <c r="H60">
        <v>-0.34189303352463973</v>
      </c>
      <c r="I60">
        <v>6.8833461036119883E-2</v>
      </c>
    </row>
    <row r="61" spans="2:9" x14ac:dyDescent="0.2">
      <c r="B61" t="s">
        <v>25</v>
      </c>
      <c r="C61" t="str">
        <f>VLOOKUP(B61,xwalk!$A$1:$B$66,2,FALSE)</f>
        <v>Indonesia</v>
      </c>
      <c r="D61">
        <v>0.43754452548691009</v>
      </c>
      <c r="E61">
        <v>0.42750476778871521</v>
      </c>
      <c r="F61">
        <v>-8.9441877344360293E-2</v>
      </c>
      <c r="G61">
        <v>0.21276733711516971</v>
      </c>
      <c r="H61">
        <v>-0.22477718837174038</v>
      </c>
      <c r="I61">
        <v>6.7846127569626755E-2</v>
      </c>
    </row>
    <row r="62" spans="2:9" x14ac:dyDescent="0.2">
      <c r="B62" t="s">
        <v>2</v>
      </c>
      <c r="C62" t="str">
        <f>VLOOKUP(B62,xwalk!$A$1:$B$66,2,FALSE)</f>
        <v>Argentina</v>
      </c>
      <c r="D62">
        <v>0.73685226817826643</v>
      </c>
      <c r="E62">
        <v>0.82895238542433802</v>
      </c>
      <c r="F62">
        <v>0.24355776270725379</v>
      </c>
      <c r="G62">
        <v>0.25877532211795251</v>
      </c>
      <c r="H62">
        <v>-0.47807694606031392</v>
      </c>
      <c r="I62">
        <v>7.5474404929508007E-2</v>
      </c>
    </row>
    <row r="63" spans="2:9" x14ac:dyDescent="0.2">
      <c r="B63" t="s">
        <v>60</v>
      </c>
      <c r="C63" t="str">
        <f>VLOOKUP(B63,xwalk!$A$1:$B$66,2,FALSE)</f>
        <v>Tunisia</v>
      </c>
      <c r="D63">
        <v>0.79923692632377341</v>
      </c>
      <c r="E63">
        <v>0.72087909513014192</v>
      </c>
      <c r="F63">
        <v>0.50684862445860468</v>
      </c>
      <c r="G63">
        <v>0.29065805914631548</v>
      </c>
      <c r="H63">
        <v>-0.50857886717745793</v>
      </c>
      <c r="I63">
        <v>9.5273847052803312E-2</v>
      </c>
    </row>
    <row r="64" spans="2:9" x14ac:dyDescent="0.2">
      <c r="B64" t="s">
        <v>12</v>
      </c>
      <c r="C64" t="str">
        <f>VLOOKUP(B64,xwalk!$A$1:$B$66,2,FALSE)</f>
        <v>Costa Rica</v>
      </c>
      <c r="D64">
        <v>0.61792441466405257</v>
      </c>
      <c r="E64">
        <v>0.74427679107047018</v>
      </c>
      <c r="F64">
        <v>0.4640726317052159</v>
      </c>
      <c r="G64">
        <v>0.29124657878485871</v>
      </c>
      <c r="H64">
        <v>-0.32667783587919386</v>
      </c>
      <c r="I64">
        <v>0.11807045178835786</v>
      </c>
    </row>
    <row r="65" spans="2:9" x14ac:dyDescent="0.2">
      <c r="B65" t="s">
        <v>7</v>
      </c>
      <c r="C65" t="str">
        <f>VLOOKUP(B65,xwalk!$A$1:$B$66,2,FALSE)</f>
        <v>Brazil</v>
      </c>
      <c r="D65">
        <v>0.74101765841853018</v>
      </c>
      <c r="E65">
        <v>1.0479423845526561</v>
      </c>
      <c r="F65">
        <v>0.17564302199346449</v>
      </c>
      <c r="G65">
        <v>0.29729319350188471</v>
      </c>
      <c r="H65">
        <v>-0.44372446491664547</v>
      </c>
      <c r="I65">
        <v>5.3153255018490747E-2</v>
      </c>
    </row>
    <row r="66" spans="2:9" x14ac:dyDescent="0.2">
      <c r="B66" t="s">
        <v>30</v>
      </c>
      <c r="C66" t="str">
        <f>VLOOKUP(B66,xwalk!$A$1:$B$66,2,FALSE)</f>
        <v>Jordan</v>
      </c>
      <c r="D66">
        <v>0.83226375375916606</v>
      </c>
      <c r="E66">
        <v>0.41106046735860602</v>
      </c>
      <c r="F66">
        <v>0.27640826419928438</v>
      </c>
      <c r="G66">
        <v>0.33984820729010001</v>
      </c>
      <c r="H66">
        <v>-0.49241554646906605</v>
      </c>
      <c r="I66">
        <v>8.46755677102322E-2</v>
      </c>
    </row>
    <row r="67" spans="2:9" x14ac:dyDescent="0.2">
      <c r="B67" t="s">
        <v>59</v>
      </c>
      <c r="C67" t="str">
        <f>VLOOKUP(B67,xwalk!$A$1:$B$66,2,FALSE)</f>
        <v>Thailand</v>
      </c>
      <c r="D67">
        <v>0.5288102898966387</v>
      </c>
      <c r="E67">
        <v>0.37014252999703068</v>
      </c>
      <c r="F67">
        <v>0.26207047469628802</v>
      </c>
      <c r="G67">
        <v>0.38862511502820551</v>
      </c>
      <c r="H67">
        <v>-0.14018517486843318</v>
      </c>
      <c r="I67">
        <v>6.8624056744486045E-2</v>
      </c>
    </row>
  </sheetData>
  <autoFilter ref="B3:I3">
    <sortState ref="B4:I67">
      <sortCondition ref="G3"/>
    </sortState>
  </autoFilter>
  <phoneticPr fontId="0" type="noConversion"/>
  <pageMargins left="0.75" right="0.75" top="1" bottom="1" header="0.5" footer="0.5"/>
  <headerFooter alignWithMargins="0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8"/>
  <sheetViews>
    <sheetView workbookViewId="0"/>
  </sheetViews>
  <sheetFormatPr defaultRowHeight="12.75" x14ac:dyDescent="0.2"/>
  <sheetData>
    <row r="2" spans="2:12" x14ac:dyDescent="0.2">
      <c r="C2" t="s">
        <v>86</v>
      </c>
      <c r="D2" t="s">
        <v>86</v>
      </c>
      <c r="E2" t="s">
        <v>89</v>
      </c>
      <c r="F2" t="s">
        <v>89</v>
      </c>
      <c r="G2" t="s">
        <v>90</v>
      </c>
      <c r="H2" t="s">
        <v>90</v>
      </c>
      <c r="I2" t="s">
        <v>91</v>
      </c>
      <c r="J2" t="s">
        <v>91</v>
      </c>
      <c r="K2" t="s">
        <v>92</v>
      </c>
      <c r="L2" t="s">
        <v>92</v>
      </c>
    </row>
    <row r="3" spans="2:12" x14ac:dyDescent="0.2">
      <c r="C3" t="s">
        <v>107</v>
      </c>
      <c r="D3" t="s">
        <v>88</v>
      </c>
      <c r="E3" t="s">
        <v>107</v>
      </c>
      <c r="F3" t="s">
        <v>88</v>
      </c>
      <c r="G3" t="s">
        <v>107</v>
      </c>
      <c r="H3" t="s">
        <v>88</v>
      </c>
      <c r="I3" t="s">
        <v>107</v>
      </c>
      <c r="J3" t="s">
        <v>88</v>
      </c>
      <c r="K3" t="s">
        <v>107</v>
      </c>
      <c r="L3" t="s">
        <v>88</v>
      </c>
    </row>
    <row r="4" spans="2:12" x14ac:dyDescent="0.2">
      <c r="B4" t="s">
        <v>0</v>
      </c>
      <c r="C4">
        <v>0.53863167831761749</v>
      </c>
      <c r="D4">
        <v>9.1779890766239408E-2</v>
      </c>
      <c r="E4">
        <v>0</v>
      </c>
      <c r="G4">
        <v>-0.33576734049929807</v>
      </c>
      <c r="H4">
        <v>0.14994114549534909</v>
      </c>
      <c r="I4">
        <v>-5.0785775977892897E-2</v>
      </c>
      <c r="J4">
        <v>9.7422329458492274E-2</v>
      </c>
      <c r="K4">
        <v>-0.5894174542955104</v>
      </c>
      <c r="L4">
        <v>0.12411498960909725</v>
      </c>
    </row>
    <row r="5" spans="2:12" x14ac:dyDescent="0.2">
      <c r="B5" t="s">
        <v>1</v>
      </c>
      <c r="C5">
        <v>0.5499094349486966</v>
      </c>
      <c r="D5">
        <v>5.8409128570347482E-2</v>
      </c>
      <c r="E5">
        <v>0.57340084380151357</v>
      </c>
      <c r="F5">
        <v>0.11214558490706539</v>
      </c>
      <c r="G5">
        <v>-0.5253048979134527</v>
      </c>
      <c r="H5">
        <v>0.11627308881893395</v>
      </c>
      <c r="I5">
        <v>-0.30152072811374669</v>
      </c>
      <c r="J5">
        <v>5.51810109843692E-2</v>
      </c>
      <c r="K5">
        <v>-0.85143016306244323</v>
      </c>
      <c r="L5">
        <v>7.7907493186193832E-2</v>
      </c>
    </row>
    <row r="6" spans="2:12" x14ac:dyDescent="0.2">
      <c r="B6" t="s">
        <v>2</v>
      </c>
      <c r="C6">
        <v>0.73685226817826643</v>
      </c>
      <c r="D6">
        <v>5.4102362403687654E-2</v>
      </c>
      <c r="E6">
        <v>0</v>
      </c>
      <c r="G6">
        <v>0.24355776270725379</v>
      </c>
      <c r="H6">
        <v>0.18030968008697856</v>
      </c>
      <c r="I6">
        <v>0.25877532211795251</v>
      </c>
      <c r="J6">
        <v>7.9960060773829097E-2</v>
      </c>
      <c r="K6">
        <v>-0.47807694606031392</v>
      </c>
      <c r="L6">
        <v>7.5474404929508007E-2</v>
      </c>
    </row>
    <row r="7" spans="2:12" x14ac:dyDescent="0.2">
      <c r="B7" t="s">
        <v>3</v>
      </c>
      <c r="C7">
        <v>0.39011582323188831</v>
      </c>
      <c r="D7">
        <v>4.2134193080991748E-2</v>
      </c>
      <c r="E7">
        <v>0</v>
      </c>
      <c r="G7">
        <v>-0.6543319346341363</v>
      </c>
      <c r="H7">
        <v>0.12496761132817288</v>
      </c>
      <c r="I7">
        <v>-0.4236548102211779</v>
      </c>
      <c r="J7">
        <v>5.1654600099968716E-2</v>
      </c>
      <c r="K7">
        <v>-0.81377063345306622</v>
      </c>
      <c r="L7">
        <v>5.9866280142290916E-2</v>
      </c>
    </row>
    <row r="8" spans="2:12" x14ac:dyDescent="0.2">
      <c r="B8" t="s">
        <v>4</v>
      </c>
      <c r="C8">
        <v>0.1039646466632035</v>
      </c>
      <c r="D8">
        <v>0.10720556723128154</v>
      </c>
      <c r="E8">
        <v>-0.26750413422924813</v>
      </c>
      <c r="F8">
        <v>0.18310116217954117</v>
      </c>
      <c r="G8">
        <v>-0.67903200264396979</v>
      </c>
      <c r="H8">
        <v>0.15530680930018761</v>
      </c>
      <c r="I8">
        <v>-0.98238073356937095</v>
      </c>
      <c r="J8">
        <v>0.1059451004543845</v>
      </c>
      <c r="K8">
        <v>-1.0863453802325744</v>
      </c>
      <c r="L8">
        <v>0.14810621321315795</v>
      </c>
    </row>
    <row r="9" spans="2:12" x14ac:dyDescent="0.2">
      <c r="B9" t="s">
        <v>5</v>
      </c>
      <c r="C9">
        <v>0.1131760277331532</v>
      </c>
      <c r="D9">
        <v>0.10571509700310047</v>
      </c>
      <c r="E9">
        <v>5.5603021324273298E-2</v>
      </c>
      <c r="F9">
        <v>9.3549575680638902E-2</v>
      </c>
      <c r="G9">
        <v>-0.327440001413833</v>
      </c>
      <c r="H9">
        <v>9.072297026053644E-2</v>
      </c>
      <c r="I9">
        <v>-0.31663915051649227</v>
      </c>
      <c r="J9">
        <v>7.5925816396060858E-2</v>
      </c>
      <c r="K9">
        <v>-0.42981517824964549</v>
      </c>
      <c r="L9">
        <v>0.12317596139264594</v>
      </c>
    </row>
    <row r="10" spans="2:12" x14ac:dyDescent="0.2">
      <c r="B10" t="s">
        <v>6</v>
      </c>
      <c r="C10">
        <v>0.73497780027858362</v>
      </c>
      <c r="D10">
        <v>0.10442440105566518</v>
      </c>
      <c r="E10">
        <v>0</v>
      </c>
      <c r="G10">
        <v>-0.54654743051123256</v>
      </c>
      <c r="H10">
        <v>0.12054728332267158</v>
      </c>
      <c r="I10">
        <v>-0.2051594484866959</v>
      </c>
      <c r="J10">
        <v>0.10590967887126473</v>
      </c>
      <c r="K10">
        <v>-0.94013724876527949</v>
      </c>
      <c r="L10">
        <v>0.15636345450230535</v>
      </c>
    </row>
    <row r="11" spans="2:12" x14ac:dyDescent="0.2">
      <c r="B11" t="s">
        <v>7</v>
      </c>
      <c r="C11">
        <v>0.74101765841853018</v>
      </c>
      <c r="D11">
        <v>3.2993057919143906E-2</v>
      </c>
      <c r="E11">
        <v>1.0479423845526561</v>
      </c>
      <c r="F11">
        <v>0.15437858206451444</v>
      </c>
      <c r="G11">
        <v>0.17564302199346449</v>
      </c>
      <c r="H11">
        <v>8.8495462184138271E-2</v>
      </c>
      <c r="I11">
        <v>0.29729319350188471</v>
      </c>
      <c r="J11">
        <v>4.8561499357088284E-2</v>
      </c>
      <c r="K11">
        <v>-0.44372446491664547</v>
      </c>
      <c r="L11">
        <v>5.3153255018490747E-2</v>
      </c>
    </row>
    <row r="12" spans="2:12" x14ac:dyDescent="0.2">
      <c r="B12" t="s">
        <v>8</v>
      </c>
      <c r="C12">
        <v>0.41945038511271332</v>
      </c>
      <c r="D12">
        <v>5.2199137523029744E-2</v>
      </c>
      <c r="E12">
        <v>0.37631517830764438</v>
      </c>
      <c r="F12">
        <v>0.14117012441407287</v>
      </c>
      <c r="G12">
        <v>-0.70015927578209769</v>
      </c>
      <c r="H12">
        <v>9.7060425113357898E-2</v>
      </c>
      <c r="I12">
        <v>-0.62444830940807516</v>
      </c>
      <c r="J12">
        <v>5.6699453294998745E-2</v>
      </c>
      <c r="K12">
        <v>-1.0438986945207884</v>
      </c>
      <c r="L12">
        <v>8.7483361289550921E-2</v>
      </c>
    </row>
    <row r="13" spans="2:12" x14ac:dyDescent="0.2">
      <c r="B13" t="s">
        <v>9</v>
      </c>
      <c r="C13">
        <v>-0.25274774092922769</v>
      </c>
      <c r="D13">
        <v>7.836402371395941E-2</v>
      </c>
      <c r="E13">
        <v>-0.1791276516598595</v>
      </c>
      <c r="F13">
        <v>0.16673258433273785</v>
      </c>
      <c r="G13">
        <v>-0.75891370516788392</v>
      </c>
      <c r="H13">
        <v>0.11057864583418971</v>
      </c>
      <c r="I13">
        <v>-0.64108396927829636</v>
      </c>
      <c r="J13">
        <v>6.9615018749865087E-2</v>
      </c>
      <c r="K13">
        <v>-0.38833622834906867</v>
      </c>
      <c r="L13">
        <v>9.8447987915449411E-2</v>
      </c>
    </row>
    <row r="14" spans="2:12" x14ac:dyDescent="0.2">
      <c r="B14" t="s">
        <v>10</v>
      </c>
      <c r="C14">
        <v>0.55290144362429716</v>
      </c>
      <c r="D14">
        <v>5.1896086536202417E-2</v>
      </c>
      <c r="E14">
        <v>0</v>
      </c>
      <c r="G14">
        <v>0.21042537905520839</v>
      </c>
      <c r="H14">
        <v>0.11086048053950551</v>
      </c>
      <c r="I14">
        <v>0.2110084100996574</v>
      </c>
      <c r="J14">
        <v>5.6035398680300899E-2</v>
      </c>
      <c r="K14">
        <v>-0.34189303352463973</v>
      </c>
      <c r="L14">
        <v>6.8833461036119883E-2</v>
      </c>
    </row>
    <row r="15" spans="2:12" x14ac:dyDescent="0.2">
      <c r="B15" t="s">
        <v>11</v>
      </c>
      <c r="C15">
        <v>0.4766767669704336</v>
      </c>
      <c r="D15">
        <v>5.8740019379203874E-2</v>
      </c>
      <c r="E15">
        <v>0</v>
      </c>
      <c r="G15">
        <v>-0.12252638487624461</v>
      </c>
      <c r="H15">
        <v>0.12345685411542288</v>
      </c>
      <c r="I15">
        <v>0.1322209569166119</v>
      </c>
      <c r="J15">
        <v>5.9106908936752967E-2</v>
      </c>
      <c r="K15">
        <v>-0.3444558100538217</v>
      </c>
      <c r="L15">
        <v>7.5847646129736268E-2</v>
      </c>
    </row>
    <row r="16" spans="2:12" x14ac:dyDescent="0.2">
      <c r="B16" t="s">
        <v>12</v>
      </c>
      <c r="C16">
        <v>0.61792441466405257</v>
      </c>
      <c r="D16">
        <v>8.2482906696278391E-2</v>
      </c>
      <c r="E16">
        <v>0</v>
      </c>
      <c r="G16">
        <v>0</v>
      </c>
      <c r="I16">
        <v>0.29124657878485871</v>
      </c>
      <c r="J16">
        <v>8.3151155140151575E-2</v>
      </c>
      <c r="K16">
        <v>-0.32667783587919386</v>
      </c>
      <c r="L16">
        <v>0.11807045178835786</v>
      </c>
    </row>
    <row r="17" spans="2:12" x14ac:dyDescent="0.2">
      <c r="B17" t="s">
        <v>13</v>
      </c>
      <c r="C17">
        <v>0.4417826036566499</v>
      </c>
      <c r="D17">
        <v>9.2287108912873728E-2</v>
      </c>
      <c r="E17">
        <v>0.1020548925421343</v>
      </c>
      <c r="F17">
        <v>0.1368808559584829</v>
      </c>
      <c r="G17">
        <v>-0.42472325087709728</v>
      </c>
      <c r="H17">
        <v>0.10796259386319956</v>
      </c>
      <c r="I17">
        <v>-0.56220677476550551</v>
      </c>
      <c r="J17">
        <v>8.9293033222865761E-2</v>
      </c>
      <c r="K17">
        <v>-1.0039893784221554</v>
      </c>
      <c r="L17">
        <v>0.12721864314574657</v>
      </c>
    </row>
    <row r="18" spans="2:12" x14ac:dyDescent="0.2">
      <c r="B18" t="s">
        <v>14</v>
      </c>
      <c r="C18">
        <v>6.6585057197319095E-2</v>
      </c>
      <c r="D18">
        <v>0.12242244369013734</v>
      </c>
      <c r="E18">
        <v>7.6742292502200896E-2</v>
      </c>
      <c r="F18">
        <v>0.1560610638685091</v>
      </c>
      <c r="G18">
        <v>-1.100052260197417</v>
      </c>
      <c r="H18">
        <v>0.21297160492762024</v>
      </c>
      <c r="I18">
        <v>-0.83318039168837121</v>
      </c>
      <c r="J18">
        <v>0.10948942725420904</v>
      </c>
      <c r="K18">
        <v>-0.89976544888569032</v>
      </c>
      <c r="L18">
        <v>0.16860997294797447</v>
      </c>
    </row>
    <row r="19" spans="2:12" x14ac:dyDescent="0.2">
      <c r="B19" t="s">
        <v>15</v>
      </c>
      <c r="C19">
        <v>6.7933059748652797E-2</v>
      </c>
      <c r="D19">
        <v>8.071836563029032E-2</v>
      </c>
      <c r="E19">
        <v>0</v>
      </c>
      <c r="G19">
        <v>0</v>
      </c>
      <c r="I19">
        <v>-1.0319509217004981</v>
      </c>
      <c r="J19">
        <v>7.8526931942191389E-2</v>
      </c>
      <c r="K19">
        <v>-1.0998839814491508</v>
      </c>
      <c r="L19">
        <v>0.12292676249601264</v>
      </c>
    </row>
    <row r="20" spans="2:12" x14ac:dyDescent="0.2">
      <c r="B20" t="s">
        <v>16</v>
      </c>
      <c r="C20">
        <v>0.41650318930990721</v>
      </c>
      <c r="D20">
        <v>7.8315965632310358E-2</v>
      </c>
      <c r="E20">
        <v>0.45000059411781412</v>
      </c>
      <c r="F20">
        <v>8.8071438362410728E-2</v>
      </c>
      <c r="G20">
        <v>-0.105343697620371</v>
      </c>
      <c r="H20">
        <v>7.4003390846063569E-2</v>
      </c>
      <c r="I20">
        <v>-0.17686062338417941</v>
      </c>
      <c r="J20">
        <v>6.2022043337053689E-2</v>
      </c>
      <c r="K20">
        <v>-0.59336381269408656</v>
      </c>
      <c r="L20">
        <v>0.10672003244323099</v>
      </c>
    </row>
    <row r="21" spans="2:12" x14ac:dyDescent="0.2">
      <c r="B21" t="s">
        <v>17</v>
      </c>
      <c r="C21">
        <v>-4.5625000946703902E-2</v>
      </c>
      <c r="D21">
        <v>7.3584203152132988E-2</v>
      </c>
      <c r="E21">
        <v>0</v>
      </c>
      <c r="G21">
        <v>-0.98993372572784799</v>
      </c>
      <c r="H21">
        <v>0.17425496203675889</v>
      </c>
      <c r="I21">
        <v>-0.5016614434542378</v>
      </c>
      <c r="J21">
        <v>8.8514937895622925E-2</v>
      </c>
      <c r="K21">
        <v>-0.45603644250753389</v>
      </c>
      <c r="L21">
        <v>0.11748124313221221</v>
      </c>
    </row>
    <row r="22" spans="2:12" x14ac:dyDescent="0.2">
      <c r="B22" t="s">
        <v>18</v>
      </c>
      <c r="C22">
        <v>-0.10162875271262189</v>
      </c>
      <c r="D22">
        <v>5.9169664050495389E-2</v>
      </c>
      <c r="E22">
        <v>-0.24538902017746819</v>
      </c>
      <c r="F22">
        <v>0.3218897943706322</v>
      </c>
      <c r="G22">
        <v>-0.95877835245478038</v>
      </c>
      <c r="H22">
        <v>0.11765169493373219</v>
      </c>
      <c r="I22">
        <v>-0.81696294405594516</v>
      </c>
      <c r="J22">
        <v>5.9141768408747707E-2</v>
      </c>
      <c r="K22">
        <v>-0.71533419134332332</v>
      </c>
      <c r="L22">
        <v>9.1682675133176711E-2</v>
      </c>
    </row>
    <row r="23" spans="2:12" x14ac:dyDescent="0.2">
      <c r="B23" t="s">
        <v>19</v>
      </c>
      <c r="C23">
        <v>0.37343447554153752</v>
      </c>
      <c r="D23">
        <v>8.7274091676224352E-2</v>
      </c>
      <c r="E23">
        <v>0.4626256482930296</v>
      </c>
      <c r="F23">
        <v>0.1318415791223784</v>
      </c>
      <c r="G23">
        <v>-0.27451310950344893</v>
      </c>
      <c r="H23">
        <v>0.14763421150191339</v>
      </c>
      <c r="I23">
        <v>0.10982525797790579</v>
      </c>
      <c r="J23">
        <v>9.295690258223889E-2</v>
      </c>
      <c r="K23">
        <v>-0.26360921756363176</v>
      </c>
      <c r="L23">
        <v>0.12416418615896924</v>
      </c>
    </row>
    <row r="24" spans="2:12" x14ac:dyDescent="0.2">
      <c r="B24" t="s">
        <v>20</v>
      </c>
      <c r="C24">
        <v>0.16121707108725239</v>
      </c>
      <c r="D24">
        <v>6.8318866205074866E-2</v>
      </c>
      <c r="E24">
        <v>0</v>
      </c>
      <c r="G24">
        <v>-0.82947201572996565</v>
      </c>
      <c r="H24">
        <v>0.23438797568821709</v>
      </c>
      <c r="I24">
        <v>-0.72569500121323538</v>
      </c>
      <c r="J24">
        <v>5.9005762142311631E-2</v>
      </c>
      <c r="K24">
        <v>-0.88691207230048774</v>
      </c>
      <c r="L24">
        <v>7.5353783020494419E-2</v>
      </c>
    </row>
    <row r="25" spans="2:12" x14ac:dyDescent="0.2">
      <c r="B25" t="s">
        <v>21</v>
      </c>
      <c r="C25">
        <v>0.60619575541542481</v>
      </c>
      <c r="D25">
        <v>7.1204188316927416E-2</v>
      </c>
      <c r="E25">
        <v>0.23297963958992349</v>
      </c>
      <c r="F25">
        <v>0.15845143734886752</v>
      </c>
      <c r="G25">
        <v>-0.22682931828362091</v>
      </c>
      <c r="H25">
        <v>0.17690781831756766</v>
      </c>
      <c r="I25">
        <v>-0.36681650403909261</v>
      </c>
      <c r="J25">
        <v>6.2799194812851442E-2</v>
      </c>
      <c r="K25">
        <v>-0.97301225945451741</v>
      </c>
      <c r="L25">
        <v>0.10932525747471095</v>
      </c>
    </row>
    <row r="26" spans="2:12" x14ac:dyDescent="0.2">
      <c r="B26" t="s">
        <v>22</v>
      </c>
      <c r="C26">
        <v>0.44304038559696468</v>
      </c>
      <c r="D26">
        <v>8.2124620379053298E-2</v>
      </c>
      <c r="E26">
        <v>0</v>
      </c>
      <c r="G26">
        <v>-0.38463991356984117</v>
      </c>
      <c r="H26">
        <v>9.3013661481124804E-2</v>
      </c>
      <c r="I26">
        <v>-0.25705076740792099</v>
      </c>
      <c r="J26">
        <v>8.376025936133015E-2</v>
      </c>
      <c r="K26">
        <v>-0.70009115300488567</v>
      </c>
      <c r="L26">
        <v>0.11790491036490514</v>
      </c>
    </row>
    <row r="27" spans="2:12" x14ac:dyDescent="0.2">
      <c r="B27" t="s">
        <v>23</v>
      </c>
      <c r="C27">
        <v>0.46674578755438773</v>
      </c>
      <c r="D27">
        <v>9.5142376310529728E-2</v>
      </c>
      <c r="E27">
        <v>0.44731351267157032</v>
      </c>
      <c r="F27">
        <v>0.15663962116405658</v>
      </c>
      <c r="G27">
        <v>-0.3666026150030518</v>
      </c>
      <c r="H27">
        <v>0.10577319032145804</v>
      </c>
      <c r="I27">
        <v>-0.31283397198974677</v>
      </c>
      <c r="J27">
        <v>8.451005803879752E-2</v>
      </c>
      <c r="K27">
        <v>-0.7795797595441345</v>
      </c>
      <c r="L27">
        <v>0.1269925287273328</v>
      </c>
    </row>
    <row r="28" spans="2:12" x14ac:dyDescent="0.2">
      <c r="B28" t="s">
        <v>24</v>
      </c>
      <c r="C28">
        <v>0.2426643345992692</v>
      </c>
      <c r="D28">
        <v>0.1431059077420494</v>
      </c>
      <c r="E28">
        <v>0.43789751778474251</v>
      </c>
      <c r="F28">
        <v>0.1214991967432829</v>
      </c>
      <c r="G28">
        <v>-0.69382167558338503</v>
      </c>
      <c r="H28">
        <v>0.10443560539719715</v>
      </c>
      <c r="I28">
        <v>-0.41781260805799658</v>
      </c>
      <c r="J28">
        <v>8.9176267624758984E-2</v>
      </c>
      <c r="K28">
        <v>-0.66047694265726575</v>
      </c>
      <c r="L28">
        <v>0.17236312759464412</v>
      </c>
    </row>
    <row r="29" spans="2:12" x14ac:dyDescent="0.2">
      <c r="B29" t="s">
        <v>25</v>
      </c>
      <c r="C29">
        <v>0.43754452548691009</v>
      </c>
      <c r="D29">
        <v>4.5442174638465831E-2</v>
      </c>
      <c r="E29">
        <v>0</v>
      </c>
      <c r="G29">
        <v>0</v>
      </c>
      <c r="I29">
        <v>0.21276733711516971</v>
      </c>
      <c r="J29">
        <v>4.6815968809218504E-2</v>
      </c>
      <c r="K29">
        <v>-0.22477718837174038</v>
      </c>
      <c r="L29">
        <v>6.7846127569626755E-2</v>
      </c>
    </row>
    <row r="30" spans="2:12" x14ac:dyDescent="0.2">
      <c r="B30" t="s">
        <v>26</v>
      </c>
      <c r="C30">
        <v>0.52167156557284722</v>
      </c>
      <c r="D30">
        <v>6.9995845529311915E-2</v>
      </c>
      <c r="E30">
        <v>0</v>
      </c>
      <c r="G30">
        <v>0</v>
      </c>
      <c r="I30">
        <v>-0.2775219487386521</v>
      </c>
      <c r="J30">
        <v>7.9421821092950845E-2</v>
      </c>
      <c r="K30">
        <v>-0.79919351431149932</v>
      </c>
      <c r="L30">
        <v>9.563728932577531E-2</v>
      </c>
    </row>
    <row r="31" spans="2:12" x14ac:dyDescent="0.2">
      <c r="B31" t="s">
        <v>27</v>
      </c>
      <c r="C31">
        <v>-1.42667543253118E-2</v>
      </c>
      <c r="D31">
        <v>9.596211925964046E-2</v>
      </c>
      <c r="E31">
        <v>0</v>
      </c>
      <c r="G31">
        <v>0</v>
      </c>
      <c r="I31">
        <v>-0.7292433133426558</v>
      </c>
      <c r="J31">
        <v>8.9365642937980258E-2</v>
      </c>
      <c r="K31">
        <v>-0.71497655901734403</v>
      </c>
      <c r="L31">
        <v>0.13232285585358988</v>
      </c>
    </row>
    <row r="32" spans="2:12" x14ac:dyDescent="0.2">
      <c r="B32" t="s">
        <v>28</v>
      </c>
      <c r="C32">
        <v>0.20648825386729239</v>
      </c>
      <c r="D32">
        <v>9.2921591140505119E-2</v>
      </c>
      <c r="E32">
        <v>0.21313631657592139</v>
      </c>
      <c r="F32">
        <v>0.31558924319371362</v>
      </c>
      <c r="G32">
        <v>-0.53808602904226488</v>
      </c>
      <c r="H32">
        <v>0.31535717352430076</v>
      </c>
      <c r="I32">
        <v>-0.42493415857565259</v>
      </c>
      <c r="J32">
        <v>7.8278082645365496E-2</v>
      </c>
      <c r="K32">
        <v>-0.63142241244294495</v>
      </c>
      <c r="L32">
        <v>0.12546483195605543</v>
      </c>
    </row>
    <row r="33" spans="2:12" x14ac:dyDescent="0.2">
      <c r="B33" t="s">
        <v>29</v>
      </c>
      <c r="C33">
        <v>0.46264765848921652</v>
      </c>
      <c r="D33">
        <v>3.7427560070056549E-2</v>
      </c>
      <c r="E33">
        <v>0.42631952576142351</v>
      </c>
      <c r="F33">
        <v>9.9424284466700971E-2</v>
      </c>
      <c r="G33">
        <v>-0.20629012136068281</v>
      </c>
      <c r="H33">
        <v>4.5860172076859065E-2</v>
      </c>
      <c r="I33">
        <v>6.7026240360509998E-3</v>
      </c>
      <c r="J33">
        <v>4.0667532756795507E-2</v>
      </c>
      <c r="K33">
        <v>-0.45594503445316553</v>
      </c>
      <c r="L33">
        <v>5.1837749831867418E-2</v>
      </c>
    </row>
    <row r="34" spans="2:12" x14ac:dyDescent="0.2">
      <c r="B34" t="s">
        <v>30</v>
      </c>
      <c r="C34">
        <v>0.83226375375916606</v>
      </c>
      <c r="D34">
        <v>6.4257181204642536E-2</v>
      </c>
      <c r="E34">
        <v>0</v>
      </c>
      <c r="G34">
        <v>0</v>
      </c>
      <c r="I34">
        <v>0.33984820729010001</v>
      </c>
      <c r="J34">
        <v>5.5584735758074134E-2</v>
      </c>
      <c r="K34">
        <v>-0.49241554646906605</v>
      </c>
      <c r="L34">
        <v>8.46755677102322E-2</v>
      </c>
    </row>
    <row r="35" spans="2:12" x14ac:dyDescent="0.2">
      <c r="B35" t="s">
        <v>31</v>
      </c>
      <c r="C35">
        <v>0.88441907118838026</v>
      </c>
      <c r="D35">
        <v>9.2213088475845681E-2</v>
      </c>
      <c r="E35">
        <v>0.55664692044133468</v>
      </c>
      <c r="F35">
        <v>0.1224945760889339</v>
      </c>
      <c r="G35">
        <v>1.46975413355792E-2</v>
      </c>
      <c r="H35">
        <v>0.1323691844262862</v>
      </c>
      <c r="I35">
        <v>-0.15775858008426299</v>
      </c>
      <c r="J35">
        <v>6.6205701103738371E-2</v>
      </c>
      <c r="K35">
        <v>-1.0421776512726433</v>
      </c>
      <c r="L35">
        <v>0.1191694864988494</v>
      </c>
    </row>
    <row r="36" spans="2:12" x14ac:dyDescent="0.2">
      <c r="B36" t="s">
        <v>32</v>
      </c>
      <c r="C36">
        <v>0.33511021334510371</v>
      </c>
      <c r="D36">
        <v>6.4003709616927418E-2</v>
      </c>
      <c r="E36">
        <v>0</v>
      </c>
      <c r="G36">
        <v>0</v>
      </c>
      <c r="I36">
        <v>-0.37261441965891962</v>
      </c>
      <c r="J36">
        <v>7.3212786132640775E-2</v>
      </c>
      <c r="K36">
        <v>-0.70772463300402333</v>
      </c>
      <c r="L36">
        <v>9.9557696853627392E-2</v>
      </c>
    </row>
    <row r="37" spans="2:12" x14ac:dyDescent="0.2">
      <c r="B37" t="s">
        <v>33</v>
      </c>
      <c r="C37">
        <v>0.63443850451087147</v>
      </c>
      <c r="D37">
        <v>0.11682307492674693</v>
      </c>
      <c r="E37">
        <v>0.53528775890943781</v>
      </c>
      <c r="F37">
        <v>9.315440543363139E-2</v>
      </c>
      <c r="G37">
        <v>2.861727735927E-3</v>
      </c>
      <c r="H37">
        <v>8.9130118092988458E-2</v>
      </c>
      <c r="I37">
        <v>-0.1114956636341613</v>
      </c>
      <c r="J37">
        <v>7.2781908149096727E-2</v>
      </c>
      <c r="K37">
        <v>-0.74593416814503277</v>
      </c>
      <c r="L37">
        <v>0.13528231731122703</v>
      </c>
    </row>
    <row r="38" spans="2:12" x14ac:dyDescent="0.2">
      <c r="B38" t="s">
        <v>34</v>
      </c>
      <c r="C38">
        <v>0</v>
      </c>
      <c r="E38">
        <v>0</v>
      </c>
      <c r="G38">
        <v>0</v>
      </c>
      <c r="I38">
        <v>0</v>
      </c>
      <c r="K38">
        <v>0</v>
      </c>
    </row>
    <row r="39" spans="2:12" x14ac:dyDescent="0.2">
      <c r="B39" t="s">
        <v>35</v>
      </c>
      <c r="C39">
        <v>0.20823682863434009</v>
      </c>
      <c r="D39">
        <v>8.6617949611632064E-2</v>
      </c>
      <c r="E39">
        <v>0.1109769546244502</v>
      </c>
      <c r="F39">
        <v>0.13583680738097922</v>
      </c>
      <c r="G39">
        <v>-0.65837419148177057</v>
      </c>
      <c r="H39">
        <v>0.22806924541496945</v>
      </c>
      <c r="I39">
        <v>-0.34597309020853079</v>
      </c>
      <c r="J39">
        <v>8.9866671053053515E-2</v>
      </c>
      <c r="K39">
        <v>-0.55420991884287085</v>
      </c>
      <c r="L39">
        <v>0.1186517848287589</v>
      </c>
    </row>
    <row r="40" spans="2:12" x14ac:dyDescent="0.2">
      <c r="B40" t="s">
        <v>36</v>
      </c>
      <c r="C40">
        <v>9.9637988433394706E-2</v>
      </c>
      <c r="D40">
        <v>8.3181002768928008E-2</v>
      </c>
      <c r="E40">
        <v>0</v>
      </c>
      <c r="G40">
        <v>-0.4148265518878636</v>
      </c>
      <c r="H40">
        <v>0.15144527249586145</v>
      </c>
      <c r="I40">
        <v>-0.53983684407146448</v>
      </c>
      <c r="J40">
        <v>7.6563897540370712E-2</v>
      </c>
      <c r="K40">
        <v>-0.63947483250485915</v>
      </c>
      <c r="L40">
        <v>0.11649925486506679</v>
      </c>
    </row>
    <row r="41" spans="2:12" x14ac:dyDescent="0.2">
      <c r="B41" t="s">
        <v>37</v>
      </c>
      <c r="C41">
        <v>0.313616032413219</v>
      </c>
      <c r="D41">
        <v>8.5237780140016109E-2</v>
      </c>
      <c r="E41">
        <v>0.44551473564901728</v>
      </c>
      <c r="F41">
        <v>0.13245809985882082</v>
      </c>
      <c r="G41">
        <v>-0.57535071794025405</v>
      </c>
      <c r="H41">
        <v>0.16801589820788126</v>
      </c>
      <c r="I41">
        <v>-0.2476768333876449</v>
      </c>
      <c r="J41">
        <v>6.8255208790779606E-2</v>
      </c>
      <c r="K41">
        <v>-0.5612928658008639</v>
      </c>
      <c r="L41">
        <v>0.11671417656372932</v>
      </c>
    </row>
    <row r="42" spans="2:12" x14ac:dyDescent="0.2">
      <c r="B42" t="s">
        <v>38</v>
      </c>
      <c r="C42">
        <v>0.50725768889102307</v>
      </c>
      <c r="D42">
        <v>7.688503882967565E-2</v>
      </c>
      <c r="E42">
        <v>0.35626040724020608</v>
      </c>
      <c r="F42">
        <v>0.11427081060006301</v>
      </c>
      <c r="G42">
        <v>2.3289419565515401E-2</v>
      </c>
      <c r="H42">
        <v>0.24258041076826836</v>
      </c>
      <c r="I42">
        <v>-0.40618128929171349</v>
      </c>
      <c r="J42">
        <v>7.3246725959044717E-2</v>
      </c>
      <c r="K42">
        <v>-0.91343897818273656</v>
      </c>
      <c r="L42">
        <v>0.11578227277042581</v>
      </c>
    </row>
    <row r="43" spans="2:12" x14ac:dyDescent="0.2">
      <c r="B43" t="s">
        <v>39</v>
      </c>
      <c r="C43">
        <v>0.66690869695598287</v>
      </c>
      <c r="D43">
        <v>2.9857208115510445E-2</v>
      </c>
      <c r="E43">
        <v>0.51463540353781689</v>
      </c>
      <c r="F43">
        <v>0.15930895989103822</v>
      </c>
      <c r="G43">
        <v>1.847202003497E-3</v>
      </c>
      <c r="H43">
        <v>8.8707637623505864E-2</v>
      </c>
      <c r="I43">
        <v>8.0318138369321807E-2</v>
      </c>
      <c r="J43">
        <v>2.6224949050518389E-2</v>
      </c>
      <c r="K43">
        <v>-0.58659055858666109</v>
      </c>
      <c r="L43">
        <v>3.7380533652596082E-2</v>
      </c>
    </row>
    <row r="44" spans="2:12" x14ac:dyDescent="0.2">
      <c r="B44" t="s">
        <v>40</v>
      </c>
      <c r="C44">
        <v>0.51476266233516754</v>
      </c>
      <c r="D44">
        <v>8.4558787047518236E-2</v>
      </c>
      <c r="E44">
        <v>0</v>
      </c>
      <c r="G44">
        <v>0</v>
      </c>
      <c r="I44">
        <v>-0.24027081950074231</v>
      </c>
      <c r="J44">
        <v>7.773440520655174E-2</v>
      </c>
      <c r="K44">
        <v>-0.7550334818359099</v>
      </c>
      <c r="L44">
        <v>0.11079094697727129</v>
      </c>
    </row>
    <row r="45" spans="2:12" x14ac:dyDescent="0.2">
      <c r="B45" t="s">
        <v>41</v>
      </c>
      <c r="C45">
        <v>0.60891512809767778</v>
      </c>
      <c r="D45">
        <v>5.3130601300352548E-2</v>
      </c>
      <c r="E45">
        <v>0</v>
      </c>
      <c r="G45">
        <v>0</v>
      </c>
      <c r="I45">
        <v>0.1698154288163703</v>
      </c>
      <c r="J45">
        <v>5.9478483707422022E-2</v>
      </c>
      <c r="K45">
        <v>-0.43909969928130749</v>
      </c>
      <c r="L45">
        <v>7.431084815089882E-2</v>
      </c>
    </row>
    <row r="46" spans="2:12" x14ac:dyDescent="0.2">
      <c r="B46" t="s">
        <v>42</v>
      </c>
      <c r="C46">
        <v>-0.35752618699166189</v>
      </c>
      <c r="D46">
        <v>0.10258320851968329</v>
      </c>
      <c r="E46">
        <v>0</v>
      </c>
      <c r="G46">
        <v>-0.92206589642902015</v>
      </c>
      <c r="H46">
        <v>0.14362119402511109</v>
      </c>
      <c r="I46">
        <v>-0.83740302728506255</v>
      </c>
      <c r="J46">
        <v>8.8066356594086542E-2</v>
      </c>
      <c r="K46">
        <v>-0.47987684029340066</v>
      </c>
      <c r="L46">
        <v>0.14663250939128963</v>
      </c>
    </row>
    <row r="47" spans="2:12" x14ac:dyDescent="0.2">
      <c r="B47" t="s">
        <v>43</v>
      </c>
    </row>
    <row r="48" spans="2:12" x14ac:dyDescent="0.2">
      <c r="B48" t="s">
        <v>44</v>
      </c>
      <c r="C48">
        <v>0.43187379090655892</v>
      </c>
      <c r="D48">
        <v>6.9091946521256789E-2</v>
      </c>
      <c r="E48">
        <v>0</v>
      </c>
      <c r="G48">
        <v>0</v>
      </c>
      <c r="I48">
        <v>-0.4442777782231932</v>
      </c>
      <c r="J48">
        <v>6.5722024021160855E-2</v>
      </c>
      <c r="K48">
        <v>-0.87615156912975212</v>
      </c>
      <c r="L48">
        <v>8.8626276913388452E-2</v>
      </c>
    </row>
    <row r="49" spans="2:12" x14ac:dyDescent="0.2">
      <c r="B49" t="s">
        <v>45</v>
      </c>
      <c r="C49">
        <v>0.49758716866897812</v>
      </c>
      <c r="D49">
        <v>4.8138182994047755E-2</v>
      </c>
      <c r="E49">
        <v>0</v>
      </c>
      <c r="G49">
        <v>8.3155623637849896E-2</v>
      </c>
      <c r="H49">
        <v>0.18147291802335991</v>
      </c>
      <c r="I49">
        <v>-3.2095154190403999E-2</v>
      </c>
      <c r="J49">
        <v>6.0628413689434876E-2</v>
      </c>
      <c r="K49">
        <v>-0.5296823228593821</v>
      </c>
      <c r="L49">
        <v>8.0920674818565963E-2</v>
      </c>
    </row>
    <row r="50" spans="2:12" x14ac:dyDescent="0.2">
      <c r="B50" t="s">
        <v>46</v>
      </c>
      <c r="C50">
        <v>0.50216645842641527</v>
      </c>
      <c r="D50">
        <v>0.10293935455028673</v>
      </c>
      <c r="E50">
        <v>0</v>
      </c>
      <c r="G50">
        <v>0</v>
      </c>
      <c r="I50">
        <v>-0.58644863552693582</v>
      </c>
      <c r="J50">
        <v>7.9988975668708703E-2</v>
      </c>
      <c r="K50">
        <v>-1.0886150939533512</v>
      </c>
      <c r="L50">
        <v>0.11445195206560596</v>
      </c>
    </row>
    <row r="51" spans="2:12" x14ac:dyDescent="0.2">
      <c r="B51" t="s">
        <v>47</v>
      </c>
      <c r="C51">
        <v>0.121053143933714</v>
      </c>
      <c r="D51">
        <v>6.7049185825241386E-2</v>
      </c>
      <c r="E51">
        <v>0</v>
      </c>
      <c r="G51">
        <v>-0.44820577316469279</v>
      </c>
      <c r="H51">
        <v>7.6611651895592547E-2</v>
      </c>
      <c r="I51">
        <v>-0.2472770220094527</v>
      </c>
      <c r="J51">
        <v>7.3608348573381666E-2</v>
      </c>
      <c r="K51">
        <v>-0.3683301659431667</v>
      </c>
      <c r="L51">
        <v>8.7472156863922818E-2</v>
      </c>
    </row>
    <row r="52" spans="2:12" x14ac:dyDescent="0.2">
      <c r="B52" t="s">
        <v>48</v>
      </c>
      <c r="C52">
        <v>0.76723499907506487</v>
      </c>
      <c r="D52">
        <v>4.4417571758076611E-2</v>
      </c>
      <c r="E52">
        <v>0</v>
      </c>
      <c r="G52">
        <v>-0.22711659725663261</v>
      </c>
      <c r="H52">
        <v>0.11587450308177541</v>
      </c>
      <c r="I52">
        <v>-0.22561012326505009</v>
      </c>
      <c r="J52">
        <v>5.6193864826647989E-2</v>
      </c>
      <c r="K52">
        <v>-0.99284512234011491</v>
      </c>
      <c r="L52">
        <v>7.2512367707609895E-2</v>
      </c>
    </row>
    <row r="53" spans="2:12" x14ac:dyDescent="0.2">
      <c r="B53" t="s">
        <v>49</v>
      </c>
      <c r="C53">
        <v>0.21750998367444821</v>
      </c>
      <c r="D53">
        <v>7.559022975845904E-2</v>
      </c>
      <c r="E53">
        <v>0.47641012752689782</v>
      </c>
      <c r="F53">
        <v>0.1151516365236188</v>
      </c>
      <c r="G53">
        <v>-0.35370294038578137</v>
      </c>
      <c r="H53">
        <v>0.10888732211135031</v>
      </c>
      <c r="I53">
        <v>-0.31885655719107442</v>
      </c>
      <c r="J53">
        <v>7.3416115574606186E-2</v>
      </c>
      <c r="K53">
        <v>-0.5363665408655226</v>
      </c>
      <c r="L53">
        <v>0.11452793164109551</v>
      </c>
    </row>
    <row r="54" spans="2:12" x14ac:dyDescent="0.2">
      <c r="B54" t="s">
        <v>50</v>
      </c>
      <c r="C54">
        <v>0.21983143092236571</v>
      </c>
      <c r="D54">
        <v>0.14216121372209786</v>
      </c>
      <c r="E54">
        <v>0</v>
      </c>
      <c r="G54">
        <v>0</v>
      </c>
      <c r="I54">
        <v>-6.0559422080351803E-2</v>
      </c>
      <c r="J54">
        <v>0.19729125387133745</v>
      </c>
      <c r="K54">
        <v>-0.28039085300271749</v>
      </c>
      <c r="L54">
        <v>0.22176631965827001</v>
      </c>
    </row>
    <row r="55" spans="2:12" x14ac:dyDescent="0.2">
      <c r="B55" t="s">
        <v>51</v>
      </c>
      <c r="C55">
        <v>0.64020562307527806</v>
      </c>
      <c r="D55">
        <v>6.4400214574569417E-2</v>
      </c>
      <c r="E55">
        <v>0</v>
      </c>
      <c r="G55">
        <v>-0.1995274795940572</v>
      </c>
      <c r="H55">
        <v>0.19984563710449232</v>
      </c>
      <c r="I55">
        <v>0.1789217241471534</v>
      </c>
      <c r="J55">
        <v>6.2052237352083497E-2</v>
      </c>
      <c r="K55">
        <v>-0.46128389892812466</v>
      </c>
      <c r="L55">
        <v>9.3084133954951756E-2</v>
      </c>
    </row>
    <row r="56" spans="2:12" x14ac:dyDescent="0.2">
      <c r="B56" t="s">
        <v>52</v>
      </c>
      <c r="C56">
        <v>0.33244547060127289</v>
      </c>
      <c r="D56">
        <v>6.3265529349239596E-2</v>
      </c>
      <c r="E56">
        <v>0</v>
      </c>
      <c r="G56">
        <v>0</v>
      </c>
      <c r="I56">
        <v>-0.15406202921452189</v>
      </c>
      <c r="J56">
        <v>5.9356300235232994E-2</v>
      </c>
      <c r="K56">
        <v>-0.48650749981579477</v>
      </c>
      <c r="L56">
        <v>8.196114595778696E-2</v>
      </c>
    </row>
    <row r="57" spans="2:12" x14ac:dyDescent="0.2">
      <c r="B57" t="s">
        <v>53</v>
      </c>
      <c r="C57">
        <v>0.56976826519058343</v>
      </c>
      <c r="D57">
        <v>6.7668076326715731E-2</v>
      </c>
      <c r="E57">
        <v>0</v>
      </c>
      <c r="G57">
        <v>-0.23138113827051601</v>
      </c>
      <c r="H57">
        <v>0.15234371166154978</v>
      </c>
      <c r="I57">
        <v>-0.39853397568843552</v>
      </c>
      <c r="J57">
        <v>5.9339992527364077E-2</v>
      </c>
      <c r="K57">
        <v>-0.96830224087901895</v>
      </c>
      <c r="L57">
        <v>9.5476020762351801E-2</v>
      </c>
    </row>
    <row r="58" spans="2:12" x14ac:dyDescent="0.2">
      <c r="B58" t="s">
        <v>54</v>
      </c>
      <c r="C58">
        <v>0.55487195246160681</v>
      </c>
      <c r="D58">
        <v>8.0273809876579838E-2</v>
      </c>
      <c r="E58">
        <v>0</v>
      </c>
      <c r="G58">
        <v>-0.38903622419743178</v>
      </c>
      <c r="H58">
        <v>0.17036300440972318</v>
      </c>
      <c r="I58">
        <v>7.3493299689230698E-2</v>
      </c>
      <c r="J58">
        <v>6.8063095252943712E-2</v>
      </c>
      <c r="K58">
        <v>-0.48137865277237613</v>
      </c>
      <c r="L58">
        <v>0.10578921578357298</v>
      </c>
    </row>
    <row r="59" spans="2:12" x14ac:dyDescent="0.2">
      <c r="B59" t="s">
        <v>55</v>
      </c>
      <c r="C59">
        <v>0.2605158251898303</v>
      </c>
      <c r="D59">
        <v>8.547230662902576E-2</v>
      </c>
      <c r="E59">
        <v>0.65649178017886489</v>
      </c>
      <c r="F59">
        <v>0.13379721276311302</v>
      </c>
      <c r="G59">
        <v>-0.53368079633537713</v>
      </c>
      <c r="H59">
        <v>0.14230471553780108</v>
      </c>
      <c r="I59">
        <v>-0.56316738277536971</v>
      </c>
      <c r="J59">
        <v>8.6580370681060906E-2</v>
      </c>
      <c r="K59">
        <v>-0.8236832079652</v>
      </c>
      <c r="L59">
        <v>0.12182112909860082</v>
      </c>
    </row>
    <row r="60" spans="2:12" x14ac:dyDescent="0.2">
      <c r="B60" t="s">
        <v>56</v>
      </c>
      <c r="C60">
        <v>0.3023635869297937</v>
      </c>
      <c r="D60">
        <v>9.1792522434728144E-2</v>
      </c>
      <c r="E60">
        <v>1.4729142487388601E-2</v>
      </c>
      <c r="F60">
        <v>0.20855984681571937</v>
      </c>
      <c r="G60">
        <v>-0.18563648990629719</v>
      </c>
      <c r="H60">
        <v>0.19252436262085298</v>
      </c>
      <c r="I60">
        <v>-0.33817580179440448</v>
      </c>
      <c r="J60">
        <v>9.054367555348862E-2</v>
      </c>
      <c r="K60">
        <v>-0.64053938872419813</v>
      </c>
      <c r="L60">
        <v>0.1340113110673527</v>
      </c>
    </row>
    <row r="61" spans="2:12" x14ac:dyDescent="0.2">
      <c r="B61" t="s">
        <v>57</v>
      </c>
      <c r="C61">
        <v>-0.23386791149961231</v>
      </c>
      <c r="D61">
        <v>9.3865513782687954E-2</v>
      </c>
      <c r="E61">
        <v>0</v>
      </c>
      <c r="G61">
        <v>0</v>
      </c>
      <c r="I61">
        <v>-0.67111521671199637</v>
      </c>
      <c r="J61">
        <v>6.1430547479205747E-2</v>
      </c>
      <c r="K61">
        <v>-0.43724730521238409</v>
      </c>
      <c r="L61">
        <v>0.10460357744977902</v>
      </c>
    </row>
    <row r="62" spans="2:12" x14ac:dyDescent="0.2">
      <c r="B62" t="s">
        <v>58</v>
      </c>
      <c r="C62">
        <v>0.63640856526405221</v>
      </c>
      <c r="D62">
        <v>8.2510353202429859E-2</v>
      </c>
      <c r="E62">
        <v>0.68709479531849371</v>
      </c>
      <c r="F62">
        <v>0.1183748449780417</v>
      </c>
      <c r="G62">
        <v>-0.17480034719539209</v>
      </c>
      <c r="H62">
        <v>9.7442049390953342E-2</v>
      </c>
      <c r="I62">
        <v>-0.19568058617570161</v>
      </c>
      <c r="J62">
        <v>7.6996615785729208E-2</v>
      </c>
      <c r="K62">
        <v>-0.83208915143975382</v>
      </c>
      <c r="L62">
        <v>0.1087561783715764</v>
      </c>
    </row>
    <row r="63" spans="2:12" x14ac:dyDescent="0.2">
      <c r="B63" t="s">
        <v>59</v>
      </c>
      <c r="C63">
        <v>0.5288102898966387</v>
      </c>
      <c r="D63">
        <v>5.1729682219652198E-2</v>
      </c>
      <c r="E63">
        <v>0</v>
      </c>
      <c r="G63">
        <v>0.26207047469628802</v>
      </c>
      <c r="H63">
        <v>9.9013335617684176E-2</v>
      </c>
      <c r="I63">
        <v>0.38862511502820551</v>
      </c>
      <c r="J63">
        <v>4.377109049877527E-2</v>
      </c>
      <c r="K63">
        <v>-0.14018517486843318</v>
      </c>
      <c r="L63">
        <v>6.8624056744486045E-2</v>
      </c>
    </row>
    <row r="64" spans="2:12" x14ac:dyDescent="0.2">
      <c r="B64" t="s">
        <v>60</v>
      </c>
      <c r="C64">
        <v>0.79923692632377341</v>
      </c>
      <c r="D64">
        <v>5.8269143850795339E-2</v>
      </c>
      <c r="E64">
        <v>0</v>
      </c>
      <c r="G64">
        <v>0.50684862445860468</v>
      </c>
      <c r="H64">
        <v>0.16796402990362819</v>
      </c>
      <c r="I64">
        <v>0.29065805914631548</v>
      </c>
      <c r="J64">
        <v>7.4725483302393397E-2</v>
      </c>
      <c r="K64">
        <v>-0.50857886717745793</v>
      </c>
      <c r="L64">
        <v>9.5273847052803312E-2</v>
      </c>
    </row>
    <row r="65" spans="2:12" x14ac:dyDescent="0.2">
      <c r="B65" t="s">
        <v>61</v>
      </c>
      <c r="C65">
        <v>0.60922646095628163</v>
      </c>
      <c r="D65">
        <v>0.11083609484909673</v>
      </c>
      <c r="E65">
        <v>0.54898414318894351</v>
      </c>
      <c r="F65">
        <v>0.1151492489592822</v>
      </c>
      <c r="G65">
        <v>-0.36349160608537351</v>
      </c>
      <c r="H65">
        <v>0.15772216738458134</v>
      </c>
      <c r="I65">
        <v>-0.1514879017456261</v>
      </c>
      <c r="J65">
        <v>0.1052982493757197</v>
      </c>
      <c r="K65">
        <v>-0.76071436270190773</v>
      </c>
      <c r="L65">
        <v>0.15518311976093774</v>
      </c>
    </row>
    <row r="66" spans="2:12" x14ac:dyDescent="0.2">
      <c r="B66" t="s">
        <v>62</v>
      </c>
      <c r="C66">
        <v>0.71120259099001548</v>
      </c>
      <c r="D66">
        <v>9.4395392787025328E-2</v>
      </c>
      <c r="E66">
        <v>0</v>
      </c>
      <c r="G66">
        <v>-6.8249200327853199E-2</v>
      </c>
      <c r="H66">
        <v>0.15376636599933502</v>
      </c>
      <c r="I66">
        <v>5.8008104058812002E-3</v>
      </c>
      <c r="J66">
        <v>7.6595884519590846E-2</v>
      </c>
      <c r="K66">
        <v>-0.70540178058413427</v>
      </c>
      <c r="L66">
        <v>0.13004338347020442</v>
      </c>
    </row>
    <row r="67" spans="2:12" x14ac:dyDescent="0.2">
      <c r="B67" t="s">
        <v>63</v>
      </c>
      <c r="C67">
        <v>0.32663825227502541</v>
      </c>
      <c r="D67">
        <v>8.024566685634113E-2</v>
      </c>
      <c r="E67">
        <v>0</v>
      </c>
      <c r="G67">
        <v>-0.73459510721071197</v>
      </c>
      <c r="H67">
        <v>0.13593379443064979</v>
      </c>
      <c r="I67">
        <v>-0.75510450866476819</v>
      </c>
      <c r="J67">
        <v>7.8643857009006057E-2</v>
      </c>
      <c r="K67">
        <v>-1.0817427609397936</v>
      </c>
      <c r="L67">
        <v>0.11010871689861512</v>
      </c>
    </row>
    <row r="68" spans="2:12" x14ac:dyDescent="0.2">
      <c r="B68" t="s">
        <v>64</v>
      </c>
      <c r="C68">
        <v>0.40005825021668878</v>
      </c>
      <c r="D68">
        <v>4.8175024328823826E-2</v>
      </c>
      <c r="E68">
        <v>0.49342432156202543</v>
      </c>
      <c r="F68">
        <v>0.14387530417790598</v>
      </c>
      <c r="G68">
        <v>-0.14720007632083901</v>
      </c>
      <c r="H68">
        <v>9.5095369697296747E-2</v>
      </c>
      <c r="I68">
        <v>-7.8330054089641998E-2</v>
      </c>
      <c r="J68">
        <v>5.6960625087803932E-2</v>
      </c>
      <c r="K68">
        <v>-0.47838830430633078</v>
      </c>
      <c r="L68">
        <v>7.9563662169904154E-2</v>
      </c>
    </row>
  </sheetData>
  <phoneticPr fontId="0" type="noConversion"/>
  <pageMargins left="0.75" right="0.75" top="1" bottom="1" header="0.5" footer="0.5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67"/>
  <sheetViews>
    <sheetView topLeftCell="E4" workbookViewId="0">
      <selection activeCell="G67" sqref="G67"/>
    </sheetView>
  </sheetViews>
  <sheetFormatPr defaultRowHeight="12.75" x14ac:dyDescent="0.2"/>
  <sheetData>
    <row r="2" spans="2:9" x14ac:dyDescent="0.2">
      <c r="D2" t="s">
        <v>108</v>
      </c>
      <c r="E2" t="s">
        <v>108</v>
      </c>
      <c r="F2" t="s">
        <v>108</v>
      </c>
      <c r="G2" t="s">
        <v>108</v>
      </c>
      <c r="H2" t="s">
        <v>108</v>
      </c>
      <c r="I2" t="s">
        <v>88</v>
      </c>
    </row>
    <row r="3" spans="2:9" x14ac:dyDescent="0.2">
      <c r="D3" t="s">
        <v>86</v>
      </c>
      <c r="E3" t="s">
        <v>89</v>
      </c>
      <c r="F3" t="s">
        <v>90</v>
      </c>
      <c r="G3" t="s">
        <v>91</v>
      </c>
      <c r="H3" t="s">
        <v>92</v>
      </c>
      <c r="I3" t="s">
        <v>92</v>
      </c>
    </row>
    <row r="4" spans="2:9" x14ac:dyDescent="0.2">
      <c r="B4" t="s">
        <v>11</v>
      </c>
      <c r="C4" t="str">
        <f>VLOOKUP(B4,xwalk!$A$1:$B$66,2,FALSE)</f>
        <v>Colombia</v>
      </c>
      <c r="D4">
        <v>-0.66104698901715642</v>
      </c>
      <c r="E4">
        <v>-0.55436435954886476</v>
      </c>
      <c r="F4">
        <v>-8.2300031124827006E-2</v>
      </c>
      <c r="G4">
        <v>-0.18658356189131761</v>
      </c>
      <c r="H4">
        <v>0.47446342712583878</v>
      </c>
      <c r="I4">
        <v>8.6919246848483026E-2</v>
      </c>
    </row>
    <row r="5" spans="2:9" x14ac:dyDescent="0.2">
      <c r="B5" t="s">
        <v>25</v>
      </c>
      <c r="C5" t="str">
        <f>VLOOKUP(B5,xwalk!$A$1:$B$66,2,FALSE)</f>
        <v>Indonesia</v>
      </c>
      <c r="D5">
        <v>-0.43421725122455779</v>
      </c>
      <c r="E5">
        <v>-0.1083881593325187</v>
      </c>
      <c r="F5">
        <v>8.5149030807768103E-2</v>
      </c>
      <c r="G5">
        <v>-8.2167162494784493E-2</v>
      </c>
      <c r="H5">
        <v>0.35205008872977328</v>
      </c>
      <c r="I5">
        <v>6.8060590141130473E-2</v>
      </c>
    </row>
    <row r="6" spans="2:9" x14ac:dyDescent="0.2">
      <c r="B6" t="s">
        <v>2</v>
      </c>
      <c r="C6" t="str">
        <f>VLOOKUP(B6,xwalk!$A$1:$B$66,2,FALSE)</f>
        <v>Argentina</v>
      </c>
      <c r="D6">
        <v>-0.64330850062998446</v>
      </c>
      <c r="E6">
        <v>-0.34711276603280428</v>
      </c>
      <c r="F6">
        <v>-6.7747526094082106E-2</v>
      </c>
      <c r="G6">
        <v>-7.8301322902025405E-2</v>
      </c>
      <c r="H6">
        <v>0.56500717772795905</v>
      </c>
      <c r="I6">
        <v>0.11890632016540724</v>
      </c>
    </row>
    <row r="7" spans="2:9" x14ac:dyDescent="0.2">
      <c r="B7" t="s">
        <v>59</v>
      </c>
      <c r="C7" t="str">
        <f>VLOOKUP(B7,xwalk!$A$1:$B$66,2,FALSE)</f>
        <v>Thailand</v>
      </c>
      <c r="D7">
        <v>-0.56547233249025075</v>
      </c>
      <c r="E7">
        <v>-0.75215346480473888</v>
      </c>
      <c r="F7">
        <v>-4.00493387700867E-2</v>
      </c>
      <c r="G7">
        <v>-5.1240670583457798E-2</v>
      </c>
      <c r="H7">
        <v>0.51423166190679293</v>
      </c>
      <c r="I7">
        <v>5.6800793919385563E-2</v>
      </c>
    </row>
    <row r="8" spans="2:9" x14ac:dyDescent="0.2">
      <c r="B8" t="s">
        <v>7</v>
      </c>
      <c r="C8" t="str">
        <f>VLOOKUP(B8,xwalk!$A$1:$B$66,2,FALSE)</f>
        <v>Brazil</v>
      </c>
      <c r="D8">
        <v>-0.84706302849371939</v>
      </c>
      <c r="E8">
        <v>-0.35350746985582931</v>
      </c>
      <c r="F8">
        <v>0.1638895798052887</v>
      </c>
      <c r="G8">
        <v>-1.30003503064709E-2</v>
      </c>
      <c r="H8">
        <v>0.83406267818724844</v>
      </c>
      <c r="I8">
        <v>6.9624518699571619E-2</v>
      </c>
    </row>
    <row r="9" spans="2:9" x14ac:dyDescent="0.2">
      <c r="B9" t="s">
        <v>41</v>
      </c>
      <c r="C9" t="str">
        <f>VLOOKUP(B9,xwalk!$A$1:$B$66,2,FALSE)</f>
        <v>Malaysia</v>
      </c>
      <c r="D9">
        <v>-0.4922657485935979</v>
      </c>
      <c r="E9">
        <v>0.43598940290576838</v>
      </c>
      <c r="F9">
        <v>0.27157564809976409</v>
      </c>
      <c r="G9">
        <v>3.8609737548067999E-2</v>
      </c>
      <c r="H9">
        <v>0.53087548614166591</v>
      </c>
      <c r="I9">
        <v>8.6724308800770464E-2</v>
      </c>
    </row>
    <row r="10" spans="2:9" x14ac:dyDescent="0.2">
      <c r="B10" t="s">
        <v>60</v>
      </c>
      <c r="C10" t="str">
        <f>VLOOKUP(B10,xwalk!$A$1:$B$66,2,FALSE)</f>
        <v>Tunisia</v>
      </c>
      <c r="D10">
        <v>-0.58375628567068116</v>
      </c>
      <c r="E10">
        <v>-0.2202089815869834</v>
      </c>
      <c r="F10">
        <v>2.7012214014977599E-2</v>
      </c>
      <c r="G10">
        <v>4.6661250412139997E-2</v>
      </c>
      <c r="H10">
        <v>0.63041753608282114</v>
      </c>
      <c r="I10">
        <v>0.14642856203241053</v>
      </c>
    </row>
    <row r="11" spans="2:9" x14ac:dyDescent="0.2">
      <c r="B11" t="s">
        <v>12</v>
      </c>
      <c r="C11" t="str">
        <f>VLOOKUP(B11,xwalk!$A$1:$B$66,2,FALSE)</f>
        <v>Costa Rica</v>
      </c>
      <c r="D11">
        <v>-0.68157996950364641</v>
      </c>
      <c r="E11">
        <v>-0.65122324168536039</v>
      </c>
      <c r="F11">
        <v>-6.5894182258725897E-2</v>
      </c>
      <c r="G11">
        <v>9.2677077830999405E-2</v>
      </c>
      <c r="H11">
        <v>0.77425704733464584</v>
      </c>
      <c r="I11">
        <v>8.6762524132756966E-2</v>
      </c>
    </row>
    <row r="12" spans="2:9" x14ac:dyDescent="0.2">
      <c r="B12" t="s">
        <v>50</v>
      </c>
      <c r="C12" t="str">
        <f>VLOOKUP(B12,xwalk!$A$1:$B$66,2,FALSE)</f>
        <v>Perm(Russian Federation)</v>
      </c>
      <c r="D12">
        <v>-0.53315112380321017</v>
      </c>
      <c r="E12">
        <v>-0.8060055309978893</v>
      </c>
      <c r="F12">
        <v>0.36986639938913118</v>
      </c>
      <c r="G12">
        <v>9.6369112025676398E-2</v>
      </c>
      <c r="H12">
        <v>0.62952023582888661</v>
      </c>
      <c r="I12">
        <v>0.1658759811349983</v>
      </c>
    </row>
    <row r="13" spans="2:9" x14ac:dyDescent="0.2">
      <c r="B13" t="s">
        <v>62</v>
      </c>
      <c r="C13" t="str">
        <f>VLOOKUP(B13,xwalk!$A$1:$B$66,2,FALSE)</f>
        <v>Uruguay</v>
      </c>
      <c r="D13">
        <v>-0.58404624715995057</v>
      </c>
      <c r="E13">
        <v>-0.65881124385071377</v>
      </c>
      <c r="F13">
        <v>0.1928581125728768</v>
      </c>
      <c r="G13">
        <v>0.1083204860970147</v>
      </c>
      <c r="H13">
        <v>0.69236673325696529</v>
      </c>
      <c r="I13">
        <v>0.13598113288100638</v>
      </c>
    </row>
    <row r="14" spans="2:9" x14ac:dyDescent="0.2">
      <c r="B14" t="s">
        <v>40</v>
      </c>
      <c r="C14" t="str">
        <f>VLOOKUP(B14,xwalk!$A$1:$B$66,2,FALSE)</f>
        <v>Montenegro</v>
      </c>
      <c r="D14">
        <v>-0.73677391563552008</v>
      </c>
      <c r="E14">
        <v>-0.3199942881803412</v>
      </c>
      <c r="F14">
        <v>0.18458334229140241</v>
      </c>
      <c r="G14">
        <v>0.1361231638907307</v>
      </c>
      <c r="H14">
        <v>0.87289707952625073</v>
      </c>
      <c r="I14">
        <v>0.12389685447259396</v>
      </c>
    </row>
    <row r="15" spans="2:9" x14ac:dyDescent="0.2">
      <c r="B15" t="s">
        <v>6</v>
      </c>
      <c r="C15" t="str">
        <f>VLOOKUP(B15,xwalk!$A$1:$B$66,2,FALSE)</f>
        <v>Bulgaria</v>
      </c>
      <c r="D15">
        <v>-0.58235940255356222</v>
      </c>
      <c r="E15">
        <v>-0.14596780457627509</v>
      </c>
      <c r="F15">
        <v>0.57484014113028281</v>
      </c>
      <c r="G15">
        <v>0.14421432038088261</v>
      </c>
      <c r="H15">
        <v>0.72657372293444489</v>
      </c>
      <c r="I15">
        <v>0.17785522270160253</v>
      </c>
    </row>
    <row r="16" spans="2:9" x14ac:dyDescent="0.2">
      <c r="B16" t="s">
        <v>51</v>
      </c>
      <c r="C16" t="str">
        <f>VLOOKUP(B16,xwalk!$A$1:$B$66,2,FALSE)</f>
        <v>Romania</v>
      </c>
      <c r="D16">
        <v>-0.45636922375671879</v>
      </c>
      <c r="E16">
        <v>-0.45470451630616471</v>
      </c>
      <c r="F16">
        <v>0.49841874072615822</v>
      </c>
      <c r="G16">
        <v>0.17647015652765249</v>
      </c>
      <c r="H16">
        <v>0.63283938028437126</v>
      </c>
      <c r="I16">
        <v>9.1660437114301455E-2</v>
      </c>
    </row>
    <row r="17" spans="2:9" x14ac:dyDescent="0.2">
      <c r="B17" t="s">
        <v>64</v>
      </c>
      <c r="C17" t="str">
        <f>VLOOKUP(B17,xwalk!$A$1:$B$66,2,FALSE)</f>
        <v>Viet Nam</v>
      </c>
      <c r="D17">
        <v>-0.62679173175893521</v>
      </c>
      <c r="E17">
        <v>-0.51742863612370549</v>
      </c>
      <c r="F17">
        <v>0.23878502632950699</v>
      </c>
      <c r="G17">
        <v>0.1775829828264987</v>
      </c>
      <c r="H17">
        <v>0.80437471458543386</v>
      </c>
      <c r="I17">
        <v>7.4524527242548377E-2</v>
      </c>
    </row>
    <row r="18" spans="2:9" x14ac:dyDescent="0.2">
      <c r="B18" t="s">
        <v>52</v>
      </c>
      <c r="C18" t="str">
        <f>VLOOKUP(B18,xwalk!$A$1:$B$66,2,FALSE)</f>
        <v>Russian Federation</v>
      </c>
      <c r="D18">
        <v>-0.72611510481026231</v>
      </c>
      <c r="E18">
        <v>-0.66575341413603351</v>
      </c>
      <c r="F18">
        <v>0.42408617726563907</v>
      </c>
      <c r="G18">
        <v>0.18492045656753919</v>
      </c>
      <c r="H18">
        <v>0.91103556137780151</v>
      </c>
      <c r="I18">
        <v>9.2799656529897481E-2</v>
      </c>
    </row>
    <row r="19" spans="2:9" x14ac:dyDescent="0.2">
      <c r="B19" t="s">
        <v>10</v>
      </c>
      <c r="C19" t="str">
        <f>VLOOKUP(B19,xwalk!$A$1:$B$66,2,FALSE)</f>
        <v>Chile</v>
      </c>
      <c r="D19">
        <v>-0.74600380680870171</v>
      </c>
      <c r="E19">
        <v>-0.41984559295717372</v>
      </c>
      <c r="F19">
        <v>0.4021690303825442</v>
      </c>
      <c r="G19">
        <v>0.18973570571610079</v>
      </c>
      <c r="H19">
        <v>0.93573951252480247</v>
      </c>
      <c r="I19">
        <v>8.0482599225838447E-2</v>
      </c>
    </row>
    <row r="20" spans="2:9" x14ac:dyDescent="0.2">
      <c r="B20" t="s">
        <v>31</v>
      </c>
      <c r="C20" t="str">
        <f>VLOOKUP(B20,xwalk!$A$1:$B$66,2,FALSE)</f>
        <v>Japan</v>
      </c>
      <c r="D20">
        <v>-1.074136751633668</v>
      </c>
      <c r="E20">
        <v>-0.92787219427989798</v>
      </c>
      <c r="F20">
        <v>0.52123695423259353</v>
      </c>
      <c r="G20">
        <v>0.208426780873778</v>
      </c>
      <c r="H20">
        <v>1.282563532507446</v>
      </c>
      <c r="I20">
        <v>9.992802700877379E-2</v>
      </c>
    </row>
    <row r="21" spans="2:9" x14ac:dyDescent="0.2">
      <c r="B21" t="s">
        <v>45</v>
      </c>
      <c r="C21" t="str">
        <f>VLOOKUP(B21,xwalk!$A$1:$B$66,2,FALSE)</f>
        <v>Peru</v>
      </c>
      <c r="D21">
        <v>-0.42729437444631052</v>
      </c>
      <c r="E21">
        <v>-0.76243523254185785</v>
      </c>
      <c r="F21">
        <v>0.18910848882887871</v>
      </c>
      <c r="G21">
        <v>0.20931049958619369</v>
      </c>
      <c r="H21">
        <v>0.63660487403250421</v>
      </c>
      <c r="I21">
        <v>8.0272211375905428E-2</v>
      </c>
    </row>
    <row r="22" spans="2:9" x14ac:dyDescent="0.2">
      <c r="B22" t="s">
        <v>54</v>
      </c>
      <c r="C22" t="str">
        <f>VLOOKUP(B22,xwalk!$A$1:$B$66,2,FALSE)</f>
        <v>Serbia</v>
      </c>
      <c r="D22">
        <v>-0.75317070349552728</v>
      </c>
      <c r="E22">
        <v>-0.34193954538204618</v>
      </c>
      <c r="F22">
        <v>0.55613146393530155</v>
      </c>
      <c r="G22">
        <v>0.23942034063941961</v>
      </c>
      <c r="H22">
        <v>0.99259104413494692</v>
      </c>
      <c r="I22">
        <v>0.11286113502460011</v>
      </c>
    </row>
    <row r="23" spans="2:9" x14ac:dyDescent="0.2">
      <c r="B23" t="s">
        <v>57</v>
      </c>
      <c r="C23" t="str">
        <f>VLOOKUP(B23,xwalk!$A$1:$B$66,2,FALSE)</f>
        <v>Sweden</v>
      </c>
      <c r="D23">
        <v>-0.22265682264836961</v>
      </c>
      <c r="E23">
        <v>-0.4057073152718868</v>
      </c>
      <c r="F23">
        <v>0.66252431532864664</v>
      </c>
      <c r="G23">
        <v>0.2514841135481769</v>
      </c>
      <c r="H23">
        <v>0.47414093619654651</v>
      </c>
      <c r="I23">
        <v>0.10048416024613013</v>
      </c>
    </row>
    <row r="24" spans="2:9" x14ac:dyDescent="0.2">
      <c r="B24" t="s">
        <v>48</v>
      </c>
      <c r="C24" t="str">
        <f>VLOOKUP(B24,xwalk!$A$1:$B$66,2,FALSE)</f>
        <v>Qatar</v>
      </c>
      <c r="D24">
        <v>-0.30992435498171272</v>
      </c>
      <c r="E24">
        <v>-0.37121554220603459</v>
      </c>
      <c r="F24">
        <v>0.32059348416356281</v>
      </c>
      <c r="G24">
        <v>0.2613668153081396</v>
      </c>
      <c r="H24">
        <v>0.57129117028985232</v>
      </c>
      <c r="I24">
        <v>8.1706395049669756E-2</v>
      </c>
    </row>
    <row r="25" spans="2:9" x14ac:dyDescent="0.2">
      <c r="B25" t="s">
        <v>39</v>
      </c>
      <c r="C25" t="str">
        <f>VLOOKUP(B25,xwalk!$A$1:$B$66,2,FALSE)</f>
        <v>Mexico</v>
      </c>
      <c r="D25">
        <v>-0.55498875799209579</v>
      </c>
      <c r="E25">
        <v>-0.58396610581024699</v>
      </c>
      <c r="F25">
        <v>0.13541636671964211</v>
      </c>
      <c r="G25">
        <v>0.26611141084510559</v>
      </c>
      <c r="H25">
        <v>0.82110016883720138</v>
      </c>
      <c r="I25">
        <v>4.5821308769079971E-2</v>
      </c>
    </row>
    <row r="26" spans="2:9" x14ac:dyDescent="0.2">
      <c r="B26" t="s">
        <v>37</v>
      </c>
      <c r="C26" t="str">
        <f>VLOOKUP(B26,xwalk!$A$1:$B$66,2,FALSE)</f>
        <v>Latvia</v>
      </c>
      <c r="D26">
        <v>-0.64120407436801197</v>
      </c>
      <c r="E26">
        <v>-0.53750154420571095</v>
      </c>
      <c r="F26">
        <v>0.46350800633058697</v>
      </c>
      <c r="G26">
        <v>0.3329717492955151</v>
      </c>
      <c r="H26">
        <v>0.97417582366352706</v>
      </c>
      <c r="I26">
        <v>0.12473506307228112</v>
      </c>
    </row>
    <row r="27" spans="2:9" x14ac:dyDescent="0.2">
      <c r="B27" t="s">
        <v>42</v>
      </c>
      <c r="C27" t="str">
        <f>VLOOKUP(B27,xwalk!$A$1:$B$66,2,FALSE)</f>
        <v>Netherlands</v>
      </c>
      <c r="D27">
        <v>-0.79310884875069132</v>
      </c>
      <c r="E27">
        <v>-0.49500443083184031</v>
      </c>
      <c r="F27">
        <v>0.574486750421208</v>
      </c>
      <c r="G27">
        <v>0.34547155378082312</v>
      </c>
      <c r="H27">
        <v>1.1385804025315145</v>
      </c>
      <c r="I27">
        <v>0.11898528775309651</v>
      </c>
    </row>
    <row r="28" spans="2:9" x14ac:dyDescent="0.2">
      <c r="B28" t="s">
        <v>0</v>
      </c>
      <c r="C28" t="str">
        <f>VLOOKUP(B28,xwalk!$A$1:$B$66,2,FALSE)</f>
        <v>Albania</v>
      </c>
      <c r="D28">
        <v>-0.13204604529158359</v>
      </c>
      <c r="E28">
        <v>-0.22236577504370861</v>
      </c>
      <c r="F28">
        <v>0.49924298859935912</v>
      </c>
      <c r="G28">
        <v>0.36999897581864583</v>
      </c>
      <c r="H28">
        <v>0.50204502111022942</v>
      </c>
      <c r="I28">
        <v>0.11796045650724928</v>
      </c>
    </row>
    <row r="29" spans="2:9" x14ac:dyDescent="0.2">
      <c r="B29" t="s">
        <v>18</v>
      </c>
      <c r="C29" t="str">
        <f>VLOOKUP(B29,xwalk!$A$1:$B$66,2,FALSE)</f>
        <v>Finland</v>
      </c>
      <c r="D29">
        <v>-0.87828206611667547</v>
      </c>
      <c r="E29">
        <v>-0.74665099859696515</v>
      </c>
      <c r="F29">
        <v>0.49518256308859382</v>
      </c>
      <c r="G29">
        <v>0.40220349484994961</v>
      </c>
      <c r="H29">
        <v>1.280485560966625</v>
      </c>
      <c r="I29">
        <v>0.10025115381172113</v>
      </c>
    </row>
    <row r="30" spans="2:9" x14ac:dyDescent="0.2">
      <c r="B30" t="s">
        <v>30</v>
      </c>
      <c r="C30" t="str">
        <f>VLOOKUP(B30,xwalk!$A$1:$B$66,2,FALSE)</f>
        <v>Jordan</v>
      </c>
      <c r="D30">
        <v>-0.237408451904778</v>
      </c>
      <c r="E30">
        <v>-0.45987382404951371</v>
      </c>
      <c r="F30">
        <v>0.23168679132195319</v>
      </c>
      <c r="G30">
        <v>0.42000941150211052</v>
      </c>
      <c r="H30">
        <v>0.65741786340688857</v>
      </c>
      <c r="I30">
        <v>8.9621290762488606E-2</v>
      </c>
    </row>
    <row r="31" spans="2:9" x14ac:dyDescent="0.2">
      <c r="B31" t="s">
        <v>35</v>
      </c>
      <c r="C31" t="str">
        <f>VLOOKUP(B31,xwalk!$A$1:$B$66,2,FALSE)</f>
        <v>Lithuania</v>
      </c>
      <c r="D31">
        <v>-0.42230702785011759</v>
      </c>
      <c r="E31">
        <v>-0.16126126102823379</v>
      </c>
      <c r="F31">
        <v>0.73374493148901321</v>
      </c>
      <c r="G31">
        <v>0.42276618495175933</v>
      </c>
      <c r="H31">
        <v>0.84507321280187697</v>
      </c>
      <c r="I31">
        <v>0.10655360016243302</v>
      </c>
    </row>
    <row r="32" spans="2:9" x14ac:dyDescent="0.2">
      <c r="B32" t="s">
        <v>61</v>
      </c>
      <c r="C32" t="str">
        <f>VLOOKUP(B32,xwalk!$A$1:$B$66,2,FALSE)</f>
        <v>Turkey</v>
      </c>
      <c r="D32">
        <v>-0.54169557910019039</v>
      </c>
      <c r="E32">
        <v>-0.59469651156499514</v>
      </c>
      <c r="F32">
        <v>0.73625261869768266</v>
      </c>
      <c r="G32">
        <v>0.4745140647282457</v>
      </c>
      <c r="H32">
        <v>1.016209643828436</v>
      </c>
      <c r="I32">
        <v>0.1364830361431856</v>
      </c>
    </row>
    <row r="33" spans="2:9" x14ac:dyDescent="0.2">
      <c r="B33" t="s">
        <v>5</v>
      </c>
      <c r="C33" t="str">
        <f>VLOOKUP(B33,xwalk!$A$1:$B$66,2,FALSE)</f>
        <v>Belgium</v>
      </c>
      <c r="D33">
        <v>-0.79692191959333236</v>
      </c>
      <c r="E33">
        <v>-0.62360639911234839</v>
      </c>
      <c r="F33">
        <v>0.71490000664295017</v>
      </c>
      <c r="G33">
        <v>0.47950788370617181</v>
      </c>
      <c r="H33">
        <v>1.2764298032995041</v>
      </c>
      <c r="I33">
        <v>9.0809276876902337E-2</v>
      </c>
    </row>
    <row r="34" spans="2:9" x14ac:dyDescent="0.2">
      <c r="B34" t="s">
        <v>55</v>
      </c>
      <c r="C34" t="str">
        <f>VLOOKUP(B34,xwalk!$A$1:$B$66,2,FALSE)</f>
        <v>Slovak Republic</v>
      </c>
      <c r="D34">
        <v>-0.34541668602816372</v>
      </c>
      <c r="E34">
        <v>-0.2424338162875016</v>
      </c>
      <c r="F34">
        <v>0.57393002240302748</v>
      </c>
      <c r="G34">
        <v>0.48898181990530382</v>
      </c>
      <c r="H34">
        <v>0.83439850593346754</v>
      </c>
      <c r="I34">
        <v>0.13658831009117248</v>
      </c>
    </row>
    <row r="35" spans="2:9" x14ac:dyDescent="0.2">
      <c r="B35" t="s">
        <v>29</v>
      </c>
      <c r="C35" t="str">
        <f>VLOOKUP(B35,xwalk!$A$1:$B$66,2,FALSE)</f>
        <v>Italy</v>
      </c>
      <c r="D35">
        <v>-0.66075486845283604</v>
      </c>
      <c r="E35">
        <v>-0.48311822948250638</v>
      </c>
      <c r="F35">
        <v>0.4877559604104531</v>
      </c>
      <c r="G35">
        <v>0.49530863637665479</v>
      </c>
      <c r="H35">
        <v>1.1560635048294907</v>
      </c>
      <c r="I35">
        <v>5.1058502552511854E-2</v>
      </c>
    </row>
    <row r="36" spans="2:9" x14ac:dyDescent="0.2">
      <c r="B36" t="s">
        <v>21</v>
      </c>
      <c r="C36" t="str">
        <f>VLOOKUP(B36,xwalk!$A$1:$B$66,2,FALSE)</f>
        <v>Greece</v>
      </c>
      <c r="D36">
        <v>-0.71837585724614894</v>
      </c>
      <c r="E36">
        <v>-0.69732656298985152</v>
      </c>
      <c r="F36">
        <v>0.58073894786190872</v>
      </c>
      <c r="G36">
        <v>0.51159119217700622</v>
      </c>
      <c r="H36">
        <v>1.2299670494231552</v>
      </c>
      <c r="I36">
        <v>0.14420490547558745</v>
      </c>
    </row>
    <row r="37" spans="2:9" x14ac:dyDescent="0.2">
      <c r="B37" t="s">
        <v>4</v>
      </c>
      <c r="C37" t="str">
        <f>VLOOKUP(B37,xwalk!$A$1:$B$66,2,FALSE)</f>
        <v>Austria</v>
      </c>
      <c r="D37">
        <v>-0.69203693306938563</v>
      </c>
      <c r="E37">
        <v>-0.42621323642177578</v>
      </c>
      <c r="F37">
        <v>0.76986396304089366</v>
      </c>
      <c r="G37">
        <v>0.54614399249241874</v>
      </c>
      <c r="H37">
        <v>1.2381809255618044</v>
      </c>
      <c r="I37">
        <v>0.1217877662574524</v>
      </c>
    </row>
    <row r="38" spans="2:9" x14ac:dyDescent="0.2">
      <c r="B38" t="s">
        <v>17</v>
      </c>
      <c r="C38" t="str">
        <f>VLOOKUP(B38,xwalk!$A$1:$B$66,2,FALSE)</f>
        <v>Estonia</v>
      </c>
      <c r="D38">
        <v>-0.60007271427391362</v>
      </c>
      <c r="E38">
        <v>-0.41222262336559451</v>
      </c>
      <c r="F38">
        <v>0.4476368004746859</v>
      </c>
      <c r="G38">
        <v>0.54690729423326612</v>
      </c>
      <c r="H38">
        <v>1.1469800085071797</v>
      </c>
      <c r="I38">
        <v>8.3273491576923001E-2</v>
      </c>
    </row>
    <row r="39" spans="2:9" x14ac:dyDescent="0.2">
      <c r="B39" t="s">
        <v>16</v>
      </c>
      <c r="C39" t="str">
        <f>VLOOKUP(B39,xwalk!$A$1:$B$66,2,FALSE)</f>
        <v>Spain</v>
      </c>
      <c r="D39">
        <v>-0.52276096769825475</v>
      </c>
      <c r="E39">
        <v>-0.35802845197975353</v>
      </c>
      <c r="F39">
        <v>0.71179921606617635</v>
      </c>
      <c r="G39">
        <v>0.56655679196085507</v>
      </c>
      <c r="H39">
        <v>1.0893177596591097</v>
      </c>
      <c r="I39">
        <v>6.9846427799830982E-2</v>
      </c>
    </row>
    <row r="40" spans="2:9" x14ac:dyDescent="0.2">
      <c r="B40" t="s">
        <v>1</v>
      </c>
      <c r="C40" t="str">
        <f>VLOOKUP(B40,xwalk!$A$1:$B$66,2,FALSE)</f>
        <v>United Arab Emirates</v>
      </c>
      <c r="D40">
        <v>-0.369563663075685</v>
      </c>
      <c r="E40">
        <v>-0.45508615424075138</v>
      </c>
      <c r="F40">
        <v>0.41352989982276078</v>
      </c>
      <c r="G40">
        <v>0.58776215521547437</v>
      </c>
      <c r="H40">
        <v>0.95732581829115937</v>
      </c>
      <c r="I40">
        <v>9.5412626824112376E-2</v>
      </c>
    </row>
    <row r="41" spans="2:9" x14ac:dyDescent="0.2">
      <c r="B41" t="s">
        <v>32</v>
      </c>
      <c r="C41" t="str">
        <f>VLOOKUP(B41,xwalk!$A$1:$B$66,2,FALSE)</f>
        <v>Kazakhstan</v>
      </c>
      <c r="D41">
        <v>-0.13744512878481341</v>
      </c>
      <c r="E41">
        <v>-0.28468706984917258</v>
      </c>
      <c r="F41">
        <v>0.52555376225883799</v>
      </c>
      <c r="G41">
        <v>0.60284676729727349</v>
      </c>
      <c r="H41">
        <v>0.7402918960820869</v>
      </c>
      <c r="I41">
        <v>9.4200583227589854E-2</v>
      </c>
    </row>
    <row r="42" spans="2:9" x14ac:dyDescent="0.2">
      <c r="B42" t="s">
        <v>19</v>
      </c>
      <c r="C42" t="str">
        <f>VLOOKUP(B42,xwalk!$A$1:$B$66,2,FALSE)</f>
        <v>France</v>
      </c>
      <c r="D42">
        <v>-0.51357286120746493</v>
      </c>
      <c r="E42">
        <v>-0.55851887398356836</v>
      </c>
      <c r="F42">
        <v>0.95553862622277219</v>
      </c>
      <c r="G42">
        <v>0.60573843185330001</v>
      </c>
      <c r="H42">
        <v>1.1193112930607649</v>
      </c>
      <c r="I42">
        <v>0.12311427265582534</v>
      </c>
    </row>
    <row r="43" spans="2:9" x14ac:dyDescent="0.2">
      <c r="B43" t="s">
        <v>27</v>
      </c>
      <c r="C43" t="str">
        <f>VLOOKUP(B43,xwalk!$A$1:$B$66,2,FALSE)</f>
        <v>Iceland</v>
      </c>
      <c r="D43">
        <v>-0.42868540206627631</v>
      </c>
      <c r="E43">
        <v>6.8684038377671106E-2</v>
      </c>
      <c r="F43">
        <v>0.95695767250988362</v>
      </c>
      <c r="G43">
        <v>0.61523240531049173</v>
      </c>
      <c r="H43">
        <v>1.0439178073767681</v>
      </c>
      <c r="I43">
        <v>0.10920233683854361</v>
      </c>
    </row>
    <row r="44" spans="2:9" x14ac:dyDescent="0.2">
      <c r="B44" t="s">
        <v>13</v>
      </c>
      <c r="C44" t="str">
        <f>VLOOKUP(B44,xwalk!$A$1:$B$66,2,FALSE)</f>
        <v>Czech Republic</v>
      </c>
      <c r="D44">
        <v>-0.60866062509826369</v>
      </c>
      <c r="E44">
        <v>-0.38628135073671338</v>
      </c>
      <c r="F44">
        <v>0.78700620680099986</v>
      </c>
      <c r="G44">
        <v>0.64234612648668976</v>
      </c>
      <c r="H44">
        <v>1.2510067515849534</v>
      </c>
      <c r="I44">
        <v>9.4578435860881466E-2</v>
      </c>
    </row>
    <row r="45" spans="2:9" x14ac:dyDescent="0.2">
      <c r="B45" t="s">
        <v>15</v>
      </c>
      <c r="C45" t="str">
        <f>VLOOKUP(B45,xwalk!$A$1:$B$66,2,FALSE)</f>
        <v>Denmark</v>
      </c>
      <c r="D45">
        <v>-0.74014093359947908</v>
      </c>
      <c r="E45">
        <v>-0.21322661330901019</v>
      </c>
      <c r="F45">
        <v>0.34662400705228402</v>
      </c>
      <c r="G45">
        <v>0.65471626438390051</v>
      </c>
      <c r="H45">
        <v>1.3948571979833795</v>
      </c>
      <c r="I45">
        <v>8.4802771587273562E-2</v>
      </c>
    </row>
    <row r="46" spans="2:9" x14ac:dyDescent="0.2">
      <c r="B46" t="s">
        <v>33</v>
      </c>
      <c r="C46" t="str">
        <f>VLOOKUP(B46,xwalk!$A$1:$B$66,2,FALSE)</f>
        <v>Korea</v>
      </c>
      <c r="D46">
        <v>-1.3205395749109929</v>
      </c>
      <c r="E46">
        <v>-1.1295976821743781</v>
      </c>
      <c r="F46">
        <v>0.53914419648750445</v>
      </c>
      <c r="G46">
        <v>0.65661970213857657</v>
      </c>
      <c r="H46">
        <v>1.9771592770495694</v>
      </c>
      <c r="I46">
        <v>0.16310005524400259</v>
      </c>
    </row>
    <row r="47" spans="2:9" x14ac:dyDescent="0.2">
      <c r="B47" t="s">
        <v>44</v>
      </c>
      <c r="C47" t="str">
        <f>VLOOKUP(B47,xwalk!$A$1:$B$66,2,FALSE)</f>
        <v>New Zealand</v>
      </c>
      <c r="D47">
        <v>-0.93491063014036713</v>
      </c>
      <c r="E47">
        <v>-0.53944178594628345</v>
      </c>
      <c r="F47">
        <v>1.1449852572696491</v>
      </c>
      <c r="G47">
        <v>0.66860945460180299</v>
      </c>
      <c r="H47">
        <v>1.6035200847421702</v>
      </c>
      <c r="I47">
        <v>9.9562461723509674E-2</v>
      </c>
    </row>
    <row r="48" spans="2:9" x14ac:dyDescent="0.2">
      <c r="B48" t="s">
        <v>46</v>
      </c>
      <c r="C48" t="str">
        <f>VLOOKUP(B48,xwalk!$A$1:$B$66,2,FALSE)</f>
        <v>Poland</v>
      </c>
      <c r="D48">
        <v>-0.47966794931839429</v>
      </c>
      <c r="E48">
        <v>-0.43375917174182888</v>
      </c>
      <c r="F48">
        <v>1.283630063424601</v>
      </c>
      <c r="G48">
        <v>0.69095783364491725</v>
      </c>
      <c r="H48">
        <v>1.1706257829633115</v>
      </c>
      <c r="I48">
        <v>9.4412750633634607E-2</v>
      </c>
    </row>
    <row r="49" spans="2:9" x14ac:dyDescent="0.2">
      <c r="B49" t="s">
        <v>26</v>
      </c>
      <c r="C49" t="str">
        <f>VLOOKUP(B49,xwalk!$A$1:$B$66,2,FALSE)</f>
        <v>Ireland</v>
      </c>
      <c r="D49">
        <v>-0.66806663739986671</v>
      </c>
      <c r="E49">
        <v>-0.35348189717731621</v>
      </c>
      <c r="F49">
        <v>0.71792191537792849</v>
      </c>
      <c r="G49">
        <v>0.69825149238665674</v>
      </c>
      <c r="H49">
        <v>1.3663181297865234</v>
      </c>
      <c r="I49">
        <v>7.7704402352630764E-2</v>
      </c>
    </row>
    <row r="50" spans="2:9" x14ac:dyDescent="0.2">
      <c r="B50" t="s">
        <v>47</v>
      </c>
      <c r="C50" t="str">
        <f>VLOOKUP(B50,xwalk!$A$1:$B$66,2,FALSE)</f>
        <v>Portugal</v>
      </c>
      <c r="D50">
        <v>-0.53284225141448593</v>
      </c>
      <c r="E50">
        <v>-0.46310014313355008</v>
      </c>
      <c r="F50">
        <v>1.3516768496118221</v>
      </c>
      <c r="G50">
        <v>0.74459757788107261</v>
      </c>
      <c r="H50">
        <v>1.2774398292955587</v>
      </c>
      <c r="I50">
        <v>0.10309601169875797</v>
      </c>
    </row>
    <row r="51" spans="2:9" x14ac:dyDescent="0.2">
      <c r="B51" t="s">
        <v>24</v>
      </c>
      <c r="C51" t="str">
        <f>VLOOKUP(B51,xwalk!$A$1:$B$66,2,FALSE)</f>
        <v>Hungary</v>
      </c>
      <c r="D51">
        <v>-0.46460869332830879</v>
      </c>
      <c r="E51">
        <v>-0.34300670077567907</v>
      </c>
      <c r="F51">
        <v>1.1424369083975661</v>
      </c>
      <c r="G51">
        <v>0.74808571549287495</v>
      </c>
      <c r="H51">
        <v>1.2126944088211837</v>
      </c>
      <c r="I51">
        <v>0.16078563324459083</v>
      </c>
    </row>
    <row r="52" spans="2:9" x14ac:dyDescent="0.2">
      <c r="B52" t="s">
        <v>9</v>
      </c>
      <c r="C52" t="str">
        <f>VLOOKUP(B52,xwalk!$A$1:$B$66,2,FALSE)</f>
        <v>Switzerland</v>
      </c>
      <c r="D52">
        <v>-0.28563288199293169</v>
      </c>
      <c r="E52">
        <v>-0.1120222953319015</v>
      </c>
      <c r="F52">
        <v>1.0274535480152349</v>
      </c>
      <c r="G52">
        <v>0.75198175529888733</v>
      </c>
      <c r="H52">
        <v>1.0376146372918189</v>
      </c>
      <c r="I52">
        <v>8.6879661367240887E-2</v>
      </c>
    </row>
    <row r="53" spans="2:9" x14ac:dyDescent="0.2">
      <c r="B53" t="s">
        <v>23</v>
      </c>
      <c r="C53" t="str">
        <f>VLOOKUP(B53,xwalk!$A$1:$B$66,2,FALSE)</f>
        <v>Croatia</v>
      </c>
      <c r="D53">
        <v>-0.49473696139409468</v>
      </c>
      <c r="E53">
        <v>-0.61582954550278846</v>
      </c>
      <c r="F53">
        <v>0.63880537596821219</v>
      </c>
      <c r="G53">
        <v>0.76675370988549008</v>
      </c>
      <c r="H53">
        <v>1.2614906712795848</v>
      </c>
      <c r="I53">
        <v>0.10456644766291298</v>
      </c>
    </row>
    <row r="54" spans="2:9" x14ac:dyDescent="0.2">
      <c r="B54" t="s">
        <v>14</v>
      </c>
      <c r="C54" t="str">
        <f>VLOOKUP(B54,xwalk!$A$1:$B$66,2,FALSE)</f>
        <v>Germany</v>
      </c>
      <c r="D54">
        <v>-9.77350234807004E-2</v>
      </c>
      <c r="E54">
        <v>-0.25014125540965848</v>
      </c>
      <c r="F54">
        <v>0.92507344752525988</v>
      </c>
      <c r="G54">
        <v>0.83020620547362467</v>
      </c>
      <c r="H54">
        <v>0.92794122895432507</v>
      </c>
      <c r="I54">
        <v>0.1478803054513084</v>
      </c>
    </row>
    <row r="55" spans="2:9" x14ac:dyDescent="0.2">
      <c r="B55" t="s">
        <v>28</v>
      </c>
      <c r="C55" t="str">
        <f>VLOOKUP(B55,xwalk!$A$1:$B$66,2,FALSE)</f>
        <v>Israel</v>
      </c>
      <c r="D55">
        <v>-0.5679089564965345</v>
      </c>
      <c r="E55">
        <v>-0.45434463174550538</v>
      </c>
      <c r="F55">
        <v>0.87579347896530257</v>
      </c>
      <c r="G55">
        <v>0.83626970667252254</v>
      </c>
      <c r="H55">
        <v>1.4041786631690569</v>
      </c>
      <c r="I55">
        <v>0.12408406465795972</v>
      </c>
    </row>
    <row r="56" spans="2:9" x14ac:dyDescent="0.2">
      <c r="B56" t="s">
        <v>36</v>
      </c>
      <c r="C56" t="str">
        <f>VLOOKUP(B56,xwalk!$A$1:$B$66,2,FALSE)</f>
        <v>Luxembourg</v>
      </c>
      <c r="D56">
        <v>-0.48072699218703002</v>
      </c>
      <c r="E56">
        <v>-0.19920891650167269</v>
      </c>
      <c r="F56">
        <v>1.115534295306958</v>
      </c>
      <c r="G56">
        <v>0.83896239212259904</v>
      </c>
      <c r="H56">
        <v>1.3196893843096291</v>
      </c>
      <c r="I56">
        <v>0.13467211538293633</v>
      </c>
    </row>
    <row r="57" spans="2:9" x14ac:dyDescent="0.2">
      <c r="B57" t="s">
        <v>20</v>
      </c>
      <c r="C57" t="str">
        <f>VLOOKUP(B57,xwalk!$A$1:$B$66,2,FALSE)</f>
        <v>United Kingdom</v>
      </c>
      <c r="D57">
        <v>-0.71223352539546003</v>
      </c>
      <c r="E57">
        <v>-0.64753035465125364</v>
      </c>
      <c r="F57">
        <v>1.0443970868642249</v>
      </c>
      <c r="G57">
        <v>0.85283627303407816</v>
      </c>
      <c r="H57">
        <v>1.5650697984295383</v>
      </c>
      <c r="I57">
        <v>7.5569592358369811E-2</v>
      </c>
    </row>
    <row r="58" spans="2:9" x14ac:dyDescent="0.2">
      <c r="B58" t="s">
        <v>38</v>
      </c>
      <c r="C58" t="str">
        <f>VLOOKUP(B58,xwalk!$A$1:$B$66,2,FALSE)</f>
        <v>Macao-China</v>
      </c>
      <c r="D58">
        <v>-0.49650682657918388</v>
      </c>
      <c r="E58">
        <v>-0.2068275516388017</v>
      </c>
      <c r="F58">
        <v>0.67882614515438566</v>
      </c>
      <c r="G58">
        <v>0.88224410016291988</v>
      </c>
      <c r="H58">
        <v>1.3787509267421036</v>
      </c>
      <c r="I58">
        <v>9.2905306839233329E-2</v>
      </c>
    </row>
    <row r="59" spans="2:9" x14ac:dyDescent="0.2">
      <c r="B59" t="s">
        <v>8</v>
      </c>
      <c r="C59" t="str">
        <f>VLOOKUP(B59,xwalk!$A$1:$B$66,2,FALSE)</f>
        <v>Canada</v>
      </c>
      <c r="D59">
        <v>-0.62111351378156732</v>
      </c>
      <c r="E59">
        <v>-0.30810737236747282</v>
      </c>
      <c r="F59">
        <v>0.72747335697309201</v>
      </c>
      <c r="G59">
        <v>0.88830770519987456</v>
      </c>
      <c r="H59">
        <v>1.509421218981442</v>
      </c>
      <c r="I59">
        <v>7.6360273887635541E-2</v>
      </c>
    </row>
    <row r="60" spans="2:9" x14ac:dyDescent="0.2">
      <c r="B60" t="s">
        <v>56</v>
      </c>
      <c r="C60" t="str">
        <f>VLOOKUP(B60,xwalk!$A$1:$B$66,2,FALSE)</f>
        <v>Slovenia</v>
      </c>
      <c r="D60">
        <v>-0.23727163856024261</v>
      </c>
      <c r="E60">
        <v>-0.24802740520352881</v>
      </c>
      <c r="F60">
        <v>0.95987146928390377</v>
      </c>
      <c r="G60">
        <v>0.92787420628167139</v>
      </c>
      <c r="H60">
        <v>1.1651458448419141</v>
      </c>
      <c r="I60">
        <v>0.1204359297153481</v>
      </c>
    </row>
    <row r="61" spans="2:9" x14ac:dyDescent="0.2">
      <c r="B61" t="s">
        <v>63</v>
      </c>
      <c r="C61" t="str">
        <f>VLOOKUP(B61,xwalk!$A$1:$B$66,2,FALSE)</f>
        <v>United States of America</v>
      </c>
      <c r="D61">
        <v>-0.57049872330465123</v>
      </c>
      <c r="E61">
        <v>-0.53495525415337775</v>
      </c>
      <c r="F61">
        <v>0.99107301673081938</v>
      </c>
      <c r="G61">
        <v>0.93653055034030641</v>
      </c>
      <c r="H61">
        <v>1.5070292736449575</v>
      </c>
      <c r="I61">
        <v>0.11549100411816465</v>
      </c>
    </row>
    <row r="62" spans="2:9" x14ac:dyDescent="0.2">
      <c r="B62" t="s">
        <v>3</v>
      </c>
      <c r="C62" t="str">
        <f>VLOOKUP(B62,xwalk!$A$1:$B$66,2,FALSE)</f>
        <v>Australia</v>
      </c>
      <c r="D62">
        <v>-0.66956034789953356</v>
      </c>
      <c r="E62">
        <v>-0.3322655475142704</v>
      </c>
      <c r="F62">
        <v>1.018025345397078</v>
      </c>
      <c r="G62">
        <v>1.007768183818496</v>
      </c>
      <c r="H62">
        <v>1.6773285317180295</v>
      </c>
      <c r="I62">
        <v>5.8666734076669606E-2</v>
      </c>
    </row>
    <row r="63" spans="2:9" x14ac:dyDescent="0.2">
      <c r="B63" t="s">
        <v>34</v>
      </c>
      <c r="C63" t="str">
        <f>VLOOKUP(B63,xwalk!$A$1:$B$66,2,FALSE)</f>
        <v>Liechtenstein</v>
      </c>
      <c r="D63">
        <v>-0.10998082680211239</v>
      </c>
      <c r="E63">
        <v>0.71946806200877145</v>
      </c>
      <c r="F63">
        <v>1.4097858480807399</v>
      </c>
      <c r="G63">
        <v>1.010306968195209</v>
      </c>
      <c r="H63">
        <v>1.1202877949973213</v>
      </c>
      <c r="I63">
        <v>0.55587161129097029</v>
      </c>
    </row>
    <row r="64" spans="2:9" x14ac:dyDescent="0.2">
      <c r="B64" t="s">
        <v>22</v>
      </c>
      <c r="C64" t="str">
        <f>VLOOKUP(B64,xwalk!$A$1:$B$66,2,FALSE)</f>
        <v>Hong Kong-China</v>
      </c>
      <c r="D64">
        <v>-0.4186234789536159</v>
      </c>
      <c r="E64">
        <v>7.4870596426924493E-2</v>
      </c>
      <c r="F64">
        <v>0.95300748227146537</v>
      </c>
      <c r="G64">
        <v>1.0166873347961669</v>
      </c>
      <c r="H64">
        <v>1.4353108137497828</v>
      </c>
      <c r="I64">
        <v>0.15955564133379879</v>
      </c>
    </row>
    <row r="65" spans="2:9" x14ac:dyDescent="0.2">
      <c r="B65" t="s">
        <v>58</v>
      </c>
      <c r="C65" t="str">
        <f>VLOOKUP(B65,xwalk!$A$1:$B$66,2,FALSE)</f>
        <v>Chinese Taipei</v>
      </c>
      <c r="D65">
        <v>-0.77326398335617397</v>
      </c>
      <c r="E65">
        <v>-0.81316799978369214</v>
      </c>
      <c r="F65">
        <v>1.119053057877502</v>
      </c>
      <c r="G65">
        <v>1.036690382934262</v>
      </c>
      <c r="H65">
        <v>1.809954366290436</v>
      </c>
      <c r="I65">
        <v>0.10684682013394331</v>
      </c>
    </row>
    <row r="66" spans="2:9" x14ac:dyDescent="0.2">
      <c r="B66" t="s">
        <v>53</v>
      </c>
      <c r="C66" t="str">
        <f>VLOOKUP(B66,xwalk!$A$1:$B$66,2,FALSE)</f>
        <v>Singapore</v>
      </c>
      <c r="D66">
        <v>-0.40479217743160623</v>
      </c>
      <c r="E66">
        <v>0.1491246755410276</v>
      </c>
      <c r="F66">
        <v>1.4504759981000399</v>
      </c>
      <c r="G66">
        <v>1.2588658679621241</v>
      </c>
      <c r="H66">
        <v>1.6636580453937304</v>
      </c>
      <c r="I66">
        <v>9.1766737384570404E-2</v>
      </c>
    </row>
    <row r="67" spans="2:9" x14ac:dyDescent="0.2">
      <c r="B67" t="s">
        <v>49</v>
      </c>
      <c r="C67" t="str">
        <f>VLOOKUP(B67,xwalk!$A$1:$B$66,2,FALSE)</f>
        <v>Shanghai-China</v>
      </c>
      <c r="D67">
        <v>0.28647718017869572</v>
      </c>
      <c r="E67">
        <v>0.1126005876539893</v>
      </c>
      <c r="F67">
        <v>1.4846730385230571</v>
      </c>
      <c r="G67">
        <v>1.4863965132550301</v>
      </c>
      <c r="H67">
        <v>1.1999193330763345</v>
      </c>
      <c r="I67">
        <v>0.14759812094466754</v>
      </c>
    </row>
  </sheetData>
  <autoFilter ref="B3:I3">
    <sortState ref="B4:I67">
      <sortCondition ref="G3"/>
    </sortState>
  </autoFilter>
  <phoneticPr fontId="0" type="noConversion"/>
  <pageMargins left="0.75" right="0.75" top="1" bottom="1" header="0.5" footer="0.5"/>
  <headerFooter alignWithMargins="0"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8"/>
  <sheetViews>
    <sheetView workbookViewId="0">
      <selection activeCell="D1" sqref="D1:D65536"/>
    </sheetView>
  </sheetViews>
  <sheetFormatPr defaultRowHeight="12.75" x14ac:dyDescent="0.2"/>
  <sheetData>
    <row r="2" spans="2:12" x14ac:dyDescent="0.2">
      <c r="C2" t="s">
        <v>86</v>
      </c>
      <c r="D2" t="s">
        <v>86</v>
      </c>
      <c r="E2" t="s">
        <v>89</v>
      </c>
      <c r="F2" t="s">
        <v>89</v>
      </c>
      <c r="G2" t="s">
        <v>90</v>
      </c>
      <c r="H2" t="s">
        <v>90</v>
      </c>
      <c r="I2" t="s">
        <v>91</v>
      </c>
      <c r="J2" t="s">
        <v>91</v>
      </c>
      <c r="K2" t="s">
        <v>92</v>
      </c>
      <c r="L2" t="s">
        <v>92</v>
      </c>
    </row>
    <row r="3" spans="2:12" x14ac:dyDescent="0.2">
      <c r="C3" t="s">
        <v>108</v>
      </c>
      <c r="D3" t="s">
        <v>88</v>
      </c>
      <c r="E3" t="s">
        <v>108</v>
      </c>
      <c r="F3" t="s">
        <v>88</v>
      </c>
      <c r="G3" t="s">
        <v>108</v>
      </c>
      <c r="H3" t="s">
        <v>88</v>
      </c>
      <c r="I3" t="s">
        <v>108</v>
      </c>
      <c r="J3" t="s">
        <v>88</v>
      </c>
      <c r="K3" t="s">
        <v>108</v>
      </c>
      <c r="L3" t="s">
        <v>88</v>
      </c>
    </row>
    <row r="4" spans="2:12" x14ac:dyDescent="0.2">
      <c r="B4" t="s">
        <v>0</v>
      </c>
      <c r="C4">
        <v>-0.13204604529158359</v>
      </c>
      <c r="D4">
        <v>9.0711556282028843E-2</v>
      </c>
      <c r="E4">
        <v>0</v>
      </c>
      <c r="G4">
        <v>0.49924298859935912</v>
      </c>
      <c r="H4">
        <v>0.13177721783692412</v>
      </c>
      <c r="I4">
        <v>0.36999897581864583</v>
      </c>
      <c r="J4">
        <v>9.6589544383535036E-2</v>
      </c>
      <c r="K4">
        <v>0.50204502111022942</v>
      </c>
      <c r="L4">
        <v>0.11796045650724928</v>
      </c>
    </row>
    <row r="5" spans="2:12" x14ac:dyDescent="0.2">
      <c r="B5" t="s">
        <v>1</v>
      </c>
      <c r="C5">
        <v>-0.369563663075685</v>
      </c>
      <c r="D5">
        <v>6.8251989132062846E-2</v>
      </c>
      <c r="E5">
        <v>-0.45508615424075138</v>
      </c>
      <c r="F5">
        <v>0.14475665005414823</v>
      </c>
      <c r="G5">
        <v>0.41352989982276078</v>
      </c>
      <c r="H5">
        <v>0.14933556630450948</v>
      </c>
      <c r="I5">
        <v>0.58776215521547437</v>
      </c>
      <c r="J5">
        <v>6.9410901339024986E-2</v>
      </c>
      <c r="K5">
        <v>0.95732581829115937</v>
      </c>
      <c r="L5">
        <v>9.5412626824112376E-2</v>
      </c>
    </row>
    <row r="6" spans="2:12" x14ac:dyDescent="0.2">
      <c r="B6" t="s">
        <v>2</v>
      </c>
      <c r="C6">
        <v>-0.64330850062998446</v>
      </c>
      <c r="D6">
        <v>8.0907347316109449E-2</v>
      </c>
      <c r="E6">
        <v>0</v>
      </c>
      <c r="G6">
        <v>0</v>
      </c>
      <c r="I6">
        <v>-7.8301322902025405E-2</v>
      </c>
      <c r="J6">
        <v>6.4604442728484646E-2</v>
      </c>
      <c r="K6">
        <v>0.56500717772795905</v>
      </c>
      <c r="L6">
        <v>0.11890632016540724</v>
      </c>
    </row>
    <row r="7" spans="2:12" x14ac:dyDescent="0.2">
      <c r="B7" t="s">
        <v>3</v>
      </c>
      <c r="C7">
        <v>-0.66956034789953356</v>
      </c>
      <c r="D7">
        <v>3.8916081620638102E-2</v>
      </c>
      <c r="E7">
        <v>-0.3322655475142704</v>
      </c>
      <c r="F7">
        <v>0.2127590555993015</v>
      </c>
      <c r="G7">
        <v>1.018025345397078</v>
      </c>
      <c r="H7">
        <v>0.1071011330013454</v>
      </c>
      <c r="I7">
        <v>1.007768183818496</v>
      </c>
      <c r="J7">
        <v>4.1822345056056552E-2</v>
      </c>
      <c r="K7">
        <v>1.6773285317180295</v>
      </c>
      <c r="L7">
        <v>5.8666734076669606E-2</v>
      </c>
    </row>
    <row r="8" spans="2:12" x14ac:dyDescent="0.2">
      <c r="B8" t="s">
        <v>4</v>
      </c>
      <c r="C8">
        <v>-0.69203693306938563</v>
      </c>
      <c r="D8">
        <v>8.465303572775644E-2</v>
      </c>
      <c r="E8">
        <v>-0.42621323642177578</v>
      </c>
      <c r="F8">
        <v>0.11208375539040792</v>
      </c>
      <c r="G8">
        <v>0.76986396304089366</v>
      </c>
      <c r="H8">
        <v>0.1008857275354806</v>
      </c>
      <c r="I8">
        <v>0.54614399249241874</v>
      </c>
      <c r="J8">
        <v>8.9576498904576904E-2</v>
      </c>
      <c r="K8">
        <v>1.2381809255618044</v>
      </c>
      <c r="L8">
        <v>0.1217877662574524</v>
      </c>
    </row>
    <row r="9" spans="2:12" x14ac:dyDescent="0.2">
      <c r="B9" t="s">
        <v>5</v>
      </c>
      <c r="C9">
        <v>-0.79692191959333236</v>
      </c>
      <c r="D9">
        <v>6.1960914202485028E-2</v>
      </c>
      <c r="E9">
        <v>-0.62360639911234839</v>
      </c>
      <c r="F9">
        <v>7.833193606227741E-2</v>
      </c>
      <c r="G9">
        <v>0.71490000664295017</v>
      </c>
      <c r="H9">
        <v>8.7973236924112685E-2</v>
      </c>
      <c r="I9">
        <v>0.47950788370617181</v>
      </c>
      <c r="J9">
        <v>5.9073335738602843E-2</v>
      </c>
      <c r="K9">
        <v>1.2764298032995041</v>
      </c>
      <c r="L9">
        <v>9.0809276876902337E-2</v>
      </c>
    </row>
    <row r="10" spans="2:12" x14ac:dyDescent="0.2">
      <c r="B10" t="s">
        <v>6</v>
      </c>
      <c r="C10">
        <v>-0.58235940255356222</v>
      </c>
      <c r="D10">
        <v>0.13184698081210861</v>
      </c>
      <c r="E10">
        <v>-0.14596780457627509</v>
      </c>
      <c r="F10">
        <v>0.16212546973243142</v>
      </c>
      <c r="G10">
        <v>0.57484014113028281</v>
      </c>
      <c r="H10">
        <v>0.14127322725237051</v>
      </c>
      <c r="I10">
        <v>0.14421432038088261</v>
      </c>
      <c r="J10">
        <v>9.4588600345976617E-2</v>
      </c>
      <c r="K10">
        <v>0.72657372293444489</v>
      </c>
      <c r="L10">
        <v>0.17785522270160253</v>
      </c>
    </row>
    <row r="11" spans="2:12" x14ac:dyDescent="0.2">
      <c r="B11" t="s">
        <v>7</v>
      </c>
      <c r="C11">
        <v>-0.84706302849371939</v>
      </c>
      <c r="D11">
        <v>3.9247150226471531E-2</v>
      </c>
      <c r="E11">
        <v>-0.35350746985582931</v>
      </c>
      <c r="F11">
        <v>0.10061440737118681</v>
      </c>
      <c r="G11">
        <v>0.1638895798052887</v>
      </c>
      <c r="H11">
        <v>0.14510063248022509</v>
      </c>
      <c r="I11">
        <v>-1.30003503064709E-2</v>
      </c>
      <c r="J11">
        <v>5.6234744570573737E-2</v>
      </c>
      <c r="K11">
        <v>0.83406267818724844</v>
      </c>
      <c r="L11">
        <v>6.9624518699571619E-2</v>
      </c>
    </row>
    <row r="12" spans="2:12" x14ac:dyDescent="0.2">
      <c r="B12" t="s">
        <v>8</v>
      </c>
      <c r="C12">
        <v>-0.62111351378156732</v>
      </c>
      <c r="D12">
        <v>6.2934416063638143E-2</v>
      </c>
      <c r="E12">
        <v>-0.30810737236747282</v>
      </c>
      <c r="F12">
        <v>0.11288017060491293</v>
      </c>
      <c r="G12">
        <v>0.72747335697309201</v>
      </c>
      <c r="H12">
        <v>7.9431718758699199E-2</v>
      </c>
      <c r="I12">
        <v>0.88830770519987456</v>
      </c>
      <c r="J12">
        <v>4.3121644348133113E-2</v>
      </c>
      <c r="K12">
        <v>1.509421218981442</v>
      </c>
      <c r="L12">
        <v>7.6360273887635541E-2</v>
      </c>
    </row>
    <row r="13" spans="2:12" x14ac:dyDescent="0.2">
      <c r="B13" t="s">
        <v>9</v>
      </c>
      <c r="C13">
        <v>-0.28563288199293169</v>
      </c>
      <c r="D13">
        <v>6.5867055935035793E-2</v>
      </c>
      <c r="E13">
        <v>-0.1120222953319015</v>
      </c>
      <c r="F13">
        <v>0.10142094088856288</v>
      </c>
      <c r="G13">
        <v>1.0274535480152349</v>
      </c>
      <c r="H13">
        <v>0.10835250855927231</v>
      </c>
      <c r="I13">
        <v>0.75198175529888733</v>
      </c>
      <c r="J13">
        <v>5.8346280398540548E-2</v>
      </c>
      <c r="K13">
        <v>1.0376146372918189</v>
      </c>
      <c r="L13">
        <v>8.6879661367240887E-2</v>
      </c>
    </row>
    <row r="14" spans="2:12" x14ac:dyDescent="0.2">
      <c r="B14" t="s">
        <v>10</v>
      </c>
      <c r="C14">
        <v>-0.74600380680870171</v>
      </c>
      <c r="D14">
        <v>5.079147077689207E-2</v>
      </c>
      <c r="E14">
        <v>0</v>
      </c>
      <c r="G14">
        <v>0.4021690303825442</v>
      </c>
      <c r="H14">
        <v>9.1589987217369939E-2</v>
      </c>
      <c r="I14">
        <v>0.18973570571610079</v>
      </c>
      <c r="J14">
        <v>5.3947118222999031E-2</v>
      </c>
      <c r="K14">
        <v>0.93573951252480247</v>
      </c>
      <c r="L14">
        <v>8.0482599225838447E-2</v>
      </c>
    </row>
    <row r="15" spans="2:12" x14ac:dyDescent="0.2">
      <c r="B15" t="s">
        <v>11</v>
      </c>
      <c r="C15">
        <v>-0.66104698901715642</v>
      </c>
      <c r="D15">
        <v>7.306765059621001E-2</v>
      </c>
      <c r="E15">
        <v>-0.55436435954886476</v>
      </c>
      <c r="F15">
        <v>0.13607648560347216</v>
      </c>
      <c r="G15">
        <v>-8.2300031124827006E-2</v>
      </c>
      <c r="H15">
        <v>0.1028713062060935</v>
      </c>
      <c r="I15">
        <v>-0.18658356189131761</v>
      </c>
      <c r="J15">
        <v>5.5495460333620336E-2</v>
      </c>
      <c r="K15">
        <v>0.47446342712583878</v>
      </c>
      <c r="L15">
        <v>8.6919246848483026E-2</v>
      </c>
    </row>
    <row r="16" spans="2:12" x14ac:dyDescent="0.2">
      <c r="B16" t="s">
        <v>12</v>
      </c>
      <c r="C16">
        <v>-0.68157996950364641</v>
      </c>
      <c r="D16">
        <v>6.2040256549819803E-2</v>
      </c>
      <c r="E16">
        <v>0</v>
      </c>
      <c r="G16">
        <v>0</v>
      </c>
      <c r="I16">
        <v>9.2677077830999405E-2</v>
      </c>
      <c r="J16">
        <v>6.8408249724303885E-2</v>
      </c>
      <c r="K16">
        <v>0.77425704733464584</v>
      </c>
      <c r="L16">
        <v>8.6762524132756966E-2</v>
      </c>
    </row>
    <row r="17" spans="2:12" x14ac:dyDescent="0.2">
      <c r="B17" t="s">
        <v>13</v>
      </c>
      <c r="C17">
        <v>-0.60866062509826369</v>
      </c>
      <c r="D17">
        <v>5.5160223207384167E-2</v>
      </c>
      <c r="E17">
        <v>-0.38628135073671338</v>
      </c>
      <c r="F17">
        <v>0.11605614925535973</v>
      </c>
      <c r="G17">
        <v>0.78700620680099986</v>
      </c>
      <c r="H17">
        <v>0.15914570771228281</v>
      </c>
      <c r="I17">
        <v>0.64234612648668976</v>
      </c>
      <c r="J17">
        <v>6.6795515828209986E-2</v>
      </c>
      <c r="K17">
        <v>1.2510067515849534</v>
      </c>
      <c r="L17">
        <v>9.4578435860881466E-2</v>
      </c>
    </row>
    <row r="18" spans="2:12" x14ac:dyDescent="0.2">
      <c r="B18" t="s">
        <v>14</v>
      </c>
      <c r="C18">
        <v>-9.77350234807004E-2</v>
      </c>
      <c r="D18">
        <v>0.11381873119190247</v>
      </c>
      <c r="E18">
        <v>-0.25014125540965848</v>
      </c>
      <c r="F18">
        <v>0.14544057249484846</v>
      </c>
      <c r="G18">
        <v>0.92507344752525988</v>
      </c>
      <c r="H18">
        <v>0.11823581571846369</v>
      </c>
      <c r="I18">
        <v>0.83020620547362467</v>
      </c>
      <c r="J18">
        <v>0.10752773883468697</v>
      </c>
      <c r="K18">
        <v>0.92794122895432507</v>
      </c>
      <c r="L18">
        <v>0.1478803054513084</v>
      </c>
    </row>
    <row r="19" spans="2:12" x14ac:dyDescent="0.2">
      <c r="B19" t="s">
        <v>15</v>
      </c>
      <c r="C19">
        <v>-0.74014093359947908</v>
      </c>
      <c r="D19">
        <v>4.6750426731010923E-2</v>
      </c>
      <c r="E19">
        <v>-0.21322661330901019</v>
      </c>
      <c r="F19">
        <v>0.25052809514787122</v>
      </c>
      <c r="G19">
        <v>0</v>
      </c>
      <c r="I19">
        <v>0.65471626438390051</v>
      </c>
      <c r="J19">
        <v>6.9956534579187019E-2</v>
      </c>
      <c r="K19">
        <v>1.3948571979833795</v>
      </c>
      <c r="L19">
        <v>8.4802771587273562E-2</v>
      </c>
    </row>
    <row r="20" spans="2:12" x14ac:dyDescent="0.2">
      <c r="B20" t="s">
        <v>16</v>
      </c>
      <c r="C20">
        <v>-0.52276096769825475</v>
      </c>
      <c r="D20">
        <v>5.3935075704795145E-2</v>
      </c>
      <c r="E20">
        <v>-0.35802845197975353</v>
      </c>
      <c r="F20">
        <v>8.3788631090133903E-2</v>
      </c>
      <c r="G20">
        <v>0.71179921606617635</v>
      </c>
      <c r="H20">
        <v>5.0640320772102981E-2</v>
      </c>
      <c r="I20">
        <v>0.56655679196085507</v>
      </c>
      <c r="J20">
        <v>6.6027731643841209E-2</v>
      </c>
      <c r="K20">
        <v>1.0893177596591097</v>
      </c>
      <c r="L20">
        <v>6.9846427799830982E-2</v>
      </c>
    </row>
    <row r="21" spans="2:12" x14ac:dyDescent="0.2">
      <c r="B21" t="s">
        <v>17</v>
      </c>
      <c r="C21">
        <v>-0.60007271427391362</v>
      </c>
      <c r="D21">
        <v>5.1986699596588408E-2</v>
      </c>
      <c r="E21">
        <v>-0.41222262336559451</v>
      </c>
      <c r="F21">
        <v>9.7050329365065607E-2</v>
      </c>
      <c r="G21">
        <v>0</v>
      </c>
      <c r="I21">
        <v>0.54690729423326612</v>
      </c>
      <c r="J21">
        <v>6.6366642842476745E-2</v>
      </c>
      <c r="K21">
        <v>1.1469800085071797</v>
      </c>
      <c r="L21">
        <v>8.3273491576923001E-2</v>
      </c>
    </row>
    <row r="22" spans="2:12" x14ac:dyDescent="0.2">
      <c r="B22" t="s">
        <v>18</v>
      </c>
      <c r="C22">
        <v>-0.87828206611667547</v>
      </c>
      <c r="D22">
        <v>7.20932676120868E-2</v>
      </c>
      <c r="E22">
        <v>-0.74665099859696515</v>
      </c>
      <c r="F22">
        <v>0.10113266070164371</v>
      </c>
      <c r="G22">
        <v>0.49518256308859382</v>
      </c>
      <c r="H22">
        <v>0.19717343492519412</v>
      </c>
      <c r="I22">
        <v>0.40220349484994961</v>
      </c>
      <c r="J22">
        <v>7.086054528253756E-2</v>
      </c>
      <c r="K22">
        <v>1.280485560966625</v>
      </c>
      <c r="L22">
        <v>0.10025115381172113</v>
      </c>
    </row>
    <row r="23" spans="2:12" x14ac:dyDescent="0.2">
      <c r="B23" t="s">
        <v>19</v>
      </c>
      <c r="C23">
        <v>-0.51357286120746493</v>
      </c>
      <c r="D23">
        <v>7.2384724069009698E-2</v>
      </c>
      <c r="E23">
        <v>-0.55851887398356836</v>
      </c>
      <c r="F23">
        <v>0.13140380138483274</v>
      </c>
      <c r="G23">
        <v>0.95553862622277219</v>
      </c>
      <c r="H23">
        <v>0.12882239697376832</v>
      </c>
      <c r="I23">
        <v>0.60573843185330001</v>
      </c>
      <c r="J23">
        <v>9.4029114480916623E-2</v>
      </c>
      <c r="K23">
        <v>1.1193112930607649</v>
      </c>
      <c r="L23">
        <v>0.12311427265582534</v>
      </c>
    </row>
    <row r="24" spans="2:12" x14ac:dyDescent="0.2">
      <c r="B24" t="s">
        <v>20</v>
      </c>
      <c r="C24">
        <v>-0.71223352539546003</v>
      </c>
      <c r="D24">
        <v>5.2039032575509146E-2</v>
      </c>
      <c r="E24">
        <v>0</v>
      </c>
      <c r="G24">
        <v>1.0443970868642249</v>
      </c>
      <c r="H24">
        <v>0.18172430719929553</v>
      </c>
      <c r="I24">
        <v>0.85283627303407816</v>
      </c>
      <c r="J24">
        <v>5.8358969767336177E-2</v>
      </c>
      <c r="K24">
        <v>1.5650697984295383</v>
      </c>
      <c r="L24">
        <v>7.5569592358369811E-2</v>
      </c>
    </row>
    <row r="25" spans="2:12" x14ac:dyDescent="0.2">
      <c r="B25" t="s">
        <v>21</v>
      </c>
      <c r="C25">
        <v>-0.71837585724614894</v>
      </c>
      <c r="D25">
        <v>0.12147419719976145</v>
      </c>
      <c r="E25">
        <v>-0.69732656298985152</v>
      </c>
      <c r="F25">
        <v>0.16390944541433408</v>
      </c>
      <c r="G25">
        <v>0.58073894786190872</v>
      </c>
      <c r="H25">
        <v>0.13434498529417579</v>
      </c>
      <c r="I25">
        <v>0.51159119217700622</v>
      </c>
      <c r="J25">
        <v>8.6944681681301636E-2</v>
      </c>
      <c r="K25">
        <v>1.2299670494231552</v>
      </c>
      <c r="L25">
        <v>0.14420490547558745</v>
      </c>
    </row>
    <row r="26" spans="2:12" x14ac:dyDescent="0.2">
      <c r="B26" t="s">
        <v>22</v>
      </c>
      <c r="C26">
        <v>-0.4186234789536159</v>
      </c>
      <c r="D26">
        <v>0.13625557853471587</v>
      </c>
      <c r="E26">
        <v>7.4870596426924493E-2</v>
      </c>
      <c r="F26">
        <v>0.29450753722264372</v>
      </c>
      <c r="G26">
        <v>0.95300748227146537</v>
      </c>
      <c r="H26">
        <v>0.11791131055364774</v>
      </c>
      <c r="I26">
        <v>1.0166873347961669</v>
      </c>
      <c r="J26">
        <v>7.8183835996555984E-2</v>
      </c>
      <c r="K26">
        <v>1.4353108137497828</v>
      </c>
      <c r="L26">
        <v>0.15955564133379879</v>
      </c>
    </row>
    <row r="27" spans="2:12" x14ac:dyDescent="0.2">
      <c r="B27" t="s">
        <v>23</v>
      </c>
      <c r="C27">
        <v>-0.49473696139409468</v>
      </c>
      <c r="D27">
        <v>7.3095389899842392E-2</v>
      </c>
      <c r="E27">
        <v>-0.61582954550278846</v>
      </c>
      <c r="F27">
        <v>6.9798456684454141E-2</v>
      </c>
      <c r="G27">
        <v>0.63880537596821219</v>
      </c>
      <c r="H27">
        <v>0.1883973491515093</v>
      </c>
      <c r="I27">
        <v>0.76675370988549008</v>
      </c>
      <c r="J27">
        <v>7.4375839475166058E-2</v>
      </c>
      <c r="K27">
        <v>1.2614906712795848</v>
      </c>
      <c r="L27">
        <v>0.10456644766291298</v>
      </c>
    </row>
    <row r="28" spans="2:12" x14ac:dyDescent="0.2">
      <c r="B28" t="s">
        <v>24</v>
      </c>
      <c r="C28">
        <v>-0.46460869332830879</v>
      </c>
      <c r="D28">
        <v>7.6893710750608496E-2</v>
      </c>
      <c r="E28">
        <v>-0.34300670077567907</v>
      </c>
      <c r="F28">
        <v>9.9961281824255524E-2</v>
      </c>
      <c r="G28">
        <v>1.1424369083975661</v>
      </c>
      <c r="H28">
        <v>9.3291607117435407E-2</v>
      </c>
      <c r="I28">
        <v>0.74808571549287495</v>
      </c>
      <c r="J28">
        <v>0.14137576516151429</v>
      </c>
      <c r="K28">
        <v>1.2126944088211837</v>
      </c>
      <c r="L28">
        <v>0.16078563324459083</v>
      </c>
    </row>
    <row r="29" spans="2:12" x14ac:dyDescent="0.2">
      <c r="B29" t="s">
        <v>25</v>
      </c>
      <c r="C29">
        <v>-0.43421725122455779</v>
      </c>
      <c r="D29">
        <v>4.8005130667457589E-2</v>
      </c>
      <c r="E29">
        <v>0</v>
      </c>
      <c r="G29">
        <v>0</v>
      </c>
      <c r="I29">
        <v>-8.2167162494784493E-2</v>
      </c>
      <c r="J29">
        <v>5.3618640318379422E-2</v>
      </c>
      <c r="K29">
        <v>0.35205008872977328</v>
      </c>
      <c r="L29">
        <v>6.8060590141130473E-2</v>
      </c>
    </row>
    <row r="30" spans="2:12" x14ac:dyDescent="0.2">
      <c r="B30" t="s">
        <v>26</v>
      </c>
      <c r="C30">
        <v>-0.66806663739986671</v>
      </c>
      <c r="D30">
        <v>5.4166936430098275E-2</v>
      </c>
      <c r="E30">
        <v>0</v>
      </c>
      <c r="G30">
        <v>0</v>
      </c>
      <c r="I30">
        <v>0.69825149238665674</v>
      </c>
      <c r="J30">
        <v>6.4187343558498852E-2</v>
      </c>
      <c r="K30">
        <v>1.3663181297865234</v>
      </c>
      <c r="L30">
        <v>7.7704402352630764E-2</v>
      </c>
    </row>
    <row r="31" spans="2:12" x14ac:dyDescent="0.2">
      <c r="B31" t="s">
        <v>27</v>
      </c>
      <c r="C31">
        <v>-0.42868540206627631</v>
      </c>
      <c r="D31">
        <v>8.1740559367988588E-2</v>
      </c>
      <c r="E31">
        <v>0</v>
      </c>
      <c r="G31">
        <v>0</v>
      </c>
      <c r="I31">
        <v>0.61523240531049173</v>
      </c>
      <c r="J31">
        <v>8.8513078290187119E-2</v>
      </c>
      <c r="K31">
        <v>1.0439178073767681</v>
      </c>
      <c r="L31">
        <v>0.10920233683854361</v>
      </c>
    </row>
    <row r="32" spans="2:12" x14ac:dyDescent="0.2">
      <c r="B32" t="s">
        <v>28</v>
      </c>
      <c r="C32">
        <v>-0.5679089564965345</v>
      </c>
      <c r="D32">
        <v>8.588612087948605E-2</v>
      </c>
      <c r="E32">
        <v>-0.45434463174550538</v>
      </c>
      <c r="F32">
        <v>0.13288342262394978</v>
      </c>
      <c r="G32">
        <v>0.87579347896530257</v>
      </c>
      <c r="H32">
        <v>0.13130086009162151</v>
      </c>
      <c r="I32">
        <v>0.83626970667252254</v>
      </c>
      <c r="J32">
        <v>8.4619298111306959E-2</v>
      </c>
      <c r="K32">
        <v>1.4041786631690569</v>
      </c>
      <c r="L32">
        <v>0.12408406465795972</v>
      </c>
    </row>
    <row r="33" spans="2:12" x14ac:dyDescent="0.2">
      <c r="B33" t="s">
        <v>29</v>
      </c>
      <c r="C33">
        <v>-0.66075486845283604</v>
      </c>
      <c r="D33">
        <v>3.9907839911092702E-2</v>
      </c>
      <c r="E33">
        <v>-0.48311822948250638</v>
      </c>
      <c r="F33">
        <v>8.1807774974905698E-2</v>
      </c>
      <c r="G33">
        <v>0.4877559604104531</v>
      </c>
      <c r="H33">
        <v>5.3486431476274431E-2</v>
      </c>
      <c r="I33">
        <v>0.49530863637665479</v>
      </c>
      <c r="J33">
        <v>3.699438859385689E-2</v>
      </c>
      <c r="K33">
        <v>1.1560635048294907</v>
      </c>
      <c r="L33">
        <v>5.1058502552511854E-2</v>
      </c>
    </row>
    <row r="34" spans="2:12" x14ac:dyDescent="0.2">
      <c r="B34" t="s">
        <v>30</v>
      </c>
      <c r="C34">
        <v>-0.237408451904778</v>
      </c>
      <c r="D34">
        <v>7.2770528994828554E-2</v>
      </c>
      <c r="E34">
        <v>0</v>
      </c>
      <c r="G34">
        <v>0</v>
      </c>
      <c r="I34">
        <v>0.42000941150211052</v>
      </c>
      <c r="J34">
        <v>5.6293308879659471E-2</v>
      </c>
      <c r="K34">
        <v>0.65741786340688857</v>
      </c>
      <c r="L34">
        <v>8.9621290762488606E-2</v>
      </c>
    </row>
    <row r="35" spans="2:12" x14ac:dyDescent="0.2">
      <c r="B35" t="s">
        <v>31</v>
      </c>
      <c r="C35">
        <v>-1.074136751633668</v>
      </c>
      <c r="D35">
        <v>7.2353130908104316E-2</v>
      </c>
      <c r="E35">
        <v>-0.92787219427989798</v>
      </c>
      <c r="F35">
        <v>0.12090483829334635</v>
      </c>
      <c r="G35">
        <v>0.52123695423259353</v>
      </c>
      <c r="H35">
        <v>9.1069296095588906E-2</v>
      </c>
      <c r="I35">
        <v>0.208426780873778</v>
      </c>
      <c r="J35">
        <v>7.3290196638676156E-2</v>
      </c>
      <c r="K35">
        <v>1.282563532507446</v>
      </c>
      <c r="L35">
        <v>9.992802700877379E-2</v>
      </c>
    </row>
    <row r="36" spans="2:12" x14ac:dyDescent="0.2">
      <c r="B36" t="s">
        <v>32</v>
      </c>
      <c r="C36">
        <v>-0.13744512878481341</v>
      </c>
      <c r="D36">
        <v>8.0208939243470931E-2</v>
      </c>
      <c r="E36">
        <v>0</v>
      </c>
      <c r="G36">
        <v>0</v>
      </c>
      <c r="I36">
        <v>0.60284676729727349</v>
      </c>
      <c r="J36">
        <v>6.5284509776435268E-2</v>
      </c>
      <c r="K36">
        <v>0.7402918960820869</v>
      </c>
      <c r="L36">
        <v>9.4200583227589854E-2</v>
      </c>
    </row>
    <row r="37" spans="2:12" x14ac:dyDescent="0.2">
      <c r="B37" t="s">
        <v>33</v>
      </c>
      <c r="C37">
        <v>-1.3205395749109929</v>
      </c>
      <c r="D37">
        <v>9.8077388874959287E-2</v>
      </c>
      <c r="E37">
        <v>-1.1295976821743781</v>
      </c>
      <c r="F37">
        <v>6.698484611610879E-2</v>
      </c>
      <c r="G37">
        <v>0.53914419648750445</v>
      </c>
      <c r="H37">
        <v>0.11748795460999933</v>
      </c>
      <c r="I37">
        <v>0.65661970213857657</v>
      </c>
      <c r="J37">
        <v>0.12340660966082868</v>
      </c>
      <c r="K37">
        <v>1.9771592770495694</v>
      </c>
      <c r="L37">
        <v>0.16310005524400259</v>
      </c>
    </row>
    <row r="38" spans="2:12" x14ac:dyDescent="0.2">
      <c r="B38" t="s">
        <v>34</v>
      </c>
      <c r="C38">
        <v>0</v>
      </c>
      <c r="E38">
        <v>0</v>
      </c>
      <c r="G38">
        <v>0</v>
      </c>
      <c r="I38">
        <v>0</v>
      </c>
      <c r="K38">
        <v>0</v>
      </c>
    </row>
    <row r="39" spans="2:12" x14ac:dyDescent="0.2">
      <c r="B39" t="s">
        <v>35</v>
      </c>
      <c r="C39">
        <v>-0.42230702785011759</v>
      </c>
      <c r="D39">
        <v>7.9968219479894173E-2</v>
      </c>
      <c r="E39">
        <v>-0.16126126102823379</v>
      </c>
      <c r="F39">
        <v>0.10800400081991417</v>
      </c>
      <c r="G39">
        <v>0.73374493148901321</v>
      </c>
      <c r="H39">
        <v>0.12157252310812004</v>
      </c>
      <c r="I39">
        <v>0.42276618495175933</v>
      </c>
      <c r="J39">
        <v>7.3094046614656086E-2</v>
      </c>
      <c r="K39">
        <v>0.84507321280187697</v>
      </c>
      <c r="L39">
        <v>0.10655360016243302</v>
      </c>
    </row>
    <row r="40" spans="2:12" x14ac:dyDescent="0.2">
      <c r="B40" t="s">
        <v>36</v>
      </c>
      <c r="C40">
        <v>-0.48072699218703002</v>
      </c>
      <c r="D40">
        <v>9.4139302815616735E-2</v>
      </c>
      <c r="E40">
        <v>0</v>
      </c>
      <c r="G40">
        <v>1.115534295306958</v>
      </c>
      <c r="H40">
        <v>0.15940637124263585</v>
      </c>
      <c r="I40">
        <v>0.83896239212259904</v>
      </c>
      <c r="J40">
        <v>9.0719400028003952E-2</v>
      </c>
      <c r="K40">
        <v>1.3196893843096291</v>
      </c>
      <c r="L40">
        <v>0.13467211538293633</v>
      </c>
    </row>
    <row r="41" spans="2:12" x14ac:dyDescent="0.2">
      <c r="B41" t="s">
        <v>37</v>
      </c>
      <c r="C41">
        <v>-0.64120407436801197</v>
      </c>
      <c r="D41">
        <v>8.0689251596820333E-2</v>
      </c>
      <c r="E41">
        <v>-0.53750154420571095</v>
      </c>
      <c r="F41">
        <v>9.8599757780580055E-2</v>
      </c>
      <c r="G41">
        <v>0.46350800633058697</v>
      </c>
      <c r="H41">
        <v>0.13022098496039869</v>
      </c>
      <c r="I41">
        <v>0.3329717492955151</v>
      </c>
      <c r="J41">
        <v>8.5074185269675959E-2</v>
      </c>
      <c r="K41">
        <v>0.97417582366352706</v>
      </c>
      <c r="L41">
        <v>0.12473506307228112</v>
      </c>
    </row>
    <row r="42" spans="2:12" x14ac:dyDescent="0.2">
      <c r="B42" t="s">
        <v>38</v>
      </c>
      <c r="C42">
        <v>-0.49650682657918388</v>
      </c>
      <c r="D42">
        <v>4.7867961454860691E-2</v>
      </c>
      <c r="E42">
        <v>-0.2068275516388017</v>
      </c>
      <c r="F42">
        <v>0.136207894922041</v>
      </c>
      <c r="G42">
        <v>0.67882614515438566</v>
      </c>
      <c r="H42">
        <v>0.14846288453515305</v>
      </c>
      <c r="I42">
        <v>0.88224410016291988</v>
      </c>
      <c r="J42">
        <v>7.1828445230898985E-2</v>
      </c>
      <c r="K42">
        <v>1.3787509267421036</v>
      </c>
      <c r="L42">
        <v>9.2905306839233329E-2</v>
      </c>
    </row>
    <row r="43" spans="2:12" x14ac:dyDescent="0.2">
      <c r="B43" t="s">
        <v>39</v>
      </c>
      <c r="C43">
        <v>-0.55498875799209579</v>
      </c>
      <c r="D43">
        <v>2.5700098624104096E-2</v>
      </c>
      <c r="E43">
        <v>-0.58396610581024699</v>
      </c>
      <c r="F43">
        <v>0.11047132885227529</v>
      </c>
      <c r="G43">
        <v>0.13541636671964211</v>
      </c>
      <c r="H43">
        <v>7.6101966920823133E-2</v>
      </c>
      <c r="I43">
        <v>0.26611141084510559</v>
      </c>
      <c r="J43">
        <v>3.9037531964519263E-2</v>
      </c>
      <c r="K43">
        <v>0.82110016883720138</v>
      </c>
      <c r="L43">
        <v>4.5821308769079971E-2</v>
      </c>
    </row>
    <row r="44" spans="2:12" x14ac:dyDescent="0.2">
      <c r="B44" t="s">
        <v>40</v>
      </c>
      <c r="C44">
        <v>-0.73677391563552008</v>
      </c>
      <c r="D44">
        <v>9.7959471466037409E-2</v>
      </c>
      <c r="E44">
        <v>0</v>
      </c>
      <c r="G44">
        <v>0</v>
      </c>
      <c r="I44">
        <v>0.1361231638907307</v>
      </c>
      <c r="J44">
        <v>8.1886502248887882E-2</v>
      </c>
      <c r="K44">
        <v>0.87289707952625073</v>
      </c>
      <c r="L44">
        <v>0.12389685447259396</v>
      </c>
    </row>
    <row r="45" spans="2:12" x14ac:dyDescent="0.2">
      <c r="B45" t="s">
        <v>41</v>
      </c>
      <c r="C45">
        <v>-0.4922657485935979</v>
      </c>
      <c r="D45">
        <v>5.605667365846452E-2</v>
      </c>
      <c r="E45">
        <v>0</v>
      </c>
      <c r="G45">
        <v>0</v>
      </c>
      <c r="I45">
        <v>3.8609737548067999E-2</v>
      </c>
      <c r="J45">
        <v>5.6937776376264203E-2</v>
      </c>
      <c r="K45">
        <v>0.53087548614166591</v>
      </c>
      <c r="L45">
        <v>8.6724308800770464E-2</v>
      </c>
    </row>
    <row r="46" spans="2:12" x14ac:dyDescent="0.2">
      <c r="B46" t="s">
        <v>42</v>
      </c>
      <c r="C46">
        <v>-0.79310884875069132</v>
      </c>
      <c r="D46">
        <v>7.3806421688211971E-2</v>
      </c>
      <c r="E46">
        <v>0</v>
      </c>
      <c r="G46">
        <v>0.574486750421208</v>
      </c>
      <c r="H46">
        <v>0.27704344435751144</v>
      </c>
      <c r="I46">
        <v>0.34547155378082312</v>
      </c>
      <c r="J46">
        <v>7.7603657523828279E-2</v>
      </c>
      <c r="K46">
        <v>1.1385804025315145</v>
      </c>
      <c r="L46">
        <v>0.11898528775309651</v>
      </c>
    </row>
    <row r="47" spans="2:12" x14ac:dyDescent="0.2">
      <c r="B47" t="s">
        <v>43</v>
      </c>
    </row>
    <row r="48" spans="2:12" x14ac:dyDescent="0.2">
      <c r="B48" t="s">
        <v>44</v>
      </c>
      <c r="C48">
        <v>-0.93491063014036713</v>
      </c>
      <c r="D48">
        <v>7.001828822856962E-2</v>
      </c>
      <c r="E48">
        <v>0</v>
      </c>
      <c r="G48">
        <v>0</v>
      </c>
      <c r="I48">
        <v>0.66860945460180299</v>
      </c>
      <c r="J48">
        <v>7.1033122376496241E-2</v>
      </c>
      <c r="K48">
        <v>1.6035200847421702</v>
      </c>
      <c r="L48">
        <v>9.9562461723509674E-2</v>
      </c>
    </row>
    <row r="49" spans="2:12" x14ac:dyDescent="0.2">
      <c r="B49" t="s">
        <v>45</v>
      </c>
      <c r="C49">
        <v>-0.42729437444631052</v>
      </c>
      <c r="D49">
        <v>4.9074145570695525E-2</v>
      </c>
      <c r="E49">
        <v>0</v>
      </c>
      <c r="G49">
        <v>0</v>
      </c>
      <c r="I49">
        <v>0.20931049958619369</v>
      </c>
      <c r="J49">
        <v>5.5920150658745428E-2</v>
      </c>
      <c r="K49">
        <v>0.63660487403250421</v>
      </c>
      <c r="L49">
        <v>8.0272211375905428E-2</v>
      </c>
    </row>
    <row r="50" spans="2:12" x14ac:dyDescent="0.2">
      <c r="B50" t="s">
        <v>46</v>
      </c>
      <c r="C50">
        <v>-0.47966794931839429</v>
      </c>
      <c r="D50">
        <v>6.1592122733708302E-2</v>
      </c>
      <c r="E50">
        <v>0</v>
      </c>
      <c r="G50">
        <v>0</v>
      </c>
      <c r="I50">
        <v>0.69095783364491725</v>
      </c>
      <c r="J50">
        <v>8.8760988948445071E-2</v>
      </c>
      <c r="K50">
        <v>1.1706257829633115</v>
      </c>
      <c r="L50">
        <v>9.4412750633634607E-2</v>
      </c>
    </row>
    <row r="51" spans="2:12" x14ac:dyDescent="0.2">
      <c r="B51" t="s">
        <v>47</v>
      </c>
      <c r="C51">
        <v>-0.53284225141448593</v>
      </c>
      <c r="D51">
        <v>0.1143328541776172</v>
      </c>
      <c r="E51">
        <v>0</v>
      </c>
      <c r="G51">
        <v>1.3516768496118221</v>
      </c>
      <c r="H51">
        <v>0.11878457767692141</v>
      </c>
      <c r="I51">
        <v>0.74459757788107261</v>
      </c>
      <c r="J51">
        <v>7.1324850375418469E-2</v>
      </c>
      <c r="K51">
        <v>1.2774398292955587</v>
      </c>
      <c r="L51">
        <v>0.10309601169875797</v>
      </c>
    </row>
    <row r="52" spans="2:12" x14ac:dyDescent="0.2">
      <c r="B52" t="s">
        <v>48</v>
      </c>
      <c r="C52">
        <v>-0.30992435498171272</v>
      </c>
      <c r="D52">
        <v>5.0322109933696471E-2</v>
      </c>
      <c r="E52">
        <v>0</v>
      </c>
      <c r="G52">
        <v>0.32059348416356281</v>
      </c>
      <c r="H52">
        <v>0.13239746142556594</v>
      </c>
      <c r="I52">
        <v>0.2613668153081396</v>
      </c>
      <c r="J52">
        <v>5.9721953650532428E-2</v>
      </c>
      <c r="K52">
        <v>0.57129117028985232</v>
      </c>
      <c r="L52">
        <v>8.1706395049669756E-2</v>
      </c>
    </row>
    <row r="53" spans="2:12" x14ac:dyDescent="0.2">
      <c r="B53" t="s">
        <v>49</v>
      </c>
      <c r="C53">
        <v>0.28647718017869572</v>
      </c>
      <c r="D53">
        <v>0.11687146767769127</v>
      </c>
      <c r="E53">
        <v>0.1126005876539893</v>
      </c>
      <c r="F53">
        <v>0.12642598689148427</v>
      </c>
      <c r="G53">
        <v>1.4846730385230571</v>
      </c>
      <c r="H53">
        <v>0.10694425962576182</v>
      </c>
      <c r="I53">
        <v>1.4863965132550301</v>
      </c>
      <c r="J53">
        <v>7.5237759847931657E-2</v>
      </c>
      <c r="K53">
        <v>1.1999193330763345</v>
      </c>
      <c r="L53">
        <v>0.14759812094466754</v>
      </c>
    </row>
    <row r="54" spans="2:12" x14ac:dyDescent="0.2">
      <c r="B54" t="s">
        <v>50</v>
      </c>
      <c r="C54">
        <v>-0.53315112380321017</v>
      </c>
      <c r="D54">
        <v>0.1104094894981906</v>
      </c>
      <c r="E54">
        <v>0</v>
      </c>
      <c r="G54">
        <v>0</v>
      </c>
      <c r="I54">
        <v>9.6369112025676398E-2</v>
      </c>
      <c r="J54">
        <v>0.10420849629485512</v>
      </c>
      <c r="K54">
        <v>0.62952023582888661</v>
      </c>
      <c r="L54">
        <v>0.1658759811349983</v>
      </c>
    </row>
    <row r="55" spans="2:12" x14ac:dyDescent="0.2">
      <c r="B55" t="s">
        <v>51</v>
      </c>
      <c r="C55">
        <v>-0.45636922375671879</v>
      </c>
      <c r="D55">
        <v>4.8813599500405584E-2</v>
      </c>
      <c r="E55">
        <v>0</v>
      </c>
      <c r="G55">
        <v>0.49841874072615822</v>
      </c>
      <c r="H55">
        <v>0.12941766847941188</v>
      </c>
      <c r="I55">
        <v>0.17647015652765249</v>
      </c>
      <c r="J55">
        <v>7.9320418893052788E-2</v>
      </c>
      <c r="K55">
        <v>0.63283938028437126</v>
      </c>
      <c r="L55">
        <v>9.1660437114301455E-2</v>
      </c>
    </row>
    <row r="56" spans="2:12" x14ac:dyDescent="0.2">
      <c r="B56" t="s">
        <v>52</v>
      </c>
      <c r="C56">
        <v>-0.72611510481026231</v>
      </c>
      <c r="D56">
        <v>6.0721528831877092E-2</v>
      </c>
      <c r="E56">
        <v>-0.66575341413603351</v>
      </c>
      <c r="F56">
        <v>0.11620069209985413</v>
      </c>
      <c r="G56">
        <v>0.42408617726563907</v>
      </c>
      <c r="H56">
        <v>0.1744830374427655</v>
      </c>
      <c r="I56">
        <v>0.18492045656753919</v>
      </c>
      <c r="J56">
        <v>7.8119536001311746E-2</v>
      </c>
      <c r="K56">
        <v>0.91103556137780151</v>
      </c>
      <c r="L56">
        <v>9.2799656529897481E-2</v>
      </c>
    </row>
    <row r="57" spans="2:12" x14ac:dyDescent="0.2">
      <c r="B57" t="s">
        <v>53</v>
      </c>
      <c r="C57">
        <v>-0.40479217743160623</v>
      </c>
      <c r="D57">
        <v>5.743328147537665E-2</v>
      </c>
      <c r="E57">
        <v>0</v>
      </c>
      <c r="G57">
        <v>0</v>
      </c>
      <c r="I57">
        <v>1.2588658679621241</v>
      </c>
      <c r="J57">
        <v>6.3213464206750697E-2</v>
      </c>
      <c r="K57">
        <v>1.6636580453937304</v>
      </c>
      <c r="L57">
        <v>9.1766737384570404E-2</v>
      </c>
    </row>
    <row r="58" spans="2:12" x14ac:dyDescent="0.2">
      <c r="B58" t="s">
        <v>54</v>
      </c>
      <c r="C58">
        <v>-0.75317070349552728</v>
      </c>
      <c r="D58">
        <v>8.9588890777659511E-2</v>
      </c>
      <c r="E58">
        <v>0</v>
      </c>
      <c r="G58">
        <v>0.55613146393530155</v>
      </c>
      <c r="H58">
        <v>0.15554355080590168</v>
      </c>
      <c r="I58">
        <v>0.23942034063941961</v>
      </c>
      <c r="J58">
        <v>7.5043820955012719E-2</v>
      </c>
      <c r="K58">
        <v>0.99259104413494692</v>
      </c>
      <c r="L58">
        <v>0.11286113502460011</v>
      </c>
    </row>
    <row r="59" spans="2:12" x14ac:dyDescent="0.2">
      <c r="B59" t="s">
        <v>55</v>
      </c>
      <c r="C59">
        <v>-0.34541668602816372</v>
      </c>
      <c r="D59">
        <v>0.10082186454858255</v>
      </c>
      <c r="E59">
        <v>0</v>
      </c>
      <c r="G59">
        <v>0.57393002240302748</v>
      </c>
      <c r="H59">
        <v>0.10901832631634843</v>
      </c>
      <c r="I59">
        <v>0.48898181990530382</v>
      </c>
      <c r="J59">
        <v>7.5673598581365839E-2</v>
      </c>
      <c r="K59">
        <v>0.83439850593346754</v>
      </c>
      <c r="L59">
        <v>0.13658831009117248</v>
      </c>
    </row>
    <row r="60" spans="2:12" x14ac:dyDescent="0.2">
      <c r="B60" t="s">
        <v>56</v>
      </c>
      <c r="C60">
        <v>-0.23727163856024261</v>
      </c>
      <c r="D60">
        <v>8.7667893955499107E-2</v>
      </c>
      <c r="E60">
        <v>-0.24802740520352881</v>
      </c>
      <c r="F60">
        <v>0.11983795739244353</v>
      </c>
      <c r="G60">
        <v>0.95987146928390377</v>
      </c>
      <c r="H60">
        <v>0.15614098882330041</v>
      </c>
      <c r="I60">
        <v>0.92787420628167139</v>
      </c>
      <c r="J60">
        <v>7.2966813829891314E-2</v>
      </c>
      <c r="K60">
        <v>1.1651458448419141</v>
      </c>
      <c r="L60">
        <v>0.1204359297153481</v>
      </c>
    </row>
    <row r="61" spans="2:12" x14ac:dyDescent="0.2">
      <c r="B61" t="s">
        <v>57</v>
      </c>
      <c r="C61">
        <v>-0.22265682264836961</v>
      </c>
      <c r="D61">
        <v>7.9199987788101264E-2</v>
      </c>
      <c r="E61">
        <v>0</v>
      </c>
      <c r="G61">
        <v>0</v>
      </c>
      <c r="I61">
        <v>0.2514841135481769</v>
      </c>
      <c r="J61">
        <v>6.3190543862238754E-2</v>
      </c>
      <c r="K61">
        <v>0.47414093619654651</v>
      </c>
      <c r="L61">
        <v>0.10048416024613013</v>
      </c>
    </row>
    <row r="62" spans="2:12" x14ac:dyDescent="0.2">
      <c r="B62" t="s">
        <v>58</v>
      </c>
      <c r="C62">
        <v>-0.77326398335617397</v>
      </c>
      <c r="D62">
        <v>7.2568100554664977E-2</v>
      </c>
      <c r="E62">
        <v>-0.81316799978369214</v>
      </c>
      <c r="F62">
        <v>0.12616843430913829</v>
      </c>
      <c r="G62">
        <v>1.119053057877502</v>
      </c>
      <c r="H62">
        <v>8.2938653640144161E-2</v>
      </c>
      <c r="I62">
        <v>1.036690382934262</v>
      </c>
      <c r="J62">
        <v>7.353697958265297E-2</v>
      </c>
      <c r="K62">
        <v>1.809954366290436</v>
      </c>
      <c r="L62">
        <v>0.10684682013394331</v>
      </c>
    </row>
    <row r="63" spans="2:12" x14ac:dyDescent="0.2">
      <c r="B63" t="s">
        <v>59</v>
      </c>
      <c r="C63">
        <v>-0.56547233249025075</v>
      </c>
      <c r="D63">
        <v>4.1350077387827991E-2</v>
      </c>
      <c r="E63">
        <v>0</v>
      </c>
      <c r="G63">
        <v>-4.00493387700867E-2</v>
      </c>
      <c r="H63">
        <v>7.898059877609033E-2</v>
      </c>
      <c r="I63">
        <v>-5.1240670583457798E-2</v>
      </c>
      <c r="J63">
        <v>4.1165895869953381E-2</v>
      </c>
      <c r="K63">
        <v>0.51423166190679293</v>
      </c>
      <c r="L63">
        <v>5.6800793919385563E-2</v>
      </c>
    </row>
    <row r="64" spans="2:12" x14ac:dyDescent="0.2">
      <c r="B64" t="s">
        <v>60</v>
      </c>
      <c r="C64">
        <v>-0.58375628567068116</v>
      </c>
      <c r="D64">
        <v>9.3548522716350321E-2</v>
      </c>
      <c r="E64">
        <v>0</v>
      </c>
      <c r="G64">
        <v>0</v>
      </c>
      <c r="I64">
        <v>4.6661250412139997E-2</v>
      </c>
      <c r="J64">
        <v>0.10304596451239557</v>
      </c>
      <c r="K64">
        <v>0.63041753608282114</v>
      </c>
      <c r="L64">
        <v>0.14642856203241053</v>
      </c>
    </row>
    <row r="65" spans="2:12" x14ac:dyDescent="0.2">
      <c r="B65" t="s">
        <v>61</v>
      </c>
      <c r="C65">
        <v>-0.54169557910019039</v>
      </c>
      <c r="D65">
        <v>9.74653511030808E-2</v>
      </c>
      <c r="E65">
        <v>-0.59469651156499514</v>
      </c>
      <c r="F65">
        <v>0.11896560208224394</v>
      </c>
      <c r="G65">
        <v>0.73625261869768266</v>
      </c>
      <c r="H65">
        <v>0.11211531823577317</v>
      </c>
      <c r="I65">
        <v>0.4745140647282457</v>
      </c>
      <c r="J65">
        <v>7.9962333587471623E-2</v>
      </c>
      <c r="K65">
        <v>1.016209643828436</v>
      </c>
      <c r="L65">
        <v>0.1364830361431856</v>
      </c>
    </row>
    <row r="66" spans="2:12" x14ac:dyDescent="0.2">
      <c r="B66" t="s">
        <v>62</v>
      </c>
      <c r="C66">
        <v>-0.58404624715995057</v>
      </c>
      <c r="D66">
        <v>0.12950951104116873</v>
      </c>
      <c r="E66">
        <v>0</v>
      </c>
      <c r="G66">
        <v>0.1928581125728768</v>
      </c>
      <c r="H66">
        <v>0.10371667285672211</v>
      </c>
      <c r="I66">
        <v>0.1083204860970147</v>
      </c>
      <c r="J66">
        <v>6.8693484247701553E-2</v>
      </c>
      <c r="K66">
        <v>0.69236673325696529</v>
      </c>
      <c r="L66">
        <v>0.13598113288100638</v>
      </c>
    </row>
    <row r="67" spans="2:12" x14ac:dyDescent="0.2">
      <c r="B67" t="s">
        <v>63</v>
      </c>
      <c r="C67">
        <v>-0.57049872330465123</v>
      </c>
      <c r="D67">
        <v>7.4017873586898347E-2</v>
      </c>
      <c r="E67">
        <v>0</v>
      </c>
      <c r="G67">
        <v>0.99107301673081938</v>
      </c>
      <c r="H67">
        <v>0.14893799169524805</v>
      </c>
      <c r="I67">
        <v>0.93653055034030641</v>
      </c>
      <c r="J67">
        <v>8.7352382382318447E-2</v>
      </c>
      <c r="K67">
        <v>1.5070292736449575</v>
      </c>
      <c r="L67">
        <v>0.11549100411816465</v>
      </c>
    </row>
    <row r="68" spans="2:12" x14ac:dyDescent="0.2">
      <c r="B68" t="s">
        <v>64</v>
      </c>
      <c r="C68">
        <v>-0.62679173175893521</v>
      </c>
      <c r="D68">
        <v>4.4343710021512529E-2</v>
      </c>
      <c r="E68">
        <v>-0.51742863612370549</v>
      </c>
      <c r="F68">
        <v>6.670002857278895E-2</v>
      </c>
      <c r="G68">
        <v>0.23878502632950699</v>
      </c>
      <c r="H68">
        <v>0.10216950046347004</v>
      </c>
      <c r="I68">
        <v>0.1775829828264987</v>
      </c>
      <c r="J68">
        <v>6.3203357105851343E-2</v>
      </c>
      <c r="K68">
        <v>0.80437471458543386</v>
      </c>
      <c r="L68">
        <v>7.4524527242548377E-2</v>
      </c>
    </row>
  </sheetData>
  <phoneticPr fontId="0" type="noConversion"/>
  <pageMargins left="0.75" right="0.75" top="1" bottom="1" header="0.5" footer="0.5"/>
  <headerFooter alignWithMargins="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67"/>
  <sheetViews>
    <sheetView workbookViewId="0">
      <selection activeCell="C3" sqref="C3:C4"/>
    </sheetView>
  </sheetViews>
  <sheetFormatPr defaultRowHeight="12.75" x14ac:dyDescent="0.2"/>
  <sheetData>
    <row r="2" spans="2:9" x14ac:dyDescent="0.2">
      <c r="D2" t="s">
        <v>109</v>
      </c>
      <c r="E2" t="s">
        <v>109</v>
      </c>
      <c r="F2" t="s">
        <v>109</v>
      </c>
      <c r="G2" t="s">
        <v>109</v>
      </c>
      <c r="H2" t="s">
        <v>109</v>
      </c>
      <c r="I2" t="s">
        <v>88</v>
      </c>
    </row>
    <row r="3" spans="2:9" x14ac:dyDescent="0.2">
      <c r="D3" t="s">
        <v>86</v>
      </c>
      <c r="E3" t="s">
        <v>89</v>
      </c>
      <c r="F3" t="s">
        <v>90</v>
      </c>
      <c r="G3" t="s">
        <v>91</v>
      </c>
      <c r="H3" t="s">
        <v>92</v>
      </c>
      <c r="I3" t="s">
        <v>92</v>
      </c>
    </row>
    <row r="4" spans="2:9" x14ac:dyDescent="0.2">
      <c r="B4" t="s">
        <v>31</v>
      </c>
      <c r="C4" t="str">
        <f>VLOOKUP(B4,xwalk!$A$1:$B$66,2,FALSE)</f>
        <v>Japan</v>
      </c>
      <c r="D4">
        <v>-1.057183289478405</v>
      </c>
      <c r="E4">
        <v>-0.54820051347854581</v>
      </c>
      <c r="F4">
        <v>-0.2478477783712994</v>
      </c>
      <c r="G4">
        <v>-4.8393307172976699E-2</v>
      </c>
      <c r="H4">
        <v>1.0087899823054283</v>
      </c>
      <c r="I4">
        <v>9.1336884008167737E-2</v>
      </c>
    </row>
    <row r="5" spans="2:9" x14ac:dyDescent="0.2">
      <c r="B5" t="s">
        <v>59</v>
      </c>
      <c r="C5" t="str">
        <f>VLOOKUP(B5,xwalk!$A$1:$B$66,2,FALSE)</f>
        <v>Thailand</v>
      </c>
      <c r="D5">
        <v>-0.25782046058916741</v>
      </c>
      <c r="E5">
        <v>0.12109884391384849</v>
      </c>
      <c r="F5">
        <v>3.2152493858421803E-2</v>
      </c>
      <c r="G5">
        <v>-2.6851230959391002E-3</v>
      </c>
      <c r="H5">
        <v>0.25513533749322831</v>
      </c>
      <c r="I5">
        <v>6.8824400016450571E-2</v>
      </c>
    </row>
    <row r="6" spans="2:9" x14ac:dyDescent="0.2">
      <c r="B6" t="s">
        <v>7</v>
      </c>
      <c r="C6" t="str">
        <f>VLOOKUP(B6,xwalk!$A$1:$B$66,2,FALSE)</f>
        <v>Brazil</v>
      </c>
      <c r="D6">
        <v>-0.34475902113473877</v>
      </c>
      <c r="E6">
        <v>-0.22845986995388229</v>
      </c>
      <c r="F6">
        <v>8.0474845244481001E-3</v>
      </c>
      <c r="G6">
        <v>5.0227002291377103E-2</v>
      </c>
      <c r="H6">
        <v>0.39498602342611588</v>
      </c>
      <c r="I6">
        <v>6.794608423601721E-2</v>
      </c>
    </row>
    <row r="7" spans="2:9" x14ac:dyDescent="0.2">
      <c r="B7" t="s">
        <v>64</v>
      </c>
      <c r="C7" t="str">
        <f>VLOOKUP(B7,xwalk!$A$1:$B$66,2,FALSE)</f>
        <v>Viet Nam</v>
      </c>
      <c r="D7">
        <v>-0.40081941884795652</v>
      </c>
      <c r="E7">
        <v>-0.27261800491029481</v>
      </c>
      <c r="F7">
        <v>0.18758357507016091</v>
      </c>
      <c r="G7">
        <v>5.1952950830260303E-2</v>
      </c>
      <c r="H7">
        <v>0.45277236967821682</v>
      </c>
      <c r="I7">
        <v>7.6633005040160129E-2</v>
      </c>
    </row>
    <row r="8" spans="2:9" x14ac:dyDescent="0.2">
      <c r="B8" t="s">
        <v>19</v>
      </c>
      <c r="C8" t="str">
        <f>VLOOKUP(B8,xwalk!$A$1:$B$66,2,FALSE)</f>
        <v>France</v>
      </c>
      <c r="D8">
        <v>-0.69925640301354153</v>
      </c>
      <c r="E8">
        <v>-0.4963412554974348</v>
      </c>
      <c r="F8">
        <v>0.62615002464854985</v>
      </c>
      <c r="G8">
        <v>0.13942150494044539</v>
      </c>
      <c r="H8">
        <v>0.83867790795398689</v>
      </c>
      <c r="I8">
        <v>0.14321062071892973</v>
      </c>
    </row>
    <row r="9" spans="2:9" x14ac:dyDescent="0.2">
      <c r="B9" t="s">
        <v>54</v>
      </c>
      <c r="C9" t="str">
        <f>VLOOKUP(B9,xwalk!$A$1:$B$66,2,FALSE)</f>
        <v>Serbia</v>
      </c>
      <c r="D9">
        <v>-0.5635468112285269</v>
      </c>
      <c r="E9">
        <v>-0.5622226644149807</v>
      </c>
      <c r="F9">
        <v>0.58235350977809275</v>
      </c>
      <c r="G9">
        <v>0.14660190138201409</v>
      </c>
      <c r="H9">
        <v>0.71014871261054102</v>
      </c>
      <c r="I9">
        <v>0.1083693230463899</v>
      </c>
    </row>
    <row r="10" spans="2:9" x14ac:dyDescent="0.2">
      <c r="B10" t="s">
        <v>51</v>
      </c>
      <c r="C10" t="str">
        <f>VLOOKUP(B10,xwalk!$A$1:$B$66,2,FALSE)</f>
        <v>Romania</v>
      </c>
      <c r="D10">
        <v>-9.4969333771041095E-2</v>
      </c>
      <c r="E10">
        <v>-0.19373485551076319</v>
      </c>
      <c r="F10">
        <v>0.31874569444439432</v>
      </c>
      <c r="G10">
        <v>0.16538151345045871</v>
      </c>
      <c r="H10">
        <v>0.26035084722149981</v>
      </c>
      <c r="I10">
        <v>0.10848842346213024</v>
      </c>
    </row>
    <row r="11" spans="2:9" x14ac:dyDescent="0.2">
      <c r="B11" t="s">
        <v>2</v>
      </c>
      <c r="C11" t="str">
        <f>VLOOKUP(B11,xwalk!$A$1:$B$66,2,FALSE)</f>
        <v>Argentina</v>
      </c>
      <c r="D11">
        <v>-0.2362150470795103</v>
      </c>
      <c r="E11">
        <v>-0.29742828969528051</v>
      </c>
      <c r="F11">
        <v>0.15893764592988191</v>
      </c>
      <c r="G11">
        <v>0.17311023946068621</v>
      </c>
      <c r="H11">
        <v>0.40932528654019651</v>
      </c>
      <c r="I11">
        <v>9.9258266622960417E-2</v>
      </c>
    </row>
    <row r="12" spans="2:9" x14ac:dyDescent="0.2">
      <c r="B12" t="s">
        <v>47</v>
      </c>
      <c r="C12" t="str">
        <f>VLOOKUP(B12,xwalk!$A$1:$B$66,2,FALSE)</f>
        <v>Portugal</v>
      </c>
      <c r="D12">
        <v>-0.60838900485934067</v>
      </c>
      <c r="E12">
        <v>-0.1022669803976453</v>
      </c>
      <c r="F12">
        <v>0.60179192217679822</v>
      </c>
      <c r="G12">
        <v>0.18160853432620841</v>
      </c>
      <c r="H12">
        <v>0.78999753918554905</v>
      </c>
      <c r="I12">
        <v>0.11281952944121297</v>
      </c>
    </row>
    <row r="13" spans="2:9" x14ac:dyDescent="0.2">
      <c r="B13" t="s">
        <v>58</v>
      </c>
      <c r="C13" t="str">
        <f>VLOOKUP(B13,xwalk!$A$1:$B$66,2,FALSE)</f>
        <v>Chinese Taipei</v>
      </c>
      <c r="D13">
        <v>-1.1017269121808611</v>
      </c>
      <c r="E13">
        <v>-1.099981368538868</v>
      </c>
      <c r="F13">
        <v>0.13926665329879839</v>
      </c>
      <c r="G13">
        <v>0.20206806341072331</v>
      </c>
      <c r="H13">
        <v>1.3037949755915843</v>
      </c>
      <c r="I13">
        <v>0.11569033076096601</v>
      </c>
    </row>
    <row r="14" spans="2:9" x14ac:dyDescent="0.2">
      <c r="B14" t="s">
        <v>10</v>
      </c>
      <c r="C14" t="str">
        <f>VLOOKUP(B14,xwalk!$A$1:$B$66,2,FALSE)</f>
        <v>Chile</v>
      </c>
      <c r="D14">
        <v>-0.56928109015667538</v>
      </c>
      <c r="E14">
        <v>-0.66077930725291834</v>
      </c>
      <c r="F14">
        <v>0.14295509283475791</v>
      </c>
      <c r="G14">
        <v>0.20386745066385309</v>
      </c>
      <c r="H14">
        <v>0.77314854082052853</v>
      </c>
      <c r="I14">
        <v>8.8508152546451446E-2</v>
      </c>
    </row>
    <row r="15" spans="2:9" x14ac:dyDescent="0.2">
      <c r="B15" t="s">
        <v>23</v>
      </c>
      <c r="C15" t="str">
        <f>VLOOKUP(B15,xwalk!$A$1:$B$66,2,FALSE)</f>
        <v>Croatia</v>
      </c>
      <c r="D15">
        <v>-0.73806293835663805</v>
      </c>
      <c r="E15">
        <v>-0.39484853905387818</v>
      </c>
      <c r="F15">
        <v>0.1505589736852293</v>
      </c>
      <c r="G15">
        <v>0.2085071451322161</v>
      </c>
      <c r="H15">
        <v>0.94657008348885419</v>
      </c>
      <c r="I15">
        <v>0.10889458485929328</v>
      </c>
    </row>
    <row r="16" spans="2:9" x14ac:dyDescent="0.2">
      <c r="B16" t="s">
        <v>49</v>
      </c>
      <c r="C16" t="str">
        <f>VLOOKUP(B16,xwalk!$A$1:$B$66,2,FALSE)</f>
        <v>Shanghai-China</v>
      </c>
      <c r="D16">
        <v>-0.38066676038452141</v>
      </c>
      <c r="E16">
        <v>-0.22040298615270129</v>
      </c>
      <c r="F16">
        <v>0.2264773921647778</v>
      </c>
      <c r="G16">
        <v>0.2406302381420464</v>
      </c>
      <c r="H16">
        <v>0.62129699852656783</v>
      </c>
      <c r="I16">
        <v>9.8401461179338123E-2</v>
      </c>
    </row>
    <row r="17" spans="2:9" x14ac:dyDescent="0.2">
      <c r="B17" t="s">
        <v>37</v>
      </c>
      <c r="C17" t="str">
        <f>VLOOKUP(B17,xwalk!$A$1:$B$66,2,FALSE)</f>
        <v>Latvia</v>
      </c>
      <c r="D17">
        <v>-0.54134862874297784</v>
      </c>
      <c r="E17">
        <v>-0.45284345528246078</v>
      </c>
      <c r="F17">
        <v>0.61671134881993728</v>
      </c>
      <c r="G17">
        <v>0.246891375228254</v>
      </c>
      <c r="H17">
        <v>0.78824000397123184</v>
      </c>
      <c r="I17">
        <v>0.10255719334131969</v>
      </c>
    </row>
    <row r="18" spans="2:9" x14ac:dyDescent="0.2">
      <c r="B18" t="s">
        <v>6</v>
      </c>
      <c r="C18" t="str">
        <f>VLOOKUP(B18,xwalk!$A$1:$B$66,2,FALSE)</f>
        <v>Bulgaria</v>
      </c>
      <c r="D18">
        <v>-0.26908150011989662</v>
      </c>
      <c r="E18">
        <v>-0.39542323491297537</v>
      </c>
      <c r="F18">
        <v>0.36669746172243772</v>
      </c>
      <c r="G18">
        <v>0.25124411615786879</v>
      </c>
      <c r="H18">
        <v>0.52032561627776541</v>
      </c>
      <c r="I18">
        <v>0.13555872767427535</v>
      </c>
    </row>
    <row r="19" spans="2:9" x14ac:dyDescent="0.2">
      <c r="B19" t="s">
        <v>55</v>
      </c>
      <c r="C19" t="str">
        <f>VLOOKUP(B19,xwalk!$A$1:$B$66,2,FALSE)</f>
        <v>Slovak Republic</v>
      </c>
      <c r="D19">
        <v>-0.63793782077985361</v>
      </c>
      <c r="E19">
        <v>-0.37953884318670572</v>
      </c>
      <c r="F19">
        <v>0.34531313744398812</v>
      </c>
      <c r="G19">
        <v>0.25200382511746727</v>
      </c>
      <c r="H19">
        <v>0.88994164589732083</v>
      </c>
      <c r="I19">
        <v>0.1089756903481305</v>
      </c>
    </row>
    <row r="20" spans="2:9" x14ac:dyDescent="0.2">
      <c r="B20" t="s">
        <v>50</v>
      </c>
      <c r="C20" t="str">
        <f>VLOOKUP(B20,xwalk!$A$1:$B$66,2,FALSE)</f>
        <v>Perm(Russian Federation)</v>
      </c>
      <c r="D20">
        <v>-0.2834553532166304</v>
      </c>
      <c r="E20">
        <v>-0.35117381868586778</v>
      </c>
      <c r="F20">
        <v>0.36394737270173422</v>
      </c>
      <c r="G20">
        <v>0.2584142655351907</v>
      </c>
      <c r="H20">
        <v>0.54186961875182105</v>
      </c>
      <c r="I20">
        <v>0.19377407890772363</v>
      </c>
    </row>
    <row r="21" spans="2:9" x14ac:dyDescent="0.2">
      <c r="B21" t="s">
        <v>25</v>
      </c>
      <c r="C21" t="str">
        <f>VLOOKUP(B21,xwalk!$A$1:$B$66,2,FALSE)</f>
        <v>Indonesia</v>
      </c>
      <c r="D21">
        <v>0.15569659388536969</v>
      </c>
      <c r="E21">
        <v>0.64037087547766192</v>
      </c>
      <c r="F21">
        <v>0.44019394722903599</v>
      </c>
      <c r="G21">
        <v>0.2872845313992784</v>
      </c>
      <c r="H21">
        <v>0.13158793751390871</v>
      </c>
      <c r="I21">
        <v>6.602071529654599E-2</v>
      </c>
    </row>
    <row r="22" spans="2:9" x14ac:dyDescent="0.2">
      <c r="B22" t="s">
        <v>56</v>
      </c>
      <c r="C22" t="str">
        <f>VLOOKUP(B22,xwalk!$A$1:$B$66,2,FALSE)</f>
        <v>Slovenia</v>
      </c>
      <c r="D22">
        <v>-0.43758015418723573</v>
      </c>
      <c r="E22">
        <v>-0.26719026678661878</v>
      </c>
      <c r="F22">
        <v>0.32629791812447062</v>
      </c>
      <c r="G22">
        <v>0.30829957117604689</v>
      </c>
      <c r="H22">
        <v>0.74587972536328262</v>
      </c>
      <c r="I22">
        <v>0.12205791754321049</v>
      </c>
    </row>
    <row r="23" spans="2:9" x14ac:dyDescent="0.2">
      <c r="B23" t="s">
        <v>33</v>
      </c>
      <c r="C23" t="str">
        <f>VLOOKUP(B23,xwalk!$A$1:$B$66,2,FALSE)</f>
        <v>Korea</v>
      </c>
      <c r="D23">
        <v>-1.0892038118761229</v>
      </c>
      <c r="E23">
        <v>-0.91446261722780064</v>
      </c>
      <c r="F23">
        <v>0.111622761516449</v>
      </c>
      <c r="G23">
        <v>0.31337818023789299</v>
      </c>
      <c r="H23">
        <v>1.4025819921140159</v>
      </c>
      <c r="I23">
        <v>0.11756850714458798</v>
      </c>
    </row>
    <row r="24" spans="2:9" x14ac:dyDescent="0.2">
      <c r="B24" t="s">
        <v>52</v>
      </c>
      <c r="C24" t="str">
        <f>VLOOKUP(B24,xwalk!$A$1:$B$66,2,FALSE)</f>
        <v>Russian Federation</v>
      </c>
      <c r="D24">
        <v>-0.219656167277092</v>
      </c>
      <c r="E24">
        <v>-0.26955385858205122</v>
      </c>
      <c r="F24">
        <v>0.57695929705583027</v>
      </c>
      <c r="G24">
        <v>0.31651795111757508</v>
      </c>
      <c r="H24">
        <v>0.53617411839466711</v>
      </c>
      <c r="I24">
        <v>6.4869608409307139E-2</v>
      </c>
    </row>
    <row r="25" spans="2:9" x14ac:dyDescent="0.2">
      <c r="B25" t="s">
        <v>40</v>
      </c>
      <c r="C25" t="str">
        <f>VLOOKUP(B25,xwalk!$A$1:$B$66,2,FALSE)</f>
        <v>Montenegro</v>
      </c>
      <c r="D25">
        <v>-0.39146002678678521</v>
      </c>
      <c r="E25">
        <v>-0.33197193813783132</v>
      </c>
      <c r="F25">
        <v>0.5680033041036282</v>
      </c>
      <c r="G25">
        <v>0.33276788789674111</v>
      </c>
      <c r="H25">
        <v>0.72422791468352632</v>
      </c>
      <c r="I25">
        <v>8.9801649762889513E-2</v>
      </c>
    </row>
    <row r="26" spans="2:9" x14ac:dyDescent="0.2">
      <c r="B26" t="s">
        <v>22</v>
      </c>
      <c r="C26" t="str">
        <f>VLOOKUP(B26,xwalk!$A$1:$B$66,2,FALSE)</f>
        <v>Hong Kong-China</v>
      </c>
      <c r="D26">
        <v>-0.6462232161689927</v>
      </c>
      <c r="E26">
        <v>-4.7696494576052802E-2</v>
      </c>
      <c r="F26">
        <v>0.3030343448993274</v>
      </c>
      <c r="G26">
        <v>0.33840004995978651</v>
      </c>
      <c r="H26">
        <v>0.98462326612877926</v>
      </c>
      <c r="I26">
        <v>0.10430566321408039</v>
      </c>
    </row>
    <row r="27" spans="2:9" x14ac:dyDescent="0.2">
      <c r="B27" t="s">
        <v>38</v>
      </c>
      <c r="C27" t="str">
        <f>VLOOKUP(B27,xwalk!$A$1:$B$66,2,FALSE)</f>
        <v>Macao-China</v>
      </c>
      <c r="D27">
        <v>-0.65318686896040357</v>
      </c>
      <c r="E27">
        <v>-0.38241076759116549</v>
      </c>
      <c r="F27">
        <v>-3.38390687123752E-2</v>
      </c>
      <c r="G27">
        <v>0.33845358134058051</v>
      </c>
      <c r="H27">
        <v>0.99164045030098413</v>
      </c>
      <c r="I27">
        <v>0.1082523453438175</v>
      </c>
    </row>
    <row r="28" spans="2:9" x14ac:dyDescent="0.2">
      <c r="B28" t="s">
        <v>5</v>
      </c>
      <c r="C28" t="str">
        <f>VLOOKUP(B28,xwalk!$A$1:$B$66,2,FALSE)</f>
        <v>Belgium</v>
      </c>
      <c r="D28">
        <v>-0.46110569696615589</v>
      </c>
      <c r="E28">
        <v>-0.1105894118555824</v>
      </c>
      <c r="F28">
        <v>0.34282978730682051</v>
      </c>
      <c r="G28">
        <v>0.33888668741097472</v>
      </c>
      <c r="H28">
        <v>0.79999238437713061</v>
      </c>
      <c r="I28">
        <v>0.11211145761243867</v>
      </c>
    </row>
    <row r="29" spans="2:9" x14ac:dyDescent="0.2">
      <c r="B29" t="s">
        <v>12</v>
      </c>
      <c r="C29" t="str">
        <f>VLOOKUP(B29,xwalk!$A$1:$B$66,2,FALSE)</f>
        <v>Costa Rica</v>
      </c>
      <c r="D29">
        <v>-0.24979718536748169</v>
      </c>
      <c r="E29">
        <v>-0.40144363640190711</v>
      </c>
      <c r="F29">
        <v>0.2151619458893578</v>
      </c>
      <c r="G29">
        <v>0.3461274296405446</v>
      </c>
      <c r="H29">
        <v>0.59592461500802629</v>
      </c>
      <c r="I29">
        <v>0.11696306739762019</v>
      </c>
    </row>
    <row r="30" spans="2:9" x14ac:dyDescent="0.2">
      <c r="B30" t="s">
        <v>41</v>
      </c>
      <c r="C30" t="str">
        <f>VLOOKUP(B30,xwalk!$A$1:$B$66,2,FALSE)</f>
        <v>Malaysia</v>
      </c>
      <c r="D30">
        <v>-0.2062324697726671</v>
      </c>
      <c r="E30">
        <v>0.1240932948293671</v>
      </c>
      <c r="F30">
        <v>0.25914320537732383</v>
      </c>
      <c r="G30">
        <v>0.35002903564820348</v>
      </c>
      <c r="H30">
        <v>0.55626150542087061</v>
      </c>
      <c r="I30">
        <v>7.6199150584485231E-2</v>
      </c>
    </row>
    <row r="31" spans="2:9" x14ac:dyDescent="0.2">
      <c r="B31" t="s">
        <v>24</v>
      </c>
      <c r="C31" t="str">
        <f>VLOOKUP(B31,xwalk!$A$1:$B$66,2,FALSE)</f>
        <v>Hungary</v>
      </c>
      <c r="D31">
        <v>-0.44332412655537612</v>
      </c>
      <c r="E31">
        <v>-0.277869109799664</v>
      </c>
      <c r="F31">
        <v>0.48149925779994862</v>
      </c>
      <c r="G31">
        <v>0.35765933631947522</v>
      </c>
      <c r="H31">
        <v>0.80098346287485134</v>
      </c>
      <c r="I31">
        <v>0.11795186779577641</v>
      </c>
    </row>
    <row r="32" spans="2:9" x14ac:dyDescent="0.2">
      <c r="B32" t="s">
        <v>60</v>
      </c>
      <c r="C32" t="str">
        <f>VLOOKUP(B32,xwalk!$A$1:$B$66,2,FALSE)</f>
        <v>Tunisia</v>
      </c>
      <c r="D32">
        <v>-0.30334204789068731</v>
      </c>
      <c r="E32">
        <v>-0.1083071718114335</v>
      </c>
      <c r="F32">
        <v>0.27366399591680179</v>
      </c>
      <c r="G32">
        <v>0.38108901617250412</v>
      </c>
      <c r="H32">
        <v>0.68443106406319143</v>
      </c>
      <c r="I32">
        <v>0.12278020225106584</v>
      </c>
    </row>
    <row r="33" spans="2:9" x14ac:dyDescent="0.2">
      <c r="B33" t="s">
        <v>35</v>
      </c>
      <c r="C33" t="str">
        <f>VLOOKUP(B33,xwalk!$A$1:$B$66,2,FALSE)</f>
        <v>Lithuania</v>
      </c>
      <c r="D33">
        <v>-0.60190681008067271</v>
      </c>
      <c r="E33">
        <v>-0.248135480549634</v>
      </c>
      <c r="F33">
        <v>0.81953481175013221</v>
      </c>
      <c r="G33">
        <v>0.40257030430896401</v>
      </c>
      <c r="H33">
        <v>1.0044771143896367</v>
      </c>
      <c r="I33">
        <v>0.11765309966868433</v>
      </c>
    </row>
    <row r="34" spans="2:9" x14ac:dyDescent="0.2">
      <c r="B34" t="s">
        <v>0</v>
      </c>
      <c r="C34" t="str">
        <f>VLOOKUP(B34,xwalk!$A$1:$B$66,2,FALSE)</f>
        <v>Albania</v>
      </c>
      <c r="D34">
        <v>8.5162594316212006E-3</v>
      </c>
      <c r="E34">
        <v>-1.5163659640588301E-2</v>
      </c>
      <c r="F34">
        <v>0.39473732607555911</v>
      </c>
      <c r="G34">
        <v>0.40524994013295118</v>
      </c>
      <c r="H34">
        <v>0.39673368070132997</v>
      </c>
      <c r="I34">
        <v>8.8720199010649578E-2</v>
      </c>
    </row>
    <row r="35" spans="2:9" x14ac:dyDescent="0.2">
      <c r="B35" t="s">
        <v>39</v>
      </c>
      <c r="C35" t="str">
        <f>VLOOKUP(B35,xwalk!$A$1:$B$66,2,FALSE)</f>
        <v>Mexico</v>
      </c>
      <c r="D35">
        <v>-0.26302732614393798</v>
      </c>
      <c r="E35">
        <v>-0.51679131713931403</v>
      </c>
      <c r="F35">
        <v>0.47771213714580257</v>
      </c>
      <c r="G35">
        <v>0.40888884357648109</v>
      </c>
      <c r="H35">
        <v>0.67191616972041901</v>
      </c>
      <c r="I35">
        <v>3.2652725551989628E-2</v>
      </c>
    </row>
    <row r="36" spans="2:9" x14ac:dyDescent="0.2">
      <c r="B36" t="s">
        <v>36</v>
      </c>
      <c r="C36" t="str">
        <f>VLOOKUP(B36,xwalk!$A$1:$B$66,2,FALSE)</f>
        <v>Luxembourg</v>
      </c>
      <c r="D36">
        <v>-0.20762239200653271</v>
      </c>
      <c r="E36">
        <v>-0.16592219008332379</v>
      </c>
      <c r="F36">
        <v>0.1088349538613984</v>
      </c>
      <c r="G36">
        <v>0.41022695232414308</v>
      </c>
      <c r="H36">
        <v>0.61784934433067584</v>
      </c>
      <c r="I36">
        <v>0.1013869695577413</v>
      </c>
    </row>
    <row r="37" spans="2:9" x14ac:dyDescent="0.2">
      <c r="B37" t="s">
        <v>13</v>
      </c>
      <c r="C37" t="str">
        <f>VLOOKUP(B37,xwalk!$A$1:$B$66,2,FALSE)</f>
        <v>Czech Republic</v>
      </c>
      <c r="D37">
        <v>-0.80190216407745163</v>
      </c>
      <c r="E37">
        <v>-0.8134115109436324</v>
      </c>
      <c r="F37">
        <v>0.19122501892279839</v>
      </c>
      <c r="G37">
        <v>0.41685207520871398</v>
      </c>
      <c r="H37">
        <v>1.2187542392861657</v>
      </c>
      <c r="I37">
        <v>0.12965013163842651</v>
      </c>
    </row>
    <row r="38" spans="2:9" x14ac:dyDescent="0.2">
      <c r="B38" t="s">
        <v>61</v>
      </c>
      <c r="C38" t="str">
        <f>VLOOKUP(B38,xwalk!$A$1:$B$66,2,FALSE)</f>
        <v>Turkey</v>
      </c>
      <c r="D38">
        <v>-0.46271928025303788</v>
      </c>
      <c r="E38">
        <v>-0.26046837116835792</v>
      </c>
      <c r="F38">
        <v>0.55673938435779591</v>
      </c>
      <c r="G38">
        <v>0.41850425444350048</v>
      </c>
      <c r="H38">
        <v>0.88122353469653836</v>
      </c>
      <c r="I38">
        <v>0.12003644052056453</v>
      </c>
    </row>
    <row r="39" spans="2:9" x14ac:dyDescent="0.2">
      <c r="B39" t="s">
        <v>62</v>
      </c>
      <c r="C39" t="str">
        <f>VLOOKUP(B39,xwalk!$A$1:$B$66,2,FALSE)</f>
        <v>Uruguay</v>
      </c>
      <c r="D39">
        <v>-0.43393904903531161</v>
      </c>
      <c r="E39">
        <v>-9.3557156741804107E-2</v>
      </c>
      <c r="F39">
        <v>0.29883013704439498</v>
      </c>
      <c r="G39">
        <v>0.42170837516240112</v>
      </c>
      <c r="H39">
        <v>0.85564742419771278</v>
      </c>
      <c r="I39">
        <v>0.11192883106820489</v>
      </c>
    </row>
    <row r="40" spans="2:9" x14ac:dyDescent="0.2">
      <c r="B40" t="s">
        <v>11</v>
      </c>
      <c r="C40" t="str">
        <f>VLOOKUP(B40,xwalk!$A$1:$B$66,2,FALSE)</f>
        <v>Colombia</v>
      </c>
      <c r="D40">
        <v>1.527510560832E-4</v>
      </c>
      <c r="E40">
        <v>-8.6467083631663194E-2</v>
      </c>
      <c r="F40">
        <v>0.81048508815703524</v>
      </c>
      <c r="G40">
        <v>0.42282310098171921</v>
      </c>
      <c r="H40">
        <v>0.42267034992563601</v>
      </c>
      <c r="I40">
        <v>7.4668814507997991E-2</v>
      </c>
    </row>
    <row r="41" spans="2:9" x14ac:dyDescent="0.2">
      <c r="B41" t="s">
        <v>42</v>
      </c>
      <c r="C41" t="str">
        <f>VLOOKUP(B41,xwalk!$A$1:$B$66,2,FALSE)</f>
        <v>Netherlands</v>
      </c>
      <c r="D41">
        <v>-0.18513395852636341</v>
      </c>
      <c r="E41">
        <v>0.1829740144777536</v>
      </c>
      <c r="F41">
        <v>0.52664991385002424</v>
      </c>
      <c r="G41">
        <v>0.4259565882768539</v>
      </c>
      <c r="H41">
        <v>0.61109054680321728</v>
      </c>
      <c r="I41">
        <v>0.12995600004961744</v>
      </c>
    </row>
    <row r="42" spans="2:9" x14ac:dyDescent="0.2">
      <c r="B42" t="s">
        <v>29</v>
      </c>
      <c r="C42" t="str">
        <f>VLOOKUP(B42,xwalk!$A$1:$B$66,2,FALSE)</f>
        <v>Italy</v>
      </c>
      <c r="D42">
        <v>-0.4709133797159854</v>
      </c>
      <c r="E42">
        <v>-0.1733529383965616</v>
      </c>
      <c r="F42">
        <v>0.62446365740986365</v>
      </c>
      <c r="G42">
        <v>0.43195107584823522</v>
      </c>
      <c r="H42">
        <v>0.90286445556422068</v>
      </c>
      <c r="I42">
        <v>6.177598370216044E-2</v>
      </c>
    </row>
    <row r="43" spans="2:9" x14ac:dyDescent="0.2">
      <c r="B43" t="s">
        <v>26</v>
      </c>
      <c r="C43" t="str">
        <f>VLOOKUP(B43,xwalk!$A$1:$B$66,2,FALSE)</f>
        <v>Ireland</v>
      </c>
      <c r="D43">
        <v>-0.54394398634831576</v>
      </c>
      <c r="E43">
        <v>-0.2185916723439269</v>
      </c>
      <c r="F43">
        <v>0.44810750653271458</v>
      </c>
      <c r="G43">
        <v>0.43765338155478062</v>
      </c>
      <c r="H43">
        <v>0.98159736790309637</v>
      </c>
      <c r="I43">
        <v>8.6226590557025223E-2</v>
      </c>
    </row>
    <row r="44" spans="2:9" x14ac:dyDescent="0.2">
      <c r="B44" t="s">
        <v>45</v>
      </c>
      <c r="C44" t="str">
        <f>VLOOKUP(B44,xwalk!$A$1:$B$66,2,FALSE)</f>
        <v>Peru</v>
      </c>
      <c r="D44">
        <v>1.3828470661933601E-2</v>
      </c>
      <c r="E44">
        <v>-0.31857874185755652</v>
      </c>
      <c r="F44">
        <v>0.3364806691073583</v>
      </c>
      <c r="G44">
        <v>0.44240582510240301</v>
      </c>
      <c r="H44">
        <v>0.4285773544404694</v>
      </c>
      <c r="I44">
        <v>5.6380459752452122E-2</v>
      </c>
    </row>
    <row r="45" spans="2:9" x14ac:dyDescent="0.2">
      <c r="B45" t="s">
        <v>46</v>
      </c>
      <c r="C45" t="str">
        <f>VLOOKUP(B45,xwalk!$A$1:$B$66,2,FALSE)</f>
        <v>Poland</v>
      </c>
      <c r="D45">
        <v>-0.61867322553255688</v>
      </c>
      <c r="E45">
        <v>-0.6947023132950908</v>
      </c>
      <c r="F45">
        <v>0.91017192021522819</v>
      </c>
      <c r="G45">
        <v>0.44604907275155831</v>
      </c>
      <c r="H45">
        <v>1.0647222982841151</v>
      </c>
      <c r="I45">
        <v>9.8431156977947867E-2</v>
      </c>
    </row>
    <row r="46" spans="2:9" x14ac:dyDescent="0.2">
      <c r="B46" t="s">
        <v>57</v>
      </c>
      <c r="C46" t="str">
        <f>VLOOKUP(B46,xwalk!$A$1:$B$66,2,FALSE)</f>
        <v>Sweden</v>
      </c>
      <c r="D46">
        <v>-0.1020969617848263</v>
      </c>
      <c r="E46">
        <v>-0.55074807199361653</v>
      </c>
      <c r="F46">
        <v>0.33274424718807438</v>
      </c>
      <c r="G46">
        <v>0.4467116027614525</v>
      </c>
      <c r="H46">
        <v>0.5488085645462788</v>
      </c>
      <c r="I46">
        <v>9.3122252584525916E-2</v>
      </c>
    </row>
    <row r="47" spans="2:9" x14ac:dyDescent="0.2">
      <c r="B47" t="s">
        <v>16</v>
      </c>
      <c r="C47" t="str">
        <f>VLOOKUP(B47,xwalk!$A$1:$B$66,2,FALSE)</f>
        <v>Spain</v>
      </c>
      <c r="D47">
        <v>-0.49958722907887543</v>
      </c>
      <c r="E47">
        <v>-0.33915007709274392</v>
      </c>
      <c r="F47">
        <v>0.2928680041069992</v>
      </c>
      <c r="G47">
        <v>0.45346957330280729</v>
      </c>
      <c r="H47">
        <v>0.95305680238168278</v>
      </c>
      <c r="I47">
        <v>7.8885354743692418E-2</v>
      </c>
    </row>
    <row r="48" spans="2:9" x14ac:dyDescent="0.2">
      <c r="B48" t="s">
        <v>17</v>
      </c>
      <c r="C48" t="str">
        <f>VLOOKUP(B48,xwalk!$A$1:$B$66,2,FALSE)</f>
        <v>Estonia</v>
      </c>
      <c r="D48">
        <v>-0.39880252448609133</v>
      </c>
      <c r="E48">
        <v>-0.22799444013868489</v>
      </c>
      <c r="F48">
        <v>0.75913197231102292</v>
      </c>
      <c r="G48">
        <v>0.49209985179736732</v>
      </c>
      <c r="H48">
        <v>0.8909023762834587</v>
      </c>
      <c r="I48">
        <v>9.3782367072377942E-2</v>
      </c>
    </row>
    <row r="49" spans="2:9" x14ac:dyDescent="0.2">
      <c r="B49" t="s">
        <v>44</v>
      </c>
      <c r="C49" t="str">
        <f>VLOOKUP(B49,xwalk!$A$1:$B$66,2,FALSE)</f>
        <v>New Zealand</v>
      </c>
      <c r="D49">
        <v>-0.41160621613555148</v>
      </c>
      <c r="E49">
        <v>-6.5557155134619793E-2</v>
      </c>
      <c r="F49">
        <v>0.69785150033239995</v>
      </c>
      <c r="G49">
        <v>0.56173082907573613</v>
      </c>
      <c r="H49">
        <v>0.97333704521128761</v>
      </c>
      <c r="I49">
        <v>9.2173592097107557E-2</v>
      </c>
    </row>
    <row r="50" spans="2:9" x14ac:dyDescent="0.2">
      <c r="B50" t="s">
        <v>9</v>
      </c>
      <c r="C50" t="str">
        <f>VLOOKUP(B50,xwalk!$A$1:$B$66,2,FALSE)</f>
        <v>Switzerland</v>
      </c>
      <c r="D50">
        <v>-0.112546262263253</v>
      </c>
      <c r="E50">
        <v>-0.1112740164636502</v>
      </c>
      <c r="F50">
        <v>0.60422985237071503</v>
      </c>
      <c r="G50">
        <v>0.56859784113765321</v>
      </c>
      <c r="H50">
        <v>0.68114410340090625</v>
      </c>
      <c r="I50">
        <v>0.10075519740462863</v>
      </c>
    </row>
    <row r="51" spans="2:9" x14ac:dyDescent="0.2">
      <c r="B51" t="s">
        <v>3</v>
      </c>
      <c r="C51" t="str">
        <f>VLOOKUP(B51,xwalk!$A$1:$B$66,2,FALSE)</f>
        <v>Australia</v>
      </c>
      <c r="D51">
        <v>-0.46897395509866691</v>
      </c>
      <c r="E51">
        <v>7.8679084824647694E-2</v>
      </c>
      <c r="F51">
        <v>0.7290244114342147</v>
      </c>
      <c r="G51">
        <v>0.62098877234196337</v>
      </c>
      <c r="H51">
        <v>1.0899627274406303</v>
      </c>
      <c r="I51">
        <v>6.539109993134247E-2</v>
      </c>
    </row>
    <row r="52" spans="2:9" x14ac:dyDescent="0.2">
      <c r="B52" t="s">
        <v>18</v>
      </c>
      <c r="C52" t="str">
        <f>VLOOKUP(B52,xwalk!$A$1:$B$66,2,FALSE)</f>
        <v>Finland</v>
      </c>
      <c r="D52">
        <v>-0.60376838408567068</v>
      </c>
      <c r="E52">
        <v>-0.13152341721062111</v>
      </c>
      <c r="F52">
        <v>0.86972697054263559</v>
      </c>
      <c r="G52">
        <v>0.63932192920519559</v>
      </c>
      <c r="H52">
        <v>1.2430903132908662</v>
      </c>
      <c r="I52">
        <v>8.6378210972834643E-2</v>
      </c>
    </row>
    <row r="53" spans="2:9" x14ac:dyDescent="0.2">
      <c r="B53" t="s">
        <v>34</v>
      </c>
      <c r="C53" t="str">
        <f>VLOOKUP(B53,xwalk!$A$1:$B$66,2,FALSE)</f>
        <v>Liechtenstein</v>
      </c>
      <c r="D53">
        <v>-0.22794620534590671</v>
      </c>
      <c r="E53">
        <v>0.92109845344100361</v>
      </c>
      <c r="F53">
        <v>0.15207096327488021</v>
      </c>
      <c r="G53">
        <v>0.64331304292108704</v>
      </c>
      <c r="H53">
        <v>0.87125924826699375</v>
      </c>
      <c r="I53">
        <v>0.23969972941524104</v>
      </c>
    </row>
    <row r="54" spans="2:9" x14ac:dyDescent="0.2">
      <c r="B54" t="s">
        <v>27</v>
      </c>
      <c r="C54" t="str">
        <f>VLOOKUP(B54,xwalk!$A$1:$B$66,2,FALSE)</f>
        <v>Iceland</v>
      </c>
      <c r="D54">
        <v>-0.20002857974102919</v>
      </c>
      <c r="E54">
        <v>-0.41261010977097168</v>
      </c>
      <c r="F54">
        <v>1.085634349389148</v>
      </c>
      <c r="G54">
        <v>0.64965422552185326</v>
      </c>
      <c r="H54">
        <v>0.84968280526288242</v>
      </c>
      <c r="I54">
        <v>0.1120907887101015</v>
      </c>
    </row>
    <row r="55" spans="2:9" x14ac:dyDescent="0.2">
      <c r="B55" t="s">
        <v>4</v>
      </c>
      <c r="C55" t="str">
        <f>VLOOKUP(B55,xwalk!$A$1:$B$66,2,FALSE)</f>
        <v>Austria</v>
      </c>
      <c r="D55">
        <v>-0.50784927934499213</v>
      </c>
      <c r="E55">
        <v>5.3812533411019499E-2</v>
      </c>
      <c r="F55">
        <v>0.33724324043390252</v>
      </c>
      <c r="G55">
        <v>0.66042481503778194</v>
      </c>
      <c r="H55">
        <v>1.1682740943827741</v>
      </c>
      <c r="I55">
        <v>0.14206787775830151</v>
      </c>
    </row>
    <row r="56" spans="2:9" x14ac:dyDescent="0.2">
      <c r="B56" t="s">
        <v>14</v>
      </c>
      <c r="C56" t="str">
        <f>VLOOKUP(B56,xwalk!$A$1:$B$66,2,FALSE)</f>
        <v>Germany</v>
      </c>
      <c r="D56">
        <v>-0.50056921174139801</v>
      </c>
      <c r="E56">
        <v>-0.1216542356953437</v>
      </c>
      <c r="F56">
        <v>0.84274107993465375</v>
      </c>
      <c r="G56">
        <v>0.72433973050250056</v>
      </c>
      <c r="H56">
        <v>1.2249089422438986</v>
      </c>
      <c r="I56">
        <v>0.13876802182996154</v>
      </c>
    </row>
    <row r="57" spans="2:9" x14ac:dyDescent="0.2">
      <c r="B57" t="s">
        <v>21</v>
      </c>
      <c r="C57" t="str">
        <f>VLOOKUP(B57,xwalk!$A$1:$B$66,2,FALSE)</f>
        <v>Greece</v>
      </c>
      <c r="D57">
        <v>-0.58112341334097684</v>
      </c>
      <c r="E57">
        <v>-9.9993530042024603E-2</v>
      </c>
      <c r="F57">
        <v>0.62945854818738334</v>
      </c>
      <c r="G57">
        <v>0.7380983117700034</v>
      </c>
      <c r="H57">
        <v>1.3192217251109803</v>
      </c>
      <c r="I57">
        <v>0.10138232779394445</v>
      </c>
    </row>
    <row r="58" spans="2:9" x14ac:dyDescent="0.2">
      <c r="B58" t="s">
        <v>32</v>
      </c>
      <c r="C58" t="str">
        <f>VLOOKUP(B58,xwalk!$A$1:$B$66,2,FALSE)</f>
        <v>Kazakhstan</v>
      </c>
      <c r="D58">
        <v>9.5479656140240704E-2</v>
      </c>
      <c r="E58">
        <v>0.73326983032649085</v>
      </c>
      <c r="F58">
        <v>0.5532877705752498</v>
      </c>
      <c r="G58">
        <v>0.74051801270907613</v>
      </c>
      <c r="H58">
        <v>0.64503835656883546</v>
      </c>
      <c r="I58">
        <v>7.0986361362470371E-2</v>
      </c>
    </row>
    <row r="59" spans="2:9" x14ac:dyDescent="0.2">
      <c r="B59" t="s">
        <v>48</v>
      </c>
      <c r="C59" t="str">
        <f>VLOOKUP(B59,xwalk!$A$1:$B$66,2,FALSE)</f>
        <v>Qatar</v>
      </c>
      <c r="D59">
        <v>0.1479997681808283</v>
      </c>
      <c r="E59">
        <v>0.65</v>
      </c>
      <c r="F59">
        <v>0.40241520402904118</v>
      </c>
      <c r="G59">
        <v>0.74799438278672725</v>
      </c>
      <c r="H59">
        <v>0.59999461460589898</v>
      </c>
      <c r="I59">
        <v>5.9429097534645314E-2</v>
      </c>
    </row>
    <row r="60" spans="2:9" x14ac:dyDescent="0.2">
      <c r="B60" t="s">
        <v>20</v>
      </c>
      <c r="C60" t="str">
        <f>VLOOKUP(B60,xwalk!$A$1:$B$66,2,FALSE)</f>
        <v>United Kingdom</v>
      </c>
      <c r="D60">
        <v>-0.3979626977714063</v>
      </c>
      <c r="E60">
        <v>7.8445628244174503E-2</v>
      </c>
      <c r="F60">
        <v>0.71449349535186457</v>
      </c>
      <c r="G60">
        <v>0.75511570133279116</v>
      </c>
      <c r="H60">
        <v>1.1530783991041975</v>
      </c>
      <c r="I60">
        <v>7.9864506483136727E-2</v>
      </c>
    </row>
    <row r="61" spans="2:9" x14ac:dyDescent="0.2">
      <c r="B61" t="s">
        <v>30</v>
      </c>
      <c r="C61" t="str">
        <f>VLOOKUP(B61,xwalk!$A$1:$B$66,2,FALSE)</f>
        <v>Jordan</v>
      </c>
      <c r="D61">
        <v>0.22644985119998409</v>
      </c>
      <c r="E61">
        <v>1.2625753630034001E-2</v>
      </c>
      <c r="F61">
        <v>0.58903711442042794</v>
      </c>
      <c r="G61">
        <v>0.7762367036182275</v>
      </c>
      <c r="H61">
        <v>0.54978685241824343</v>
      </c>
      <c r="I61">
        <v>9.9836021296301952E-2</v>
      </c>
    </row>
    <row r="62" spans="2:9" x14ac:dyDescent="0.2">
      <c r="B62" t="s">
        <v>53</v>
      </c>
      <c r="C62" t="str">
        <f>VLOOKUP(B62,xwalk!$A$1:$B$66,2,FALSE)</f>
        <v>Singapore</v>
      </c>
      <c r="D62">
        <v>-0.16688176269174529</v>
      </c>
      <c r="E62">
        <v>0.1949111547915649</v>
      </c>
      <c r="F62">
        <v>0.58547807516423322</v>
      </c>
      <c r="G62">
        <v>0.79128536769856328</v>
      </c>
      <c r="H62">
        <v>0.95816713039030854</v>
      </c>
      <c r="I62">
        <v>8.4963420483544883E-2</v>
      </c>
    </row>
    <row r="63" spans="2:9" x14ac:dyDescent="0.2">
      <c r="B63" t="s">
        <v>8</v>
      </c>
      <c r="C63" t="str">
        <f>VLOOKUP(B63,xwalk!$A$1:$B$66,2,FALSE)</f>
        <v>Canada</v>
      </c>
      <c r="D63">
        <v>-0.45102298714095701</v>
      </c>
      <c r="E63">
        <v>-8.9935115850216199E-2</v>
      </c>
      <c r="F63">
        <v>0.86376683366840268</v>
      </c>
      <c r="G63">
        <v>0.80855002075432714</v>
      </c>
      <c r="H63">
        <v>1.259573007895284</v>
      </c>
      <c r="I63">
        <v>7.5218886556035869E-2</v>
      </c>
    </row>
    <row r="64" spans="2:9" x14ac:dyDescent="0.2">
      <c r="B64" t="s">
        <v>28</v>
      </c>
      <c r="C64" t="str">
        <f>VLOOKUP(B64,xwalk!$A$1:$B$66,2,FALSE)</f>
        <v>Israel</v>
      </c>
      <c r="D64">
        <v>-4.9947341542124803E-2</v>
      </c>
      <c r="E64">
        <v>8.2849475333832703E-2</v>
      </c>
      <c r="F64">
        <v>0.84975921628647488</v>
      </c>
      <c r="G64">
        <v>0.85912918121826243</v>
      </c>
      <c r="H64">
        <v>0.9090765227603872</v>
      </c>
      <c r="I64">
        <v>0.12161946265188288</v>
      </c>
    </row>
    <row r="65" spans="2:9" x14ac:dyDescent="0.2">
      <c r="B65" t="s">
        <v>15</v>
      </c>
      <c r="C65" t="str">
        <f>VLOOKUP(B65,xwalk!$A$1:$B$66,2,FALSE)</f>
        <v>Denmark</v>
      </c>
      <c r="D65">
        <v>-0.34933902032951308</v>
      </c>
      <c r="E65">
        <v>-0.12254119011411289</v>
      </c>
      <c r="F65">
        <v>0.73123238384260658</v>
      </c>
      <c r="G65">
        <v>0.91026898000980172</v>
      </c>
      <c r="H65">
        <v>1.2596080003393149</v>
      </c>
      <c r="I65">
        <v>0.10616140048479859</v>
      </c>
    </row>
    <row r="66" spans="2:9" x14ac:dyDescent="0.2">
      <c r="B66" t="s">
        <v>1</v>
      </c>
      <c r="C66" t="str">
        <f>VLOOKUP(B66,xwalk!$A$1:$B$66,2,FALSE)</f>
        <v>United Arab Emirates</v>
      </c>
      <c r="D66">
        <v>8.3880528980505003E-3</v>
      </c>
      <c r="E66">
        <v>-5.5305286408321601E-2</v>
      </c>
      <c r="F66">
        <v>0.70018960777047123</v>
      </c>
      <c r="G66">
        <v>0.93108865002175933</v>
      </c>
      <c r="H66">
        <v>0.92270059712370889</v>
      </c>
      <c r="I66">
        <v>7.9715632396304886E-2</v>
      </c>
    </row>
    <row r="67" spans="2:9" x14ac:dyDescent="0.2">
      <c r="B67" t="s">
        <v>63</v>
      </c>
      <c r="C67" t="str">
        <f>VLOOKUP(B67,xwalk!$A$1:$B$66,2,FALSE)</f>
        <v>United States of America</v>
      </c>
      <c r="D67">
        <v>-0.14809509508066429</v>
      </c>
      <c r="E67">
        <v>-2.9402310106251599E-2</v>
      </c>
      <c r="F67">
        <v>0.76777190729307376</v>
      </c>
      <c r="G67">
        <v>0.96080852339331613</v>
      </c>
      <c r="H67">
        <v>1.1089036184739804</v>
      </c>
      <c r="I67">
        <v>0.10798223268843832</v>
      </c>
    </row>
  </sheetData>
  <autoFilter ref="B3:I3">
    <sortState ref="B4:I67">
      <sortCondition ref="G3"/>
    </sortState>
  </autoFilter>
  <phoneticPr fontId="0" type="noConversion"/>
  <pageMargins left="0.75" right="0.75" top="1" bottom="1" header="0.5" footer="0.5"/>
  <headerFooter alignWithMargins="0"/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8"/>
  <sheetViews>
    <sheetView workbookViewId="0"/>
  </sheetViews>
  <sheetFormatPr defaultRowHeight="12.75" x14ac:dyDescent="0.2"/>
  <sheetData>
    <row r="2" spans="2:12" x14ac:dyDescent="0.2">
      <c r="C2" t="s">
        <v>86</v>
      </c>
      <c r="D2" t="s">
        <v>86</v>
      </c>
      <c r="E2" t="s">
        <v>89</v>
      </c>
      <c r="F2" t="s">
        <v>89</v>
      </c>
      <c r="G2" t="s">
        <v>90</v>
      </c>
      <c r="H2" t="s">
        <v>90</v>
      </c>
      <c r="I2" t="s">
        <v>91</v>
      </c>
      <c r="J2" t="s">
        <v>91</v>
      </c>
      <c r="K2" t="s">
        <v>92</v>
      </c>
      <c r="L2" t="s">
        <v>92</v>
      </c>
    </row>
    <row r="3" spans="2:12" x14ac:dyDescent="0.2">
      <c r="C3" t="s">
        <v>109</v>
      </c>
      <c r="D3" t="s">
        <v>88</v>
      </c>
      <c r="E3" t="s">
        <v>109</v>
      </c>
      <c r="F3" t="s">
        <v>88</v>
      </c>
      <c r="G3" t="s">
        <v>109</v>
      </c>
      <c r="H3" t="s">
        <v>88</v>
      </c>
      <c r="I3" t="s">
        <v>109</v>
      </c>
      <c r="J3" t="s">
        <v>88</v>
      </c>
      <c r="K3" t="s">
        <v>109</v>
      </c>
      <c r="L3" t="s">
        <v>88</v>
      </c>
    </row>
    <row r="4" spans="2:12" x14ac:dyDescent="0.2">
      <c r="B4" t="s">
        <v>0</v>
      </c>
      <c r="C4">
        <v>8.5162594316212006E-3</v>
      </c>
      <c r="D4">
        <v>6.8897458001624085E-2</v>
      </c>
      <c r="E4">
        <v>0</v>
      </c>
      <c r="G4">
        <v>0.39473732607555911</v>
      </c>
      <c r="H4">
        <v>0.15888848877118938</v>
      </c>
      <c r="I4">
        <v>0.40524994013295118</v>
      </c>
      <c r="J4">
        <v>5.9993658438113169E-2</v>
      </c>
      <c r="K4">
        <v>0.39673368070132997</v>
      </c>
      <c r="L4">
        <v>8.8720199010649578E-2</v>
      </c>
    </row>
    <row r="5" spans="2:12" x14ac:dyDescent="0.2">
      <c r="B5" t="s">
        <v>1</v>
      </c>
      <c r="C5">
        <v>8.3880528980505003E-3</v>
      </c>
      <c r="D5">
        <v>5.2429496628012391E-2</v>
      </c>
      <c r="E5">
        <v>-5.5305286408321601E-2</v>
      </c>
      <c r="F5">
        <v>0.10704480025267851</v>
      </c>
      <c r="G5">
        <v>0.70018960777047123</v>
      </c>
      <c r="H5">
        <v>0.10521831001971092</v>
      </c>
      <c r="I5">
        <v>0.93108865002175933</v>
      </c>
      <c r="J5">
        <v>6.1460203335866485E-2</v>
      </c>
      <c r="K5">
        <v>0.92270059712370889</v>
      </c>
      <c r="L5">
        <v>7.9715632396304886E-2</v>
      </c>
    </row>
    <row r="6" spans="2:12" x14ac:dyDescent="0.2">
      <c r="B6" t="s">
        <v>2</v>
      </c>
      <c r="C6">
        <v>-0.2362150470795103</v>
      </c>
      <c r="D6">
        <v>6.2293409745909627E-2</v>
      </c>
      <c r="E6">
        <v>0</v>
      </c>
      <c r="G6">
        <v>0.15893764592988191</v>
      </c>
      <c r="H6">
        <v>0.1463097386086597</v>
      </c>
      <c r="I6">
        <v>0.17311023946068621</v>
      </c>
      <c r="J6">
        <v>7.7393429786719967E-2</v>
      </c>
      <c r="K6">
        <v>0.40932528654019651</v>
      </c>
      <c r="L6">
        <v>9.9258266622960417E-2</v>
      </c>
    </row>
    <row r="7" spans="2:12" x14ac:dyDescent="0.2">
      <c r="B7" t="s">
        <v>3</v>
      </c>
      <c r="C7">
        <v>-0.46897395509866691</v>
      </c>
      <c r="D7">
        <v>4.340027887382511E-2</v>
      </c>
      <c r="E7">
        <v>0</v>
      </c>
      <c r="G7">
        <v>0.7290244114342147</v>
      </c>
      <c r="H7">
        <v>0.10020173746077142</v>
      </c>
      <c r="I7">
        <v>0.62098877234196337</v>
      </c>
      <c r="J7">
        <v>4.6966989280266311E-2</v>
      </c>
      <c r="K7">
        <v>1.0899627274406303</v>
      </c>
      <c r="L7">
        <v>6.539109993134247E-2</v>
      </c>
    </row>
    <row r="8" spans="2:12" x14ac:dyDescent="0.2">
      <c r="B8" t="s">
        <v>4</v>
      </c>
      <c r="C8">
        <v>-0.50784927934499213</v>
      </c>
      <c r="D8">
        <v>9.4599282913203769E-2</v>
      </c>
      <c r="E8">
        <v>5.3812533411019499E-2</v>
      </c>
      <c r="F8">
        <v>0.13733245980026315</v>
      </c>
      <c r="G8">
        <v>0.33724324043390252</v>
      </c>
      <c r="H8">
        <v>0.15004142296045753</v>
      </c>
      <c r="I8">
        <v>0.66042481503778194</v>
      </c>
      <c r="J8">
        <v>9.7156902586790439E-2</v>
      </c>
      <c r="K8">
        <v>1.1682740943827741</v>
      </c>
      <c r="L8">
        <v>0.14206787775830151</v>
      </c>
    </row>
    <row r="9" spans="2:12" x14ac:dyDescent="0.2">
      <c r="B9" t="s">
        <v>5</v>
      </c>
      <c r="C9">
        <v>-0.46110569696615589</v>
      </c>
      <c r="D9">
        <v>9.4852203981677694E-2</v>
      </c>
      <c r="E9">
        <v>-0.1105894118555824</v>
      </c>
      <c r="F9">
        <v>9.6556828567309516E-2</v>
      </c>
      <c r="G9">
        <v>0.34282978730682051</v>
      </c>
      <c r="H9">
        <v>8.8475027194215142E-2</v>
      </c>
      <c r="I9">
        <v>0.33888668741097472</v>
      </c>
      <c r="J9">
        <v>7.2872287273113096E-2</v>
      </c>
      <c r="K9">
        <v>0.79999238437713061</v>
      </c>
      <c r="L9">
        <v>0.11211145761243867</v>
      </c>
    </row>
    <row r="10" spans="2:12" x14ac:dyDescent="0.2">
      <c r="B10" t="s">
        <v>6</v>
      </c>
      <c r="C10">
        <v>-0.26908150011989662</v>
      </c>
      <c r="D10">
        <v>0.10299876908444562</v>
      </c>
      <c r="E10">
        <v>0</v>
      </c>
      <c r="G10">
        <v>0.36669746172243772</v>
      </c>
      <c r="H10">
        <v>0.10223623748180213</v>
      </c>
      <c r="I10">
        <v>0.25124411615786879</v>
      </c>
      <c r="J10">
        <v>9.1746518252636342E-2</v>
      </c>
      <c r="K10">
        <v>0.52032561627776541</v>
      </c>
      <c r="L10">
        <v>0.13555872767427535</v>
      </c>
    </row>
    <row r="11" spans="2:12" x14ac:dyDescent="0.2">
      <c r="B11" t="s">
        <v>7</v>
      </c>
      <c r="C11">
        <v>-0.34475902113473877</v>
      </c>
      <c r="D11">
        <v>4.7227390132379456E-2</v>
      </c>
      <c r="E11">
        <v>-0.22845986995388229</v>
      </c>
      <c r="F11">
        <v>0.16275889926409237</v>
      </c>
      <c r="G11">
        <v>8.0474845244481001E-3</v>
      </c>
      <c r="H11">
        <v>0.14946128006144382</v>
      </c>
      <c r="I11">
        <v>5.0227002291377103E-2</v>
      </c>
      <c r="J11">
        <v>5.076197761955735E-2</v>
      </c>
      <c r="K11">
        <v>0.39498602342611588</v>
      </c>
      <c r="L11">
        <v>6.794608423601721E-2</v>
      </c>
    </row>
    <row r="12" spans="2:12" x14ac:dyDescent="0.2">
      <c r="B12" t="s">
        <v>8</v>
      </c>
      <c r="C12">
        <v>-0.45102298714095701</v>
      </c>
      <c r="D12">
        <v>5.3077217730431503E-2</v>
      </c>
      <c r="E12">
        <v>-8.9935115850216199E-2</v>
      </c>
      <c r="F12">
        <v>0.14223846334964393</v>
      </c>
      <c r="G12">
        <v>0.86376683366840268</v>
      </c>
      <c r="H12">
        <v>0.10783500194661903</v>
      </c>
      <c r="I12">
        <v>0.80855002075432714</v>
      </c>
      <c r="J12">
        <v>5.2648068823466183E-2</v>
      </c>
      <c r="K12">
        <v>1.259573007895284</v>
      </c>
      <c r="L12">
        <v>7.5218886556035869E-2</v>
      </c>
    </row>
    <row r="13" spans="2:12" x14ac:dyDescent="0.2">
      <c r="B13" t="s">
        <v>9</v>
      </c>
      <c r="C13">
        <v>-0.112546262263253</v>
      </c>
      <c r="D13">
        <v>7.7481957298325757E-2</v>
      </c>
      <c r="E13">
        <v>-0.1112740164636502</v>
      </c>
      <c r="F13">
        <v>0.1860624114617892</v>
      </c>
      <c r="G13">
        <v>0.60422985237071503</v>
      </c>
      <c r="H13">
        <v>0.13947123353657878</v>
      </c>
      <c r="I13">
        <v>0.56859784113765321</v>
      </c>
      <c r="J13">
        <v>6.2847978462152121E-2</v>
      </c>
      <c r="K13">
        <v>0.68114410340090625</v>
      </c>
      <c r="L13">
        <v>0.10075519740462863</v>
      </c>
    </row>
    <row r="14" spans="2:12" x14ac:dyDescent="0.2">
      <c r="B14" t="s">
        <v>10</v>
      </c>
      <c r="C14">
        <v>-0.56928109015667538</v>
      </c>
      <c r="D14">
        <v>5.8553009050602914E-2</v>
      </c>
      <c r="E14">
        <v>0</v>
      </c>
      <c r="G14">
        <v>0.14295509283475791</v>
      </c>
      <c r="H14">
        <v>0.12987940971294415</v>
      </c>
      <c r="I14">
        <v>0.20386745066385309</v>
      </c>
      <c r="J14">
        <v>6.6043617250989978E-2</v>
      </c>
      <c r="K14">
        <v>0.77314854082052853</v>
      </c>
      <c r="L14">
        <v>8.8508152546451446E-2</v>
      </c>
    </row>
    <row r="15" spans="2:12" x14ac:dyDescent="0.2">
      <c r="B15" t="s">
        <v>11</v>
      </c>
      <c r="C15">
        <v>1.527510560832E-4</v>
      </c>
      <c r="D15">
        <v>4.9240796952855562E-2</v>
      </c>
      <c r="E15">
        <v>0</v>
      </c>
      <c r="G15">
        <v>0.81048508815703524</v>
      </c>
      <c r="H15">
        <v>0.10947629042287803</v>
      </c>
      <c r="I15">
        <v>0.42282310098171921</v>
      </c>
      <c r="J15">
        <v>5.4964586867719684E-2</v>
      </c>
      <c r="K15">
        <v>0.42267034992563601</v>
      </c>
      <c r="L15">
        <v>7.4668814507997991E-2</v>
      </c>
    </row>
    <row r="16" spans="2:12" x14ac:dyDescent="0.2">
      <c r="B16" t="s">
        <v>12</v>
      </c>
      <c r="C16">
        <v>-0.24979718536748169</v>
      </c>
      <c r="D16">
        <v>7.6212317067561847E-2</v>
      </c>
      <c r="E16">
        <v>0</v>
      </c>
      <c r="G16">
        <v>0</v>
      </c>
      <c r="I16">
        <v>0.3461274296405446</v>
      </c>
      <c r="J16">
        <v>8.1562703235873502E-2</v>
      </c>
      <c r="K16">
        <v>0.59592461500802629</v>
      </c>
      <c r="L16">
        <v>0.11696306739762019</v>
      </c>
    </row>
    <row r="17" spans="2:12" x14ac:dyDescent="0.2">
      <c r="B17" t="s">
        <v>13</v>
      </c>
      <c r="C17">
        <v>-0.80190216407745163</v>
      </c>
      <c r="D17">
        <v>9.4144988215152284E-2</v>
      </c>
      <c r="E17">
        <v>-0.8134115109436324</v>
      </c>
      <c r="F17">
        <v>0.22497986494714375</v>
      </c>
      <c r="G17">
        <v>0.19122501892279839</v>
      </c>
      <c r="H17">
        <v>0.14437716171328371</v>
      </c>
      <c r="I17">
        <v>0.41685207520871398</v>
      </c>
      <c r="J17">
        <v>8.9561565139237076E-2</v>
      </c>
      <c r="K17">
        <v>1.2187542392861657</v>
      </c>
      <c r="L17">
        <v>0.12965013163842651</v>
      </c>
    </row>
    <row r="18" spans="2:12" x14ac:dyDescent="0.2">
      <c r="B18" t="s">
        <v>14</v>
      </c>
      <c r="C18">
        <v>-0.50056921174139801</v>
      </c>
      <c r="D18">
        <v>0.10704340631572681</v>
      </c>
      <c r="E18">
        <v>-0.1216542356953437</v>
      </c>
      <c r="F18">
        <v>0.15078562667410317</v>
      </c>
      <c r="G18">
        <v>0.84274107993465375</v>
      </c>
      <c r="H18">
        <v>0.16331204491561274</v>
      </c>
      <c r="I18">
        <v>0.72433973050250056</v>
      </c>
      <c r="J18">
        <v>9.674331806736701E-2</v>
      </c>
      <c r="K18">
        <v>1.2249089422438986</v>
      </c>
      <c r="L18">
        <v>0.13876802182996154</v>
      </c>
    </row>
    <row r="19" spans="2:12" x14ac:dyDescent="0.2">
      <c r="B19" t="s">
        <v>15</v>
      </c>
      <c r="C19">
        <v>-0.34933902032951308</v>
      </c>
      <c r="D19">
        <v>8.20958945286826E-2</v>
      </c>
      <c r="E19">
        <v>0</v>
      </c>
      <c r="G19">
        <v>0</v>
      </c>
      <c r="I19">
        <v>0.91026898000980172</v>
      </c>
      <c r="J19">
        <v>6.8523487895817858E-2</v>
      </c>
      <c r="K19">
        <v>1.2596080003393149</v>
      </c>
      <c r="L19">
        <v>0.10616140048479859</v>
      </c>
    </row>
    <row r="20" spans="2:12" x14ac:dyDescent="0.2">
      <c r="B20" t="s">
        <v>16</v>
      </c>
      <c r="C20">
        <v>-0.49958722907887543</v>
      </c>
      <c r="D20">
        <v>6.356029959649126E-2</v>
      </c>
      <c r="E20">
        <v>-0.33915007709274392</v>
      </c>
      <c r="F20">
        <v>9.4262726861733537E-2</v>
      </c>
      <c r="G20">
        <v>0.2928680041069992</v>
      </c>
      <c r="H20">
        <v>6.806021760296381E-2</v>
      </c>
      <c r="I20">
        <v>0.45346957330280729</v>
      </c>
      <c r="J20">
        <v>5.4262133323674369E-2</v>
      </c>
      <c r="K20">
        <v>0.95305680238168278</v>
      </c>
      <c r="L20">
        <v>7.8885354743692418E-2</v>
      </c>
    </row>
    <row r="21" spans="2:12" x14ac:dyDescent="0.2">
      <c r="B21" t="s">
        <v>17</v>
      </c>
      <c r="C21">
        <v>-0.39880252448609133</v>
      </c>
      <c r="D21">
        <v>6.125783972203911E-2</v>
      </c>
      <c r="E21">
        <v>0</v>
      </c>
      <c r="G21">
        <v>0.75913197231102292</v>
      </c>
      <c r="H21">
        <v>0.16462771864909365</v>
      </c>
      <c r="I21">
        <v>0.49209985179736732</v>
      </c>
      <c r="J21">
        <v>7.3810737275860683E-2</v>
      </c>
      <c r="K21">
        <v>0.8909023762834587</v>
      </c>
      <c r="L21">
        <v>9.3782367072377942E-2</v>
      </c>
    </row>
    <row r="22" spans="2:12" x14ac:dyDescent="0.2">
      <c r="B22" t="s">
        <v>18</v>
      </c>
      <c r="C22">
        <v>-0.60376838408567068</v>
      </c>
      <c r="D22">
        <v>7.0876012357811727E-2</v>
      </c>
      <c r="E22">
        <v>-0.13152341721062111</v>
      </c>
      <c r="F22">
        <v>0.20812646591329156</v>
      </c>
      <c r="G22">
        <v>0.86972697054263559</v>
      </c>
      <c r="H22">
        <v>0.13658556515158021</v>
      </c>
      <c r="I22">
        <v>0.63932192920519559</v>
      </c>
      <c r="J22">
        <v>5.6712257747403197E-2</v>
      </c>
      <c r="K22">
        <v>1.2430903132908662</v>
      </c>
      <c r="L22">
        <v>8.6378210972834643E-2</v>
      </c>
    </row>
    <row r="23" spans="2:12" x14ac:dyDescent="0.2">
      <c r="B23" t="s">
        <v>19</v>
      </c>
      <c r="C23">
        <v>-0.69925640301354153</v>
      </c>
      <c r="D23">
        <v>9.6337397110259543E-2</v>
      </c>
      <c r="E23">
        <v>-0.4963412554974348</v>
      </c>
      <c r="F23">
        <v>0.11129134238441825</v>
      </c>
      <c r="G23">
        <v>0.62615002464854985</v>
      </c>
      <c r="H23">
        <v>0.13566758403125267</v>
      </c>
      <c r="I23">
        <v>0.13942150494044539</v>
      </c>
      <c r="J23">
        <v>0.10080111629477709</v>
      </c>
      <c r="K23">
        <v>0.83867790795398689</v>
      </c>
      <c r="L23">
        <v>0.14321062071892973</v>
      </c>
    </row>
    <row r="24" spans="2:12" x14ac:dyDescent="0.2">
      <c r="B24" t="s">
        <v>20</v>
      </c>
      <c r="C24">
        <v>-0.3979626977714063</v>
      </c>
      <c r="D24">
        <v>5.9413123598796941E-2</v>
      </c>
      <c r="E24">
        <v>0</v>
      </c>
      <c r="G24">
        <v>0.71449349535186457</v>
      </c>
      <c r="H24">
        <v>0.16765885926512544</v>
      </c>
      <c r="I24">
        <v>0.75511570133279116</v>
      </c>
      <c r="J24">
        <v>6.1986449622365013E-2</v>
      </c>
      <c r="K24">
        <v>1.1530783991041975</v>
      </c>
      <c r="L24">
        <v>7.9864506483136727E-2</v>
      </c>
    </row>
    <row r="25" spans="2:12" x14ac:dyDescent="0.2">
      <c r="B25" t="s">
        <v>21</v>
      </c>
      <c r="C25">
        <v>-0.58112341334097684</v>
      </c>
      <c r="D25">
        <v>8.3618943571338575E-2</v>
      </c>
      <c r="E25">
        <v>-9.9993530042024603E-2</v>
      </c>
      <c r="F25">
        <v>0.18324579264964372</v>
      </c>
      <c r="G25">
        <v>0.62945854818738334</v>
      </c>
      <c r="H25">
        <v>0.14794231405038377</v>
      </c>
      <c r="I25">
        <v>0.7380983117700034</v>
      </c>
      <c r="J25">
        <v>6.2927780680802528E-2</v>
      </c>
      <c r="K25">
        <v>1.3192217251109803</v>
      </c>
      <c r="L25">
        <v>0.10138232779394445</v>
      </c>
    </row>
    <row r="26" spans="2:12" x14ac:dyDescent="0.2">
      <c r="B26" t="s">
        <v>22</v>
      </c>
      <c r="C26">
        <v>-0.6462232161689927</v>
      </c>
      <c r="D26">
        <v>8.9551362156344294E-2</v>
      </c>
      <c r="E26">
        <v>0</v>
      </c>
      <c r="G26">
        <v>0.3030343448993274</v>
      </c>
      <c r="H26">
        <v>0.10516740550201976</v>
      </c>
      <c r="I26">
        <v>0.33840004995978651</v>
      </c>
      <c r="J26">
        <v>6.880484649436569E-2</v>
      </c>
      <c r="K26">
        <v>0.98462326612877926</v>
      </c>
      <c r="L26">
        <v>0.10430566321408039</v>
      </c>
    </row>
    <row r="27" spans="2:12" x14ac:dyDescent="0.2">
      <c r="B27" t="s">
        <v>23</v>
      </c>
      <c r="C27">
        <v>-0.73806293835663805</v>
      </c>
      <c r="D27">
        <v>7.5448863769056879E-2</v>
      </c>
      <c r="E27">
        <v>-0.39484853905387818</v>
      </c>
      <c r="F27">
        <v>0.15662896300222456</v>
      </c>
      <c r="G27">
        <v>0.1505589736852293</v>
      </c>
      <c r="H27">
        <v>0.12629275862874645</v>
      </c>
      <c r="I27">
        <v>0.2085071451322161</v>
      </c>
      <c r="J27">
        <v>8.6216868784075001E-2</v>
      </c>
      <c r="K27">
        <v>0.94657008348885419</v>
      </c>
      <c r="L27">
        <v>0.10889458485929328</v>
      </c>
    </row>
    <row r="28" spans="2:12" x14ac:dyDescent="0.2">
      <c r="B28" t="s">
        <v>24</v>
      </c>
      <c r="C28">
        <v>-0.44332412655537612</v>
      </c>
      <c r="D28">
        <v>0.10121787841002299</v>
      </c>
      <c r="E28">
        <v>-0.277869109799664</v>
      </c>
      <c r="F28">
        <v>0.11507042134439534</v>
      </c>
      <c r="G28">
        <v>0.48149925779994862</v>
      </c>
      <c r="H28">
        <v>0.10811509357930701</v>
      </c>
      <c r="I28">
        <v>0.35765933631947522</v>
      </c>
      <c r="J28">
        <v>6.7605675026967404E-2</v>
      </c>
      <c r="K28">
        <v>0.80098346287485134</v>
      </c>
      <c r="L28">
        <v>0.11795186779577641</v>
      </c>
    </row>
    <row r="29" spans="2:12" x14ac:dyDescent="0.2">
      <c r="B29" t="s">
        <v>25</v>
      </c>
      <c r="C29">
        <v>0.15569659388536969</v>
      </c>
      <c r="D29">
        <v>4.5685382826762606E-2</v>
      </c>
      <c r="E29">
        <v>0</v>
      </c>
      <c r="G29">
        <v>0</v>
      </c>
      <c r="I29">
        <v>0.2872845313992784</v>
      </c>
      <c r="J29">
        <v>5.0553377776637529E-2</v>
      </c>
      <c r="K29">
        <v>0.13158793751390871</v>
      </c>
      <c r="L29">
        <v>6.602071529654599E-2</v>
      </c>
    </row>
    <row r="30" spans="2:12" x14ac:dyDescent="0.2">
      <c r="B30" t="s">
        <v>26</v>
      </c>
      <c r="C30">
        <v>-0.54394398634831576</v>
      </c>
      <c r="D30">
        <v>6.9760238929533258E-2</v>
      </c>
      <c r="E30">
        <v>0</v>
      </c>
      <c r="G30">
        <v>0</v>
      </c>
      <c r="I30">
        <v>0.43765338155478062</v>
      </c>
      <c r="J30">
        <v>6.6748777684477567E-2</v>
      </c>
      <c r="K30">
        <v>0.98159736790309637</v>
      </c>
      <c r="L30">
        <v>8.6226590557025223E-2</v>
      </c>
    </row>
    <row r="31" spans="2:12" x14ac:dyDescent="0.2">
      <c r="B31" t="s">
        <v>27</v>
      </c>
      <c r="C31">
        <v>-0.20002857974102919</v>
      </c>
      <c r="D31">
        <v>8.3830299050819054E-2</v>
      </c>
      <c r="E31">
        <v>0</v>
      </c>
      <c r="G31">
        <v>0</v>
      </c>
      <c r="I31">
        <v>0.64965422552185326</v>
      </c>
      <c r="J31">
        <v>7.3078602406023416E-2</v>
      </c>
      <c r="K31">
        <v>0.84968280526288242</v>
      </c>
      <c r="L31">
        <v>0.1120907887101015</v>
      </c>
    </row>
    <row r="32" spans="2:12" x14ac:dyDescent="0.2">
      <c r="B32" t="s">
        <v>28</v>
      </c>
      <c r="C32">
        <v>-4.9947341542124803E-2</v>
      </c>
      <c r="D32">
        <v>8.9819879127030836E-2</v>
      </c>
      <c r="E32">
        <v>8.2849475333832703E-2</v>
      </c>
      <c r="F32">
        <v>0.16124948086815269</v>
      </c>
      <c r="G32">
        <v>0.84975921628647488</v>
      </c>
      <c r="H32">
        <v>0.20229612723473847</v>
      </c>
      <c r="I32">
        <v>0.85912918121826243</v>
      </c>
      <c r="J32">
        <v>7.2121417193203224E-2</v>
      </c>
      <c r="K32">
        <v>0.9090765227603872</v>
      </c>
      <c r="L32">
        <v>0.12161946265188288</v>
      </c>
    </row>
    <row r="33" spans="2:12" x14ac:dyDescent="0.2">
      <c r="B33" t="s">
        <v>29</v>
      </c>
      <c r="C33">
        <v>-0.4709133797159854</v>
      </c>
      <c r="D33">
        <v>4.704236452867324E-2</v>
      </c>
      <c r="E33">
        <v>-0.1733529383965616</v>
      </c>
      <c r="F33">
        <v>9.7455987704456334E-2</v>
      </c>
      <c r="G33">
        <v>0.62446365740986365</v>
      </c>
      <c r="H33">
        <v>5.2425599757854609E-2</v>
      </c>
      <c r="I33">
        <v>0.43195107584823522</v>
      </c>
      <c r="J33">
        <v>3.5356491238029787E-2</v>
      </c>
      <c r="K33">
        <v>0.90286445556422068</v>
      </c>
      <c r="L33">
        <v>6.177598370216044E-2</v>
      </c>
    </row>
    <row r="34" spans="2:12" x14ac:dyDescent="0.2">
      <c r="B34" t="s">
        <v>30</v>
      </c>
      <c r="C34">
        <v>0.22644985119998409</v>
      </c>
      <c r="D34">
        <v>7.5253206403630063E-2</v>
      </c>
      <c r="E34">
        <v>0</v>
      </c>
      <c r="G34">
        <v>0</v>
      </c>
      <c r="I34">
        <v>0.7762367036182275</v>
      </c>
      <c r="J34">
        <v>6.1483920074504698E-2</v>
      </c>
      <c r="K34">
        <v>0.54978685241824343</v>
      </c>
      <c r="L34">
        <v>9.9836021296301952E-2</v>
      </c>
    </row>
    <row r="35" spans="2:12" x14ac:dyDescent="0.2">
      <c r="B35" t="s">
        <v>31</v>
      </c>
      <c r="C35">
        <v>-1.057183289478405</v>
      </c>
      <c r="D35">
        <v>7.2490062882099665E-2</v>
      </c>
      <c r="E35">
        <v>-0.54820051347854581</v>
      </c>
      <c r="F35">
        <v>0.1419712335329644</v>
      </c>
      <c r="G35">
        <v>-0.2478477783712994</v>
      </c>
      <c r="H35">
        <v>0.1046409610251077</v>
      </c>
      <c r="I35">
        <v>-4.8393307172976699E-2</v>
      </c>
      <c r="J35">
        <v>6.6604647058656874E-2</v>
      </c>
      <c r="K35">
        <v>1.0087899823054283</v>
      </c>
      <c r="L35">
        <v>9.1336884008167737E-2</v>
      </c>
    </row>
    <row r="36" spans="2:12" x14ac:dyDescent="0.2">
      <c r="B36" t="s">
        <v>32</v>
      </c>
      <c r="C36">
        <v>9.5479656140240704E-2</v>
      </c>
      <c r="D36">
        <v>4.6552335734429594E-2</v>
      </c>
      <c r="E36">
        <v>0</v>
      </c>
      <c r="G36">
        <v>0</v>
      </c>
      <c r="I36">
        <v>0.74051801270907613</v>
      </c>
      <c r="J36">
        <v>5.3555636962466374E-2</v>
      </c>
      <c r="K36">
        <v>0.64503835656883546</v>
      </c>
      <c r="L36">
        <v>7.0986361362470371E-2</v>
      </c>
    </row>
    <row r="37" spans="2:12" x14ac:dyDescent="0.2">
      <c r="B37" t="s">
        <v>33</v>
      </c>
      <c r="C37">
        <v>-1.0892038118761229</v>
      </c>
      <c r="D37">
        <v>9.3815484546536473E-2</v>
      </c>
      <c r="E37">
        <v>-0.91446261722780064</v>
      </c>
      <c r="F37">
        <v>9.6476809806798222E-2</v>
      </c>
      <c r="G37">
        <v>0.111622761516449</v>
      </c>
      <c r="H37">
        <v>8.7610929077533789E-2</v>
      </c>
      <c r="I37">
        <v>0.31337818023789299</v>
      </c>
      <c r="J37">
        <v>6.7914371415957006E-2</v>
      </c>
      <c r="K37">
        <v>1.4025819921140159</v>
      </c>
      <c r="L37">
        <v>0.11756850714458798</v>
      </c>
    </row>
    <row r="38" spans="2:12" x14ac:dyDescent="0.2">
      <c r="B38" t="s">
        <v>34</v>
      </c>
      <c r="C38">
        <v>0</v>
      </c>
      <c r="E38">
        <v>0</v>
      </c>
      <c r="G38">
        <v>0</v>
      </c>
      <c r="I38">
        <v>0</v>
      </c>
      <c r="K38">
        <v>0</v>
      </c>
    </row>
    <row r="39" spans="2:12" x14ac:dyDescent="0.2">
      <c r="B39" t="s">
        <v>35</v>
      </c>
      <c r="C39">
        <v>-0.60190681008067271</v>
      </c>
      <c r="D39">
        <v>7.8618535382825303E-2</v>
      </c>
      <c r="E39">
        <v>-0.248135480549634</v>
      </c>
      <c r="F39">
        <v>0.12543077674393469</v>
      </c>
      <c r="G39">
        <v>0.81953481175013221</v>
      </c>
      <c r="H39">
        <v>0.18515346021242068</v>
      </c>
      <c r="I39">
        <v>0.40257030430896401</v>
      </c>
      <c r="J39">
        <v>8.103023532986281E-2</v>
      </c>
      <c r="K39">
        <v>1.0044771143896367</v>
      </c>
      <c r="L39">
        <v>0.11765309966868433</v>
      </c>
    </row>
    <row r="40" spans="2:12" x14ac:dyDescent="0.2">
      <c r="B40" t="s">
        <v>36</v>
      </c>
      <c r="C40">
        <v>-0.20762239200653271</v>
      </c>
      <c r="D40">
        <v>6.8879760071616003E-2</v>
      </c>
      <c r="E40">
        <v>0</v>
      </c>
      <c r="G40">
        <v>0.1088349538613984</v>
      </c>
      <c r="H40">
        <v>0.16275093690879161</v>
      </c>
      <c r="I40">
        <v>0.41022695232414308</v>
      </c>
      <c r="J40">
        <v>7.4414794117720257E-2</v>
      </c>
      <c r="K40">
        <v>0.61784934433067584</v>
      </c>
      <c r="L40">
        <v>0.1013869695577413</v>
      </c>
    </row>
    <row r="41" spans="2:12" x14ac:dyDescent="0.2">
      <c r="B41" t="s">
        <v>37</v>
      </c>
      <c r="C41">
        <v>-0.54134862874297784</v>
      </c>
      <c r="D41">
        <v>7.2904019474017839E-2</v>
      </c>
      <c r="E41">
        <v>-0.45284345528246078</v>
      </c>
      <c r="F41">
        <v>9.1768726448365256E-2</v>
      </c>
      <c r="G41">
        <v>0.61671134881993728</v>
      </c>
      <c r="H41">
        <v>0.1582162734513608</v>
      </c>
      <c r="I41">
        <v>0.246891375228254</v>
      </c>
      <c r="J41">
        <v>6.7621529676928097E-2</v>
      </c>
      <c r="K41">
        <v>0.78824000397123184</v>
      </c>
      <c r="L41">
        <v>0.10255719334131969</v>
      </c>
    </row>
    <row r="42" spans="2:12" x14ac:dyDescent="0.2">
      <c r="B42" t="s">
        <v>38</v>
      </c>
      <c r="C42">
        <v>-0.65318686896040357</v>
      </c>
      <c r="D42">
        <v>6.8394371680655694E-2</v>
      </c>
      <c r="E42">
        <v>-0.38241076759116549</v>
      </c>
      <c r="F42">
        <v>0.13158716008185042</v>
      </c>
      <c r="G42">
        <v>-3.38390687123752E-2</v>
      </c>
      <c r="H42">
        <v>0.21160344580224488</v>
      </c>
      <c r="I42">
        <v>0.33845358134058051</v>
      </c>
      <c r="J42">
        <v>6.9818468807940653E-2</v>
      </c>
      <c r="K42">
        <v>0.99164045030098413</v>
      </c>
      <c r="L42">
        <v>0.1082523453438175</v>
      </c>
    </row>
    <row r="43" spans="2:12" x14ac:dyDescent="0.2">
      <c r="B43" t="s">
        <v>39</v>
      </c>
      <c r="C43">
        <v>-0.26302732614393798</v>
      </c>
      <c r="D43">
        <v>2.4728361794895605E-2</v>
      </c>
      <c r="E43">
        <v>-0.51679131713931403</v>
      </c>
      <c r="F43">
        <v>0.11148803138134455</v>
      </c>
      <c r="G43">
        <v>0.47771213714580257</v>
      </c>
      <c r="H43">
        <v>0.10676683042199547</v>
      </c>
      <c r="I43">
        <v>0.40888884357648109</v>
      </c>
      <c r="J43">
        <v>2.6129667680689774E-2</v>
      </c>
      <c r="K43">
        <v>0.67191616972041901</v>
      </c>
      <c r="L43">
        <v>3.2652725551989628E-2</v>
      </c>
    </row>
    <row r="44" spans="2:12" x14ac:dyDescent="0.2">
      <c r="B44" t="s">
        <v>40</v>
      </c>
      <c r="C44">
        <v>-0.39146002678678521</v>
      </c>
      <c r="D44">
        <v>6.9303484170002289E-2</v>
      </c>
      <c r="E44">
        <v>0</v>
      </c>
      <c r="G44">
        <v>0</v>
      </c>
      <c r="I44">
        <v>0.33276788789674111</v>
      </c>
      <c r="J44">
        <v>7.5744936221932443E-2</v>
      </c>
      <c r="K44">
        <v>0.72422791468352632</v>
      </c>
      <c r="L44">
        <v>8.9801649762889513E-2</v>
      </c>
    </row>
    <row r="45" spans="2:12" x14ac:dyDescent="0.2">
      <c r="B45" t="s">
        <v>41</v>
      </c>
      <c r="C45">
        <v>-0.2062324697726671</v>
      </c>
      <c r="D45">
        <v>6.1411791016324414E-2</v>
      </c>
      <c r="E45">
        <v>0</v>
      </c>
      <c r="G45">
        <v>0</v>
      </c>
      <c r="I45">
        <v>0.35002903564820348</v>
      </c>
      <c r="J45">
        <v>5.0799243095891539E-2</v>
      </c>
      <c r="K45">
        <v>0.55626150542087061</v>
      </c>
      <c r="L45">
        <v>7.6199150584485231E-2</v>
      </c>
    </row>
    <row r="46" spans="2:12" x14ac:dyDescent="0.2">
      <c r="B46" t="s">
        <v>42</v>
      </c>
      <c r="C46">
        <v>-0.18513395852636341</v>
      </c>
      <c r="D46">
        <v>8.2034508623610516E-2</v>
      </c>
      <c r="E46">
        <v>0</v>
      </c>
      <c r="G46">
        <v>0.52664991385002424</v>
      </c>
      <c r="H46">
        <v>0.10556716948870383</v>
      </c>
      <c r="I46">
        <v>0.4259565882768539</v>
      </c>
      <c r="J46">
        <v>9.0133757756735058E-2</v>
      </c>
      <c r="K46">
        <v>0.61109054680321728</v>
      </c>
      <c r="L46">
        <v>0.12995600004961744</v>
      </c>
    </row>
    <row r="47" spans="2:12" x14ac:dyDescent="0.2">
      <c r="B47" t="s">
        <v>43</v>
      </c>
    </row>
    <row r="48" spans="2:12" x14ac:dyDescent="0.2">
      <c r="B48" t="s">
        <v>44</v>
      </c>
      <c r="C48">
        <v>-0.41160621613555148</v>
      </c>
      <c r="D48">
        <v>6.8565563137778021E-2</v>
      </c>
      <c r="E48">
        <v>0</v>
      </c>
      <c r="G48">
        <v>0</v>
      </c>
      <c r="I48">
        <v>0.56173082907573613</v>
      </c>
      <c r="J48">
        <v>6.3962258991339616E-2</v>
      </c>
      <c r="K48">
        <v>0.97333704521128761</v>
      </c>
      <c r="L48">
        <v>9.2173592097107557E-2</v>
      </c>
    </row>
    <row r="49" spans="2:12" x14ac:dyDescent="0.2">
      <c r="B49" t="s">
        <v>45</v>
      </c>
      <c r="C49">
        <v>1.3828470661933601E-2</v>
      </c>
      <c r="D49">
        <v>4.5856215543595237E-2</v>
      </c>
      <c r="E49">
        <v>0</v>
      </c>
      <c r="G49">
        <v>0.3364806691073583</v>
      </c>
      <c r="H49">
        <v>0.21286985465217662</v>
      </c>
      <c r="I49">
        <v>0.44240582510240301</v>
      </c>
      <c r="J49">
        <v>4.7546306550129834E-2</v>
      </c>
      <c r="K49">
        <v>0.4285773544404694</v>
      </c>
      <c r="L49">
        <v>5.6380459752452122E-2</v>
      </c>
    </row>
    <row r="50" spans="2:12" x14ac:dyDescent="0.2">
      <c r="B50" t="s">
        <v>46</v>
      </c>
      <c r="C50">
        <v>-0.61867322553255688</v>
      </c>
      <c r="D50">
        <v>9.0539216150746199E-2</v>
      </c>
      <c r="E50">
        <v>0</v>
      </c>
      <c r="G50">
        <v>0.91017192021522819</v>
      </c>
      <c r="H50">
        <v>0.2120532762816616</v>
      </c>
      <c r="I50">
        <v>0.44604907275155831</v>
      </c>
      <c r="J50">
        <v>7.886984122155824E-2</v>
      </c>
      <c r="K50">
        <v>1.0647222982841151</v>
      </c>
      <c r="L50">
        <v>9.8431156977947867E-2</v>
      </c>
    </row>
    <row r="51" spans="2:12" x14ac:dyDescent="0.2">
      <c r="B51" t="s">
        <v>47</v>
      </c>
      <c r="C51">
        <v>-0.60838900485934067</v>
      </c>
      <c r="D51">
        <v>8.6952822852474104E-2</v>
      </c>
      <c r="E51">
        <v>0</v>
      </c>
      <c r="G51">
        <v>0.60179192217679822</v>
      </c>
      <c r="H51">
        <v>0.12660709296059949</v>
      </c>
      <c r="I51">
        <v>0.18160853432620841</v>
      </c>
      <c r="J51">
        <v>7.7531611414384929E-2</v>
      </c>
      <c r="K51">
        <v>0.78999753918554905</v>
      </c>
      <c r="L51">
        <v>0.11281952944121297</v>
      </c>
    </row>
    <row r="52" spans="2:12" x14ac:dyDescent="0.2">
      <c r="B52" t="s">
        <v>48</v>
      </c>
      <c r="C52">
        <v>0.1479997681808283</v>
      </c>
      <c r="D52">
        <v>3.8380695881158097E-2</v>
      </c>
      <c r="E52">
        <v>0</v>
      </c>
      <c r="G52">
        <v>0.40241520402904118</v>
      </c>
      <c r="H52">
        <v>0.10749424948370206</v>
      </c>
      <c r="I52">
        <v>0.74799438278672725</v>
      </c>
      <c r="J52">
        <v>4.5169896584269675E-2</v>
      </c>
      <c r="K52">
        <v>0.59999461460589898</v>
      </c>
      <c r="L52">
        <v>5.9429097534645314E-2</v>
      </c>
    </row>
    <row r="53" spans="2:12" x14ac:dyDescent="0.2">
      <c r="B53" t="s">
        <v>49</v>
      </c>
      <c r="C53">
        <v>-0.38066676038452141</v>
      </c>
      <c r="D53">
        <v>7.3173776369603358E-2</v>
      </c>
      <c r="E53">
        <v>-0.22040298615270129</v>
      </c>
      <c r="F53">
        <v>7.9181515359960514E-2</v>
      </c>
      <c r="G53">
        <v>0.2264773921647778</v>
      </c>
      <c r="H53">
        <v>0.10576305554759785</v>
      </c>
      <c r="I53">
        <v>0.2406302381420464</v>
      </c>
      <c r="J53">
        <v>5.8342889704028657E-2</v>
      </c>
      <c r="K53">
        <v>0.62129699852656783</v>
      </c>
      <c r="L53">
        <v>9.8401461179338123E-2</v>
      </c>
    </row>
    <row r="54" spans="2:12" x14ac:dyDescent="0.2">
      <c r="B54" t="s">
        <v>50</v>
      </c>
      <c r="C54">
        <v>-0.2834553532166304</v>
      </c>
      <c r="D54">
        <v>0.13128814083982851</v>
      </c>
      <c r="E54">
        <v>0</v>
      </c>
      <c r="G54">
        <v>0</v>
      </c>
      <c r="I54">
        <v>0.2584142655351907</v>
      </c>
      <c r="J54">
        <v>0.14991564577193461</v>
      </c>
      <c r="K54">
        <v>0.54186961875182105</v>
      </c>
      <c r="L54">
        <v>0.19377407890772363</v>
      </c>
    </row>
    <row r="55" spans="2:12" x14ac:dyDescent="0.2">
      <c r="B55" t="s">
        <v>51</v>
      </c>
      <c r="C55">
        <v>-9.4969333771041095E-2</v>
      </c>
      <c r="D55">
        <v>7.9433113853197637E-2</v>
      </c>
      <c r="E55">
        <v>0</v>
      </c>
      <c r="G55">
        <v>0.31874569444439432</v>
      </c>
      <c r="H55">
        <v>0.19853891384042033</v>
      </c>
      <c r="I55">
        <v>0.16538151345045871</v>
      </c>
      <c r="J55">
        <v>6.0646926465235895E-2</v>
      </c>
      <c r="K55">
        <v>0.26035084722149981</v>
      </c>
      <c r="L55">
        <v>0.10848842346213024</v>
      </c>
    </row>
    <row r="56" spans="2:12" x14ac:dyDescent="0.2">
      <c r="B56" t="s">
        <v>52</v>
      </c>
      <c r="C56">
        <v>-0.219656167277092</v>
      </c>
      <c r="D56">
        <v>5.4191780181553878E-2</v>
      </c>
      <c r="E56">
        <v>0</v>
      </c>
      <c r="G56">
        <v>0</v>
      </c>
      <c r="I56">
        <v>0.31651795111757508</v>
      </c>
      <c r="J56">
        <v>5.044417808365801E-2</v>
      </c>
      <c r="K56">
        <v>0.53617411839466711</v>
      </c>
      <c r="L56">
        <v>6.4869608409307139E-2</v>
      </c>
    </row>
    <row r="57" spans="2:12" x14ac:dyDescent="0.2">
      <c r="B57" t="s">
        <v>53</v>
      </c>
      <c r="C57">
        <v>-0.16688176269174529</v>
      </c>
      <c r="D57">
        <v>6.4333903445391694E-2</v>
      </c>
      <c r="E57">
        <v>0</v>
      </c>
      <c r="G57">
        <v>0.58547807516423322</v>
      </c>
      <c r="H57">
        <v>0.13464833914000071</v>
      </c>
      <c r="I57">
        <v>0.79128536769856328</v>
      </c>
      <c r="J57">
        <v>5.1569184325695697E-2</v>
      </c>
      <c r="K57">
        <v>0.95816713039030854</v>
      </c>
      <c r="L57">
        <v>8.4963420483544883E-2</v>
      </c>
    </row>
    <row r="58" spans="2:12" x14ac:dyDescent="0.2">
      <c r="B58" t="s">
        <v>54</v>
      </c>
      <c r="C58">
        <v>-0.5635468112285269</v>
      </c>
      <c r="D58">
        <v>8.020049466373301E-2</v>
      </c>
      <c r="E58">
        <v>0</v>
      </c>
      <c r="G58">
        <v>0.58235350977809275</v>
      </c>
      <c r="H58">
        <v>0.16052229638179422</v>
      </c>
      <c r="I58">
        <v>0.14660190138201409</v>
      </c>
      <c r="J58">
        <v>6.8604834833785044E-2</v>
      </c>
      <c r="K58">
        <v>0.71014871261054102</v>
      </c>
      <c r="L58">
        <v>0.1083693230463899</v>
      </c>
    </row>
    <row r="59" spans="2:12" x14ac:dyDescent="0.2">
      <c r="B59" t="s">
        <v>55</v>
      </c>
      <c r="C59">
        <v>-0.63793782077985361</v>
      </c>
      <c r="D59">
        <v>7.8657035636983424E-2</v>
      </c>
      <c r="E59">
        <v>-0.37953884318670572</v>
      </c>
      <c r="F59">
        <v>0.13945270134517765</v>
      </c>
      <c r="G59">
        <v>0.34531313744398812</v>
      </c>
      <c r="H59">
        <v>0.11738988102489126</v>
      </c>
      <c r="I59">
        <v>0.25200382511746727</v>
      </c>
      <c r="J59">
        <v>7.9804867831466841E-2</v>
      </c>
      <c r="K59">
        <v>0.88994164589732083</v>
      </c>
      <c r="L59">
        <v>0.1089756903481305</v>
      </c>
    </row>
    <row r="60" spans="2:12" x14ac:dyDescent="0.2">
      <c r="B60" t="s">
        <v>56</v>
      </c>
      <c r="C60">
        <v>-0.43758015418723573</v>
      </c>
      <c r="D60">
        <v>7.510335552041518E-2</v>
      </c>
      <c r="E60">
        <v>-0.26719026678661878</v>
      </c>
      <c r="F60">
        <v>0.1316464511383281</v>
      </c>
      <c r="G60">
        <v>0.32629791812447062</v>
      </c>
      <c r="H60">
        <v>0.25550160210785</v>
      </c>
      <c r="I60">
        <v>0.30829957117604689</v>
      </c>
      <c r="J60">
        <v>9.9138252946606761E-2</v>
      </c>
      <c r="K60">
        <v>0.74587972536328262</v>
      </c>
      <c r="L60">
        <v>0.12205791754321049</v>
      </c>
    </row>
    <row r="61" spans="2:12" x14ac:dyDescent="0.2">
      <c r="B61" t="s">
        <v>57</v>
      </c>
      <c r="C61">
        <v>-0.1020969617848263</v>
      </c>
      <c r="D61">
        <v>8.0180738899448947E-2</v>
      </c>
      <c r="E61">
        <v>0</v>
      </c>
      <c r="G61">
        <v>0</v>
      </c>
      <c r="I61">
        <v>0.4467116027614525</v>
      </c>
      <c r="J61">
        <v>6.5799630802470851E-2</v>
      </c>
      <c r="K61">
        <v>0.5488085645462788</v>
      </c>
      <c r="L61">
        <v>9.3122252584525916E-2</v>
      </c>
    </row>
    <row r="62" spans="2:12" x14ac:dyDescent="0.2">
      <c r="B62" t="s">
        <v>58</v>
      </c>
      <c r="C62">
        <v>-1.1017269121808611</v>
      </c>
      <c r="D62">
        <v>9.9304481772896913E-2</v>
      </c>
      <c r="E62">
        <v>-1.099981368538868</v>
      </c>
      <c r="F62">
        <v>6.5275555966308157E-2</v>
      </c>
      <c r="G62">
        <v>0.13926665329879839</v>
      </c>
      <c r="H62">
        <v>9.7319762581212138E-2</v>
      </c>
      <c r="I62">
        <v>0.20206806341072331</v>
      </c>
      <c r="J62">
        <v>7.3631089081105883E-2</v>
      </c>
      <c r="K62">
        <v>1.3037949755915843</v>
      </c>
      <c r="L62">
        <v>0.11569033076096601</v>
      </c>
    </row>
    <row r="63" spans="2:12" x14ac:dyDescent="0.2">
      <c r="B63" t="s">
        <v>59</v>
      </c>
      <c r="C63">
        <v>-0.25782046058916741</v>
      </c>
      <c r="D63">
        <v>4.1750180894132079E-2</v>
      </c>
      <c r="E63">
        <v>0</v>
      </c>
      <c r="G63">
        <v>3.2152493858421803E-2</v>
      </c>
      <c r="H63">
        <v>0.11844565032575902</v>
      </c>
      <c r="I63">
        <v>-2.6851230959391002E-3</v>
      </c>
      <c r="J63">
        <v>5.1381992325408764E-2</v>
      </c>
      <c r="K63">
        <v>0.25513533749322831</v>
      </c>
      <c r="L63">
        <v>6.8824400016450571E-2</v>
      </c>
    </row>
    <row r="64" spans="2:12" x14ac:dyDescent="0.2">
      <c r="B64" t="s">
        <v>60</v>
      </c>
      <c r="C64">
        <v>-0.30334204789068731</v>
      </c>
      <c r="D64">
        <v>8.8195948190096615E-2</v>
      </c>
      <c r="E64">
        <v>0</v>
      </c>
      <c r="G64">
        <v>0.27366399591680179</v>
      </c>
      <c r="H64">
        <v>0.15082096521696417</v>
      </c>
      <c r="I64">
        <v>0.38108901617250412</v>
      </c>
      <c r="J64">
        <v>8.9695215257734953E-2</v>
      </c>
      <c r="K64">
        <v>0.68443106406319143</v>
      </c>
      <c r="L64">
        <v>0.12278020225106584</v>
      </c>
    </row>
    <row r="65" spans="2:12" x14ac:dyDescent="0.2">
      <c r="B65" t="s">
        <v>61</v>
      </c>
      <c r="C65">
        <v>-0.46271928025303788</v>
      </c>
      <c r="D65">
        <v>8.7125286121507939E-2</v>
      </c>
      <c r="E65">
        <v>-0.26046837116835792</v>
      </c>
      <c r="F65">
        <v>0.10984874614337797</v>
      </c>
      <c r="G65">
        <v>0.55673938435779591</v>
      </c>
      <c r="H65">
        <v>0.13002708002910526</v>
      </c>
      <c r="I65">
        <v>0.41850425444350048</v>
      </c>
      <c r="J65">
        <v>8.2141722844251308E-2</v>
      </c>
      <c r="K65">
        <v>0.88122353469653836</v>
      </c>
      <c r="L65">
        <v>0.12003644052056453</v>
      </c>
    </row>
    <row r="66" spans="2:12" x14ac:dyDescent="0.2">
      <c r="B66" t="s">
        <v>62</v>
      </c>
      <c r="C66">
        <v>-0.43393904903531161</v>
      </c>
      <c r="D66">
        <v>7.6739751619966101E-2</v>
      </c>
      <c r="E66">
        <v>0</v>
      </c>
      <c r="G66">
        <v>0.29883013704439498</v>
      </c>
      <c r="H66">
        <v>0.15552745855988667</v>
      </c>
      <c r="I66">
        <v>0.42170837516240112</v>
      </c>
      <c r="J66">
        <v>7.553949299013607E-2</v>
      </c>
      <c r="K66">
        <v>0.85564742419771278</v>
      </c>
      <c r="L66">
        <v>0.11192883106820489</v>
      </c>
    </row>
    <row r="67" spans="2:12" x14ac:dyDescent="0.2">
      <c r="B67" t="s">
        <v>63</v>
      </c>
      <c r="C67">
        <v>-0.14809509508066429</v>
      </c>
      <c r="D67">
        <v>8.8434960824965853E-2</v>
      </c>
      <c r="E67">
        <v>0</v>
      </c>
      <c r="G67">
        <v>0.76777190729307376</v>
      </c>
      <c r="H67">
        <v>0.10863208945291149</v>
      </c>
      <c r="I67">
        <v>0.96080852339331613</v>
      </c>
      <c r="J67">
        <v>6.04142810291435E-2</v>
      </c>
      <c r="K67">
        <v>1.1089036184739804</v>
      </c>
      <c r="L67">
        <v>0.10798223268843832</v>
      </c>
    </row>
    <row r="68" spans="2:12" x14ac:dyDescent="0.2">
      <c r="B68" t="s">
        <v>64</v>
      </c>
      <c r="C68">
        <v>-0.40081941884795652</v>
      </c>
      <c r="D68">
        <v>4.7533283302992696E-2</v>
      </c>
      <c r="E68">
        <v>-0.27261800491029481</v>
      </c>
      <c r="F68">
        <v>0.11319093041324274</v>
      </c>
      <c r="G68">
        <v>0.18758357507016091</v>
      </c>
      <c r="H68">
        <v>8.7582614608770662E-2</v>
      </c>
      <c r="I68">
        <v>5.1952950830260303E-2</v>
      </c>
      <c r="J68">
        <v>5.7734609630355566E-2</v>
      </c>
      <c r="K68">
        <v>0.45277236967821682</v>
      </c>
      <c r="L68">
        <v>7.6633005040160129E-2</v>
      </c>
    </row>
  </sheetData>
  <phoneticPr fontId="0" type="noConversion"/>
  <pageMargins left="0.75" right="0.75" top="1" bottom="1" header="0.5" footer="0.5"/>
  <headerFooter alignWithMargins="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67"/>
  <sheetViews>
    <sheetView topLeftCell="E1" workbookViewId="0">
      <selection activeCell="G3" sqref="G3"/>
    </sheetView>
  </sheetViews>
  <sheetFormatPr defaultRowHeight="12.75" x14ac:dyDescent="0.2"/>
  <sheetData>
    <row r="2" spans="2:9" x14ac:dyDescent="0.2">
      <c r="D2" t="s">
        <v>110</v>
      </c>
      <c r="E2" t="s">
        <v>110</v>
      </c>
      <c r="F2" t="s">
        <v>110</v>
      </c>
      <c r="G2" t="s">
        <v>110</v>
      </c>
      <c r="H2" t="s">
        <v>110</v>
      </c>
      <c r="I2" t="s">
        <v>88</v>
      </c>
    </row>
    <row r="3" spans="2:9" x14ac:dyDescent="0.2">
      <c r="D3" t="s">
        <v>86</v>
      </c>
      <c r="E3" t="s">
        <v>89</v>
      </c>
      <c r="F3" t="s">
        <v>90</v>
      </c>
      <c r="G3" t="s">
        <v>91</v>
      </c>
      <c r="H3" t="s">
        <v>92</v>
      </c>
      <c r="I3" t="s">
        <v>92</v>
      </c>
    </row>
    <row r="4" spans="2:9" x14ac:dyDescent="0.2">
      <c r="B4" t="s">
        <v>51</v>
      </c>
      <c r="C4" t="str">
        <f>VLOOKUP(B4,xwalk!$A$1:$B$66,2,FALSE)</f>
        <v>Romania</v>
      </c>
      <c r="D4">
        <v>-0.67031553344171357</v>
      </c>
      <c r="E4">
        <v>-0.8161294799886335</v>
      </c>
      <c r="F4">
        <v>-9.5213949927989594E-2</v>
      </c>
      <c r="G4">
        <v>-0.38822827735510679</v>
      </c>
      <c r="H4">
        <v>0.28208725608660679</v>
      </c>
      <c r="I4">
        <v>0.11701932825474665</v>
      </c>
    </row>
    <row r="5" spans="2:9" x14ac:dyDescent="0.2">
      <c r="B5" t="s">
        <v>25</v>
      </c>
      <c r="C5" t="str">
        <f>VLOOKUP(B5,xwalk!$A$1:$B$66,2,FALSE)</f>
        <v>Indonesia</v>
      </c>
      <c r="D5">
        <v>-0.50805831090965969</v>
      </c>
      <c r="E5">
        <v>3.8245782967625798E-2</v>
      </c>
      <c r="F5">
        <v>-0.18838637326705521</v>
      </c>
      <c r="G5">
        <v>-0.32183484375027011</v>
      </c>
      <c r="H5">
        <v>0.18622346715938959</v>
      </c>
      <c r="I5">
        <v>6.8229534401413411E-2</v>
      </c>
    </row>
    <row r="6" spans="2:9" x14ac:dyDescent="0.2">
      <c r="B6" t="s">
        <v>59</v>
      </c>
      <c r="C6" t="str">
        <f>VLOOKUP(B6,xwalk!$A$1:$B$66,2,FALSE)</f>
        <v>Thailand</v>
      </c>
      <c r="D6">
        <v>-0.77675775778276301</v>
      </c>
      <c r="E6">
        <v>-0.75121114051825055</v>
      </c>
      <c r="F6">
        <v>0.16242413195108721</v>
      </c>
      <c r="G6">
        <v>-0.31349177438991532</v>
      </c>
      <c r="H6">
        <v>0.46326598339284769</v>
      </c>
      <c r="I6">
        <v>9.5903076862124459E-2</v>
      </c>
    </row>
    <row r="7" spans="2:9" x14ac:dyDescent="0.2">
      <c r="B7" t="s">
        <v>6</v>
      </c>
      <c r="C7" t="str">
        <f>VLOOKUP(B7,xwalk!$A$1:$B$66,2,FALSE)</f>
        <v>Bulgaria</v>
      </c>
      <c r="D7">
        <v>-0.90419798255057982</v>
      </c>
      <c r="E7">
        <v>-1.1240417476149069</v>
      </c>
      <c r="F7">
        <v>0.37795352132788562</v>
      </c>
      <c r="G7">
        <v>-0.31078367198084622</v>
      </c>
      <c r="H7">
        <v>0.59341431056973359</v>
      </c>
      <c r="I7">
        <v>0.1407538163815559</v>
      </c>
    </row>
    <row r="8" spans="2:9" x14ac:dyDescent="0.2">
      <c r="B8" t="s">
        <v>2</v>
      </c>
      <c r="C8" t="str">
        <f>VLOOKUP(B8,xwalk!$A$1:$B$66,2,FALSE)</f>
        <v>Argentina</v>
      </c>
      <c r="D8">
        <v>-0.83097075007718724</v>
      </c>
      <c r="E8">
        <v>-0.6440798713769863</v>
      </c>
      <c r="F8">
        <v>0.25155102977628468</v>
      </c>
      <c r="G8">
        <v>-0.18994261955038039</v>
      </c>
      <c r="H8">
        <v>0.64102813052680685</v>
      </c>
      <c r="I8">
        <v>0.10159900315370249</v>
      </c>
    </row>
    <row r="9" spans="2:9" x14ac:dyDescent="0.2">
      <c r="B9" t="s">
        <v>7</v>
      </c>
      <c r="C9" t="str">
        <f>VLOOKUP(B9,xwalk!$A$1:$B$66,2,FALSE)</f>
        <v>Brazil</v>
      </c>
      <c r="D9">
        <v>-0.71637899011282435</v>
      </c>
      <c r="E9">
        <v>-0.76384452994161622</v>
      </c>
      <c r="F9">
        <v>7.5997881614907406E-2</v>
      </c>
      <c r="G9">
        <v>-0.13108541694329459</v>
      </c>
      <c r="H9">
        <v>0.58529357316952979</v>
      </c>
      <c r="I9">
        <v>7.7779623174156293E-2</v>
      </c>
    </row>
    <row r="10" spans="2:9" x14ac:dyDescent="0.2">
      <c r="B10" t="s">
        <v>40</v>
      </c>
      <c r="C10" t="str">
        <f>VLOOKUP(B10,xwalk!$A$1:$B$66,2,FALSE)</f>
        <v>Montenegro</v>
      </c>
      <c r="D10">
        <v>-0.6266792483854402</v>
      </c>
      <c r="E10">
        <v>-1.126984589480299</v>
      </c>
      <c r="F10">
        <v>0.30255955272780899</v>
      </c>
      <c r="G10">
        <v>-0.12992708218380261</v>
      </c>
      <c r="H10">
        <v>0.49675216620163759</v>
      </c>
      <c r="I10">
        <v>0.13998466351148312</v>
      </c>
    </row>
    <row r="11" spans="2:9" x14ac:dyDescent="0.2">
      <c r="B11" t="s">
        <v>0</v>
      </c>
      <c r="C11" t="str">
        <f>VLOOKUP(B11,xwalk!$A$1:$B$66,2,FALSE)</f>
        <v>Albania</v>
      </c>
      <c r="D11">
        <v>-0.41083105604279307</v>
      </c>
      <c r="E11">
        <v>-0.51245553591491988</v>
      </c>
      <c r="F11">
        <v>0.26625180929739239</v>
      </c>
      <c r="G11">
        <v>-0.1039495579349107</v>
      </c>
      <c r="H11">
        <v>0.30688149810788234</v>
      </c>
      <c r="I11">
        <v>0.15169541186833843</v>
      </c>
    </row>
    <row r="12" spans="2:9" x14ac:dyDescent="0.2">
      <c r="B12" t="s">
        <v>61</v>
      </c>
      <c r="C12" t="str">
        <f>VLOOKUP(B12,xwalk!$A$1:$B$66,2,FALSE)</f>
        <v>Turkey</v>
      </c>
      <c r="D12">
        <v>-0.53123970367473317</v>
      </c>
      <c r="E12">
        <v>-0.99532574638189375</v>
      </c>
      <c r="F12">
        <v>0.30778152577812468</v>
      </c>
      <c r="G12">
        <v>-0.1032925537216963</v>
      </c>
      <c r="H12">
        <v>0.42794714995303684</v>
      </c>
      <c r="I12">
        <v>0.14170528368731722</v>
      </c>
    </row>
    <row r="13" spans="2:9" x14ac:dyDescent="0.2">
      <c r="B13" t="s">
        <v>54</v>
      </c>
      <c r="C13" t="str">
        <f>VLOOKUP(B13,xwalk!$A$1:$B$66,2,FALSE)</f>
        <v>Serbia</v>
      </c>
      <c r="D13">
        <v>-0.71523600704498691</v>
      </c>
      <c r="E13">
        <v>-0.39682811862331652</v>
      </c>
      <c r="F13">
        <v>0.61636319849374022</v>
      </c>
      <c r="G13">
        <v>-9.9438362912155798E-2</v>
      </c>
      <c r="H13">
        <v>0.61579764413283111</v>
      </c>
      <c r="I13">
        <v>0.1144184628720513</v>
      </c>
    </row>
    <row r="14" spans="2:9" x14ac:dyDescent="0.2">
      <c r="B14" t="s">
        <v>60</v>
      </c>
      <c r="C14" t="str">
        <f>VLOOKUP(B14,xwalk!$A$1:$B$66,2,FALSE)</f>
        <v>Tunisia</v>
      </c>
      <c r="D14">
        <v>-0.56354626860125523</v>
      </c>
      <c r="E14">
        <v>-0.39260590404379042</v>
      </c>
      <c r="F14">
        <v>-0.27740655982848023</v>
      </c>
      <c r="G14">
        <v>-9.8645676618153696E-2</v>
      </c>
      <c r="H14">
        <v>0.46490059198310152</v>
      </c>
      <c r="I14">
        <v>0.13737703260226006</v>
      </c>
    </row>
    <row r="15" spans="2:9" x14ac:dyDescent="0.2">
      <c r="B15" t="s">
        <v>41</v>
      </c>
      <c r="C15" t="str">
        <f>VLOOKUP(B15,xwalk!$A$1:$B$66,2,FALSE)</f>
        <v>Malaysia</v>
      </c>
      <c r="D15">
        <v>-0.67186515190616836</v>
      </c>
      <c r="E15">
        <v>-0.48131074752810149</v>
      </c>
      <c r="F15">
        <v>0.20628180552621611</v>
      </c>
      <c r="G15">
        <v>-1.7605725577917002E-2</v>
      </c>
      <c r="H15">
        <v>0.6542594263282514</v>
      </c>
      <c r="I15">
        <v>8.6900673431170819E-2</v>
      </c>
    </row>
    <row r="16" spans="2:9" x14ac:dyDescent="0.2">
      <c r="B16" t="s">
        <v>31</v>
      </c>
      <c r="C16" t="str">
        <f>VLOOKUP(B16,xwalk!$A$1:$B$66,2,FALSE)</f>
        <v>Japan</v>
      </c>
      <c r="D16">
        <v>-0.49276978106973379</v>
      </c>
      <c r="E16">
        <v>-0.44959493714109439</v>
      </c>
      <c r="F16">
        <v>-4.9157527210734499E-2</v>
      </c>
      <c r="G16">
        <v>-6.7757001843338997E-3</v>
      </c>
      <c r="H16">
        <v>0.48599408088539992</v>
      </c>
      <c r="I16">
        <v>8.4827526823450058E-2</v>
      </c>
    </row>
    <row r="17" spans="2:9" x14ac:dyDescent="0.2">
      <c r="B17" t="s">
        <v>64</v>
      </c>
      <c r="C17" t="str">
        <f>VLOOKUP(B17,xwalk!$A$1:$B$66,2,FALSE)</f>
        <v>Viet Nam</v>
      </c>
      <c r="D17">
        <v>-0.40554146332134983</v>
      </c>
      <c r="E17">
        <v>-0.39365830767224891</v>
      </c>
      <c r="F17">
        <v>0.33354487002933531</v>
      </c>
      <c r="G17">
        <v>1.2028669307536999E-3</v>
      </c>
      <c r="H17">
        <v>0.40674433025210355</v>
      </c>
      <c r="I17">
        <v>9.0743003145221685E-2</v>
      </c>
    </row>
    <row r="18" spans="2:9" x14ac:dyDescent="0.2">
      <c r="B18" t="s">
        <v>19</v>
      </c>
      <c r="C18" t="str">
        <f>VLOOKUP(B18,xwalk!$A$1:$B$66,2,FALSE)</f>
        <v>France</v>
      </c>
      <c r="D18">
        <v>-0.57998435338833776</v>
      </c>
      <c r="E18">
        <v>-0.41819935037948841</v>
      </c>
      <c r="F18">
        <v>0.28604902074155142</v>
      </c>
      <c r="G18">
        <v>1.1898307918075401E-2</v>
      </c>
      <c r="H18">
        <v>0.5918826613064132</v>
      </c>
      <c r="I18">
        <v>0.14499561337360634</v>
      </c>
    </row>
    <row r="19" spans="2:9" x14ac:dyDescent="0.2">
      <c r="B19" t="s">
        <v>35</v>
      </c>
      <c r="C19" t="str">
        <f>VLOOKUP(B19,xwalk!$A$1:$B$66,2,FALSE)</f>
        <v>Lithuania</v>
      </c>
      <c r="D19">
        <v>-0.63006223012521267</v>
      </c>
      <c r="E19">
        <v>-0.67438310158968184</v>
      </c>
      <c r="F19">
        <v>0.44699123149989628</v>
      </c>
      <c r="G19">
        <v>1.3767006414875899E-2</v>
      </c>
      <c r="H19">
        <v>0.64382923654008861</v>
      </c>
      <c r="I19">
        <v>0.122830319534492</v>
      </c>
    </row>
    <row r="20" spans="2:9" x14ac:dyDescent="0.2">
      <c r="B20" t="s">
        <v>52</v>
      </c>
      <c r="C20" t="str">
        <f>VLOOKUP(B20,xwalk!$A$1:$B$66,2,FALSE)</f>
        <v>Russian Federation</v>
      </c>
      <c r="D20">
        <v>-0.2712450279635048</v>
      </c>
      <c r="E20">
        <v>-0.50972569839532011</v>
      </c>
      <c r="F20">
        <v>0.5861208887388234</v>
      </c>
      <c r="G20">
        <v>1.4820307419994801E-2</v>
      </c>
      <c r="H20">
        <v>0.2860653353834996</v>
      </c>
      <c r="I20">
        <v>0.10614898139910779</v>
      </c>
    </row>
    <row r="21" spans="2:9" x14ac:dyDescent="0.2">
      <c r="B21" t="s">
        <v>30</v>
      </c>
      <c r="C21" t="str">
        <f>VLOOKUP(B21,xwalk!$A$1:$B$66,2,FALSE)</f>
        <v>Jordan</v>
      </c>
      <c r="D21">
        <v>-0.527509798253044</v>
      </c>
      <c r="E21">
        <v>-0.65665746182559948</v>
      </c>
      <c r="F21">
        <v>-1.9053974966885701E-2</v>
      </c>
      <c r="G21">
        <v>1.4829742933807699E-2</v>
      </c>
      <c r="H21">
        <v>0.54233954118685168</v>
      </c>
      <c r="I21">
        <v>0.11252190889650251</v>
      </c>
    </row>
    <row r="22" spans="2:9" x14ac:dyDescent="0.2">
      <c r="B22" t="s">
        <v>55</v>
      </c>
      <c r="C22" t="str">
        <f>VLOOKUP(B22,xwalk!$A$1:$B$66,2,FALSE)</f>
        <v>Slovak Republic</v>
      </c>
      <c r="D22">
        <v>-0.77345711247388838</v>
      </c>
      <c r="E22">
        <v>-0.93897518656834689</v>
      </c>
      <c r="F22">
        <v>0.25026081194993488</v>
      </c>
      <c r="G22">
        <v>3.9298803270781703E-2</v>
      </c>
      <c r="H22">
        <v>0.8127559157446701</v>
      </c>
      <c r="I22">
        <v>0.14067677404297624</v>
      </c>
    </row>
    <row r="23" spans="2:9" x14ac:dyDescent="0.2">
      <c r="B23" t="s">
        <v>48</v>
      </c>
      <c r="C23" t="str">
        <f>VLOOKUP(B23,xwalk!$A$1:$B$66,2,FALSE)</f>
        <v>Qatar</v>
      </c>
      <c r="D23">
        <v>-0.54171159786847378</v>
      </c>
      <c r="E23">
        <v>-0.2303636363636363</v>
      </c>
      <c r="F23">
        <v>0.16375615925564549</v>
      </c>
      <c r="G23">
        <v>6.6423934946753804E-2</v>
      </c>
      <c r="H23">
        <v>0.60813553281522759</v>
      </c>
      <c r="I23">
        <v>6.8827562986148602E-2</v>
      </c>
    </row>
    <row r="24" spans="2:9" x14ac:dyDescent="0.2">
      <c r="B24" t="s">
        <v>56</v>
      </c>
      <c r="C24" t="str">
        <f>VLOOKUP(B24,xwalk!$A$1:$B$66,2,FALSE)</f>
        <v>Slovenia</v>
      </c>
      <c r="D24">
        <v>-0.49461513847455341</v>
      </c>
      <c r="E24">
        <v>-0.5398973195171739</v>
      </c>
      <c r="F24">
        <v>-5.8456932061514401E-2</v>
      </c>
      <c r="G24">
        <v>8.16456949546982E-2</v>
      </c>
      <c r="H24">
        <v>0.57626083342925161</v>
      </c>
      <c r="I24">
        <v>0.13817279467810734</v>
      </c>
    </row>
    <row r="25" spans="2:9" x14ac:dyDescent="0.2">
      <c r="B25" t="s">
        <v>57</v>
      </c>
      <c r="C25" t="str">
        <f>VLOOKUP(B25,xwalk!$A$1:$B$66,2,FALSE)</f>
        <v>Sweden</v>
      </c>
      <c r="D25">
        <v>-9.92288695538905E-2</v>
      </c>
      <c r="E25">
        <v>-0.65274878620846055</v>
      </c>
      <c r="F25">
        <v>0.2371598007962045</v>
      </c>
      <c r="G25">
        <v>0.10865245578078089</v>
      </c>
      <c r="H25">
        <v>0.20788132533467141</v>
      </c>
      <c r="I25">
        <v>9.6966349970170215E-2</v>
      </c>
    </row>
    <row r="26" spans="2:9" x14ac:dyDescent="0.2">
      <c r="B26" t="s">
        <v>10</v>
      </c>
      <c r="C26" t="str">
        <f>VLOOKUP(B26,xwalk!$A$1:$B$66,2,FALSE)</f>
        <v>Chile</v>
      </c>
      <c r="D26">
        <v>-0.55957035903738972</v>
      </c>
      <c r="E26">
        <v>-0.58726440269370983</v>
      </c>
      <c r="F26">
        <v>0.15342010849193971</v>
      </c>
      <c r="G26">
        <v>0.1139757126862561</v>
      </c>
      <c r="H26">
        <v>0.67354607172364578</v>
      </c>
      <c r="I26">
        <v>0.11294573083328079</v>
      </c>
    </row>
    <row r="27" spans="2:9" x14ac:dyDescent="0.2">
      <c r="B27" t="s">
        <v>11</v>
      </c>
      <c r="C27" t="str">
        <f>VLOOKUP(B27,xwalk!$A$1:$B$66,2,FALSE)</f>
        <v>Colombia</v>
      </c>
      <c r="D27">
        <v>-0.37746063542845149</v>
      </c>
      <c r="E27">
        <v>-0.28133382190524009</v>
      </c>
      <c r="F27">
        <v>0.3716367534642252</v>
      </c>
      <c r="G27">
        <v>0.12591116448282039</v>
      </c>
      <c r="H27">
        <v>0.5033717999112719</v>
      </c>
      <c r="I27">
        <v>0.10727442555504847</v>
      </c>
    </row>
    <row r="28" spans="2:9" x14ac:dyDescent="0.2">
      <c r="B28" t="s">
        <v>45</v>
      </c>
      <c r="C28" t="str">
        <f>VLOOKUP(B28,xwalk!$A$1:$B$66,2,FALSE)</f>
        <v>Peru</v>
      </c>
      <c r="D28">
        <v>-0.37091358688237952</v>
      </c>
      <c r="E28">
        <v>-0.48811270077392283</v>
      </c>
      <c r="F28">
        <v>0.35331484846345412</v>
      </c>
      <c r="G28">
        <v>0.134525697317318</v>
      </c>
      <c r="H28">
        <v>0.50543928419969752</v>
      </c>
      <c r="I28">
        <v>8.2109665418927641E-2</v>
      </c>
    </row>
    <row r="29" spans="2:9" x14ac:dyDescent="0.2">
      <c r="B29" t="s">
        <v>58</v>
      </c>
      <c r="C29" t="str">
        <f>VLOOKUP(B29,xwalk!$A$1:$B$66,2,FALSE)</f>
        <v>Chinese Taipei</v>
      </c>
      <c r="D29">
        <v>-0.84769969760071529</v>
      </c>
      <c r="E29">
        <v>-1.114279074462764</v>
      </c>
      <c r="F29">
        <v>0.2318017469431661</v>
      </c>
      <c r="G29">
        <v>0.14530491587177469</v>
      </c>
      <c r="H29">
        <v>0.99300461347248992</v>
      </c>
      <c r="I29">
        <v>0.13159193368477712</v>
      </c>
    </row>
    <row r="30" spans="2:9" x14ac:dyDescent="0.2">
      <c r="B30" t="s">
        <v>24</v>
      </c>
      <c r="C30" t="str">
        <f>VLOOKUP(B30,xwalk!$A$1:$B$66,2,FALSE)</f>
        <v>Hungary</v>
      </c>
      <c r="D30">
        <v>-0.58311797566821189</v>
      </c>
      <c r="E30">
        <v>-0.64562506639387829</v>
      </c>
      <c r="F30">
        <v>0.42090315797490152</v>
      </c>
      <c r="G30">
        <v>0.16000638325472749</v>
      </c>
      <c r="H30">
        <v>0.74312435892293938</v>
      </c>
      <c r="I30">
        <v>0.12284084517393309</v>
      </c>
    </row>
    <row r="31" spans="2:9" x14ac:dyDescent="0.2">
      <c r="B31" t="s">
        <v>39</v>
      </c>
      <c r="C31" t="str">
        <f>VLOOKUP(B31,xwalk!$A$1:$B$66,2,FALSE)</f>
        <v>Mexico</v>
      </c>
      <c r="D31">
        <v>-0.43928707200880651</v>
      </c>
      <c r="E31">
        <v>-0.8462603655496842</v>
      </c>
      <c r="F31">
        <v>0.10284813462128869</v>
      </c>
      <c r="G31">
        <v>0.17725447236847691</v>
      </c>
      <c r="H31">
        <v>0.61654154437728348</v>
      </c>
      <c r="I31">
        <v>5.2211458087835713E-2</v>
      </c>
    </row>
    <row r="32" spans="2:9" x14ac:dyDescent="0.2">
      <c r="B32" t="s">
        <v>47</v>
      </c>
      <c r="C32" t="str">
        <f>VLOOKUP(B32,xwalk!$A$1:$B$66,2,FALSE)</f>
        <v>Portugal</v>
      </c>
      <c r="D32">
        <v>-0.51552602971810524</v>
      </c>
      <c r="E32">
        <v>-0.41664404266857941</v>
      </c>
      <c r="F32">
        <v>0.58744098409795387</v>
      </c>
      <c r="G32">
        <v>0.18314378759791311</v>
      </c>
      <c r="H32">
        <v>0.6986698173160184</v>
      </c>
      <c r="I32">
        <v>0.13480352479167779</v>
      </c>
    </row>
    <row r="33" spans="2:9" x14ac:dyDescent="0.2">
      <c r="B33" t="s">
        <v>50</v>
      </c>
      <c r="C33" t="str">
        <f>VLOOKUP(B33,xwalk!$A$1:$B$66,2,FALSE)</f>
        <v>Perm(Russian Federation)</v>
      </c>
      <c r="D33">
        <v>-0.38172600135074108</v>
      </c>
      <c r="E33">
        <v>-0.78389154402236172</v>
      </c>
      <c r="F33">
        <v>0.5662257966969062</v>
      </c>
      <c r="G33">
        <v>0.1922252380926335</v>
      </c>
      <c r="H33">
        <v>0.57395123944337456</v>
      </c>
      <c r="I33">
        <v>0.16411690306206336</v>
      </c>
    </row>
    <row r="34" spans="2:9" x14ac:dyDescent="0.2">
      <c r="B34" t="s">
        <v>33</v>
      </c>
      <c r="C34" t="str">
        <f>VLOOKUP(B34,xwalk!$A$1:$B$66,2,FALSE)</f>
        <v>Korea</v>
      </c>
      <c r="D34">
        <v>-0.84817050201917521</v>
      </c>
      <c r="E34">
        <v>-0.90133779330321628</v>
      </c>
      <c r="F34">
        <v>0.12705677014290029</v>
      </c>
      <c r="G34">
        <v>0.2026968652032923</v>
      </c>
      <c r="H34">
        <v>1.0508673672224675</v>
      </c>
      <c r="I34">
        <v>0.12831606209375229</v>
      </c>
    </row>
    <row r="35" spans="2:9" x14ac:dyDescent="0.2">
      <c r="B35" t="s">
        <v>13</v>
      </c>
      <c r="C35" t="str">
        <f>VLOOKUP(B35,xwalk!$A$1:$B$66,2,FALSE)</f>
        <v>Czech Republic</v>
      </c>
      <c r="D35">
        <v>-0.56887995813819148</v>
      </c>
      <c r="E35">
        <v>-1.172167781764726</v>
      </c>
      <c r="F35">
        <v>0.31230105284702891</v>
      </c>
      <c r="G35">
        <v>0.2135075267658452</v>
      </c>
      <c r="H35">
        <v>0.78238748490403665</v>
      </c>
      <c r="I35">
        <v>0.12020497930888011</v>
      </c>
    </row>
    <row r="36" spans="2:9" x14ac:dyDescent="0.2">
      <c r="B36" t="s">
        <v>37</v>
      </c>
      <c r="C36" t="str">
        <f>VLOOKUP(B36,xwalk!$A$1:$B$66,2,FALSE)</f>
        <v>Latvia</v>
      </c>
      <c r="D36">
        <v>-0.50121471575545218</v>
      </c>
      <c r="E36">
        <v>-0.61836486834498561</v>
      </c>
      <c r="F36">
        <v>0.54875435732656652</v>
      </c>
      <c r="G36">
        <v>0.21856516529177161</v>
      </c>
      <c r="H36">
        <v>0.71977988104722379</v>
      </c>
      <c r="I36">
        <v>0.14304540262809684</v>
      </c>
    </row>
    <row r="37" spans="2:9" x14ac:dyDescent="0.2">
      <c r="B37" t="s">
        <v>46</v>
      </c>
      <c r="C37" t="str">
        <f>VLOOKUP(B37,xwalk!$A$1:$B$66,2,FALSE)</f>
        <v>Poland</v>
      </c>
      <c r="D37">
        <v>-0.5166261868606794</v>
      </c>
      <c r="E37">
        <v>-1.317174154579529</v>
      </c>
      <c r="F37">
        <v>0.78699660934884863</v>
      </c>
      <c r="G37">
        <v>0.2234491146077025</v>
      </c>
      <c r="H37">
        <v>0.74007530146838185</v>
      </c>
      <c r="I37">
        <v>0.12318641460985154</v>
      </c>
    </row>
    <row r="38" spans="2:9" x14ac:dyDescent="0.2">
      <c r="B38" t="s">
        <v>5</v>
      </c>
      <c r="C38" t="str">
        <f>VLOOKUP(B38,xwalk!$A$1:$B$66,2,FALSE)</f>
        <v>Belgium</v>
      </c>
      <c r="D38">
        <v>-0.31299527434747071</v>
      </c>
      <c r="E38">
        <v>-0.39837695133731033</v>
      </c>
      <c r="F38">
        <v>0.45013263871775527</v>
      </c>
      <c r="G38">
        <v>0.24039774163262889</v>
      </c>
      <c r="H38">
        <v>0.5533930159800996</v>
      </c>
      <c r="I38">
        <v>0.11292482674506736</v>
      </c>
    </row>
    <row r="39" spans="2:9" x14ac:dyDescent="0.2">
      <c r="B39" t="s">
        <v>36</v>
      </c>
      <c r="C39" t="str">
        <f>VLOOKUP(B39,xwalk!$A$1:$B$66,2,FALSE)</f>
        <v>Luxembourg</v>
      </c>
      <c r="D39">
        <v>-0.1816214623682926</v>
      </c>
      <c r="E39">
        <v>-0.46538407159809397</v>
      </c>
      <c r="F39">
        <v>0.34134706343799681</v>
      </c>
      <c r="G39">
        <v>0.24245047891035171</v>
      </c>
      <c r="H39">
        <v>0.42407194127864434</v>
      </c>
      <c r="I39">
        <v>0.11257641543573708</v>
      </c>
    </row>
    <row r="40" spans="2:9" x14ac:dyDescent="0.2">
      <c r="B40" t="s">
        <v>16</v>
      </c>
      <c r="C40" t="str">
        <f>VLOOKUP(B40,xwalk!$A$1:$B$66,2,FALSE)</f>
        <v>Spain</v>
      </c>
      <c r="D40">
        <v>-0.47561507321887919</v>
      </c>
      <c r="E40">
        <v>-0.5340883989123828</v>
      </c>
      <c r="F40">
        <v>0.34601129415541648</v>
      </c>
      <c r="G40">
        <v>0.2429592494442524</v>
      </c>
      <c r="H40">
        <v>0.71857432266313159</v>
      </c>
      <c r="I40">
        <v>8.5756360844448334E-2</v>
      </c>
    </row>
    <row r="41" spans="2:9" x14ac:dyDescent="0.2">
      <c r="B41" t="s">
        <v>62</v>
      </c>
      <c r="C41" t="str">
        <f>VLOOKUP(B41,xwalk!$A$1:$B$66,2,FALSE)</f>
        <v>Uruguay</v>
      </c>
      <c r="D41">
        <v>-0.66544509662916707</v>
      </c>
      <c r="E41">
        <v>-1.1683497044604449</v>
      </c>
      <c r="F41">
        <v>0.28997294967544451</v>
      </c>
      <c r="G41">
        <v>0.26157930200934992</v>
      </c>
      <c r="H41">
        <v>0.92702439863851693</v>
      </c>
      <c r="I41">
        <v>0.12302005900645396</v>
      </c>
    </row>
    <row r="42" spans="2:9" x14ac:dyDescent="0.2">
      <c r="B42" t="s">
        <v>29</v>
      </c>
      <c r="C42" t="str">
        <f>VLOOKUP(B42,xwalk!$A$1:$B$66,2,FALSE)</f>
        <v>Italy</v>
      </c>
      <c r="D42">
        <v>-0.47496924466309598</v>
      </c>
      <c r="E42">
        <v>-0.39824495876037558</v>
      </c>
      <c r="F42">
        <v>0.5052104268574158</v>
      </c>
      <c r="G42">
        <v>0.26493387038869831</v>
      </c>
      <c r="H42">
        <v>0.73990311505179429</v>
      </c>
      <c r="I42">
        <v>5.8471235451634414E-2</v>
      </c>
    </row>
    <row r="43" spans="2:9" x14ac:dyDescent="0.2">
      <c r="B43" t="s">
        <v>32</v>
      </c>
      <c r="C43" t="str">
        <f>VLOOKUP(B43,xwalk!$A$1:$B$66,2,FALSE)</f>
        <v>Kazakhstan</v>
      </c>
      <c r="D43">
        <v>-0.3582236133571689</v>
      </c>
      <c r="E43">
        <v>0.65373721142082142</v>
      </c>
      <c r="F43">
        <v>4.0037586404510599E-2</v>
      </c>
      <c r="G43">
        <v>0.2742131969006199</v>
      </c>
      <c r="H43">
        <v>0.63243681025778886</v>
      </c>
      <c r="I43">
        <v>9.4298362554124812E-2</v>
      </c>
    </row>
    <row r="44" spans="2:9" x14ac:dyDescent="0.2">
      <c r="B44" t="s">
        <v>23</v>
      </c>
      <c r="C44" t="str">
        <f>VLOOKUP(B44,xwalk!$A$1:$B$66,2,FALSE)</f>
        <v>Croatia</v>
      </c>
      <c r="D44">
        <v>-0.63292568278332006</v>
      </c>
      <c r="E44">
        <v>-0.4823185652613538</v>
      </c>
      <c r="F44">
        <v>0.27713137495026913</v>
      </c>
      <c r="G44">
        <v>0.27797492906130489</v>
      </c>
      <c r="H44">
        <v>0.91090061184462501</v>
      </c>
      <c r="I44">
        <v>0.10175263780527519</v>
      </c>
    </row>
    <row r="45" spans="2:9" x14ac:dyDescent="0.2">
      <c r="B45" t="s">
        <v>9</v>
      </c>
      <c r="C45" t="str">
        <f>VLOOKUP(B45,xwalk!$A$1:$B$66,2,FALSE)</f>
        <v>Switzerland</v>
      </c>
      <c r="D45">
        <v>-0.27979747513407682</v>
      </c>
      <c r="E45">
        <v>-0.21740091584726839</v>
      </c>
      <c r="F45">
        <v>0.51301799883096</v>
      </c>
      <c r="G45">
        <v>0.27999045994591348</v>
      </c>
      <c r="H45">
        <v>0.55978793507999036</v>
      </c>
      <c r="I45">
        <v>9.8231149702980261E-2</v>
      </c>
    </row>
    <row r="46" spans="2:9" x14ac:dyDescent="0.2">
      <c r="B46" t="s">
        <v>21</v>
      </c>
      <c r="C46" t="str">
        <f>VLOOKUP(B46,xwalk!$A$1:$B$66,2,FALSE)</f>
        <v>Greece</v>
      </c>
      <c r="D46">
        <v>-0.59670320059641846</v>
      </c>
      <c r="E46">
        <v>-0.46600991150887672</v>
      </c>
      <c r="F46">
        <v>0.37820936183050541</v>
      </c>
      <c r="G46">
        <v>0.29759645363985798</v>
      </c>
      <c r="H46">
        <v>0.89429965423627644</v>
      </c>
      <c r="I46">
        <v>0.11739793347392151</v>
      </c>
    </row>
    <row r="47" spans="2:9" x14ac:dyDescent="0.2">
      <c r="B47" t="s">
        <v>22</v>
      </c>
      <c r="C47" t="str">
        <f>VLOOKUP(B47,xwalk!$A$1:$B$66,2,FALSE)</f>
        <v>Hong Kong-China</v>
      </c>
      <c r="D47">
        <v>-0.30873898262423888</v>
      </c>
      <c r="E47">
        <v>-0.22086211363803779</v>
      </c>
      <c r="F47">
        <v>0.36110519663091439</v>
      </c>
      <c r="G47">
        <v>0.31057322910616092</v>
      </c>
      <c r="H47">
        <v>0.61931221173039974</v>
      </c>
      <c r="I47">
        <v>0.10577380243488152</v>
      </c>
    </row>
    <row r="48" spans="2:9" x14ac:dyDescent="0.2">
      <c r="B48" t="s">
        <v>38</v>
      </c>
      <c r="C48" t="str">
        <f>VLOOKUP(B48,xwalk!$A$1:$B$66,2,FALSE)</f>
        <v>Macao-China</v>
      </c>
      <c r="D48">
        <v>-0.39832318384237209</v>
      </c>
      <c r="E48">
        <v>-0.30895141394771192</v>
      </c>
      <c r="F48">
        <v>4.7389778520060301E-2</v>
      </c>
      <c r="G48">
        <v>0.34041855370581969</v>
      </c>
      <c r="H48">
        <v>0.73874173754819172</v>
      </c>
      <c r="I48">
        <v>9.5734426537953443E-2</v>
      </c>
    </row>
    <row r="49" spans="2:9" x14ac:dyDescent="0.2">
      <c r="B49" t="s">
        <v>12</v>
      </c>
      <c r="C49" t="str">
        <f>VLOOKUP(B49,xwalk!$A$1:$B$66,2,FALSE)</f>
        <v>Costa Rica</v>
      </c>
      <c r="D49">
        <v>-0.2460578213430577</v>
      </c>
      <c r="E49">
        <v>-0.8054665795522935</v>
      </c>
      <c r="F49">
        <v>0.16932016645401901</v>
      </c>
      <c r="G49">
        <v>0.35100163299862069</v>
      </c>
      <c r="H49">
        <v>0.5970594543416784</v>
      </c>
      <c r="I49">
        <v>0.12386737698707816</v>
      </c>
    </row>
    <row r="50" spans="2:9" x14ac:dyDescent="0.2">
      <c r="B50" t="s">
        <v>26</v>
      </c>
      <c r="C50" t="str">
        <f>VLOOKUP(B50,xwalk!$A$1:$B$66,2,FALSE)</f>
        <v>Ireland</v>
      </c>
      <c r="D50">
        <v>-0.24033319439721151</v>
      </c>
      <c r="E50">
        <v>-0.42677910595486862</v>
      </c>
      <c r="F50">
        <v>0.64181612059136073</v>
      </c>
      <c r="G50">
        <v>0.35735682333626501</v>
      </c>
      <c r="H50">
        <v>0.59769001773347652</v>
      </c>
      <c r="I50">
        <v>9.7654865593479551E-2</v>
      </c>
    </row>
    <row r="51" spans="2:9" x14ac:dyDescent="0.2">
      <c r="B51" t="s">
        <v>17</v>
      </c>
      <c r="C51" t="str">
        <f>VLOOKUP(B51,xwalk!$A$1:$B$66,2,FALSE)</f>
        <v>Estonia</v>
      </c>
      <c r="D51">
        <v>-0.2623317453485548</v>
      </c>
      <c r="E51">
        <v>-0.33682209194741081</v>
      </c>
      <c r="F51">
        <v>0.73252279605659887</v>
      </c>
      <c r="G51">
        <v>0.40278611447444962</v>
      </c>
      <c r="H51">
        <v>0.66511785982300442</v>
      </c>
      <c r="I51">
        <v>8.7042932572242396E-2</v>
      </c>
    </row>
    <row r="52" spans="2:9" x14ac:dyDescent="0.2">
      <c r="B52" t="s">
        <v>14</v>
      </c>
      <c r="C52" t="str">
        <f>VLOOKUP(B52,xwalk!$A$1:$B$66,2,FALSE)</f>
        <v>Germany</v>
      </c>
      <c r="D52">
        <v>-0.28634289691976511</v>
      </c>
      <c r="E52">
        <v>-0.35819331558359752</v>
      </c>
      <c r="F52">
        <v>0.78752076751414846</v>
      </c>
      <c r="G52">
        <v>0.42737003989432681</v>
      </c>
      <c r="H52">
        <v>0.71371293681409198</v>
      </c>
      <c r="I52">
        <v>0.14822472339772669</v>
      </c>
    </row>
    <row r="53" spans="2:9" x14ac:dyDescent="0.2">
      <c r="B53" t="s">
        <v>1</v>
      </c>
      <c r="C53" t="str">
        <f>VLOOKUP(B53,xwalk!$A$1:$B$66,2,FALSE)</f>
        <v>United Arab Emirates</v>
      </c>
      <c r="D53">
        <v>-0.54255696351476823</v>
      </c>
      <c r="E53">
        <v>-0.97028013010516001</v>
      </c>
      <c r="F53">
        <v>0.4034814121933597</v>
      </c>
      <c r="G53">
        <v>0.42929819185040569</v>
      </c>
      <c r="H53">
        <v>0.97185515536517397</v>
      </c>
      <c r="I53">
        <v>9.5905387409190648E-2</v>
      </c>
    </row>
    <row r="54" spans="2:9" x14ac:dyDescent="0.2">
      <c r="B54" t="s">
        <v>44</v>
      </c>
      <c r="C54" t="str">
        <f>VLOOKUP(B54,xwalk!$A$1:$B$66,2,FALSE)</f>
        <v>New Zealand</v>
      </c>
      <c r="D54">
        <v>-0.27536299665150238</v>
      </c>
      <c r="E54">
        <v>-0.49583705801122041</v>
      </c>
      <c r="F54">
        <v>1.2068492996760301</v>
      </c>
      <c r="G54">
        <v>0.45196681633424768</v>
      </c>
      <c r="H54">
        <v>0.72732981298575006</v>
      </c>
      <c r="I54">
        <v>0.10045680767107364</v>
      </c>
    </row>
    <row r="55" spans="2:9" x14ac:dyDescent="0.2">
      <c r="B55" t="s">
        <v>18</v>
      </c>
      <c r="C55" t="str">
        <f>VLOOKUP(B55,xwalk!$A$1:$B$66,2,FALSE)</f>
        <v>Finland</v>
      </c>
      <c r="D55">
        <v>-0.44583474396248018</v>
      </c>
      <c r="E55">
        <v>-0.34290235674229491</v>
      </c>
      <c r="F55">
        <v>0.68885532452713183</v>
      </c>
      <c r="G55">
        <v>0.46930885593237859</v>
      </c>
      <c r="H55">
        <v>0.91514359989485872</v>
      </c>
      <c r="I55">
        <v>7.9865965760388888E-2</v>
      </c>
    </row>
    <row r="56" spans="2:9" x14ac:dyDescent="0.2">
      <c r="B56" t="s">
        <v>27</v>
      </c>
      <c r="C56" t="str">
        <f>VLOOKUP(B56,xwalk!$A$1:$B$66,2,FALSE)</f>
        <v>Iceland</v>
      </c>
      <c r="D56">
        <v>-7.97703747115691E-2</v>
      </c>
      <c r="E56">
        <v>-0.13047450980392161</v>
      </c>
      <c r="F56">
        <v>1.0119084883461229</v>
      </c>
      <c r="G56">
        <v>0.4800976762088045</v>
      </c>
      <c r="H56">
        <v>0.55986805092037362</v>
      </c>
      <c r="I56">
        <v>0.13865486160653309</v>
      </c>
    </row>
    <row r="57" spans="2:9" x14ac:dyDescent="0.2">
      <c r="B57" t="s">
        <v>42</v>
      </c>
      <c r="C57" t="str">
        <f>VLOOKUP(B57,xwalk!$A$1:$B$66,2,FALSE)</f>
        <v>Netherlands</v>
      </c>
      <c r="D57">
        <v>-0.32190714511695773</v>
      </c>
      <c r="E57">
        <v>-7.1338607309896001E-3</v>
      </c>
      <c r="F57">
        <v>0.69435414550218333</v>
      </c>
      <c r="G57">
        <v>0.51167889282937062</v>
      </c>
      <c r="H57">
        <v>0.83358603794632835</v>
      </c>
      <c r="I57">
        <v>0.12721654000515478</v>
      </c>
    </row>
    <row r="58" spans="2:9" x14ac:dyDescent="0.2">
      <c r="B58" t="s">
        <v>49</v>
      </c>
      <c r="C58" t="str">
        <f>VLOOKUP(B58,xwalk!$A$1:$B$66,2,FALSE)</f>
        <v>Shanghai-China</v>
      </c>
      <c r="D58">
        <v>9.3149436252952203E-2</v>
      </c>
      <c r="E58">
        <v>-0.18137545048309009</v>
      </c>
      <c r="F58">
        <v>0.55245189534472772</v>
      </c>
      <c r="G58">
        <v>0.51274316951400456</v>
      </c>
      <c r="H58">
        <v>0.41959373326105237</v>
      </c>
      <c r="I58">
        <v>0.101691934538573</v>
      </c>
    </row>
    <row r="59" spans="2:9" x14ac:dyDescent="0.2">
      <c r="B59" t="s">
        <v>28</v>
      </c>
      <c r="C59" t="str">
        <f>VLOOKUP(B59,xwalk!$A$1:$B$66,2,FALSE)</f>
        <v>Israel</v>
      </c>
      <c r="D59">
        <v>-0.16771637455265109</v>
      </c>
      <c r="E59">
        <v>-0.16239961971034339</v>
      </c>
      <c r="F59">
        <v>0.75786440312782366</v>
      </c>
      <c r="G59">
        <v>0.53169511541945658</v>
      </c>
      <c r="H59">
        <v>0.69941148997210767</v>
      </c>
      <c r="I59">
        <v>0.13663329683672315</v>
      </c>
    </row>
    <row r="60" spans="2:9" x14ac:dyDescent="0.2">
      <c r="B60" t="s">
        <v>4</v>
      </c>
      <c r="C60" t="str">
        <f>VLOOKUP(B60,xwalk!$A$1:$B$66,2,FALSE)</f>
        <v>Austria</v>
      </c>
      <c r="D60">
        <v>-0.35886257728477372</v>
      </c>
      <c r="E60">
        <v>-1.9101314755472599E-2</v>
      </c>
      <c r="F60">
        <v>0.30566421820217649</v>
      </c>
      <c r="G60">
        <v>0.53920760505631182</v>
      </c>
      <c r="H60">
        <v>0.89807018234108549</v>
      </c>
      <c r="I60">
        <v>0.12385451986460989</v>
      </c>
    </row>
    <row r="61" spans="2:9" x14ac:dyDescent="0.2">
      <c r="B61" t="s">
        <v>53</v>
      </c>
      <c r="C61" t="str">
        <f>VLOOKUP(B61,xwalk!$A$1:$B$66,2,FALSE)</f>
        <v>Singapore</v>
      </c>
      <c r="D61">
        <v>-9.4347724630020002E-2</v>
      </c>
      <c r="E61">
        <v>-0.16093396908705909</v>
      </c>
      <c r="F61">
        <v>0.57389903778200779</v>
      </c>
      <c r="G61">
        <v>0.55742434531505147</v>
      </c>
      <c r="H61">
        <v>0.65177206994507153</v>
      </c>
      <c r="I61">
        <v>9.5646368329400142E-2</v>
      </c>
    </row>
    <row r="62" spans="2:9" x14ac:dyDescent="0.2">
      <c r="B62" t="s">
        <v>3</v>
      </c>
      <c r="C62" t="str">
        <f>VLOOKUP(B62,xwalk!$A$1:$B$66,2,FALSE)</f>
        <v>Australia</v>
      </c>
      <c r="D62">
        <v>-0.30043312395075511</v>
      </c>
      <c r="E62">
        <v>-0.2995732024023956</v>
      </c>
      <c r="F62">
        <v>0.63883085018230024</v>
      </c>
      <c r="G62">
        <v>0.57443893191008766</v>
      </c>
      <c r="H62">
        <v>0.87487205586084271</v>
      </c>
      <c r="I62">
        <v>5.6730940816791753E-2</v>
      </c>
    </row>
    <row r="63" spans="2:9" x14ac:dyDescent="0.2">
      <c r="B63" t="s">
        <v>8</v>
      </c>
      <c r="C63" t="str">
        <f>VLOOKUP(B63,xwalk!$A$1:$B$66,2,FALSE)</f>
        <v>Canada</v>
      </c>
      <c r="D63">
        <v>-0.22522075437215949</v>
      </c>
      <c r="E63">
        <v>-0.1744129624451847</v>
      </c>
      <c r="F63">
        <v>0.89637795320100977</v>
      </c>
      <c r="G63">
        <v>0.61096458878338944</v>
      </c>
      <c r="H63">
        <v>0.83618534315554893</v>
      </c>
      <c r="I63">
        <v>8.1945137882652563E-2</v>
      </c>
    </row>
    <row r="64" spans="2:9" x14ac:dyDescent="0.2">
      <c r="B64" t="s">
        <v>20</v>
      </c>
      <c r="C64" t="str">
        <f>VLOOKUP(B64,xwalk!$A$1:$B$66,2,FALSE)</f>
        <v>United Kingdom</v>
      </c>
      <c r="D64">
        <v>-0.1886324873985315</v>
      </c>
      <c r="E64">
        <v>0.26502684780737451</v>
      </c>
      <c r="F64">
        <v>0.8317065794312134</v>
      </c>
      <c r="G64">
        <v>0.61495327857189319</v>
      </c>
      <c r="H64">
        <v>0.80358576597042464</v>
      </c>
      <c r="I64">
        <v>8.1871197646205887E-2</v>
      </c>
    </row>
    <row r="65" spans="2:9" x14ac:dyDescent="0.2">
      <c r="B65" t="s">
        <v>34</v>
      </c>
      <c r="C65" t="str">
        <f>VLOOKUP(B65,xwalk!$A$1:$B$66,2,FALSE)</f>
        <v>Liechtenstein</v>
      </c>
      <c r="D65">
        <v>-0.9170431766699666</v>
      </c>
      <c r="E65">
        <v>0.22217145174663841</v>
      </c>
      <c r="F65">
        <v>6.0859331063037002E-3</v>
      </c>
      <c r="G65">
        <v>0.67301325436854109</v>
      </c>
      <c r="H65">
        <v>1.5900564310385077</v>
      </c>
      <c r="I65">
        <v>0.53539265260194291</v>
      </c>
    </row>
    <row r="66" spans="2:9" x14ac:dyDescent="0.2">
      <c r="B66" t="s">
        <v>15</v>
      </c>
      <c r="C66" t="str">
        <f>VLOOKUP(B66,xwalk!$A$1:$B$66,2,FALSE)</f>
        <v>Denmark</v>
      </c>
      <c r="D66">
        <v>-0.19651874602878031</v>
      </c>
      <c r="E66">
        <v>-4.48415971602198E-2</v>
      </c>
      <c r="F66">
        <v>0.50134132685922606</v>
      </c>
      <c r="G66">
        <v>0.69027270190887546</v>
      </c>
      <c r="H66">
        <v>0.88679144793765574</v>
      </c>
      <c r="I66">
        <v>0.10177232217060918</v>
      </c>
    </row>
    <row r="67" spans="2:9" x14ac:dyDescent="0.2">
      <c r="B67" t="s">
        <v>63</v>
      </c>
      <c r="C67" t="str">
        <f>VLOOKUP(B67,xwalk!$A$1:$B$66,2,FALSE)</f>
        <v>United States of America</v>
      </c>
      <c r="D67">
        <v>-5.2266464978188397E-2</v>
      </c>
      <c r="E67">
        <v>-0.35135148270487948</v>
      </c>
      <c r="F67">
        <v>0.78427453276671821</v>
      </c>
      <c r="G67">
        <v>0.69084738351035158</v>
      </c>
      <c r="H67">
        <v>0.74311384848854001</v>
      </c>
      <c r="I67">
        <v>0.10093436617000436</v>
      </c>
    </row>
  </sheetData>
  <autoFilter ref="B3:I3">
    <sortState ref="B4:I67">
      <sortCondition ref="G3"/>
    </sortState>
  </autoFilter>
  <phoneticPr fontId="0" type="noConversion"/>
  <pageMargins left="0.75" right="0.75" top="1" bottom="1" header="0.5" footer="0.5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M71"/>
  <sheetViews>
    <sheetView view="pageBreakPreview" topLeftCell="A58" zoomScale="115" zoomScaleNormal="85" zoomScaleSheetLayoutView="115" workbookViewId="0">
      <selection activeCell="M71" sqref="B60:M71"/>
    </sheetView>
  </sheetViews>
  <sheetFormatPr defaultRowHeight="12.75" x14ac:dyDescent="0.2"/>
  <cols>
    <col min="1" max="1" width="6.42578125" bestFit="1" customWidth="1"/>
    <col min="2" max="2" width="20.42578125" customWidth="1"/>
    <col min="3" max="7" width="13.140625" customWidth="1"/>
    <col min="8" max="8" width="7.42578125" customWidth="1"/>
    <col min="9" max="9" width="13.140625" customWidth="1"/>
    <col min="10" max="10" width="7.42578125" customWidth="1"/>
    <col min="11" max="11" width="13.140625" customWidth="1"/>
    <col min="12" max="12" width="7.42578125" customWidth="1"/>
    <col min="13" max="13" width="13.140625" customWidth="1"/>
  </cols>
  <sheetData>
    <row r="1" spans="1:13" x14ac:dyDescent="0.2">
      <c r="B1" s="48" t="s">
        <v>287</v>
      </c>
      <c r="C1" s="49"/>
      <c r="D1" s="49"/>
      <c r="E1" s="49"/>
      <c r="F1" s="49"/>
      <c r="G1" s="49"/>
      <c r="H1" s="49"/>
      <c r="I1" s="49"/>
      <c r="J1" s="49"/>
      <c r="K1" s="49"/>
      <c r="L1" s="49"/>
      <c r="M1" s="50"/>
    </row>
    <row r="2" spans="1:13" s="26" customFormat="1" x14ac:dyDescent="0.2">
      <c r="A2" s="25"/>
      <c r="B2" s="27"/>
      <c r="C2" s="28" t="s">
        <v>289</v>
      </c>
      <c r="D2" s="28" t="s">
        <v>290</v>
      </c>
      <c r="E2" s="28" t="s">
        <v>291</v>
      </c>
      <c r="F2" s="28" t="s">
        <v>292</v>
      </c>
      <c r="G2" s="28" t="s">
        <v>296</v>
      </c>
      <c r="H2" s="28" t="s">
        <v>298</v>
      </c>
      <c r="I2" s="28" t="s">
        <v>299</v>
      </c>
      <c r="J2" s="28" t="s">
        <v>300</v>
      </c>
      <c r="K2" s="28" t="s">
        <v>301</v>
      </c>
      <c r="L2" s="28" t="s">
        <v>302</v>
      </c>
      <c r="M2" s="28" t="s">
        <v>303</v>
      </c>
    </row>
    <row r="3" spans="1:13" s="16" customFormat="1" ht="76.5" x14ac:dyDescent="0.2">
      <c r="B3" s="17" t="s">
        <v>288</v>
      </c>
      <c r="C3" s="17" t="s">
        <v>285</v>
      </c>
      <c r="D3" s="17" t="s">
        <v>210</v>
      </c>
      <c r="E3" s="17" t="s">
        <v>251</v>
      </c>
      <c r="F3" s="17" t="s">
        <v>286</v>
      </c>
      <c r="G3" s="17" t="s">
        <v>293</v>
      </c>
      <c r="H3" s="17" t="s">
        <v>297</v>
      </c>
      <c r="I3" s="17" t="s">
        <v>294</v>
      </c>
      <c r="J3" s="17" t="s">
        <v>304</v>
      </c>
      <c r="K3" s="17" t="s">
        <v>295</v>
      </c>
      <c r="L3" s="17" t="s">
        <v>305</v>
      </c>
      <c r="M3" s="29" t="s">
        <v>306</v>
      </c>
    </row>
    <row r="4" spans="1:13" x14ac:dyDescent="0.2">
      <c r="A4" t="s">
        <v>38</v>
      </c>
      <c r="B4" s="3" t="str">
        <f>VLOOKUP(A4,xwalk!$A$1:$B$66,2,FALSE)</f>
        <v>Macao-China</v>
      </c>
      <c r="C4" s="30">
        <f>VLOOKUP(A4,'Corr-across country'!$B$2:$N$66,2,FALSE)</f>
        <v>538.13449473391779</v>
      </c>
      <c r="D4" s="31">
        <f>VLOOKUP($A4,'Corr-across country'!$B$2:$N$66,8,FALSE)</f>
        <v>3.8642999575961725</v>
      </c>
      <c r="E4" s="31">
        <f>VLOOKUP($A4,'Corr-across country'!$B$2:$N$66,12,FALSE)</f>
        <v>2.1865847666991032</v>
      </c>
      <c r="F4" s="31">
        <f>VLOOKUP($A4,'Corr-across country'!$B$2:$N$66,10,FALSE)</f>
        <v>1.6784358397736563</v>
      </c>
      <c r="G4" s="32">
        <v>0.52724817684468517</v>
      </c>
      <c r="H4" s="32">
        <v>0</v>
      </c>
      <c r="I4" s="32">
        <v>0.25844256674787269</v>
      </c>
      <c r="J4" s="32">
        <v>2.1904154188744127E-58</v>
      </c>
      <c r="K4" s="32">
        <v>0.14637235402511442</v>
      </c>
      <c r="L4" s="32">
        <v>5.6866871172419331E-18</v>
      </c>
      <c r="M4" s="32">
        <f t="shared" ref="M4:M67" si="0">I4-G4</f>
        <v>-0.26880561009681248</v>
      </c>
    </row>
    <row r="5" spans="1:13" x14ac:dyDescent="0.2">
      <c r="A5" t="s">
        <v>22</v>
      </c>
      <c r="B5" s="3" t="str">
        <f>VLOOKUP(A5,xwalk!$A$1:$B$66,2,FALSE)</f>
        <v>Hong Kong-China</v>
      </c>
      <c r="C5" s="30">
        <f>VLOOKUP(A5,'Corr-across country'!$B$2:$N$66,2,FALSE)</f>
        <v>561.24109645455235</v>
      </c>
      <c r="D5" s="31">
        <f>VLOOKUP($A5,'Corr-across country'!$B$2:$N$66,8,FALSE)</f>
        <v>3.6159548091907641</v>
      </c>
      <c r="E5" s="31">
        <f>VLOOKUP($A5,'Corr-across country'!$B$2:$N$66,12,FALSE)</f>
        <v>2.0480936961000542</v>
      </c>
      <c r="F5" s="31">
        <f>VLOOKUP($A5,'Corr-across country'!$B$2:$N$66,10,FALSE)</f>
        <v>1.5664684159222091</v>
      </c>
      <c r="G5" s="32">
        <v>0.43779934096871742</v>
      </c>
      <c r="H5" s="32">
        <v>2.0702873711749164E-104</v>
      </c>
      <c r="I5" s="32">
        <v>0.2070305262148715</v>
      </c>
      <c r="J5" s="32">
        <v>2.8130549731260658E-15</v>
      </c>
      <c r="K5" s="32">
        <v>0.14296614764481236</v>
      </c>
      <c r="L5" s="32">
        <v>2.1273618820022028E-9</v>
      </c>
      <c r="M5" s="32">
        <f t="shared" si="0"/>
        <v>-0.23076881475384592</v>
      </c>
    </row>
    <row r="6" spans="1:13" x14ac:dyDescent="0.2">
      <c r="A6" t="s">
        <v>53</v>
      </c>
      <c r="B6" s="3" t="str">
        <f>VLOOKUP(A6,xwalk!$A$1:$B$66,2,FALSE)</f>
        <v>Singapore</v>
      </c>
      <c r="C6" s="30">
        <f>VLOOKUP(A6,'Corr-across country'!$B$2:$N$66,2,FALSE)</f>
        <v>573.46831429665087</v>
      </c>
      <c r="D6" s="31">
        <f>VLOOKUP($A6,'Corr-across country'!$B$2:$N$66,8,FALSE)</f>
        <v>3.6071821124417465</v>
      </c>
      <c r="E6" s="31">
        <f>VLOOKUP($A6,'Corr-across country'!$B$2:$N$66,12,FALSE)</f>
        <v>2.421520889221267</v>
      </c>
      <c r="F6" s="31">
        <f>VLOOKUP($A6,'Corr-across country'!$B$2:$N$66,10,FALSE)</f>
        <v>1.1852150730356961</v>
      </c>
      <c r="G6" s="32">
        <v>0.63448730376301044</v>
      </c>
      <c r="H6" s="32">
        <v>0</v>
      </c>
      <c r="I6" s="32">
        <v>0.47528096810722764</v>
      </c>
      <c r="J6" s="32">
        <v>3.7203873124219838E-230</v>
      </c>
      <c r="K6" s="32">
        <v>0.13099964305250805</v>
      </c>
      <c r="L6" s="32">
        <v>3.0683086998196861E-14</v>
      </c>
      <c r="M6" s="32">
        <f t="shared" si="0"/>
        <v>-0.15920633565578279</v>
      </c>
    </row>
    <row r="7" spans="1:13" x14ac:dyDescent="0.2">
      <c r="A7" t="s">
        <v>49</v>
      </c>
      <c r="B7" s="3" t="str">
        <f>VLOOKUP(A7,xwalk!$A$1:$B$66,2,FALSE)</f>
        <v>Shanghai-China</v>
      </c>
      <c r="C7" s="30">
        <f>VLOOKUP(A7,'Corr-across country'!$B$2:$N$66,2,FALSE)</f>
        <v>612.67553630544353</v>
      </c>
      <c r="D7" s="31">
        <f>VLOOKUP($A7,'Corr-across country'!$B$2:$N$66,8,FALSE)</f>
        <v>4.2684889408065994</v>
      </c>
      <c r="E7" s="31">
        <f>VLOOKUP($A7,'Corr-across country'!$B$2:$N$66,12,FALSE)</f>
        <v>2.0290063680020691</v>
      </c>
      <c r="F7" s="31">
        <f>VLOOKUP($A7,'Corr-across country'!$B$2:$N$66,10,FALSE)</f>
        <v>2.239942402412094</v>
      </c>
      <c r="G7" s="32">
        <v>0.48805397370335313</v>
      </c>
      <c r="H7" s="32">
        <v>1.7664451441258053E-127</v>
      </c>
      <c r="I7" s="32">
        <v>0.36523593315390251</v>
      </c>
      <c r="J7" s="32">
        <v>6.9485970521590394E-63</v>
      </c>
      <c r="K7" s="32">
        <v>-8.265475656039227E-2</v>
      </c>
      <c r="L7" s="32">
        <v>2.988741311621968E-5</v>
      </c>
      <c r="M7" s="32">
        <f t="shared" si="0"/>
        <v>-0.12281804054945061</v>
      </c>
    </row>
    <row r="8" spans="1:13" x14ac:dyDescent="0.2">
      <c r="A8" t="s">
        <v>31</v>
      </c>
      <c r="B8" s="3" t="str">
        <f>VLOOKUP(A8,xwalk!$A$1:$B$66,2,FALSE)</f>
        <v>Japan</v>
      </c>
      <c r="C8" s="30">
        <f>VLOOKUP(A8,'Corr-across country'!$B$2:$N$66,2,FALSE)</f>
        <v>536.40691823421946</v>
      </c>
      <c r="D8" s="31">
        <f>VLOOKUP($A8,'Corr-across country'!$B$2:$N$66,8,FALSE)</f>
        <v>3.6356527576747268</v>
      </c>
      <c r="E8" s="31">
        <f>VLOOKUP($A8,'Corr-across country'!$B$2:$N$66,12,FALSE)</f>
        <v>1.6527544443732691</v>
      </c>
      <c r="F8" s="31">
        <f>VLOOKUP($A8,'Corr-across country'!$B$2:$N$66,10,FALSE)</f>
        <v>1.9831257526004693</v>
      </c>
      <c r="G8" s="32">
        <v>0.53777191646881817</v>
      </c>
      <c r="H8" s="32">
        <v>7.2047060580863259E-208</v>
      </c>
      <c r="I8" s="32">
        <v>0.43067398454726852</v>
      </c>
      <c r="J8" s="32">
        <v>8.0023129381155351E-87</v>
      </c>
      <c r="K8" s="32">
        <v>-2.4852454063286941E-2</v>
      </c>
      <c r="L8" s="32">
        <v>0.13485076473112245</v>
      </c>
      <c r="M8" s="32">
        <f t="shared" si="0"/>
        <v>-0.10709793192154965</v>
      </c>
    </row>
    <row r="9" spans="1:13" x14ac:dyDescent="0.2">
      <c r="A9" t="s">
        <v>51</v>
      </c>
      <c r="B9" s="3" t="str">
        <f>VLOOKUP(A9,xwalk!$A$1:$B$66,2,FALSE)</f>
        <v>Romania</v>
      </c>
      <c r="C9" s="30">
        <f>VLOOKUP(A9,'Corr-across country'!$B$2:$N$66,2,FALSE)</f>
        <v>444.55424278765287</v>
      </c>
      <c r="D9" s="31">
        <f>VLOOKUP($A9,'Corr-across country'!$B$2:$N$66,8,FALSE)</f>
        <v>3.6875482799600969</v>
      </c>
      <c r="E9" s="31">
        <f>VLOOKUP($A9,'Corr-across country'!$B$2:$N$66,12,FALSE)</f>
        <v>2.8588267995286469</v>
      </c>
      <c r="F9" s="31">
        <f>VLOOKUP($A9,'Corr-across country'!$B$2:$N$66,10,FALSE)</f>
        <v>0.8306459189876737</v>
      </c>
      <c r="G9" s="32">
        <v>0.38532511404944653</v>
      </c>
      <c r="H9" s="32">
        <v>2.8049040203072434E-71</v>
      </c>
      <c r="I9" s="32">
        <v>0.28150843416159566</v>
      </c>
      <c r="J9" s="32">
        <v>2.4685082423820642E-21</v>
      </c>
      <c r="K9" s="32">
        <v>4.5576751413919259E-2</v>
      </c>
      <c r="L9" s="32">
        <v>0.11844520289488432</v>
      </c>
      <c r="M9" s="32">
        <f t="shared" si="0"/>
        <v>-0.10381667988785087</v>
      </c>
    </row>
    <row r="10" spans="1:13" x14ac:dyDescent="0.2">
      <c r="A10" t="s">
        <v>64</v>
      </c>
      <c r="B10" s="3" t="str">
        <f>VLOOKUP(A10,xwalk!$A$1:$B$66,2,FALSE)</f>
        <v>Viet Nam</v>
      </c>
      <c r="C10" s="30">
        <f>VLOOKUP(A10,'Corr-across country'!$B$2:$N$66,2,FALSE)</f>
        <v>511.33820750118758</v>
      </c>
      <c r="D10" s="31">
        <f>VLOOKUP($A10,'Corr-across country'!$B$2:$N$66,8,FALSE)</f>
        <v>3.4267723066467748</v>
      </c>
      <c r="E10" s="31">
        <f>VLOOKUP($A10,'Corr-across country'!$B$2:$N$66,12,FALSE)</f>
        <v>1.857931480493666</v>
      </c>
      <c r="F10" s="31">
        <f>VLOOKUP($A10,'Corr-across country'!$B$2:$N$66,10,FALSE)</f>
        <v>1.569042429693899</v>
      </c>
      <c r="G10" s="32">
        <v>0.50460481956672709</v>
      </c>
      <c r="H10" s="32">
        <v>2.2818238169747187E-116</v>
      </c>
      <c r="I10" s="32">
        <v>0.40422871233892466</v>
      </c>
      <c r="J10" s="32">
        <v>1.8454661542539429E-73</v>
      </c>
      <c r="K10" s="32">
        <v>5.6877234604138802E-3</v>
      </c>
      <c r="L10" s="32">
        <v>0.81377571449357855</v>
      </c>
      <c r="M10" s="32">
        <f t="shared" si="0"/>
        <v>-0.10037610722780244</v>
      </c>
    </row>
    <row r="11" spans="1:13" x14ac:dyDescent="0.2">
      <c r="A11" t="s">
        <v>28</v>
      </c>
      <c r="B11" s="3" t="str">
        <f>VLOOKUP(A11,xwalk!$A$1:$B$66,2,FALSE)</f>
        <v>Israel</v>
      </c>
      <c r="C11" s="30">
        <f>VLOOKUP(A11,'Corr-across country'!$B$2:$N$66,2,FALSE)</f>
        <v>466.48143014930378</v>
      </c>
      <c r="D11" s="31">
        <f>VLOOKUP($A11,'Corr-across country'!$B$2:$N$66,8,FALSE)</f>
        <v>3.3551242134755115</v>
      </c>
      <c r="E11" s="31">
        <f>VLOOKUP($A11,'Corr-across country'!$B$2:$N$66,12,FALSE)</f>
        <v>2.150870585817541</v>
      </c>
      <c r="F11" s="31">
        <f>VLOOKUP($A11,'Corr-across country'!$B$2:$N$66,10,FALSE)</f>
        <v>1.20239713076733</v>
      </c>
      <c r="G11" s="32">
        <v>0.47909551342492968</v>
      </c>
      <c r="H11" s="32">
        <v>1.6170760922535385E-134</v>
      </c>
      <c r="I11" s="32">
        <v>0.38803533588777644</v>
      </c>
      <c r="J11" s="32">
        <v>1.3140833218785787E-113</v>
      </c>
      <c r="K11" s="32">
        <v>2.1072291157149942E-2</v>
      </c>
      <c r="L11" s="32">
        <v>0.31323579490856218</v>
      </c>
      <c r="M11" s="32">
        <f t="shared" si="0"/>
        <v>-9.1060177537153231E-2</v>
      </c>
    </row>
    <row r="12" spans="1:13" x14ac:dyDescent="0.2">
      <c r="A12" t="s">
        <v>45</v>
      </c>
      <c r="B12" s="3" t="str">
        <f>VLOOKUP(A12,xwalk!$A$1:$B$66,2,FALSE)</f>
        <v>Peru</v>
      </c>
      <c r="C12" s="30">
        <f>VLOOKUP(A12,'Corr-across country'!$B$2:$N$66,2,FALSE)</f>
        <v>368.10254712735599</v>
      </c>
      <c r="D12" s="31">
        <f>VLOOKUP($A12,'Corr-across country'!$B$2:$N$66,8,FALSE)</f>
        <v>3.4052454014643994</v>
      </c>
      <c r="E12" s="31">
        <f>VLOOKUP($A12,'Corr-across country'!$B$2:$N$66,12,FALSE)</f>
        <v>2.8682837414458451</v>
      </c>
      <c r="F12" s="31">
        <f>VLOOKUP($A12,'Corr-across country'!$B$2:$N$66,10,FALSE)</f>
        <v>0.54720465048918043</v>
      </c>
      <c r="G12" s="32">
        <v>0.48584432738045086</v>
      </c>
      <c r="H12" s="32">
        <v>1.5926265837302398E-158</v>
      </c>
      <c r="I12" s="32">
        <v>0.40342513601557412</v>
      </c>
      <c r="J12" s="32">
        <v>3.3774090295495626E-76</v>
      </c>
      <c r="K12" s="32">
        <v>0.11091148526170863</v>
      </c>
      <c r="L12" s="32">
        <v>2.4260059260606484E-10</v>
      </c>
      <c r="M12" s="32">
        <f t="shared" si="0"/>
        <v>-8.2419191364876743E-2</v>
      </c>
    </row>
    <row r="13" spans="1:13" x14ac:dyDescent="0.2">
      <c r="A13" t="s">
        <v>41</v>
      </c>
      <c r="B13" s="3" t="str">
        <f>VLOOKUP(A13,xwalk!$A$1:$B$66,2,FALSE)</f>
        <v>Malaysia</v>
      </c>
      <c r="C13" s="30">
        <f>VLOOKUP(A13,'Corr-across country'!$B$2:$N$66,2,FALSE)</f>
        <v>420.5129676190478</v>
      </c>
      <c r="D13" s="31">
        <f>VLOOKUP($A13,'Corr-across country'!$B$2:$N$66,8,FALSE)</f>
        <v>2.8344721648198679</v>
      </c>
      <c r="E13" s="31">
        <f>VLOOKUP($A13,'Corr-across country'!$B$2:$N$66,12,FALSE)</f>
        <v>2.6251348787387503</v>
      </c>
      <c r="F13" s="31">
        <f>VLOOKUP($A13,'Corr-across country'!$B$2:$N$66,10,FALSE)</f>
        <v>0.207681527130541</v>
      </c>
      <c r="G13" s="32">
        <v>0.36176168285030874</v>
      </c>
      <c r="H13" s="32">
        <v>2.0518875124789078E-76</v>
      </c>
      <c r="I13" s="32">
        <v>0.28010195634947882</v>
      </c>
      <c r="J13" s="32">
        <v>4.3429931122133515E-55</v>
      </c>
      <c r="K13" s="32">
        <v>0.11170942260170245</v>
      </c>
      <c r="L13" s="32">
        <v>6.064504911308589E-10</v>
      </c>
      <c r="M13" s="32">
        <f t="shared" si="0"/>
        <v>-8.1659726500829921E-2</v>
      </c>
    </row>
    <row r="14" spans="1:13" x14ac:dyDescent="0.2">
      <c r="A14" t="s">
        <v>2</v>
      </c>
      <c r="B14" s="3" t="str">
        <f>VLOOKUP(A14,xwalk!$A$1:$B$66,2,FALSE)</f>
        <v>Argentina</v>
      </c>
      <c r="C14" s="30">
        <f>VLOOKUP(A14,'Corr-across country'!$B$2:$N$66,2,FALSE)</f>
        <v>388.43170990714674</v>
      </c>
      <c r="D14" s="31">
        <f>VLOOKUP($A14,'Corr-across country'!$B$2:$N$66,8,FALSE)</f>
        <v>2.8227289397622961</v>
      </c>
      <c r="E14" s="31">
        <f>VLOOKUP($A14,'Corr-across country'!$B$2:$N$66,12,FALSE)</f>
        <v>2.3685386146945868</v>
      </c>
      <c r="F14" s="31">
        <f>VLOOKUP($A14,'Corr-across country'!$B$2:$N$66,10,FALSE)</f>
        <v>0.46487399867642748</v>
      </c>
      <c r="G14" s="32">
        <v>0.38327733158775396</v>
      </c>
      <c r="H14" s="32">
        <v>5.6846112731298456E-66</v>
      </c>
      <c r="I14" s="32">
        <v>0.30184957345490881</v>
      </c>
      <c r="J14" s="32">
        <v>6.5593700945222242E-51</v>
      </c>
      <c r="K14" s="32">
        <v>9.8006296743581245E-2</v>
      </c>
      <c r="L14" s="32">
        <v>3.3688480705945605E-7</v>
      </c>
      <c r="M14" s="32">
        <f t="shared" si="0"/>
        <v>-8.1427758132845141E-2</v>
      </c>
    </row>
    <row r="15" spans="1:13" x14ac:dyDescent="0.2">
      <c r="A15" t="s">
        <v>39</v>
      </c>
      <c r="B15" s="3" t="str">
        <f>VLOOKUP(A15,xwalk!$A$1:$B$66,2,FALSE)</f>
        <v>Mexico</v>
      </c>
      <c r="C15" s="30">
        <f>VLOOKUP(A15,'Corr-across country'!$B$2:$N$66,2,FALSE)</f>
        <v>413.28146666769976</v>
      </c>
      <c r="D15" s="31">
        <f>VLOOKUP($A15,'Corr-across country'!$B$2:$N$66,8,FALSE)</f>
        <v>3.2474168416077149</v>
      </c>
      <c r="E15" s="31">
        <f>VLOOKUP($A15,'Corr-across country'!$B$2:$N$66,12,FALSE)</f>
        <v>2.6092532924492584</v>
      </c>
      <c r="F15" s="31">
        <f>VLOOKUP($A15,'Corr-across country'!$B$2:$N$66,10,FALSE)</f>
        <v>0.64074501467928702</v>
      </c>
      <c r="G15" s="32">
        <v>0.39735608495760649</v>
      </c>
      <c r="H15" s="32">
        <v>9.985162704237594E-255</v>
      </c>
      <c r="I15" s="32">
        <v>0.31787620374890113</v>
      </c>
      <c r="J15" s="32">
        <v>1.74730685627887E-191</v>
      </c>
      <c r="K15" s="32">
        <v>0.1060906794119993</v>
      </c>
      <c r="L15" s="32">
        <v>4.970985656397836E-22</v>
      </c>
      <c r="M15" s="32">
        <f t="shared" si="0"/>
        <v>-7.9479881208705361E-2</v>
      </c>
    </row>
    <row r="16" spans="1:13" x14ac:dyDescent="0.2">
      <c r="A16" t="s">
        <v>12</v>
      </c>
      <c r="B16" s="3" t="str">
        <f>VLOOKUP(A16,xwalk!$A$1:$B$66,2,FALSE)</f>
        <v>Costa Rica</v>
      </c>
      <c r="C16" s="30">
        <f>VLOOKUP(A16,'Corr-across country'!$B$2:$N$66,2,FALSE)</f>
        <v>406.99986698879184</v>
      </c>
      <c r="D16" s="31">
        <f>VLOOKUP($A16,'Corr-across country'!$B$2:$N$66,8,FALSE)</f>
        <v>3.0303207414230671</v>
      </c>
      <c r="E16" s="31">
        <f>VLOOKUP($A16,'Corr-across country'!$B$2:$N$66,12,FALSE)</f>
        <v>2.3428091681293171</v>
      </c>
      <c r="F16" s="31">
        <f>VLOOKUP($A16,'Corr-across country'!$B$2:$N$66,10,FALSE)</f>
        <v>0.68685282762463551</v>
      </c>
      <c r="G16" s="32">
        <v>0.44652095681973059</v>
      </c>
      <c r="H16" s="32">
        <v>7.6272192607366901E-61</v>
      </c>
      <c r="I16" s="32">
        <v>0.37244602164038809</v>
      </c>
      <c r="J16" s="32">
        <v>5.6672325697112047E-47</v>
      </c>
      <c r="K16" s="32">
        <v>6.7083278158252102E-2</v>
      </c>
      <c r="L16" s="32">
        <v>1.1470169016036752E-2</v>
      </c>
      <c r="M16" s="32">
        <f t="shared" si="0"/>
        <v>-7.4074935179342494E-2</v>
      </c>
    </row>
    <row r="17" spans="1:13" x14ac:dyDescent="0.2">
      <c r="A17" t="s">
        <v>30</v>
      </c>
      <c r="B17" s="3" t="str">
        <f>VLOOKUP(A17,xwalk!$A$1:$B$66,2,FALSE)</f>
        <v>Jordan</v>
      </c>
      <c r="C17" s="30">
        <f>VLOOKUP(A17,'Corr-across country'!$B$2:$N$66,2,FALSE)</f>
        <v>385.59555639555833</v>
      </c>
      <c r="D17" s="31">
        <f>VLOOKUP($A17,'Corr-across country'!$B$2:$N$66,8,FALSE)</f>
        <v>3.882026006776758</v>
      </c>
      <c r="E17" s="31">
        <f>VLOOKUP($A17,'Corr-across country'!$B$2:$N$66,12,FALSE)</f>
        <v>3.2438859306721319</v>
      </c>
      <c r="F17" s="31">
        <f>VLOOKUP($A17,'Corr-across country'!$B$2:$N$66,10,FALSE)</f>
        <v>0.64480319074076631</v>
      </c>
      <c r="G17" s="32">
        <v>0.38620682551799218</v>
      </c>
      <c r="H17" s="32">
        <v>6.8460244177905597E-66</v>
      </c>
      <c r="I17" s="32">
        <v>0.31496313846207713</v>
      </c>
      <c r="J17" s="32">
        <v>1.0028286802484936E-70</v>
      </c>
      <c r="K17" s="32">
        <v>8.3383518697582301E-2</v>
      </c>
      <c r="L17" s="32">
        <v>7.811426039491874E-4</v>
      </c>
      <c r="M17" s="32">
        <f t="shared" si="0"/>
        <v>-7.124368705591505E-2</v>
      </c>
    </row>
    <row r="18" spans="1:13" x14ac:dyDescent="0.2">
      <c r="A18" t="s">
        <v>10</v>
      </c>
      <c r="B18" s="3" t="str">
        <f>VLOOKUP(A18,xwalk!$A$1:$B$66,2,FALSE)</f>
        <v>Chile</v>
      </c>
      <c r="C18" s="30">
        <f>VLOOKUP(A18,'Corr-across country'!$B$2:$N$66,2,FALSE)</f>
        <v>422.63235545200718</v>
      </c>
      <c r="D18" s="31">
        <f>VLOOKUP($A18,'Corr-across country'!$B$2:$N$66,8,FALSE)</f>
        <v>3.3423894393706415</v>
      </c>
      <c r="E18" s="31">
        <f>VLOOKUP($A18,'Corr-across country'!$B$2:$N$66,12,FALSE)</f>
        <v>2.4512464687502149</v>
      </c>
      <c r="F18" s="31">
        <f>VLOOKUP($A18,'Corr-across country'!$B$2:$N$66,10,FALSE)</f>
        <v>0.89286491707510118</v>
      </c>
      <c r="G18" s="32">
        <v>0.52745115365358886</v>
      </c>
      <c r="H18" s="32">
        <v>3.7129981142293915E-253</v>
      </c>
      <c r="I18" s="32">
        <v>0.45625902858426604</v>
      </c>
      <c r="J18" s="32">
        <v>1.4237785530494913E-162</v>
      </c>
      <c r="K18" s="32">
        <v>1.7173942270978883E-2</v>
      </c>
      <c r="L18" s="32">
        <v>0.31929476668133311</v>
      </c>
      <c r="M18" s="32">
        <f t="shared" si="0"/>
        <v>-7.119212506932282E-2</v>
      </c>
    </row>
    <row r="19" spans="1:13" x14ac:dyDescent="0.2">
      <c r="A19" t="s">
        <v>15</v>
      </c>
      <c r="B19" s="3" t="str">
        <f>VLOOKUP(A19,xwalk!$A$1:$B$66,2,FALSE)</f>
        <v>Denmark</v>
      </c>
      <c r="C19" s="30">
        <f>VLOOKUP(A19,'Corr-across country'!$B$2:$N$66,2,FALSE)</f>
        <v>500.0267566254139</v>
      </c>
      <c r="D19" s="31">
        <f>VLOOKUP($A19,'Corr-across country'!$B$2:$N$66,8,FALSE)</f>
        <v>3.158381413225289</v>
      </c>
      <c r="E19" s="31">
        <f>VLOOKUP($A19,'Corr-across country'!$B$2:$N$66,12,FALSE)</f>
        <v>2.3393639556750832</v>
      </c>
      <c r="F19" s="31">
        <f>VLOOKUP($A19,'Corr-across country'!$B$2:$N$66,10,FALSE)</f>
        <v>0.81912801416831038</v>
      </c>
      <c r="G19" s="32">
        <v>0.41301089329689539</v>
      </c>
      <c r="H19" s="32">
        <v>2.3738987362365584E-89</v>
      </c>
      <c r="I19" s="32">
        <v>0.34394121526038346</v>
      </c>
      <c r="J19" s="32">
        <v>5.2948006953977863E-71</v>
      </c>
      <c r="K19" s="32">
        <v>6.5348242666433048E-2</v>
      </c>
      <c r="L19" s="32">
        <v>3.492548913626348E-3</v>
      </c>
      <c r="M19" s="32">
        <f t="shared" si="0"/>
        <v>-6.9069678036511928E-2</v>
      </c>
    </row>
    <row r="20" spans="1:13" x14ac:dyDescent="0.2">
      <c r="A20" t="s">
        <v>46</v>
      </c>
      <c r="B20" s="3" t="str">
        <f>VLOOKUP(A20,xwalk!$A$1:$B$66,2,FALSE)</f>
        <v>Poland</v>
      </c>
      <c r="C20" s="30">
        <f>VLOOKUP(A20,'Corr-across country'!$B$2:$N$66,2,FALSE)</f>
        <v>517.50109681795698</v>
      </c>
      <c r="D20" s="31">
        <f>VLOOKUP($A20,'Corr-across country'!$B$2:$N$66,8,FALSE)</f>
        <v>3.5873636142699876</v>
      </c>
      <c r="E20" s="31">
        <f>VLOOKUP($A20,'Corr-across country'!$B$2:$N$66,12,FALSE)</f>
        <v>2.6359581472219098</v>
      </c>
      <c r="F20" s="31">
        <f>VLOOKUP($A20,'Corr-across country'!$B$2:$N$66,10,FALSE)</f>
        <v>0.95135629218486262</v>
      </c>
      <c r="G20" s="32">
        <v>0.45706195195724303</v>
      </c>
      <c r="H20" s="32">
        <v>6.5193531703196033E-82</v>
      </c>
      <c r="I20" s="32">
        <v>0.39270719854288105</v>
      </c>
      <c r="J20" s="32">
        <v>9.157630923435401E-96</v>
      </c>
      <c r="K20" s="32">
        <v>-2.1563738202096401E-2</v>
      </c>
      <c r="L20" s="32">
        <v>0.24553687544521399</v>
      </c>
      <c r="M20" s="32">
        <f t="shared" si="0"/>
        <v>-6.4354753414361976E-2</v>
      </c>
    </row>
    <row r="21" spans="1:13" x14ac:dyDescent="0.2">
      <c r="A21" t="s">
        <v>60</v>
      </c>
      <c r="B21" s="3" t="str">
        <f>VLOOKUP(A21,xwalk!$A$1:$B$66,2,FALSE)</f>
        <v>Tunisia</v>
      </c>
      <c r="C21" s="30">
        <f>VLOOKUP(A21,'Corr-across country'!$B$2:$N$66,2,FALSE)</f>
        <v>387.82462962025375</v>
      </c>
      <c r="D21" s="31">
        <f>VLOOKUP($A21,'Corr-across country'!$B$2:$N$66,8,FALSE)</f>
        <v>3.1258629764466472</v>
      </c>
      <c r="E21" s="31">
        <f>VLOOKUP($A21,'Corr-across country'!$B$2:$N$66,12,FALSE)</f>
        <v>2.4501311770076981</v>
      </c>
      <c r="F21" s="31">
        <f>VLOOKUP($A21,'Corr-across country'!$B$2:$N$66,10,FALSE)</f>
        <v>0.67726271959793927</v>
      </c>
      <c r="G21" s="32">
        <v>0.30766927105248226</v>
      </c>
      <c r="H21" s="32">
        <v>2.342874060781249E-26</v>
      </c>
      <c r="I21" s="32">
        <v>0.24437841555050221</v>
      </c>
      <c r="J21" s="32">
        <v>1.7645384368786403E-35</v>
      </c>
      <c r="K21" s="32">
        <v>-1.01382125974364E-3</v>
      </c>
      <c r="L21" s="32">
        <v>0.9721189802201109</v>
      </c>
      <c r="M21" s="32">
        <f t="shared" si="0"/>
        <v>-6.3290855501980048E-2</v>
      </c>
    </row>
    <row r="22" spans="1:13" x14ac:dyDescent="0.2">
      <c r="A22" t="s">
        <v>44</v>
      </c>
      <c r="B22" s="3" t="str">
        <f>VLOOKUP(A22,xwalk!$A$1:$B$66,2,FALSE)</f>
        <v>New Zealand</v>
      </c>
      <c r="C22" s="30">
        <f>VLOOKUP(A22,'Corr-across country'!$B$2:$N$66,2,FALSE)</f>
        <v>499.749902827592</v>
      </c>
      <c r="D22" s="31">
        <f>VLOOKUP($A22,'Corr-across country'!$B$2:$N$66,8,FALSE)</f>
        <v>2.7614108820113139</v>
      </c>
      <c r="E22" s="31">
        <f>VLOOKUP($A22,'Corr-across country'!$B$2:$N$66,12,FALSE)</f>
        <v>2.2397965854516482</v>
      </c>
      <c r="F22" s="31">
        <f>VLOOKUP($A22,'Corr-across country'!$B$2:$N$66,10,FALSE)</f>
        <v>0.52073766912311403</v>
      </c>
      <c r="G22" s="32">
        <v>0.54444823403732023</v>
      </c>
      <c r="H22" s="32">
        <v>9.9236779508551233E-162</v>
      </c>
      <c r="I22" s="32">
        <v>0.48697196372290003</v>
      </c>
      <c r="J22" s="32">
        <v>1.3239194221055133E-250</v>
      </c>
      <c r="K22" s="32">
        <v>0.1673417652785939</v>
      </c>
      <c r="L22" s="32">
        <v>1.9476645375876178E-11</v>
      </c>
      <c r="M22" s="32">
        <f t="shared" si="0"/>
        <v>-5.7476270314420208E-2</v>
      </c>
    </row>
    <row r="23" spans="1:13" x14ac:dyDescent="0.2">
      <c r="A23" t="s">
        <v>20</v>
      </c>
      <c r="B23" s="3" t="str">
        <f>VLOOKUP(A23,xwalk!$A$1:$B$66,2,FALSE)</f>
        <v>United Kingdom</v>
      </c>
      <c r="C23" s="30">
        <f>VLOOKUP(A23,'Corr-across country'!$B$2:$N$66,2,FALSE)</f>
        <v>493.93423089630409</v>
      </c>
      <c r="D23" s="31">
        <f>VLOOKUP($A23,'Corr-across country'!$B$2:$N$66,8,FALSE)</f>
        <v>2.9456948518203441</v>
      </c>
      <c r="E23" s="31">
        <f>VLOOKUP($A23,'Corr-across country'!$B$2:$N$66,12,FALSE)</f>
        <v>2.1921452907478023</v>
      </c>
      <c r="F23" s="31">
        <f>VLOOKUP($A23,'Corr-across country'!$B$2:$N$66,10,FALSE)</f>
        <v>0.75391184987419235</v>
      </c>
      <c r="G23" s="32">
        <v>0.52563004730765239</v>
      </c>
      <c r="H23" s="32">
        <v>3.2575720081030853E-229</v>
      </c>
      <c r="I23" s="32">
        <v>0.47030539113787218</v>
      </c>
      <c r="J23" s="32">
        <v>2.9366381480536801E-177</v>
      </c>
      <c r="K23" s="32">
        <v>0.11259407872596305</v>
      </c>
      <c r="L23" s="32">
        <v>1.0945059316492859E-10</v>
      </c>
      <c r="M23" s="32">
        <f t="shared" si="0"/>
        <v>-5.5324656169780217E-2</v>
      </c>
    </row>
    <row r="24" spans="1:13" x14ac:dyDescent="0.2">
      <c r="A24" t="s">
        <v>42</v>
      </c>
      <c r="B24" s="3" t="str">
        <f>VLOOKUP(A24,xwalk!$A$1:$B$66,2,FALSE)</f>
        <v>Netherlands</v>
      </c>
      <c r="C24" s="30">
        <f>VLOOKUP(A24,'Corr-across country'!$B$2:$N$66,2,FALSE)</f>
        <v>522.97175819268023</v>
      </c>
      <c r="D24" s="31">
        <f>VLOOKUP($A24,'Corr-across country'!$B$2:$N$66,8,FALSE)</f>
        <v>2.8348544405849303</v>
      </c>
      <c r="E24" s="31">
        <f>VLOOKUP($A24,'Corr-across country'!$B$2:$N$66,12,FALSE)</f>
        <v>2.2004993317330959</v>
      </c>
      <c r="F24" s="31">
        <f>VLOOKUP($A24,'Corr-across country'!$B$2:$N$66,10,FALSE)</f>
        <v>0.63411969914448729</v>
      </c>
      <c r="G24" s="32">
        <v>0.59683545609204891</v>
      </c>
      <c r="H24" s="32">
        <v>2.6867621600058699E-166</v>
      </c>
      <c r="I24" s="32">
        <v>0.54413764805532605</v>
      </c>
      <c r="J24" s="32">
        <v>1.2328674595036187E-175</v>
      </c>
      <c r="K24" s="32">
        <v>1.4075706714504442E-2</v>
      </c>
      <c r="L24" s="32">
        <v>0.59062522203036427</v>
      </c>
      <c r="M24" s="32">
        <f t="shared" si="0"/>
        <v>-5.269780803672286E-2</v>
      </c>
    </row>
    <row r="25" spans="1:13" x14ac:dyDescent="0.2">
      <c r="A25" t="s">
        <v>55</v>
      </c>
      <c r="B25" s="3" t="str">
        <f>VLOOKUP(A25,xwalk!$A$1:$B$66,2,FALSE)</f>
        <v>Slovak Republic</v>
      </c>
      <c r="C25" s="30">
        <f>VLOOKUP(A25,'Corr-across country'!$B$2:$N$66,2,FALSE)</f>
        <v>481.64474400632844</v>
      </c>
      <c r="D25" s="31">
        <f>VLOOKUP($A25,'Corr-across country'!$B$2:$N$66,8,FALSE)</f>
        <v>3.2185322908341045</v>
      </c>
      <c r="E25" s="31">
        <f>VLOOKUP($A25,'Corr-across country'!$B$2:$N$66,12,FALSE)</f>
        <v>2.100961622625761</v>
      </c>
      <c r="F25" s="31">
        <f>VLOOKUP($A25,'Corr-across country'!$B$2:$N$66,10,FALSE)</f>
        <v>1.12040698591157</v>
      </c>
      <c r="G25" s="32">
        <v>0.54174342305652723</v>
      </c>
      <c r="H25" s="32">
        <v>7.2251979614522021E-212</v>
      </c>
      <c r="I25" s="32">
        <v>0.48964778904464118</v>
      </c>
      <c r="J25" s="32">
        <v>1.3642019976665942E-119</v>
      </c>
      <c r="K25" s="32">
        <v>-5.5135806463673602E-2</v>
      </c>
      <c r="L25" s="32">
        <v>2.400553002884593E-2</v>
      </c>
      <c r="M25" s="32">
        <f t="shared" si="0"/>
        <v>-5.2095634011886049E-2</v>
      </c>
    </row>
    <row r="26" spans="1:13" x14ac:dyDescent="0.2">
      <c r="A26" t="s">
        <v>48</v>
      </c>
      <c r="B26" s="3" t="str">
        <f>VLOOKUP(A26,xwalk!$A$1:$B$66,2,FALSE)</f>
        <v>Qatar</v>
      </c>
      <c r="C26" s="30">
        <f>VLOOKUP(A26,'Corr-across country'!$B$2:$N$66,2,FALSE)</f>
        <v>376.44839863469224</v>
      </c>
      <c r="D26" s="31">
        <f>VLOOKUP($A26,'Corr-across country'!$B$2:$N$66,8,FALSE)</f>
        <v>3.1530272195370284</v>
      </c>
      <c r="E26" s="31">
        <f>VLOOKUP($A26,'Corr-across country'!$B$2:$N$66,12,FALSE)</f>
        <v>2.93851910337942</v>
      </c>
      <c r="F26" s="31">
        <f>VLOOKUP($A26,'Corr-across country'!$B$2:$N$66,10,FALSE)</f>
        <v>0.22453859998092313</v>
      </c>
      <c r="G26" s="32">
        <v>0.47830803012693668</v>
      </c>
      <c r="H26" s="32">
        <v>0</v>
      </c>
      <c r="I26" s="32">
        <v>0.42802111494776496</v>
      </c>
      <c r="J26" s="32">
        <v>0</v>
      </c>
      <c r="K26" s="32">
        <v>0.10695413751469303</v>
      </c>
      <c r="L26" s="32">
        <v>3.7462153487127683E-14</v>
      </c>
      <c r="M26" s="32">
        <f t="shared" si="0"/>
        <v>-5.0286915179171721E-2</v>
      </c>
    </row>
    <row r="27" spans="1:13" x14ac:dyDescent="0.2">
      <c r="A27" t="s">
        <v>3</v>
      </c>
      <c r="B27" s="3" t="str">
        <f>VLOOKUP(A27,xwalk!$A$1:$B$66,2,FALSE)</f>
        <v>Australia</v>
      </c>
      <c r="C27" s="30">
        <f>VLOOKUP(A27,'Corr-across country'!$B$2:$N$66,2,FALSE)</f>
        <v>504.15076631112953</v>
      </c>
      <c r="D27" s="31">
        <f>VLOOKUP($A27,'Corr-across country'!$B$2:$N$66,8,FALSE)</f>
        <v>3.0245217331708929</v>
      </c>
      <c r="E27" s="31">
        <f>VLOOKUP($A27,'Corr-across country'!$B$2:$N$66,12,FALSE)</f>
        <v>2.265966607255077</v>
      </c>
      <c r="F27" s="31">
        <f>VLOOKUP($A27,'Corr-across country'!$B$2:$N$66,10,FALSE)</f>
        <v>0.75846271274861798</v>
      </c>
      <c r="G27" s="32">
        <v>0.58385094845756524</v>
      </c>
      <c r="H27" s="32">
        <v>0</v>
      </c>
      <c r="I27" s="32">
        <v>0.53745441012607864</v>
      </c>
      <c r="J27" s="32">
        <v>0</v>
      </c>
      <c r="K27" s="32">
        <v>0.12707501898936849</v>
      </c>
      <c r="L27" s="32">
        <v>2.6894587801331024E-20</v>
      </c>
      <c r="M27" s="32">
        <f t="shared" si="0"/>
        <v>-4.6396538331486603E-2</v>
      </c>
    </row>
    <row r="28" spans="1:13" x14ac:dyDescent="0.2">
      <c r="A28" t="s">
        <v>21</v>
      </c>
      <c r="B28" s="3" t="str">
        <f>VLOOKUP(A28,xwalk!$A$1:$B$66,2,FALSE)</f>
        <v>Greece</v>
      </c>
      <c r="C28" s="30">
        <f>VLOOKUP(A28,'Corr-across country'!$B$2:$N$66,2,FALSE)</f>
        <v>452.97342685890976</v>
      </c>
      <c r="D28" s="31">
        <f>VLOOKUP($A28,'Corr-across country'!$B$2:$N$66,8,FALSE)</f>
        <v>3.6992970095426183</v>
      </c>
      <c r="E28" s="31">
        <f>VLOOKUP($A28,'Corr-across country'!$B$2:$N$66,12,FALSE)</f>
        <v>2.176466026645048</v>
      </c>
      <c r="F28" s="31">
        <f>VLOOKUP($A28,'Corr-across country'!$B$2:$N$66,10,FALSE)</f>
        <v>1.5238329493021121</v>
      </c>
      <c r="G28" s="32">
        <v>0.41823680651918665</v>
      </c>
      <c r="H28" s="32">
        <v>4.2531764304216727E-100</v>
      </c>
      <c r="I28" s="32">
        <v>0.37603965579356607</v>
      </c>
      <c r="J28" s="32">
        <v>2.0050112853143438E-69</v>
      </c>
      <c r="K28" s="32">
        <v>-5.5884589755720186E-2</v>
      </c>
      <c r="L28" s="32">
        <v>9.6871601135384774E-3</v>
      </c>
      <c r="M28" s="32">
        <f t="shared" si="0"/>
        <v>-4.219715072562058E-2</v>
      </c>
    </row>
    <row r="29" spans="1:13" x14ac:dyDescent="0.2">
      <c r="A29" t="s">
        <v>37</v>
      </c>
      <c r="B29" s="3" t="str">
        <f>VLOOKUP(A29,xwalk!$A$1:$B$66,2,FALSE)</f>
        <v>Latvia</v>
      </c>
      <c r="C29" s="30">
        <f>VLOOKUP(A29,'Corr-across country'!$B$2:$N$66,2,FALSE)</f>
        <v>490.57102141135442</v>
      </c>
      <c r="D29" s="31">
        <f>VLOOKUP($A29,'Corr-across country'!$B$2:$N$66,8,FALSE)</f>
        <v>3.7610967030359754</v>
      </c>
      <c r="E29" s="31">
        <f>VLOOKUP($A29,'Corr-across country'!$B$2:$N$66,12,FALSE)</f>
        <v>2.135450368184348</v>
      </c>
      <c r="F29" s="31">
        <f>VLOOKUP($A29,'Corr-across country'!$B$2:$N$66,10,FALSE)</f>
        <v>1.6272742539355631</v>
      </c>
      <c r="G29" s="32">
        <v>0.44815958357456043</v>
      </c>
      <c r="H29" s="32">
        <v>1.2861470545777827E-108</v>
      </c>
      <c r="I29" s="32">
        <v>0.40629895804198901</v>
      </c>
      <c r="J29" s="32">
        <v>1.6302128979174312E-86</v>
      </c>
      <c r="K29" s="32">
        <v>-0.15242084903705275</v>
      </c>
      <c r="L29" s="32">
        <v>6.1459034265802321E-9</v>
      </c>
      <c r="M29" s="32">
        <f t="shared" si="0"/>
        <v>-4.1860625532571416E-2</v>
      </c>
    </row>
    <row r="30" spans="1:13" x14ac:dyDescent="0.2">
      <c r="A30" t="s">
        <v>5</v>
      </c>
      <c r="B30" s="3" t="str">
        <f>VLOOKUP(A30,xwalk!$A$1:$B$66,2,FALSE)</f>
        <v>Belgium</v>
      </c>
      <c r="C30" s="30">
        <f>VLOOKUP(A30,'Corr-across country'!$B$2:$N$66,2,FALSE)</f>
        <v>514.52924472735526</v>
      </c>
      <c r="D30" s="31">
        <f>VLOOKUP($A30,'Corr-across country'!$B$2:$N$66,8,FALSE)</f>
        <v>3.4139882036249904</v>
      </c>
      <c r="E30" s="31">
        <f>VLOOKUP($A30,'Corr-across country'!$B$2:$N$66,12,FALSE)</f>
        <v>2.157977195608431</v>
      </c>
      <c r="F30" s="31">
        <f>VLOOKUP($A30,'Corr-across country'!$B$2:$N$66,10,FALSE)</f>
        <v>1.2578225869301169</v>
      </c>
      <c r="G30" s="32">
        <v>0.60030694875424317</v>
      </c>
      <c r="H30" s="32">
        <v>0</v>
      </c>
      <c r="I30" s="32">
        <v>0.55978433994034482</v>
      </c>
      <c r="J30" s="32">
        <v>0</v>
      </c>
      <c r="K30" s="32">
        <v>-0.13129044813642196</v>
      </c>
      <c r="L30" s="32">
        <v>4.3667486660069634E-21</v>
      </c>
      <c r="M30" s="32">
        <f t="shared" si="0"/>
        <v>-4.0522608813898353E-2</v>
      </c>
    </row>
    <row r="31" spans="1:13" x14ac:dyDescent="0.2">
      <c r="A31" t="s">
        <v>7</v>
      </c>
      <c r="B31" s="3" t="str">
        <f>VLOOKUP(A31,xwalk!$A$1:$B$66,2,FALSE)</f>
        <v>Brazil</v>
      </c>
      <c r="C31" s="30">
        <f>VLOOKUP(A31,'Corr-across country'!$B$2:$N$66,2,FALSE)</f>
        <v>388.50896333838892</v>
      </c>
      <c r="D31" s="31">
        <f>VLOOKUP($A31,'Corr-across country'!$B$2:$N$66,8,FALSE)</f>
        <v>2.9530889581707225</v>
      </c>
      <c r="E31" s="31">
        <f>VLOOKUP($A31,'Corr-across country'!$B$2:$N$66,12,FALSE)</f>
        <v>2.4514881870169862</v>
      </c>
      <c r="F31" s="31">
        <f>VLOOKUP($A31,'Corr-across country'!$B$2:$N$66,10,FALSE)</f>
        <v>0.50888960680034667</v>
      </c>
      <c r="G31" s="32">
        <v>0.50465350886531257</v>
      </c>
      <c r="H31" s="32">
        <v>3.8844801944402792E-162</v>
      </c>
      <c r="I31" s="32">
        <v>0.46558188036233966</v>
      </c>
      <c r="J31" s="32">
        <v>8.7915942625420949E-250</v>
      </c>
      <c r="K31" s="32">
        <v>7.3000131315823835E-2</v>
      </c>
      <c r="L31" s="32">
        <v>1.0155255218289619E-5</v>
      </c>
      <c r="M31" s="32">
        <f t="shared" si="0"/>
        <v>-3.907162850297291E-2</v>
      </c>
    </row>
    <row r="32" spans="1:13" x14ac:dyDescent="0.2">
      <c r="A32" t="s">
        <v>13</v>
      </c>
      <c r="B32" s="3" t="str">
        <f>VLOOKUP(A32,xwalk!$A$1:$B$66,2,FALSE)</f>
        <v>Czech Republic</v>
      </c>
      <c r="C32" s="30">
        <f>VLOOKUP(A32,'Corr-across country'!$B$2:$N$66,2,FALSE)</f>
        <v>498.95788231767892</v>
      </c>
      <c r="D32" s="31">
        <f>VLOOKUP($A32,'Corr-across country'!$B$2:$N$66,8,FALSE)</f>
        <v>3.4913179924822799</v>
      </c>
      <c r="E32" s="31">
        <f>VLOOKUP($A32,'Corr-across country'!$B$2:$N$66,12,FALSE)</f>
        <v>1.9992876675121281</v>
      </c>
      <c r="F32" s="31">
        <f>VLOOKUP($A32,'Corr-across country'!$B$2:$N$66,10,FALSE)</f>
        <v>1.4918534644442312</v>
      </c>
      <c r="G32" s="32">
        <v>0.49160892170111548</v>
      </c>
      <c r="H32" s="32">
        <v>6.1078997773717515E-141</v>
      </c>
      <c r="I32" s="32">
        <v>0.4535372237982947</v>
      </c>
      <c r="J32" s="32">
        <v>4.4957786147464497E-132</v>
      </c>
      <c r="K32" s="32">
        <v>-4.7668266724717079E-2</v>
      </c>
      <c r="L32" s="32">
        <v>2.7391517081925443E-2</v>
      </c>
      <c r="M32" s="32">
        <f t="shared" si="0"/>
        <v>-3.8071697902820778E-2</v>
      </c>
    </row>
    <row r="33" spans="1:13" x14ac:dyDescent="0.2">
      <c r="A33" t="s">
        <v>59</v>
      </c>
      <c r="B33" s="3" t="str">
        <f>VLOOKUP(A33,xwalk!$A$1:$B$66,2,FALSE)</f>
        <v>Thailand</v>
      </c>
      <c r="C33" s="30">
        <f>VLOOKUP(A33,'Corr-across country'!$B$2:$N$66,2,FALSE)</f>
        <v>426.73749129301018</v>
      </c>
      <c r="D33" s="31">
        <f>VLOOKUP($A33,'Corr-across country'!$B$2:$N$66,8,FALSE)</f>
        <v>3.4002837736643814</v>
      </c>
      <c r="E33" s="31">
        <f>VLOOKUP($A33,'Corr-across country'!$B$2:$N$66,12,FALSE)</f>
        <v>2.9723667664152522</v>
      </c>
      <c r="F33" s="31">
        <f>VLOOKUP($A33,'Corr-across country'!$B$2:$N$66,10,FALSE)</f>
        <v>0.42897000807595048</v>
      </c>
      <c r="G33" s="32">
        <v>0.42348074194600871</v>
      </c>
      <c r="H33" s="32">
        <v>4.3996160035152456E-61</v>
      </c>
      <c r="I33" s="32">
        <v>0.38623652558690647</v>
      </c>
      <c r="J33" s="32">
        <v>4.4369344429927373E-40</v>
      </c>
      <c r="K33" s="32">
        <v>1.65161604024993E-2</v>
      </c>
      <c r="L33" s="32">
        <v>0.46172578618101273</v>
      </c>
      <c r="M33" s="32">
        <f t="shared" si="0"/>
        <v>-3.7244216359102245E-2</v>
      </c>
    </row>
    <row r="34" spans="1:13" x14ac:dyDescent="0.2">
      <c r="A34" t="s">
        <v>26</v>
      </c>
      <c r="B34" s="3" t="str">
        <f>VLOOKUP(A34,xwalk!$A$1:$B$66,2,FALSE)</f>
        <v>Ireland</v>
      </c>
      <c r="C34" s="30">
        <f>VLOOKUP(A34,'Corr-across country'!$B$2:$N$66,2,FALSE)</f>
        <v>501.49746019664821</v>
      </c>
      <c r="D34" s="31">
        <f>VLOOKUP($A34,'Corr-across country'!$B$2:$N$66,8,FALSE)</f>
        <v>2.7882621371802401</v>
      </c>
      <c r="E34" s="31">
        <f>VLOOKUP($A34,'Corr-across country'!$B$2:$N$66,12,FALSE)</f>
        <v>2.0469549708991326</v>
      </c>
      <c r="F34" s="31">
        <f>VLOOKUP($A34,'Corr-across country'!$B$2:$N$66,10,FALSE)</f>
        <v>0.74107440418252168</v>
      </c>
      <c r="G34" s="32">
        <v>0.49256933042865181</v>
      </c>
      <c r="H34" s="32">
        <v>1.0052703450525043E-244</v>
      </c>
      <c r="I34" s="32">
        <v>0.45611113006637122</v>
      </c>
      <c r="J34" s="32">
        <v>3.633257699871792E-178</v>
      </c>
      <c r="K34" s="32">
        <v>0.1029704606811952</v>
      </c>
      <c r="L34" s="32">
        <v>5.7776101237028482E-8</v>
      </c>
      <c r="M34" s="32">
        <f t="shared" si="0"/>
        <v>-3.6458200362280591E-2</v>
      </c>
    </row>
    <row r="35" spans="1:13" x14ac:dyDescent="0.2">
      <c r="A35" t="s">
        <v>33</v>
      </c>
      <c r="B35" s="3" t="str">
        <f>VLOOKUP(A35,xwalk!$A$1:$B$66,2,FALSE)</f>
        <v>Korea</v>
      </c>
      <c r="C35" s="30">
        <f>VLOOKUP(A35,'Corr-across country'!$B$2:$N$66,2,FALSE)</f>
        <v>553.76665914360933</v>
      </c>
      <c r="D35" s="31">
        <f>VLOOKUP($A35,'Corr-across country'!$B$2:$N$66,8,FALSE)</f>
        <v>3.8362294916264581</v>
      </c>
      <c r="E35" s="31">
        <f>VLOOKUP($A35,'Corr-across country'!$B$2:$N$66,12,FALSE)</f>
        <v>1.4160563058828162</v>
      </c>
      <c r="F35" s="31">
        <f>VLOOKUP($A35,'Corr-across country'!$B$2:$N$66,10,FALSE)</f>
        <v>2.4201731817743024</v>
      </c>
      <c r="G35" s="32">
        <v>0.63843425657249053</v>
      </c>
      <c r="H35" s="32">
        <v>0</v>
      </c>
      <c r="I35" s="32">
        <v>0.60226928826730652</v>
      </c>
      <c r="J35" s="32">
        <v>0</v>
      </c>
      <c r="K35" s="32">
        <v>-0.15684613027442543</v>
      </c>
      <c r="L35" s="32">
        <v>1.8669940294654528E-8</v>
      </c>
      <c r="M35" s="32">
        <f t="shared" si="0"/>
        <v>-3.6164968305184009E-2</v>
      </c>
    </row>
    <row r="36" spans="1:13" x14ac:dyDescent="0.2">
      <c r="A36" t="s">
        <v>8</v>
      </c>
      <c r="B36" s="3" t="str">
        <f>VLOOKUP(A36,xwalk!$A$1:$B$66,2,FALSE)</f>
        <v>Canada</v>
      </c>
      <c r="C36" s="30">
        <f>VLOOKUP(A36,'Corr-across country'!$B$2:$N$66,2,FALSE)</f>
        <v>518.07039959593624</v>
      </c>
      <c r="D36" s="31">
        <f>VLOOKUP($A36,'Corr-across country'!$B$2:$N$66,8,FALSE)</f>
        <v>3.4600969969793414</v>
      </c>
      <c r="E36" s="31">
        <f>VLOOKUP($A36,'Corr-across country'!$B$2:$N$66,12,FALSE)</f>
        <v>2.3728024518209181</v>
      </c>
      <c r="F36" s="31">
        <f>VLOOKUP($A36,'Corr-across country'!$B$2:$N$66,10,FALSE)</f>
        <v>1.086447618335334</v>
      </c>
      <c r="G36" s="32">
        <v>0.48239023225738697</v>
      </c>
      <c r="H36" s="32">
        <v>0</v>
      </c>
      <c r="I36" s="32">
        <v>0.44678942649658782</v>
      </c>
      <c r="J36" s="32">
        <v>0</v>
      </c>
      <c r="K36" s="32">
        <v>-1.4737801764716061E-2</v>
      </c>
      <c r="L36" s="32">
        <v>0.31789245089920948</v>
      </c>
      <c r="M36" s="32">
        <f t="shared" si="0"/>
        <v>-3.5600805760799159E-2</v>
      </c>
    </row>
    <row r="37" spans="1:13" x14ac:dyDescent="0.2">
      <c r="A37" t="s">
        <v>62</v>
      </c>
      <c r="B37" s="3" t="str">
        <f>VLOOKUP(A37,xwalk!$A$1:$B$66,2,FALSE)</f>
        <v>Uruguay</v>
      </c>
      <c r="C37" s="30">
        <f>VLOOKUP(A37,'Corr-across country'!$B$2:$N$66,2,FALSE)</f>
        <v>409.29156793771199</v>
      </c>
      <c r="D37" s="31">
        <f>VLOOKUP($A37,'Corr-across country'!$B$2:$N$66,8,FALSE)</f>
        <v>3.1387032126746344</v>
      </c>
      <c r="E37" s="31">
        <f>VLOOKUP($A37,'Corr-across country'!$B$2:$N$66,12,FALSE)</f>
        <v>2.0976362925109062</v>
      </c>
      <c r="F37" s="31">
        <f>VLOOKUP($A37,'Corr-across country'!$B$2:$N$66,10,FALSE)</f>
        <v>1.046568526420627</v>
      </c>
      <c r="G37" s="32">
        <v>0.52455103442456685</v>
      </c>
      <c r="H37" s="32">
        <v>7.8762817877178144E-243</v>
      </c>
      <c r="I37" s="32">
        <v>0.49035084044110361</v>
      </c>
      <c r="J37" s="32">
        <v>3.4855538281767283E-150</v>
      </c>
      <c r="K37" s="32">
        <v>3.3692195191323809E-3</v>
      </c>
      <c r="L37" s="32">
        <v>0.87302752756601754</v>
      </c>
      <c r="M37" s="32">
        <f t="shared" si="0"/>
        <v>-3.4200193983463245E-2</v>
      </c>
    </row>
    <row r="38" spans="1:13" x14ac:dyDescent="0.2">
      <c r="A38" t="s">
        <v>1</v>
      </c>
      <c r="B38" s="3" t="str">
        <f>VLOOKUP(A38,xwalk!$A$1:$B$66,2,FALSE)</f>
        <v>United Arab Emirates</v>
      </c>
      <c r="C38" s="30">
        <f>VLOOKUP(A38,'Corr-across country'!$B$2:$N$66,2,FALSE)</f>
        <v>434.00716465781574</v>
      </c>
      <c r="D38" s="31">
        <f>VLOOKUP($A38,'Corr-across country'!$B$2:$N$66,8,FALSE)</f>
        <v>3.7873220392506997</v>
      </c>
      <c r="E38" s="31">
        <f>VLOOKUP($A38,'Corr-across country'!$B$2:$N$66,12,FALSE)</f>
        <v>2.7759536868817039</v>
      </c>
      <c r="F38" s="31">
        <f>VLOOKUP($A38,'Corr-across country'!$B$2:$N$66,10,FALSE)</f>
        <v>1.0133091694659471</v>
      </c>
      <c r="G38" s="32">
        <v>0.45198715502428072</v>
      </c>
      <c r="H38" s="32">
        <v>4.9837559430157117E-264</v>
      </c>
      <c r="I38" s="32">
        <v>0.41897244547011647</v>
      </c>
      <c r="J38" s="32">
        <v>4.7800493029014893E-193</v>
      </c>
      <c r="K38" s="32">
        <v>2.5118649113658603E-3</v>
      </c>
      <c r="L38" s="32">
        <v>0.8575212268891621</v>
      </c>
      <c r="M38" s="32">
        <f t="shared" si="0"/>
        <v>-3.3014709554164245E-2</v>
      </c>
    </row>
    <row r="39" spans="1:13" x14ac:dyDescent="0.2">
      <c r="A39" t="s">
        <v>11</v>
      </c>
      <c r="B39" s="3" t="str">
        <f>VLOOKUP(A39,xwalk!$A$1:$B$66,2,FALSE)</f>
        <v>Colombia</v>
      </c>
      <c r="C39" s="30">
        <f>VLOOKUP(A39,'Corr-across country'!$B$2:$N$66,2,FALSE)</f>
        <v>376.48860107281826</v>
      </c>
      <c r="D39" s="31">
        <f>VLOOKUP($A39,'Corr-across country'!$B$2:$N$66,8,FALSE)</f>
        <v>3.3133639945941713</v>
      </c>
      <c r="E39" s="31">
        <f>VLOOKUP($A39,'Corr-across country'!$B$2:$N$66,12,FALSE)</f>
        <v>2.6182694705585412</v>
      </c>
      <c r="F39" s="31">
        <f>VLOOKUP($A39,'Corr-across country'!$B$2:$N$66,10,FALSE)</f>
        <v>0.70672064970540927</v>
      </c>
      <c r="G39" s="32">
        <v>0.44628685788448924</v>
      </c>
      <c r="H39" s="32">
        <v>3.9191306331981436E-123</v>
      </c>
      <c r="I39" s="32">
        <v>0.41449666235133198</v>
      </c>
      <c r="J39" s="32">
        <v>1.7614644522065566E-99</v>
      </c>
      <c r="K39" s="32">
        <v>1.5036310688304341E-2</v>
      </c>
      <c r="L39" s="32">
        <v>0.51058589636278628</v>
      </c>
      <c r="M39" s="32">
        <f t="shared" si="0"/>
        <v>-3.1790195533157262E-2</v>
      </c>
    </row>
    <row r="40" spans="1:13" x14ac:dyDescent="0.2">
      <c r="A40" t="s">
        <v>58</v>
      </c>
      <c r="B40" s="3" t="str">
        <f>VLOOKUP(A40,xwalk!$A$1:$B$66,2,FALSE)</f>
        <v>Chinese Taipei</v>
      </c>
      <c r="C40" s="30">
        <f>VLOOKUP(A40,'Corr-across country'!$B$2:$N$66,2,FALSE)</f>
        <v>559.82479620150173</v>
      </c>
      <c r="D40" s="31">
        <f>VLOOKUP($A40,'Corr-across country'!$B$2:$N$66,8,FALSE)</f>
        <v>3.7649289711881821</v>
      </c>
      <c r="E40" s="31">
        <f>VLOOKUP($A40,'Corr-across country'!$B$2:$N$66,12,FALSE)</f>
        <v>1.7385438323633</v>
      </c>
      <c r="F40" s="31">
        <f>VLOOKUP($A40,'Corr-across country'!$B$2:$N$66,10,FALSE)</f>
        <v>2.0261605537632756</v>
      </c>
      <c r="G40" s="32">
        <v>0.59930649954676019</v>
      </c>
      <c r="H40" s="32">
        <v>0</v>
      </c>
      <c r="I40" s="32">
        <v>0.56981439598402006</v>
      </c>
      <c r="J40" s="32">
        <v>0</v>
      </c>
      <c r="K40" s="32">
        <v>-0.14915296004992948</v>
      </c>
      <c r="L40" s="32">
        <v>1.2578168853336091E-19</v>
      </c>
      <c r="M40" s="32">
        <f t="shared" si="0"/>
        <v>-2.9492103562740124E-2</v>
      </c>
    </row>
    <row r="41" spans="1:13" x14ac:dyDescent="0.2">
      <c r="A41" t="s">
        <v>63</v>
      </c>
      <c r="B41" s="3" t="str">
        <f>VLOOKUP(A41,xwalk!$A$1:$B$66,2,FALSE)</f>
        <v>United States of America</v>
      </c>
      <c r="C41" s="30">
        <f>VLOOKUP(A41,'Corr-across country'!$B$2:$N$66,2,FALSE)</f>
        <v>481.36678627921356</v>
      </c>
      <c r="D41" s="31">
        <f>VLOOKUP($A41,'Corr-across country'!$B$2:$N$66,8,FALSE)</f>
        <v>3.5290970399834225</v>
      </c>
      <c r="E41" s="31">
        <f>VLOOKUP($A41,'Corr-across country'!$B$2:$N$66,12,FALSE)</f>
        <v>2.36969303935552</v>
      </c>
      <c r="F41" s="31">
        <f>VLOOKUP($A41,'Corr-across country'!$B$2:$N$66,10,FALSE)</f>
        <v>1.1601678398652231</v>
      </c>
      <c r="G41" s="32">
        <v>0.52814019838490778</v>
      </c>
      <c r="H41" s="32">
        <v>3.0905591478773245E-212</v>
      </c>
      <c r="I41" s="32">
        <v>0.50525152466820289</v>
      </c>
      <c r="J41" s="32">
        <v>1.4030633331016634E-194</v>
      </c>
      <c r="K41" s="32">
        <v>-3.2587902928980839E-2</v>
      </c>
      <c r="L41" s="32">
        <v>0.10408751480937975</v>
      </c>
      <c r="M41" s="32">
        <f t="shared" si="0"/>
        <v>-2.2888673716704888E-2</v>
      </c>
    </row>
    <row r="42" spans="1:13" x14ac:dyDescent="0.2">
      <c r="A42" t="s">
        <v>17</v>
      </c>
      <c r="B42" s="3" t="str">
        <f>VLOOKUP(A42,xwalk!$A$1:$B$66,2,FALSE)</f>
        <v>Estonia</v>
      </c>
      <c r="C42" s="30">
        <f>VLOOKUP(A42,'Corr-across country'!$B$2:$N$66,2,FALSE)</f>
        <v>520.54552167679503</v>
      </c>
      <c r="D42" s="31">
        <f>VLOOKUP($A42,'Corr-across country'!$B$2:$N$66,8,FALSE)</f>
        <v>3.7014041203607264</v>
      </c>
      <c r="E42" s="31">
        <f>VLOOKUP($A42,'Corr-across country'!$B$2:$N$66,12,FALSE)</f>
        <v>2.0744523734489682</v>
      </c>
      <c r="F42" s="31">
        <f>VLOOKUP($A42,'Corr-across country'!$B$2:$N$66,10,FALSE)</f>
        <v>1.6269811229628481</v>
      </c>
      <c r="G42" s="32">
        <v>0.37860772365414874</v>
      </c>
      <c r="H42" s="32">
        <v>1.4079208301761218E-112</v>
      </c>
      <c r="I42" s="32">
        <v>0.35672498064811897</v>
      </c>
      <c r="J42" s="32">
        <v>9.5856130716580643E-69</v>
      </c>
      <c r="K42" s="32">
        <v>-7.0483116588241954E-2</v>
      </c>
      <c r="L42" s="32">
        <v>5.4190844543037251E-3</v>
      </c>
      <c r="M42" s="32">
        <f t="shared" si="0"/>
        <v>-2.188274300602977E-2</v>
      </c>
    </row>
    <row r="43" spans="1:13" x14ac:dyDescent="0.2">
      <c r="A43" t="s">
        <v>54</v>
      </c>
      <c r="B43" s="3" t="str">
        <f>VLOOKUP(A43,xwalk!$A$1:$B$66,2,FALSE)</f>
        <v>Serbia</v>
      </c>
      <c r="C43" s="30">
        <f>VLOOKUP(A43,'Corr-across country'!$B$2:$N$66,2,FALSE)</f>
        <v>448.85913024759969</v>
      </c>
      <c r="D43" s="31">
        <f>VLOOKUP($A43,'Corr-across country'!$B$2:$N$66,8,FALSE)</f>
        <v>3.7817764080281679</v>
      </c>
      <c r="E43" s="31">
        <f>VLOOKUP($A43,'Corr-across country'!$B$2:$N$66,12,FALSE)</f>
        <v>2.835520522276072</v>
      </c>
      <c r="F43" s="31">
        <f>VLOOKUP($A43,'Corr-across country'!$B$2:$N$66,10,FALSE)</f>
        <v>0.95042823738407423</v>
      </c>
      <c r="G43" s="32">
        <v>0.43079909775558173</v>
      </c>
      <c r="H43" s="32">
        <v>9.0647990885208808E-96</v>
      </c>
      <c r="I43" s="32">
        <v>0.41171792339882796</v>
      </c>
      <c r="J43" s="32">
        <v>1.2110221397964283E-115</v>
      </c>
      <c r="K43" s="32">
        <v>-6.1574265333831424E-2</v>
      </c>
      <c r="L43" s="32">
        <v>2.6938493532752752E-3</v>
      </c>
      <c r="M43" s="32">
        <f t="shared" si="0"/>
        <v>-1.9081174356753772E-2</v>
      </c>
    </row>
    <row r="44" spans="1:13" x14ac:dyDescent="0.2">
      <c r="A44" t="s">
        <v>6</v>
      </c>
      <c r="B44" s="3" t="str">
        <f>VLOOKUP(A44,xwalk!$A$1:$B$66,2,FALSE)</f>
        <v>Bulgaria</v>
      </c>
      <c r="C44" s="30">
        <f>VLOOKUP(A44,'Corr-across country'!$B$2:$N$66,2,FALSE)</f>
        <v>438.7382598774164</v>
      </c>
      <c r="D44" s="31">
        <f>VLOOKUP($A44,'Corr-across country'!$B$2:$N$66,8,FALSE)</f>
        <v>3.593580882708908</v>
      </c>
      <c r="E44" s="31">
        <f>VLOOKUP($A44,'Corr-across country'!$B$2:$N$66,12,FALSE)</f>
        <v>2.5995197442242159</v>
      </c>
      <c r="F44" s="31">
        <f>VLOOKUP($A44,'Corr-across country'!$B$2:$N$66,10,FALSE)</f>
        <v>0.99922859877793779</v>
      </c>
      <c r="G44" s="32">
        <v>0.46802877479269456</v>
      </c>
      <c r="H44" s="32">
        <v>4.3894887794056063E-112</v>
      </c>
      <c r="I44" s="32">
        <v>0.45016889415371097</v>
      </c>
      <c r="J44" s="32">
        <v>9.988194444942464E-117</v>
      </c>
      <c r="K44" s="32">
        <v>-6.7226770623728213E-2</v>
      </c>
      <c r="L44" s="32">
        <v>1.3744975297535873E-3</v>
      </c>
      <c r="M44" s="32">
        <f t="shared" si="0"/>
        <v>-1.7859880638983583E-2</v>
      </c>
    </row>
    <row r="45" spans="1:13" x14ac:dyDescent="0.2">
      <c r="A45" t="s">
        <v>16</v>
      </c>
      <c r="B45" s="3" t="str">
        <f>VLOOKUP(A45,xwalk!$A$1:$B$66,2,FALSE)</f>
        <v>Spain</v>
      </c>
      <c r="C45" s="30">
        <f>VLOOKUP(A45,'Corr-across country'!$B$2:$N$66,2,FALSE)</f>
        <v>484.31929780196191</v>
      </c>
      <c r="D45" s="31">
        <f>VLOOKUP($A45,'Corr-across country'!$B$2:$N$66,8,FALSE)</f>
        <v>3.4836596192377201</v>
      </c>
      <c r="E45" s="31">
        <f>VLOOKUP($A45,'Corr-across country'!$B$2:$N$66,12,FALSE)</f>
        <v>1.6493927739119063</v>
      </c>
      <c r="F45" s="31">
        <f>VLOOKUP($A45,'Corr-across country'!$B$2:$N$66,10,FALSE)</f>
        <v>1.833165071887557</v>
      </c>
      <c r="G45" s="32">
        <v>0.55097776568385837</v>
      </c>
      <c r="H45" s="32">
        <v>0</v>
      </c>
      <c r="I45" s="32">
        <v>0.53394847009025082</v>
      </c>
      <c r="J45" s="32">
        <v>0</v>
      </c>
      <c r="K45" s="32">
        <v>-0.13610427117272672</v>
      </c>
      <c r="L45" s="32">
        <v>4.7972287841817993E-15</v>
      </c>
      <c r="M45" s="32">
        <f t="shared" si="0"/>
        <v>-1.7029295593607552E-2</v>
      </c>
    </row>
    <row r="46" spans="1:13" x14ac:dyDescent="0.2">
      <c r="A46" t="s">
        <v>29</v>
      </c>
      <c r="B46" s="3" t="str">
        <f>VLOOKUP(A46,xwalk!$A$1:$B$66,2,FALSE)</f>
        <v>Italy</v>
      </c>
      <c r="C46" s="30">
        <f>VLOOKUP(A46,'Corr-across country'!$B$2:$N$66,2,FALSE)</f>
        <v>485.32118101256566</v>
      </c>
      <c r="D46" s="31">
        <f>VLOOKUP($A46,'Corr-across country'!$B$2:$N$66,8,FALSE)</f>
        <v>3.5852927981620426</v>
      </c>
      <c r="E46" s="31">
        <f>VLOOKUP($A46,'Corr-across country'!$B$2:$N$66,12,FALSE)</f>
        <v>2.3948406015316039</v>
      </c>
      <c r="F46" s="31">
        <f>VLOOKUP($A46,'Corr-across country'!$B$2:$N$66,10,FALSE)</f>
        <v>1.191095775258401</v>
      </c>
      <c r="G46" s="32">
        <v>0.50003585138479367</v>
      </c>
      <c r="H46" s="32">
        <v>0</v>
      </c>
      <c r="I46" s="32">
        <v>0.48565124758640166</v>
      </c>
      <c r="J46" s="32">
        <v>0</v>
      </c>
      <c r="K46" s="32">
        <v>-6.4902293002297037E-2</v>
      </c>
      <c r="L46" s="32">
        <v>1.269721091002174E-8</v>
      </c>
      <c r="M46" s="32">
        <f t="shared" si="0"/>
        <v>-1.4384603798392015E-2</v>
      </c>
    </row>
    <row r="47" spans="1:13" x14ac:dyDescent="0.2">
      <c r="A47" t="s">
        <v>35</v>
      </c>
      <c r="B47" s="3" t="str">
        <f>VLOOKUP(A47,xwalk!$A$1:$B$66,2,FALSE)</f>
        <v>Lithuania</v>
      </c>
      <c r="C47" s="30">
        <f>VLOOKUP(A47,'Corr-across country'!$B$2:$N$66,2,FALSE)</f>
        <v>478.82327743335418</v>
      </c>
      <c r="D47" s="31">
        <f>VLOOKUP($A47,'Corr-across country'!$B$2:$N$66,8,FALSE)</f>
        <v>3.2267515086683121</v>
      </c>
      <c r="E47" s="31">
        <f>VLOOKUP($A47,'Corr-across country'!$B$2:$N$66,12,FALSE)</f>
        <v>2.176234672606427</v>
      </c>
      <c r="F47" s="31">
        <f>VLOOKUP($A47,'Corr-across country'!$B$2:$N$66,10,FALSE)</f>
        <v>1.05135444608913</v>
      </c>
      <c r="G47" s="32">
        <v>0.46263237035599503</v>
      </c>
      <c r="H47" s="32">
        <v>1.8378566211036494E-163</v>
      </c>
      <c r="I47" s="32">
        <v>0.44850443200350387</v>
      </c>
      <c r="J47" s="32">
        <v>4.6188747979591982E-170</v>
      </c>
      <c r="K47" s="32">
        <v>-7.7467689888841118E-2</v>
      </c>
      <c r="L47" s="32">
        <v>2.9912412820989708E-5</v>
      </c>
      <c r="M47" s="32">
        <f t="shared" si="0"/>
        <v>-1.4127938352491154E-2</v>
      </c>
    </row>
    <row r="48" spans="1:13" x14ac:dyDescent="0.2">
      <c r="A48" t="s">
        <v>18</v>
      </c>
      <c r="B48" s="3" t="str">
        <f>VLOOKUP(A48,xwalk!$A$1:$B$66,2,FALSE)</f>
        <v>Finland</v>
      </c>
      <c r="C48" s="30">
        <f>VLOOKUP(A48,'Corr-across country'!$B$2:$N$66,2,FALSE)</f>
        <v>518.75033528297615</v>
      </c>
      <c r="D48" s="31">
        <f>VLOOKUP($A48,'Corr-across country'!$B$2:$N$66,8,FALSE)</f>
        <v>2.8557897729047301</v>
      </c>
      <c r="E48" s="31">
        <f>VLOOKUP($A48,'Corr-across country'!$B$2:$N$66,12,FALSE)</f>
        <v>1.736230851097432</v>
      </c>
      <c r="F48" s="31">
        <f>VLOOKUP($A48,'Corr-across country'!$B$2:$N$66,10,FALSE)</f>
        <v>1.1194469373098661</v>
      </c>
      <c r="G48" s="32">
        <v>0.47627584096582293</v>
      </c>
      <c r="H48" s="32">
        <v>1.7844240628758831E-213</v>
      </c>
      <c r="I48" s="32">
        <v>0.46848204714883118</v>
      </c>
      <c r="J48" s="32">
        <v>1.9799380248128602E-222</v>
      </c>
      <c r="K48" s="32">
        <v>1.4855550164733521E-2</v>
      </c>
      <c r="L48" s="32">
        <v>0.43367597624557991</v>
      </c>
      <c r="M48" s="32">
        <f t="shared" si="0"/>
        <v>-7.7937938169917453E-3</v>
      </c>
    </row>
    <row r="49" spans="1:13" x14ac:dyDescent="0.2">
      <c r="A49" t="s">
        <v>23</v>
      </c>
      <c r="B49" s="3" t="str">
        <f>VLOOKUP(A49,xwalk!$A$1:$B$66,2,FALSE)</f>
        <v>Croatia</v>
      </c>
      <c r="C49" s="30">
        <f>VLOOKUP(A49,'Corr-across country'!$B$2:$N$66,2,FALSE)</f>
        <v>471.13146075925152</v>
      </c>
      <c r="D49" s="31">
        <f>VLOOKUP($A49,'Corr-across country'!$B$2:$N$66,8,FALSE)</f>
        <v>3.6236507103759594</v>
      </c>
      <c r="E49" s="31">
        <f>VLOOKUP($A49,'Corr-across country'!$B$2:$N$66,12,FALSE)</f>
        <v>2.5212904543648182</v>
      </c>
      <c r="F49" s="31">
        <f>VLOOKUP($A49,'Corr-across country'!$B$2:$N$66,10,FALSE)</f>
        <v>1.102780981579967</v>
      </c>
      <c r="G49" s="32">
        <v>0.47134384282506403</v>
      </c>
      <c r="H49" s="32">
        <v>6.8512308708668325E-143</v>
      </c>
      <c r="I49" s="32">
        <v>0.47136816314289143</v>
      </c>
      <c r="J49" s="32">
        <v>5.1652840976391275E-149</v>
      </c>
      <c r="K49" s="32">
        <v>-8.4555864635716974E-2</v>
      </c>
      <c r="L49" s="32">
        <v>2.1178186219526262E-5</v>
      </c>
      <c r="M49" s="32">
        <f t="shared" si="0"/>
        <v>2.4320317827397631E-5</v>
      </c>
    </row>
    <row r="50" spans="1:13" x14ac:dyDescent="0.2">
      <c r="A50" t="s">
        <v>40</v>
      </c>
      <c r="B50" s="3" t="str">
        <f>VLOOKUP(A50,xwalk!$A$1:$B$66,2,FALSE)</f>
        <v>Montenegro</v>
      </c>
      <c r="C50" s="30">
        <f>VLOOKUP(A50,'Corr-across country'!$B$2:$N$66,2,FALSE)</f>
        <v>409.62661328435456</v>
      </c>
      <c r="D50" s="31">
        <f>VLOOKUP($A50,'Corr-across country'!$B$2:$N$66,8,FALSE)</f>
        <v>3.5210835210183435</v>
      </c>
      <c r="E50" s="31">
        <f>VLOOKUP($A50,'Corr-across country'!$B$2:$N$66,12,FALSE)</f>
        <v>2.8475043186625659</v>
      </c>
      <c r="F50" s="31">
        <f>VLOOKUP($A50,'Corr-across country'!$B$2:$N$66,10,FALSE)</f>
        <v>0.67578490235748623</v>
      </c>
      <c r="G50" s="32">
        <v>0.38653619679693785</v>
      </c>
      <c r="H50" s="32">
        <v>2.7496328772438137E-71</v>
      </c>
      <c r="I50" s="32">
        <v>0.38792904551817387</v>
      </c>
      <c r="J50" s="32">
        <v>2.4279365558907158E-93</v>
      </c>
      <c r="K50" s="32">
        <v>-3.2658876345913301E-2</v>
      </c>
      <c r="L50" s="32">
        <v>0.16195566838122624</v>
      </c>
      <c r="M50" s="32">
        <f t="shared" si="0"/>
        <v>1.3928487212360174E-3</v>
      </c>
    </row>
    <row r="51" spans="1:13" x14ac:dyDescent="0.2">
      <c r="A51" t="s">
        <v>50</v>
      </c>
      <c r="B51" s="3" t="str">
        <f>VLOOKUP(A51,xwalk!$A$1:$B$66,2,FALSE)</f>
        <v>Perm(Russian Federation)</v>
      </c>
      <c r="C51" s="30">
        <f>VLOOKUP(A51,'Corr-across country'!$B$2:$N$66,2,FALSE)</f>
        <v>483.58003080303263</v>
      </c>
      <c r="D51" s="31">
        <f>VLOOKUP($A51,'Corr-across country'!$B$2:$N$66,8,FALSE)</f>
        <v>3.7426984102790408</v>
      </c>
      <c r="E51" s="31">
        <f>VLOOKUP($A51,'Corr-across country'!$B$2:$N$66,12,FALSE)</f>
        <v>2.5022190962806841</v>
      </c>
      <c r="F51" s="31">
        <f>VLOOKUP($A51,'Corr-across country'!$B$2:$N$66,10,FALSE)</f>
        <v>1.2467163541007491</v>
      </c>
      <c r="G51" s="32">
        <v>0.37239292731112561</v>
      </c>
      <c r="H51" s="32">
        <v>1.2208522146374652E-26</v>
      </c>
      <c r="I51" s="32">
        <v>0.37515632232674001</v>
      </c>
      <c r="J51" s="32">
        <v>8.3640961949369016E-40</v>
      </c>
      <c r="K51" s="32">
        <v>-0.12826095763854189</v>
      </c>
      <c r="L51" s="32">
        <v>3.2424543994067599E-5</v>
      </c>
      <c r="M51" s="32">
        <f t="shared" si="0"/>
        <v>2.7633950156144005E-3</v>
      </c>
    </row>
    <row r="52" spans="1:13" x14ac:dyDescent="0.2">
      <c r="A52" t="s">
        <v>36</v>
      </c>
      <c r="B52" s="3" t="str">
        <f>VLOOKUP(A52,xwalk!$A$1:$B$66,2,FALSE)</f>
        <v>Luxembourg</v>
      </c>
      <c r="C52" s="30">
        <f>VLOOKUP(A52,'Corr-across country'!$B$2:$N$66,2,FALSE)</f>
        <v>489.84509803719658</v>
      </c>
      <c r="D52" s="31">
        <f>VLOOKUP($A52,'Corr-across country'!$B$2:$N$66,8,FALSE)</f>
        <v>2.9752263993126959</v>
      </c>
      <c r="E52" s="31">
        <f>VLOOKUP($A52,'Corr-across country'!$B$2:$N$66,12,FALSE)</f>
        <v>2.5025781656770651</v>
      </c>
      <c r="F52" s="31">
        <f>VLOOKUP($A52,'Corr-across country'!$B$2:$N$66,10,FALSE)</f>
        <v>0.47118623150480571</v>
      </c>
      <c r="G52" s="32">
        <v>0.46181471075690123</v>
      </c>
      <c r="H52" s="32">
        <v>7.157538938661163E-201</v>
      </c>
      <c r="I52" s="32">
        <v>0.47200411129742792</v>
      </c>
      <c r="J52" s="32">
        <v>3.7012609215821572E-219</v>
      </c>
      <c r="K52" s="32">
        <v>-9.8528099177700619E-3</v>
      </c>
      <c r="L52" s="32">
        <v>0.65078247177032011</v>
      </c>
      <c r="M52" s="32">
        <f t="shared" si="0"/>
        <v>1.0189400540526694E-2</v>
      </c>
    </row>
    <row r="53" spans="1:13" x14ac:dyDescent="0.2">
      <c r="A53" t="s">
        <v>47</v>
      </c>
      <c r="B53" s="3" t="str">
        <f>VLOOKUP(A53,xwalk!$A$1:$B$66,2,FALSE)</f>
        <v>Portugal</v>
      </c>
      <c r="C53" s="30">
        <f>VLOOKUP(A53,'Corr-across country'!$B$2:$N$66,2,FALSE)</f>
        <v>487.06318134390733</v>
      </c>
      <c r="D53" s="31">
        <f>VLOOKUP($A53,'Corr-across country'!$B$2:$N$66,8,FALSE)</f>
        <v>3.4221616855071781</v>
      </c>
      <c r="E53" s="31">
        <f>VLOOKUP($A53,'Corr-across country'!$B$2:$N$66,12,FALSE)</f>
        <v>2.440984588405648</v>
      </c>
      <c r="F53" s="31">
        <f>VLOOKUP($A53,'Corr-across country'!$B$2:$N$66,10,FALSE)</f>
        <v>0.98064866089659297</v>
      </c>
      <c r="G53" s="32">
        <v>0.5330473395166454</v>
      </c>
      <c r="H53" s="32">
        <v>2.3215197090651081E-242</v>
      </c>
      <c r="I53" s="32">
        <v>0.54546907328966587</v>
      </c>
      <c r="J53" s="32">
        <v>0</v>
      </c>
      <c r="K53" s="32">
        <v>-0.11572140886299956</v>
      </c>
      <c r="L53" s="32">
        <v>3.0741088325229386E-10</v>
      </c>
      <c r="M53" s="32">
        <f t="shared" si="0"/>
        <v>1.2421733773020471E-2</v>
      </c>
    </row>
    <row r="54" spans="1:13" x14ac:dyDescent="0.2">
      <c r="A54" t="s">
        <v>32</v>
      </c>
      <c r="B54" s="3" t="str">
        <f>VLOOKUP(A54,xwalk!$A$1:$B$66,2,FALSE)</f>
        <v>Kazakhstan</v>
      </c>
      <c r="C54" s="30">
        <f>VLOOKUP(A54,'Corr-across country'!$B$2:$N$66,2,FALSE)</f>
        <v>431.79840850507571</v>
      </c>
      <c r="D54" s="31">
        <f>VLOOKUP($A54,'Corr-across country'!$B$2:$N$66,8,FALSE)</f>
        <v>3.7276892381779634</v>
      </c>
      <c r="E54" s="31">
        <f>VLOOKUP($A54,'Corr-across country'!$B$2:$N$66,12,FALSE)</f>
        <v>3.032022797057945</v>
      </c>
      <c r="F54" s="31">
        <f>VLOOKUP($A54,'Corr-across country'!$B$2:$N$66,10,FALSE)</f>
        <v>0.70518240883972172</v>
      </c>
      <c r="G54" s="32">
        <v>0.28751928263476961</v>
      </c>
      <c r="H54" s="32">
        <v>2.6637741374231175E-39</v>
      </c>
      <c r="I54" s="32">
        <v>0.30022171832418282</v>
      </c>
      <c r="J54" s="32">
        <v>5.9036570814712694E-34</v>
      </c>
      <c r="K54" s="32">
        <v>-4.101970117569978E-2</v>
      </c>
      <c r="L54" s="32">
        <v>0.11494521587941679</v>
      </c>
      <c r="M54" s="32">
        <f t="shared" si="0"/>
        <v>1.2702435689413205E-2</v>
      </c>
    </row>
    <row r="55" spans="1:13" x14ac:dyDescent="0.2">
      <c r="A55" t="s">
        <v>4</v>
      </c>
      <c r="B55" s="3" t="str">
        <f>VLOOKUP(A55,xwalk!$A$1:$B$66,2,FALSE)</f>
        <v>Austria</v>
      </c>
      <c r="C55" s="30">
        <f>VLOOKUP(A55,'Corr-across country'!$B$2:$N$66,2,FALSE)</f>
        <v>505.54074324980269</v>
      </c>
      <c r="D55" s="31">
        <f>VLOOKUP($A55,'Corr-across country'!$B$2:$N$66,8,FALSE)</f>
        <v>3.1053695389729317</v>
      </c>
      <c r="E55" s="31">
        <f>VLOOKUP($A55,'Corr-across country'!$B$2:$N$66,12,FALSE)</f>
        <v>1.9984384022711472</v>
      </c>
      <c r="F55" s="31">
        <f>VLOOKUP($A55,'Corr-across country'!$B$2:$N$66,10,FALSE)</f>
        <v>1.1068464469078061</v>
      </c>
      <c r="G55" s="32">
        <v>0.54604036673816703</v>
      </c>
      <c r="H55" s="32">
        <v>9.0619471724826011E-183</v>
      </c>
      <c r="I55" s="32">
        <v>0.56059964436201148</v>
      </c>
      <c r="J55" s="32">
        <v>2.3753392608896169E-256</v>
      </c>
      <c r="K55" s="32">
        <v>-0.14820575251926943</v>
      </c>
      <c r="L55" s="32">
        <v>7.3025970645079716E-16</v>
      </c>
      <c r="M55" s="32">
        <f t="shared" si="0"/>
        <v>1.4559277623844458E-2</v>
      </c>
    </row>
    <row r="56" spans="1:13" x14ac:dyDescent="0.2">
      <c r="A56" t="s">
        <v>0</v>
      </c>
      <c r="B56" s="3" t="str">
        <f>VLOOKUP(A56,xwalk!$A$1:$B$66,2,FALSE)</f>
        <v>Albania</v>
      </c>
      <c r="C56" s="30">
        <f>VLOOKUP(A56,'Corr-across country'!$B$2:$N$66,2,FALSE)</f>
        <v>394.32933335631412</v>
      </c>
      <c r="D56" s="31">
        <f>VLOOKUP($A56,'Corr-across country'!$B$2:$N$66,8,FALSE)</f>
        <v>3.8585498182175648</v>
      </c>
      <c r="E56" s="31">
        <f>VLOOKUP($A56,'Corr-across country'!$B$2:$N$66,12,FALSE)</f>
        <v>3.3745554892968865</v>
      </c>
      <c r="F56" s="31">
        <f>VLOOKUP($A56,'Corr-across country'!$B$2:$N$66,10,FALSE)</f>
        <v>0.48853739259251577</v>
      </c>
      <c r="G56" s="32">
        <v>-1.128745638522716E-2</v>
      </c>
      <c r="H56" s="32">
        <v>0.66781916071144898</v>
      </c>
      <c r="I56" s="32">
        <v>1.1908987736321562E-2</v>
      </c>
      <c r="J56" s="32">
        <v>0.66752871405469505</v>
      </c>
      <c r="K56" s="32">
        <v>-2.1059656130715421E-2</v>
      </c>
      <c r="L56" s="32">
        <v>0.42093580972801492</v>
      </c>
      <c r="M56" s="32">
        <f t="shared" si="0"/>
        <v>2.3196444121548723E-2</v>
      </c>
    </row>
    <row r="57" spans="1:13" x14ac:dyDescent="0.2">
      <c r="A57" t="s">
        <v>56</v>
      </c>
      <c r="B57" s="3" t="str">
        <f>VLOOKUP(A57,xwalk!$A$1:$B$66,2,FALSE)</f>
        <v>Slovenia</v>
      </c>
      <c r="C57" s="30">
        <f>VLOOKUP(A57,'Corr-across country'!$B$2:$N$66,2,FALSE)</f>
        <v>501.12742239095326</v>
      </c>
      <c r="D57" s="31">
        <f>VLOOKUP($A57,'Corr-across country'!$B$2:$N$66,8,FALSE)</f>
        <v>3.6453186308924694</v>
      </c>
      <c r="E57" s="31">
        <f>VLOOKUP($A57,'Corr-across country'!$B$2:$N$66,12,FALSE)</f>
        <v>2.4606763301422121</v>
      </c>
      <c r="F57" s="31">
        <f>VLOOKUP($A57,'Corr-across country'!$B$2:$N$66,10,FALSE)</f>
        <v>1.1850988536103779</v>
      </c>
      <c r="G57" s="32">
        <v>0.45914724049235628</v>
      </c>
      <c r="H57" s="32">
        <v>2.1044370770461462E-149</v>
      </c>
      <c r="I57" s="32">
        <v>0.48554626580417648</v>
      </c>
      <c r="J57" s="32">
        <v>4.0321471367307257E-182</v>
      </c>
      <c r="K57" s="32">
        <v>-0.10274169823374349</v>
      </c>
      <c r="L57" s="32">
        <v>3.236298583788775E-5</v>
      </c>
      <c r="M57" s="32">
        <f t="shared" si="0"/>
        <v>2.6399025311820201E-2</v>
      </c>
    </row>
    <row r="58" spans="1:13" x14ac:dyDescent="0.2">
      <c r="A58" t="s">
        <v>14</v>
      </c>
      <c r="B58" s="3" t="str">
        <f>VLOOKUP(A58,xwalk!$A$1:$B$66,2,FALSE)</f>
        <v>Germany</v>
      </c>
      <c r="C58" s="30">
        <f>VLOOKUP(A58,'Corr-across country'!$B$2:$N$66,2,FALSE)</f>
        <v>513.52505581992546</v>
      </c>
      <c r="D58" s="31">
        <f>VLOOKUP($A58,'Corr-across country'!$B$2:$N$66,8,FALSE)</f>
        <v>3.2298360613634181</v>
      </c>
      <c r="E58" s="31">
        <f>VLOOKUP($A58,'Corr-across country'!$B$2:$N$66,12,FALSE)</f>
        <v>2.0298222376723891</v>
      </c>
      <c r="F58" s="31">
        <f>VLOOKUP($A58,'Corr-across country'!$B$2:$N$66,10,FALSE)</f>
        <v>1.200693302523594</v>
      </c>
      <c r="G58" s="32">
        <v>0.55984998476947889</v>
      </c>
      <c r="H58" s="32">
        <v>5.5361570997348955E-301</v>
      </c>
      <c r="I58" s="32">
        <v>0.59022448978091668</v>
      </c>
      <c r="J58" s="32">
        <v>2.3222097842335093E-258</v>
      </c>
      <c r="K58" s="32">
        <v>-0.16004138480563312</v>
      </c>
      <c r="L58" s="32">
        <v>6.9141558178994174E-14</v>
      </c>
      <c r="M58" s="32">
        <f t="shared" si="0"/>
        <v>3.0374505011437791E-2</v>
      </c>
    </row>
    <row r="59" spans="1:13" x14ac:dyDescent="0.2">
      <c r="A59" t="s">
        <v>24</v>
      </c>
      <c r="B59" s="3" t="str">
        <f>VLOOKUP(A59,xwalk!$A$1:$B$66,2,FALSE)</f>
        <v>Hungary</v>
      </c>
      <c r="C59" s="30">
        <f>VLOOKUP(A59,'Corr-across country'!$B$2:$N$66,2,FALSE)</f>
        <v>477.04445501549026</v>
      </c>
      <c r="D59" s="31">
        <f>VLOOKUP($A59,'Corr-across country'!$B$2:$N$66,8,FALSE)</f>
        <v>3.6029496255316724</v>
      </c>
      <c r="E59" s="31">
        <f>VLOOKUP($A59,'Corr-across country'!$B$2:$N$66,12,FALSE)</f>
        <v>2.0772777051233926</v>
      </c>
      <c r="F59" s="31">
        <f>VLOOKUP($A59,'Corr-across country'!$B$2:$N$66,10,FALSE)</f>
        <v>1.5266930554687013</v>
      </c>
      <c r="G59" s="32">
        <v>0.54865960363414834</v>
      </c>
      <c r="H59" s="32">
        <v>1.1098716061066239E-152</v>
      </c>
      <c r="I59" s="32">
        <v>0.58909134771330707</v>
      </c>
      <c r="J59" s="32">
        <v>7.6235142847938756E-238</v>
      </c>
      <c r="K59" s="32">
        <v>-0.21917599813411673</v>
      </c>
      <c r="L59" s="32">
        <v>4.1506763911096689E-29</v>
      </c>
      <c r="M59" s="32">
        <f t="shared" si="0"/>
        <v>4.0431744079158727E-2</v>
      </c>
    </row>
    <row r="60" spans="1:13" x14ac:dyDescent="0.2">
      <c r="A60" t="s">
        <v>61</v>
      </c>
      <c r="B60" s="3" t="str">
        <f>VLOOKUP(A60,xwalk!$A$1:$B$66,2,FALSE)</f>
        <v>Turkey</v>
      </c>
      <c r="C60" s="30">
        <f>VLOOKUP(A60,'Corr-across country'!$B$2:$N$66,2,FALSE)</f>
        <v>447.98441497895749</v>
      </c>
      <c r="D60" s="31">
        <f>VLOOKUP($A60,'Corr-across country'!$B$2:$N$66,8,FALSE)</f>
        <v>3.729993377568213</v>
      </c>
      <c r="E60" s="31">
        <f>VLOOKUP($A60,'Corr-across country'!$B$2:$N$66,12,FALSE)</f>
        <v>2.4301410984251541</v>
      </c>
      <c r="F60" s="31">
        <f>VLOOKUP($A60,'Corr-across country'!$B$2:$N$66,10,FALSE)</f>
        <v>1.3026852811227649</v>
      </c>
      <c r="G60" s="32">
        <v>0.41914522653975306</v>
      </c>
      <c r="H60" s="32">
        <v>5.4902994872514382E-94</v>
      </c>
      <c r="I60" s="32">
        <v>0.46506658134660506</v>
      </c>
      <c r="J60" s="32">
        <v>1.8736185386614497E-95</v>
      </c>
      <c r="K60" s="32">
        <v>-0.1829621226206678</v>
      </c>
      <c r="L60" s="32">
        <v>3.0448285207588795E-15</v>
      </c>
      <c r="M60" s="32">
        <f t="shared" si="0"/>
        <v>4.5921354806851999E-2</v>
      </c>
    </row>
    <row r="61" spans="1:13" x14ac:dyDescent="0.2">
      <c r="A61" t="s">
        <v>25</v>
      </c>
      <c r="B61" s="3" t="str">
        <f>VLOOKUP(A61,xwalk!$A$1:$B$66,2,FALSE)</f>
        <v>Indonesia</v>
      </c>
      <c r="C61" s="30">
        <f>VLOOKUP(A61,'Corr-across country'!$B$2:$N$66,2,FALSE)</f>
        <v>375.11445168174816</v>
      </c>
      <c r="D61" s="31">
        <f>VLOOKUP($A61,'Corr-across country'!$B$2:$N$66,8,FALSE)</f>
        <v>3.0666574299222109</v>
      </c>
      <c r="E61" s="31">
        <f>VLOOKUP($A61,'Corr-across country'!$B$2:$N$66,12,FALSE)</f>
        <v>2.8936768841570171</v>
      </c>
      <c r="F61" s="31">
        <f>VLOOKUP($A61,'Corr-across country'!$B$2:$N$66,10,FALSE)</f>
        <v>0.1697499460747483</v>
      </c>
      <c r="G61" s="32">
        <v>0.31338382675764476</v>
      </c>
      <c r="H61" s="32">
        <v>7.5319423821585924E-17</v>
      </c>
      <c r="I61" s="32">
        <v>0.36810346387424708</v>
      </c>
      <c r="J61" s="32">
        <v>1.8631858795298047E-32</v>
      </c>
      <c r="K61" s="32">
        <v>4.8645269415765607E-3</v>
      </c>
      <c r="L61" s="32">
        <v>0.88457708459684814</v>
      </c>
      <c r="M61" s="32">
        <f t="shared" si="0"/>
        <v>5.4719637116602327E-2</v>
      </c>
    </row>
    <row r="62" spans="1:13" x14ac:dyDescent="0.2">
      <c r="A62" t="s">
        <v>19</v>
      </c>
      <c r="B62" s="3" t="str">
        <f>VLOOKUP(A62,xwalk!$A$1:$B$66,2,FALSE)</f>
        <v>France</v>
      </c>
      <c r="C62" s="30">
        <f>VLOOKUP(A62,'Corr-across country'!$B$2:$N$66,2,FALSE)</f>
        <v>494.98467432063057</v>
      </c>
      <c r="D62" s="31">
        <f>VLOOKUP($A62,'Corr-across country'!$B$2:$N$66,8,FALSE)</f>
        <v>3.3871874923074068</v>
      </c>
      <c r="E62" s="31">
        <f>VLOOKUP($A62,'Corr-across country'!$B$2:$N$66,12,FALSE)</f>
        <v>2.129967664035715</v>
      </c>
      <c r="F62" s="31">
        <f>VLOOKUP($A62,'Corr-across country'!$B$2:$N$66,10,FALSE)</f>
        <v>1.257289563565644</v>
      </c>
      <c r="G62" s="32">
        <v>0.50702536722496094</v>
      </c>
      <c r="H62" s="32">
        <v>7.1496287083774539E-159</v>
      </c>
      <c r="I62" s="32">
        <v>0.56852431210933518</v>
      </c>
      <c r="J62" s="32">
        <v>4.016946861265882E-264</v>
      </c>
      <c r="K62" s="32">
        <v>-0.20365273549107901</v>
      </c>
      <c r="L62" s="32">
        <v>4.3808156313092343E-19</v>
      </c>
      <c r="M62" s="32">
        <f t="shared" si="0"/>
        <v>6.149894488437424E-2</v>
      </c>
    </row>
    <row r="63" spans="1:13" x14ac:dyDescent="0.2">
      <c r="A63" t="s">
        <v>9</v>
      </c>
      <c r="B63" s="3" t="str">
        <f>VLOOKUP(A63,xwalk!$A$1:$B$66,2,FALSE)</f>
        <v>Switzerland</v>
      </c>
      <c r="C63" s="30">
        <f>VLOOKUP(A63,'Corr-across country'!$B$2:$N$66,2,FALSE)</f>
        <v>530.93100395040528</v>
      </c>
      <c r="D63" s="31">
        <f>VLOOKUP($A63,'Corr-across country'!$B$2:$N$66,8,FALSE)</f>
        <v>2.9416656580885654</v>
      </c>
      <c r="E63" s="31">
        <f>VLOOKUP($A63,'Corr-across country'!$B$2:$N$66,12,FALSE)</f>
        <v>2.0714710540766581</v>
      </c>
      <c r="F63" s="31">
        <f>VLOOKUP($A63,'Corr-across country'!$B$2:$N$66,10,FALSE)</f>
        <v>0.87034700389579001</v>
      </c>
      <c r="G63" s="32">
        <v>0.49856189438477649</v>
      </c>
      <c r="H63" s="32">
        <v>3.1010262659652309E-184</v>
      </c>
      <c r="I63" s="32">
        <v>0.57189355741898462</v>
      </c>
      <c r="J63" s="32">
        <v>0</v>
      </c>
      <c r="K63" s="32">
        <v>-0.15135611768698054</v>
      </c>
      <c r="L63" s="32">
        <v>4.1866518654578829E-21</v>
      </c>
      <c r="M63" s="32">
        <f t="shared" si="0"/>
        <v>7.3331663034208128E-2</v>
      </c>
    </row>
    <row r="64" spans="1:13" x14ac:dyDescent="0.2">
      <c r="A64" t="s">
        <v>52</v>
      </c>
      <c r="B64" s="3" t="str">
        <f>VLOOKUP(A64,xwalk!$A$1:$B$66,2,FALSE)</f>
        <v>Russian Federation</v>
      </c>
      <c r="C64" s="30">
        <f>VLOOKUP(A64,'Corr-across country'!$B$2:$N$66,2,FALSE)</f>
        <v>482.16941566331155</v>
      </c>
      <c r="D64" s="31">
        <f>VLOOKUP($A64,'Corr-across country'!$B$2:$N$66,8,FALSE)</f>
        <v>3.7902673399622686</v>
      </c>
      <c r="E64" s="31">
        <f>VLOOKUP($A64,'Corr-across country'!$B$2:$N$66,12,FALSE)</f>
        <v>2.5792622286915758</v>
      </c>
      <c r="F64" s="31">
        <f>VLOOKUP($A64,'Corr-across country'!$B$2:$N$66,10,FALSE)</f>
        <v>1.2129363153923762</v>
      </c>
      <c r="G64" s="32">
        <v>0.30135623519356275</v>
      </c>
      <c r="H64" s="32">
        <v>3.1097409980843248E-38</v>
      </c>
      <c r="I64" s="32">
        <v>0.3820510653903732</v>
      </c>
      <c r="J64" s="32">
        <v>2.0182474347171895E-101</v>
      </c>
      <c r="K64" s="32">
        <v>-0.17757786624873784</v>
      </c>
      <c r="L64" s="32">
        <v>7.7584977472808387E-21</v>
      </c>
      <c r="M64" s="32">
        <f t="shared" si="0"/>
        <v>8.0694830196810452E-2</v>
      </c>
    </row>
    <row r="65" spans="1:13" x14ac:dyDescent="0.2">
      <c r="A65" t="s">
        <v>34</v>
      </c>
      <c r="B65" s="3" t="str">
        <f>VLOOKUP(A65,xwalk!$A$1:$B$66,2,FALSE)</f>
        <v>Liechtenstein</v>
      </c>
      <c r="C65" s="30">
        <f>VLOOKUP(A65,'Corr-across country'!$B$2:$N$66,2,FALSE)</f>
        <v>534.96508297892069</v>
      </c>
      <c r="D65" s="31">
        <f>VLOOKUP($A65,'Corr-across country'!$B$2:$N$66,8,FALSE)</f>
        <v>3.1129986730305159</v>
      </c>
      <c r="E65" s="31">
        <f>VLOOKUP($A65,'Corr-across country'!$B$2:$N$66,12,FALSE)</f>
        <v>2.0520359428008179</v>
      </c>
      <c r="F65" s="31">
        <f>VLOOKUP($A65,'Corr-across country'!$B$2:$N$66,10,FALSE)</f>
        <v>1.0609627290361581</v>
      </c>
      <c r="G65" s="32">
        <v>0.58626402534439315</v>
      </c>
      <c r="H65" s="32">
        <v>4.3229710631898947E-23</v>
      </c>
      <c r="I65" s="32">
        <v>0.68917019548181324</v>
      </c>
      <c r="J65" s="32">
        <v>7.0568810019921739E-89</v>
      </c>
      <c r="K65" s="32">
        <v>-0.24358992988475398</v>
      </c>
      <c r="L65" s="32">
        <v>1.1852096761951307E-3</v>
      </c>
      <c r="M65" s="32">
        <f t="shared" si="0"/>
        <v>0.10290617013742009</v>
      </c>
    </row>
    <row r="66" spans="1:13" x14ac:dyDescent="0.2">
      <c r="A66" t="s">
        <v>27</v>
      </c>
      <c r="B66" s="3" t="str">
        <f>VLOOKUP(A66,xwalk!$A$1:$B$66,2,FALSE)</f>
        <v>Iceland</v>
      </c>
      <c r="C66" s="30">
        <f>VLOOKUP(A66,'Corr-across country'!$B$2:$N$66,2,FALSE)</f>
        <v>492.79569723949663</v>
      </c>
      <c r="D66" s="31">
        <f>VLOOKUP($A66,'Corr-across country'!$B$2:$N$66,8,FALSE)</f>
        <v>2.6150820477613799</v>
      </c>
      <c r="E66" s="31">
        <f>VLOOKUP($A66,'Corr-across country'!$B$2:$N$66,12,FALSE)</f>
        <v>1.722603557420187</v>
      </c>
      <c r="F66" s="31">
        <f>VLOOKUP($A66,'Corr-across country'!$B$2:$N$66,10,FALSE)</f>
        <v>0.88676411410663314</v>
      </c>
      <c r="G66" s="32">
        <v>0.24252524390042007</v>
      </c>
      <c r="H66" s="32">
        <v>8.4681612968015578E-22</v>
      </c>
      <c r="I66" s="32">
        <v>0.40490187058291494</v>
      </c>
      <c r="J66" s="32">
        <v>1.454059972290076E-106</v>
      </c>
      <c r="K66" s="32">
        <v>-8.8720876280109079E-2</v>
      </c>
      <c r="L66" s="32">
        <v>6.6436999060165121E-5</v>
      </c>
      <c r="M66" s="32">
        <f t="shared" si="0"/>
        <v>0.16237662668249486</v>
      </c>
    </row>
    <row r="67" spans="1:13" x14ac:dyDescent="0.2">
      <c r="A67" t="s">
        <v>57</v>
      </c>
      <c r="B67" s="3" t="str">
        <f>VLOOKUP(A67,xwalk!$A$1:$B$66,2,FALSE)</f>
        <v>Sweden</v>
      </c>
      <c r="C67" s="30">
        <f>VLOOKUP(A67,'Corr-across country'!$B$2:$N$66,2,FALSE)</f>
        <v>478.26063590300987</v>
      </c>
      <c r="D67" s="31">
        <f>VLOOKUP($A67,'Corr-across country'!$B$2:$N$66,8,FALSE)</f>
        <v>1.9493616495828172</v>
      </c>
      <c r="E67" s="31">
        <f>VLOOKUP($A67,'Corr-across country'!$B$2:$N$66,12,FALSE)</f>
        <v>1.6241300429946941</v>
      </c>
      <c r="F67" s="31">
        <f>VLOOKUP($A67,'Corr-across country'!$B$2:$N$66,10,FALSE)</f>
        <v>0.3222576597150702</v>
      </c>
      <c r="G67" s="32">
        <v>0.10076809910529377</v>
      </c>
      <c r="H67" s="32">
        <v>7.6766840401567933E-5</v>
      </c>
      <c r="I67" s="32">
        <v>0.36477990650811287</v>
      </c>
      <c r="J67" s="32">
        <v>2.0505349859816672E-68</v>
      </c>
      <c r="K67" s="32">
        <v>-0.11645117701964054</v>
      </c>
      <c r="L67" s="32">
        <v>2.5594652444579241E-11</v>
      </c>
      <c r="M67" s="32">
        <f t="shared" si="0"/>
        <v>0.2640118074028191</v>
      </c>
    </row>
    <row r="68" spans="1:13" x14ac:dyDescent="0.2">
      <c r="B68" s="47"/>
      <c r="C68" s="47"/>
      <c r="D68" s="47"/>
      <c r="E68" s="47"/>
      <c r="F68" s="47"/>
      <c r="G68" s="47"/>
      <c r="H68" s="47"/>
      <c r="I68" s="47"/>
      <c r="J68" s="47"/>
      <c r="K68" s="47"/>
      <c r="L68" s="47"/>
      <c r="M68" s="47"/>
    </row>
    <row r="69" spans="1:13" x14ac:dyDescent="0.2">
      <c r="B69" s="5" t="s">
        <v>226</v>
      </c>
      <c r="C69" s="30">
        <f>AVERAGE(C4:C67)</f>
        <v>473.71679128436386</v>
      </c>
      <c r="D69" s="31">
        <f>AVERAGE(D4:D67)</f>
        <v>3.3663804887009223</v>
      </c>
      <c r="E69" s="31">
        <f>AVERAGE(E4:E67)</f>
        <v>2.3306856063206483</v>
      </c>
      <c r="F69" s="31">
        <f>AVERAGE(F4:F67)</f>
        <v>1.0372554662235196</v>
      </c>
      <c r="G69" s="32">
        <f>AVERAGE(G4:G67)</f>
        <v>0.45832697242124715</v>
      </c>
      <c r="H69" s="32"/>
      <c r="I69" s="32">
        <f>AVERAGE(I4:I67)</f>
        <v>0.4297760168767143</v>
      </c>
      <c r="J69" s="32"/>
      <c r="K69" s="32">
        <f>AVERAGE(K4:K67)</f>
        <v>-2.6837908703890644E-2</v>
      </c>
      <c r="L69" s="32"/>
      <c r="M69" s="32">
        <f>AVERAGE(M4:M67)</f>
        <v>-2.8550955544532925E-2</v>
      </c>
    </row>
    <row r="70" spans="1:13" x14ac:dyDescent="0.2">
      <c r="B70" s="5" t="s">
        <v>227</v>
      </c>
      <c r="C70" s="30">
        <f>MIN(C$4:C$67)</f>
        <v>368.10254712735599</v>
      </c>
      <c r="D70" s="31">
        <f>MIN(D$4:D$67)</f>
        <v>1.9493616495828172</v>
      </c>
      <c r="E70" s="31">
        <f>MIN(E$4:E$67)</f>
        <v>1.4160563058828162</v>
      </c>
      <c r="F70" s="31">
        <f>MIN(F$4:F$67)</f>
        <v>0.1697499460747483</v>
      </c>
      <c r="G70" s="32">
        <f>MIN(G$4:G$67)</f>
        <v>-1.128745638522716E-2</v>
      </c>
      <c r="H70" s="32"/>
      <c r="I70" s="32">
        <f>MIN(I$4:I$67)</f>
        <v>1.1908987736321562E-2</v>
      </c>
      <c r="J70" s="32"/>
      <c r="K70" s="32">
        <f>MIN(K$4:K$67)</f>
        <v>-0.24358992988475398</v>
      </c>
      <c r="L70" s="32"/>
      <c r="M70" s="32">
        <f>MIN(M$4:M$67)</f>
        <v>-0.26880561009681248</v>
      </c>
    </row>
    <row r="71" spans="1:13" x14ac:dyDescent="0.2">
      <c r="B71" s="5" t="s">
        <v>228</v>
      </c>
      <c r="C71" s="30">
        <f>MAX(C$4:C$67)</f>
        <v>612.67553630544353</v>
      </c>
      <c r="D71" s="31">
        <f>MAX(D$4:D$67)</f>
        <v>4.2684889408065994</v>
      </c>
      <c r="E71" s="31">
        <f>MAX(E$4:E$67)</f>
        <v>3.3745554892968865</v>
      </c>
      <c r="F71" s="31">
        <f>MAX(F$4:F$67)</f>
        <v>2.4201731817743024</v>
      </c>
      <c r="G71" s="32">
        <f>MAX(G$4:G$67)</f>
        <v>0.63843425657249053</v>
      </c>
      <c r="H71" s="32"/>
      <c r="I71" s="32">
        <f>MAX(I$4:I$67)</f>
        <v>0.68917019548181324</v>
      </c>
      <c r="J71" s="32"/>
      <c r="K71" s="32">
        <f>MAX(K$4:K$67)</f>
        <v>0.1673417652785939</v>
      </c>
      <c r="L71" s="32"/>
      <c r="M71" s="32">
        <f>MAX(M$4:M$67)</f>
        <v>0.2640118074028191</v>
      </c>
    </row>
  </sheetData>
  <autoFilter ref="A3:M67">
    <sortState ref="A4:M67">
      <sortCondition ref="M3:M67"/>
    </sortState>
  </autoFilter>
  <mergeCells count="2">
    <mergeCell ref="B68:M68"/>
    <mergeCell ref="B1:M1"/>
  </mergeCells>
  <conditionalFormatting sqref="H4:H67">
    <cfRule type="cellIs" dxfId="22" priority="3" stopIfTrue="1" operator="lessThan">
      <formula>0.05</formula>
    </cfRule>
  </conditionalFormatting>
  <conditionalFormatting sqref="J4:J67 L4:L67">
    <cfRule type="cellIs" dxfId="21" priority="2" stopIfTrue="1" operator="lessThan">
      <formula>0.05</formula>
    </cfRule>
  </conditionalFormatting>
  <conditionalFormatting sqref="L4:L67">
    <cfRule type="cellIs" dxfId="20" priority="1" stopIfTrue="1" operator="lessThan">
      <formula>0.05</formula>
    </cfRule>
  </conditionalFormatting>
  <pageMargins left="0.75" right="0.75" top="1" bottom="1" header="0.5" footer="0.5"/>
  <pageSetup scale="59" orientation="portrait" r:id="rId1"/>
  <headerFooter alignWithMargins="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8"/>
  <sheetViews>
    <sheetView workbookViewId="0"/>
  </sheetViews>
  <sheetFormatPr defaultRowHeight="12.75" x14ac:dyDescent="0.2"/>
  <sheetData>
    <row r="2" spans="2:12" x14ac:dyDescent="0.2">
      <c r="C2" t="s">
        <v>86</v>
      </c>
      <c r="D2" t="s">
        <v>86</v>
      </c>
      <c r="E2" t="s">
        <v>89</v>
      </c>
      <c r="F2" t="s">
        <v>89</v>
      </c>
      <c r="G2" t="s">
        <v>90</v>
      </c>
      <c r="H2" t="s">
        <v>90</v>
      </c>
      <c r="I2" t="s">
        <v>91</v>
      </c>
      <c r="J2" t="s">
        <v>91</v>
      </c>
      <c r="K2" t="s">
        <v>92</v>
      </c>
      <c r="L2" t="s">
        <v>92</v>
      </c>
    </row>
    <row r="3" spans="2:12" x14ac:dyDescent="0.2">
      <c r="C3" t="s">
        <v>110</v>
      </c>
      <c r="D3" t="s">
        <v>88</v>
      </c>
      <c r="E3" t="s">
        <v>110</v>
      </c>
      <c r="F3" t="s">
        <v>88</v>
      </c>
      <c r="G3" t="s">
        <v>110</v>
      </c>
      <c r="H3" t="s">
        <v>88</v>
      </c>
      <c r="I3" t="s">
        <v>110</v>
      </c>
      <c r="J3" t="s">
        <v>88</v>
      </c>
      <c r="K3" t="s">
        <v>110</v>
      </c>
      <c r="L3" t="s">
        <v>88</v>
      </c>
    </row>
    <row r="4" spans="2:12" x14ac:dyDescent="0.2">
      <c r="B4" t="s">
        <v>0</v>
      </c>
      <c r="C4">
        <v>-0.41083105604279307</v>
      </c>
      <c r="D4">
        <v>0.11272618163106457</v>
      </c>
      <c r="E4">
        <v>0</v>
      </c>
      <c r="G4">
        <v>0.26625180929739239</v>
      </c>
      <c r="H4">
        <v>0.18122848030562883</v>
      </c>
      <c r="I4">
        <v>-0.1039495579349107</v>
      </c>
      <c r="J4">
        <v>8.2769791637988477E-2</v>
      </c>
      <c r="K4">
        <v>0.30688149810788234</v>
      </c>
      <c r="L4">
        <v>0.15169541186833843</v>
      </c>
    </row>
    <row r="5" spans="2:12" x14ac:dyDescent="0.2">
      <c r="B5" t="s">
        <v>1</v>
      </c>
      <c r="C5">
        <v>-0.54255696351476823</v>
      </c>
      <c r="D5">
        <v>7.8748471095141714E-2</v>
      </c>
      <c r="E5">
        <v>-0.97028013010516001</v>
      </c>
      <c r="F5">
        <v>0.18610520669443009</v>
      </c>
      <c r="G5">
        <v>0.4034814121933597</v>
      </c>
      <c r="H5">
        <v>0.13119686224941804</v>
      </c>
      <c r="I5">
        <v>0.42929819185040569</v>
      </c>
      <c r="J5">
        <v>5.7649006390759101E-2</v>
      </c>
      <c r="K5">
        <v>0.97185515536517397</v>
      </c>
      <c r="L5">
        <v>9.5905387409190648E-2</v>
      </c>
    </row>
    <row r="6" spans="2:12" x14ac:dyDescent="0.2">
      <c r="B6" t="s">
        <v>2</v>
      </c>
      <c r="C6">
        <v>-0.83097075007718724</v>
      </c>
      <c r="D6">
        <v>7.880959629273207E-2</v>
      </c>
      <c r="E6">
        <v>0</v>
      </c>
      <c r="G6">
        <v>0.25155102977628468</v>
      </c>
      <c r="H6">
        <v>0.19761809240083311</v>
      </c>
      <c r="I6">
        <v>-0.18994261955038039</v>
      </c>
      <c r="J6">
        <v>8.394069096147444E-2</v>
      </c>
      <c r="K6">
        <v>0.64102813052680685</v>
      </c>
      <c r="L6">
        <v>0.10159900315370249</v>
      </c>
    </row>
    <row r="7" spans="2:12" x14ac:dyDescent="0.2">
      <c r="B7" t="s">
        <v>3</v>
      </c>
      <c r="C7">
        <v>-0.30043312395075511</v>
      </c>
      <c r="D7">
        <v>4.0057591605885533E-2</v>
      </c>
      <c r="E7">
        <v>0</v>
      </c>
      <c r="G7">
        <v>0.63883085018230024</v>
      </c>
      <c r="H7">
        <v>9.0997906446789234E-2</v>
      </c>
      <c r="I7">
        <v>0.57443893191008766</v>
      </c>
      <c r="J7">
        <v>4.2738633528124147E-2</v>
      </c>
      <c r="K7">
        <v>0.87487205586084271</v>
      </c>
      <c r="L7">
        <v>5.6730940816791753E-2</v>
      </c>
    </row>
    <row r="8" spans="2:12" x14ac:dyDescent="0.2">
      <c r="B8" t="s">
        <v>4</v>
      </c>
      <c r="C8">
        <v>-0.35886257728477372</v>
      </c>
      <c r="D8">
        <v>8.960728366003623E-2</v>
      </c>
      <c r="E8">
        <v>-1.9101314755472599E-2</v>
      </c>
      <c r="F8">
        <v>0.19773339694993372</v>
      </c>
      <c r="G8">
        <v>0.30566421820217649</v>
      </c>
      <c r="H8">
        <v>0.13387363522003654</v>
      </c>
      <c r="I8">
        <v>0.53920760505631182</v>
      </c>
      <c r="J8">
        <v>8.8706183414192161E-2</v>
      </c>
      <c r="K8">
        <v>0.89807018234108549</v>
      </c>
      <c r="L8">
        <v>0.12385451986460989</v>
      </c>
    </row>
    <row r="9" spans="2:12" x14ac:dyDescent="0.2">
      <c r="B9" t="s">
        <v>5</v>
      </c>
      <c r="C9">
        <v>-0.31299527434747071</v>
      </c>
      <c r="D9">
        <v>8.9204604137816543E-2</v>
      </c>
      <c r="E9">
        <v>-0.39837695133731033</v>
      </c>
      <c r="F9">
        <v>0.13756337531469509</v>
      </c>
      <c r="G9">
        <v>0.45013263871775527</v>
      </c>
      <c r="H9">
        <v>9.5293706037678449E-2</v>
      </c>
      <c r="I9">
        <v>0.24039774163262889</v>
      </c>
      <c r="J9">
        <v>7.0207743890633306E-2</v>
      </c>
      <c r="K9">
        <v>0.5533930159800996</v>
      </c>
      <c r="L9">
        <v>0.11292482674506736</v>
      </c>
    </row>
    <row r="10" spans="2:12" x14ac:dyDescent="0.2">
      <c r="B10" t="s">
        <v>6</v>
      </c>
      <c r="C10">
        <v>-0.90419798255057982</v>
      </c>
      <c r="D10">
        <v>0.1018879293415564</v>
      </c>
      <c r="E10">
        <v>0</v>
      </c>
      <c r="G10">
        <v>0.37795352132788562</v>
      </c>
      <c r="H10">
        <v>0.13334832033502525</v>
      </c>
      <c r="I10">
        <v>-0.31078367198084622</v>
      </c>
      <c r="J10">
        <v>8.9375222130549867E-2</v>
      </c>
      <c r="K10">
        <v>0.59341431056973359</v>
      </c>
      <c r="L10">
        <v>0.1407538163815559</v>
      </c>
    </row>
    <row r="11" spans="2:12" x14ac:dyDescent="0.2">
      <c r="B11" t="s">
        <v>7</v>
      </c>
      <c r="C11">
        <v>-0.71637899011282435</v>
      </c>
      <c r="D11">
        <v>6.6946597764584337E-2</v>
      </c>
      <c r="E11">
        <v>-0.76384452994161622</v>
      </c>
      <c r="F11">
        <v>0.16041371537980412</v>
      </c>
      <c r="G11">
        <v>7.5997881614907406E-2</v>
      </c>
      <c r="H11">
        <v>0.14159668435015468</v>
      </c>
      <c r="I11">
        <v>-0.13108541694329459</v>
      </c>
      <c r="J11">
        <v>5.6801518401569988E-2</v>
      </c>
      <c r="K11">
        <v>0.58529357316952979</v>
      </c>
      <c r="L11">
        <v>7.7779623174156293E-2</v>
      </c>
    </row>
    <row r="12" spans="2:12" x14ac:dyDescent="0.2">
      <c r="B12" t="s">
        <v>8</v>
      </c>
      <c r="C12">
        <v>-0.22522075437215949</v>
      </c>
      <c r="D12">
        <v>5.3203821636397412E-2</v>
      </c>
      <c r="E12">
        <v>-0.1744129624451847</v>
      </c>
      <c r="F12">
        <v>0.1320741207899023</v>
      </c>
      <c r="G12">
        <v>0.89637795320100977</v>
      </c>
      <c r="H12">
        <v>7.8901777905620613E-2</v>
      </c>
      <c r="I12">
        <v>0.61096458878338944</v>
      </c>
      <c r="J12">
        <v>5.6636045159974731E-2</v>
      </c>
      <c r="K12">
        <v>0.83618534315554893</v>
      </c>
      <c r="L12">
        <v>8.1945137882652563E-2</v>
      </c>
    </row>
    <row r="13" spans="2:12" x14ac:dyDescent="0.2">
      <c r="B13" t="s">
        <v>9</v>
      </c>
      <c r="C13">
        <v>-0.27979747513407682</v>
      </c>
      <c r="D13">
        <v>7.5084456638229213E-2</v>
      </c>
      <c r="E13">
        <v>-0.21740091584726839</v>
      </c>
      <c r="F13">
        <v>0.20783000086202352</v>
      </c>
      <c r="G13">
        <v>0.51301799883096</v>
      </c>
      <c r="H13">
        <v>0.12849226581345388</v>
      </c>
      <c r="I13">
        <v>0.27999045994591348</v>
      </c>
      <c r="J13">
        <v>7.2135194116784693E-2</v>
      </c>
      <c r="K13">
        <v>0.55978793507999036</v>
      </c>
      <c r="L13">
        <v>9.8231149702980261E-2</v>
      </c>
    </row>
    <row r="14" spans="2:12" x14ac:dyDescent="0.2">
      <c r="B14" t="s">
        <v>10</v>
      </c>
      <c r="C14">
        <v>-0.55957035903738972</v>
      </c>
      <c r="D14">
        <v>7.6027664968442557E-2</v>
      </c>
      <c r="E14">
        <v>0</v>
      </c>
      <c r="G14">
        <v>0.15342010849193971</v>
      </c>
      <c r="H14">
        <v>8.2329014996191621E-2</v>
      </c>
      <c r="I14">
        <v>0.1139757126862561</v>
      </c>
      <c r="J14">
        <v>6.8762591958614824E-2</v>
      </c>
      <c r="K14">
        <v>0.67354607172364578</v>
      </c>
      <c r="L14">
        <v>0.11294573083328079</v>
      </c>
    </row>
    <row r="15" spans="2:12" x14ac:dyDescent="0.2">
      <c r="B15" t="s">
        <v>11</v>
      </c>
      <c r="C15">
        <v>-0.37746063542845149</v>
      </c>
      <c r="D15">
        <v>7.6251746877897458E-2</v>
      </c>
      <c r="E15">
        <v>0</v>
      </c>
      <c r="G15">
        <v>0.3716367534642252</v>
      </c>
      <c r="H15">
        <v>0.11559541878307662</v>
      </c>
      <c r="I15">
        <v>0.12591116448282039</v>
      </c>
      <c r="J15">
        <v>6.9628131998274181E-2</v>
      </c>
      <c r="K15">
        <v>0.5033717999112719</v>
      </c>
      <c r="L15">
        <v>0.10727442555504847</v>
      </c>
    </row>
    <row r="16" spans="2:12" x14ac:dyDescent="0.2">
      <c r="B16" t="s">
        <v>12</v>
      </c>
      <c r="C16">
        <v>-0.2460578213430577</v>
      </c>
      <c r="D16">
        <v>0.10118023954614487</v>
      </c>
      <c r="E16">
        <v>0</v>
      </c>
      <c r="G16">
        <v>0</v>
      </c>
      <c r="I16">
        <v>0.35100163299862069</v>
      </c>
      <c r="J16">
        <v>6.4287750576471736E-2</v>
      </c>
      <c r="K16">
        <v>0.5970594543416784</v>
      </c>
      <c r="L16">
        <v>0.12386737698707816</v>
      </c>
    </row>
    <row r="17" spans="2:12" x14ac:dyDescent="0.2">
      <c r="B17" t="s">
        <v>13</v>
      </c>
      <c r="C17">
        <v>-0.56887995813819148</v>
      </c>
      <c r="D17">
        <v>9.7460002027119616E-2</v>
      </c>
      <c r="E17">
        <v>0</v>
      </c>
      <c r="G17">
        <v>0.31230105284702891</v>
      </c>
      <c r="H17">
        <v>0.10111129643261922</v>
      </c>
      <c r="I17">
        <v>0.2135075267658452</v>
      </c>
      <c r="J17">
        <v>8.6192800938398359E-2</v>
      </c>
      <c r="K17">
        <v>0.78238748490403665</v>
      </c>
      <c r="L17">
        <v>0.12020497930888011</v>
      </c>
    </row>
    <row r="18" spans="2:12" x14ac:dyDescent="0.2">
      <c r="B18" t="s">
        <v>14</v>
      </c>
      <c r="C18">
        <v>-0.28634289691976511</v>
      </c>
      <c r="D18">
        <v>0.11468503408410397</v>
      </c>
      <c r="E18">
        <v>-0.35819331558359752</v>
      </c>
      <c r="F18">
        <v>0.18474139495302022</v>
      </c>
      <c r="G18">
        <v>0.78752076751414846</v>
      </c>
      <c r="H18">
        <v>0.1124181999120409</v>
      </c>
      <c r="I18">
        <v>0.42737003989432681</v>
      </c>
      <c r="J18">
        <v>7.492267187955011E-2</v>
      </c>
      <c r="K18">
        <v>0.71371293681409198</v>
      </c>
      <c r="L18">
        <v>0.14822472339772669</v>
      </c>
    </row>
    <row r="19" spans="2:12" x14ac:dyDescent="0.2">
      <c r="B19" t="s">
        <v>15</v>
      </c>
      <c r="C19">
        <v>-0.19651874602878031</v>
      </c>
      <c r="D19">
        <v>7.2730399246027783E-2</v>
      </c>
      <c r="E19">
        <v>0</v>
      </c>
      <c r="G19">
        <v>0</v>
      </c>
      <c r="I19">
        <v>0.69027270190887546</v>
      </c>
      <c r="J19">
        <v>7.4113228481989757E-2</v>
      </c>
      <c r="K19">
        <v>0.88679144793765574</v>
      </c>
      <c r="L19">
        <v>0.10177232217060918</v>
      </c>
    </row>
    <row r="20" spans="2:12" x14ac:dyDescent="0.2">
      <c r="B20" t="s">
        <v>16</v>
      </c>
      <c r="C20">
        <v>-0.47561507321887919</v>
      </c>
      <c r="D20">
        <v>6.2099386107860637E-2</v>
      </c>
      <c r="E20">
        <v>-0.5340883989123828</v>
      </c>
      <c r="F20">
        <v>0.1016627310309087</v>
      </c>
      <c r="G20">
        <v>0.34601129415541648</v>
      </c>
      <c r="H20">
        <v>8.110175079806585E-2</v>
      </c>
      <c r="I20">
        <v>0.2429592494442524</v>
      </c>
      <c r="J20">
        <v>6.1986480818595792E-2</v>
      </c>
      <c r="K20">
        <v>0.71857432266313159</v>
      </c>
      <c r="L20">
        <v>8.5756360844448334E-2</v>
      </c>
    </row>
    <row r="21" spans="2:12" x14ac:dyDescent="0.2">
      <c r="B21" t="s">
        <v>17</v>
      </c>
      <c r="C21">
        <v>-0.2623317453485548</v>
      </c>
      <c r="D21">
        <v>7.0155733864129322E-2</v>
      </c>
      <c r="E21">
        <v>0</v>
      </c>
      <c r="G21">
        <v>0.73252279605659887</v>
      </c>
      <c r="H21">
        <v>0.14684835159081366</v>
      </c>
      <c r="I21">
        <v>0.40278611447444962</v>
      </c>
      <c r="J21">
        <v>6.2032256224978835E-2</v>
      </c>
      <c r="K21">
        <v>0.66511785982300442</v>
      </c>
      <c r="L21">
        <v>8.7042932572242396E-2</v>
      </c>
    </row>
    <row r="22" spans="2:12" x14ac:dyDescent="0.2">
      <c r="B22" t="s">
        <v>18</v>
      </c>
      <c r="C22">
        <v>-0.44583474396248018</v>
      </c>
      <c r="D22">
        <v>6.7579634790825224E-2</v>
      </c>
      <c r="E22">
        <v>-0.34290235674229491</v>
      </c>
      <c r="F22">
        <v>0.16726265850916813</v>
      </c>
      <c r="G22">
        <v>0.68885532452713183</v>
      </c>
      <c r="H22">
        <v>0.1006479546313033</v>
      </c>
      <c r="I22">
        <v>0.46930885593237859</v>
      </c>
      <c r="J22">
        <v>5.0408222858931345E-2</v>
      </c>
      <c r="K22">
        <v>0.91514359989485872</v>
      </c>
      <c r="L22">
        <v>7.9865965760388888E-2</v>
      </c>
    </row>
    <row r="23" spans="2:12" x14ac:dyDescent="0.2">
      <c r="B23" t="s">
        <v>19</v>
      </c>
      <c r="C23">
        <v>-0.57998435338833776</v>
      </c>
      <c r="D23">
        <v>8.8542354832526537E-2</v>
      </c>
      <c r="E23">
        <v>-0.41819935037948841</v>
      </c>
      <c r="F23">
        <v>0.1092963862898479</v>
      </c>
      <c r="G23">
        <v>0.28604902074155142</v>
      </c>
      <c r="H23">
        <v>0.14681766598976334</v>
      </c>
      <c r="I23">
        <v>1.1898307918075401E-2</v>
      </c>
      <c r="J23">
        <v>0.10026745340033838</v>
      </c>
      <c r="K23">
        <v>0.5918826613064132</v>
      </c>
      <c r="L23">
        <v>0.14499561337360634</v>
      </c>
    </row>
    <row r="24" spans="2:12" x14ac:dyDescent="0.2">
      <c r="B24" t="s">
        <v>20</v>
      </c>
      <c r="C24">
        <v>-0.1886324873985315</v>
      </c>
      <c r="D24">
        <v>5.9347050197627406E-2</v>
      </c>
      <c r="E24">
        <v>0</v>
      </c>
      <c r="G24">
        <v>0.8317065794312134</v>
      </c>
      <c r="H24">
        <v>0.26833725193877356</v>
      </c>
      <c r="I24">
        <v>0.61495327857189319</v>
      </c>
      <c r="J24">
        <v>5.8433534803403533E-2</v>
      </c>
      <c r="K24">
        <v>0.80358576597042464</v>
      </c>
      <c r="L24">
        <v>8.1871197646205887E-2</v>
      </c>
    </row>
    <row r="25" spans="2:12" x14ac:dyDescent="0.2">
      <c r="B25" t="s">
        <v>21</v>
      </c>
      <c r="C25">
        <v>-0.59670320059641846</v>
      </c>
      <c r="D25">
        <v>7.720414437886372E-2</v>
      </c>
      <c r="E25">
        <v>-0.46600991150887672</v>
      </c>
      <c r="F25">
        <v>0.17340575915630529</v>
      </c>
      <c r="G25">
        <v>0.37820936183050541</v>
      </c>
      <c r="H25">
        <v>0.16524973575147184</v>
      </c>
      <c r="I25">
        <v>0.29759645363985798</v>
      </c>
      <c r="J25">
        <v>9.0628860415455245E-2</v>
      </c>
      <c r="K25">
        <v>0.89429965423627644</v>
      </c>
      <c r="L25">
        <v>0.11739793347392151</v>
      </c>
    </row>
    <row r="26" spans="2:12" x14ac:dyDescent="0.2">
      <c r="B26" t="s">
        <v>22</v>
      </c>
      <c r="C26">
        <v>-0.30873898262423888</v>
      </c>
      <c r="D26">
        <v>7.6596467195718679E-2</v>
      </c>
      <c r="E26">
        <v>0</v>
      </c>
      <c r="G26">
        <v>0.36110519663091439</v>
      </c>
      <c r="H26">
        <v>0.1065474916986521</v>
      </c>
      <c r="I26">
        <v>0.31057322910616092</v>
      </c>
      <c r="J26">
        <v>6.2240147546880689E-2</v>
      </c>
      <c r="K26">
        <v>0.61931221173039974</v>
      </c>
      <c r="L26">
        <v>0.10577380243488152</v>
      </c>
    </row>
    <row r="27" spans="2:12" x14ac:dyDescent="0.2">
      <c r="B27" t="s">
        <v>23</v>
      </c>
      <c r="C27">
        <v>-0.63292568278332006</v>
      </c>
      <c r="D27">
        <v>7.0912229605406496E-2</v>
      </c>
      <c r="E27">
        <v>-0.4823185652613538</v>
      </c>
      <c r="F27">
        <v>0.16005201492722063</v>
      </c>
      <c r="G27">
        <v>0.27713137495026913</v>
      </c>
      <c r="H27">
        <v>0.11531421807103229</v>
      </c>
      <c r="I27">
        <v>0.27797492906130489</v>
      </c>
      <c r="J27">
        <v>8.3228048622412079E-2</v>
      </c>
      <c r="K27">
        <v>0.91090061184462501</v>
      </c>
      <c r="L27">
        <v>0.10175263780527519</v>
      </c>
    </row>
    <row r="28" spans="2:12" x14ac:dyDescent="0.2">
      <c r="B28" t="s">
        <v>24</v>
      </c>
      <c r="C28">
        <v>-0.58311797566821189</v>
      </c>
      <c r="D28">
        <v>9.5857221357982178E-2</v>
      </c>
      <c r="E28">
        <v>-0.64562506639387829</v>
      </c>
      <c r="F28">
        <v>0.1485852970785386</v>
      </c>
      <c r="G28">
        <v>0.42090315797490152</v>
      </c>
      <c r="H28">
        <v>9.672091491095372E-2</v>
      </c>
      <c r="I28">
        <v>0.16000638325472749</v>
      </c>
      <c r="J28">
        <v>8.809359378901141E-2</v>
      </c>
      <c r="K28">
        <v>0.74312435892293938</v>
      </c>
      <c r="L28">
        <v>0.12284084517393309</v>
      </c>
    </row>
    <row r="29" spans="2:12" x14ac:dyDescent="0.2">
      <c r="B29" t="s">
        <v>25</v>
      </c>
      <c r="C29">
        <v>-0.50805831090965969</v>
      </c>
      <c r="D29">
        <v>5.5682787806332595E-2</v>
      </c>
      <c r="E29">
        <v>0</v>
      </c>
      <c r="G29">
        <v>0</v>
      </c>
      <c r="I29">
        <v>-0.32183484375027011</v>
      </c>
      <c r="J29">
        <v>5.9092712381465594E-2</v>
      </c>
      <c r="K29">
        <v>0.18622346715938959</v>
      </c>
      <c r="L29">
        <v>6.8229534401413411E-2</v>
      </c>
    </row>
    <row r="30" spans="2:12" x14ac:dyDescent="0.2">
      <c r="B30" t="s">
        <v>26</v>
      </c>
      <c r="C30">
        <v>-0.24033319439721151</v>
      </c>
      <c r="D30">
        <v>7.6510334123403217E-2</v>
      </c>
      <c r="E30">
        <v>0</v>
      </c>
      <c r="G30">
        <v>0</v>
      </c>
      <c r="I30">
        <v>0.35735682333626501</v>
      </c>
      <c r="J30">
        <v>5.894274183621253E-2</v>
      </c>
      <c r="K30">
        <v>0.59769001773347652</v>
      </c>
      <c r="L30">
        <v>9.7654865593479551E-2</v>
      </c>
    </row>
    <row r="31" spans="2:12" x14ac:dyDescent="0.2">
      <c r="B31" t="s">
        <v>27</v>
      </c>
      <c r="C31">
        <v>-7.97703747115691E-2</v>
      </c>
      <c r="D31">
        <v>0.10105564332931438</v>
      </c>
      <c r="E31">
        <v>0</v>
      </c>
      <c r="G31">
        <v>0</v>
      </c>
      <c r="I31">
        <v>0.4800976762088045</v>
      </c>
      <c r="J31">
        <v>7.7000445168558154E-2</v>
      </c>
      <c r="K31">
        <v>0.55986805092037362</v>
      </c>
      <c r="L31">
        <v>0.13865486160653309</v>
      </c>
    </row>
    <row r="32" spans="2:12" x14ac:dyDescent="0.2">
      <c r="B32" t="s">
        <v>28</v>
      </c>
      <c r="C32">
        <v>-0.16771637455265109</v>
      </c>
      <c r="D32">
        <v>0.10639162991176243</v>
      </c>
      <c r="E32">
        <v>-0.16239961971034339</v>
      </c>
      <c r="F32">
        <v>0.24329920125428361</v>
      </c>
      <c r="G32">
        <v>0.75786440312782366</v>
      </c>
      <c r="H32">
        <v>0.15478152293607109</v>
      </c>
      <c r="I32">
        <v>0.53169511541945658</v>
      </c>
      <c r="J32">
        <v>6.9342527198863177E-2</v>
      </c>
      <c r="K32">
        <v>0.69941148997210767</v>
      </c>
      <c r="L32">
        <v>0.13663329683672315</v>
      </c>
    </row>
    <row r="33" spans="2:12" x14ac:dyDescent="0.2">
      <c r="B33" t="s">
        <v>29</v>
      </c>
      <c r="C33">
        <v>-0.47496924466309598</v>
      </c>
      <c r="D33">
        <v>4.5167553624990142E-2</v>
      </c>
      <c r="E33">
        <v>-0.39824495876037558</v>
      </c>
      <c r="F33">
        <v>9.832798536081773E-2</v>
      </c>
      <c r="G33">
        <v>0.5052104268574158</v>
      </c>
      <c r="H33">
        <v>5.5711947431821521E-2</v>
      </c>
      <c r="I33">
        <v>0.26493387038869831</v>
      </c>
      <c r="J33">
        <v>3.6275635519671147E-2</v>
      </c>
      <c r="K33">
        <v>0.73990311505179429</v>
      </c>
      <c r="L33">
        <v>5.8471235451634414E-2</v>
      </c>
    </row>
    <row r="34" spans="2:12" x14ac:dyDescent="0.2">
      <c r="B34" t="s">
        <v>30</v>
      </c>
      <c r="C34">
        <v>-0.527509798253044</v>
      </c>
      <c r="D34">
        <v>7.2988853863082195E-2</v>
      </c>
      <c r="E34">
        <v>0</v>
      </c>
      <c r="G34">
        <v>0</v>
      </c>
      <c r="I34">
        <v>1.4829742933807699E-2</v>
      </c>
      <c r="J34">
        <v>7.9958513480850854E-2</v>
      </c>
      <c r="K34">
        <v>0.54233954118685168</v>
      </c>
      <c r="L34">
        <v>0.11252190889650251</v>
      </c>
    </row>
    <row r="35" spans="2:12" x14ac:dyDescent="0.2">
      <c r="B35" t="s">
        <v>31</v>
      </c>
      <c r="C35">
        <v>-0.49276978106973379</v>
      </c>
      <c r="D35">
        <v>6.8721573844523681E-2</v>
      </c>
      <c r="E35">
        <v>-0.44959493714109439</v>
      </c>
      <c r="F35">
        <v>0.1509332925164209</v>
      </c>
      <c r="G35">
        <v>-4.9157527210734499E-2</v>
      </c>
      <c r="H35">
        <v>8.8014034834958857E-2</v>
      </c>
      <c r="I35">
        <v>-6.7757001843338997E-3</v>
      </c>
      <c r="J35">
        <v>6.6926880302287495E-2</v>
      </c>
      <c r="K35">
        <v>0.48599408088539992</v>
      </c>
      <c r="L35">
        <v>8.4827526823450058E-2</v>
      </c>
    </row>
    <row r="36" spans="2:12" x14ac:dyDescent="0.2">
      <c r="B36" t="s">
        <v>32</v>
      </c>
      <c r="C36">
        <v>-0.3582236133571689</v>
      </c>
      <c r="D36">
        <v>8.0063239334887237E-2</v>
      </c>
      <c r="E36">
        <v>0</v>
      </c>
      <c r="G36">
        <v>0</v>
      </c>
      <c r="I36">
        <v>0.2742131969006199</v>
      </c>
      <c r="J36">
        <v>6.5250304738719817E-2</v>
      </c>
      <c r="K36">
        <v>0.63243681025778886</v>
      </c>
      <c r="L36">
        <v>9.4298362554124812E-2</v>
      </c>
    </row>
    <row r="37" spans="2:12" x14ac:dyDescent="0.2">
      <c r="B37" t="s">
        <v>33</v>
      </c>
      <c r="C37">
        <v>-0.84817050201917521</v>
      </c>
      <c r="D37">
        <v>9.772609849023732E-2</v>
      </c>
      <c r="E37">
        <v>-0.90133779330321628</v>
      </c>
      <c r="F37">
        <v>8.9978052228959368E-2</v>
      </c>
      <c r="G37">
        <v>0.12705677014290029</v>
      </c>
      <c r="H37">
        <v>8.5927957270857974E-2</v>
      </c>
      <c r="I37">
        <v>0.2026968652032923</v>
      </c>
      <c r="J37">
        <v>8.3818468261441972E-2</v>
      </c>
      <c r="K37">
        <v>1.0508673672224675</v>
      </c>
      <c r="L37">
        <v>0.12831606209375229</v>
      </c>
    </row>
    <row r="38" spans="2:12" x14ac:dyDescent="0.2">
      <c r="B38" t="s">
        <v>34</v>
      </c>
      <c r="C38">
        <v>0</v>
      </c>
      <c r="E38">
        <v>0</v>
      </c>
      <c r="G38">
        <v>0</v>
      </c>
      <c r="I38">
        <v>0</v>
      </c>
      <c r="K38">
        <v>0</v>
      </c>
    </row>
    <row r="39" spans="2:12" x14ac:dyDescent="0.2">
      <c r="B39" t="s">
        <v>35</v>
      </c>
      <c r="C39">
        <v>-0.63006223012521267</v>
      </c>
      <c r="D39">
        <v>8.9670003861609462E-2</v>
      </c>
      <c r="E39">
        <v>-0.67438310158968184</v>
      </c>
      <c r="F39">
        <v>0.19163885274879777</v>
      </c>
      <c r="G39">
        <v>0.44699123149989628</v>
      </c>
      <c r="H39">
        <v>0.20839318299628962</v>
      </c>
      <c r="I39">
        <v>1.3767006414875899E-2</v>
      </c>
      <c r="J39">
        <v>8.8485960702801306E-2</v>
      </c>
      <c r="K39">
        <v>0.64382923654008861</v>
      </c>
      <c r="L39">
        <v>0.122830319534492</v>
      </c>
    </row>
    <row r="40" spans="2:12" x14ac:dyDescent="0.2">
      <c r="B40" t="s">
        <v>36</v>
      </c>
      <c r="C40">
        <v>-0.1816214623682926</v>
      </c>
      <c r="D40">
        <v>6.5918421139339864E-2</v>
      </c>
      <c r="E40">
        <v>0</v>
      </c>
      <c r="G40">
        <v>0.34134706343799681</v>
      </c>
      <c r="H40">
        <v>0.11976805322775384</v>
      </c>
      <c r="I40">
        <v>0.24245047891035171</v>
      </c>
      <c r="J40">
        <v>8.279614779406895E-2</v>
      </c>
      <c r="K40">
        <v>0.42407194127864434</v>
      </c>
      <c r="L40">
        <v>0.11257641543573708</v>
      </c>
    </row>
    <row r="41" spans="2:12" x14ac:dyDescent="0.2">
      <c r="B41" t="s">
        <v>37</v>
      </c>
      <c r="C41">
        <v>-0.50121471575545218</v>
      </c>
      <c r="D41">
        <v>0.12813926835153441</v>
      </c>
      <c r="E41">
        <v>-0.61836486834498561</v>
      </c>
      <c r="F41">
        <v>0.14765076153037385</v>
      </c>
      <c r="G41">
        <v>0.54875435732656652</v>
      </c>
      <c r="H41">
        <v>0.13643940112183275</v>
      </c>
      <c r="I41">
        <v>0.21856516529177161</v>
      </c>
      <c r="J41">
        <v>6.6431926569584535E-2</v>
      </c>
      <c r="K41">
        <v>0.71977988104722379</v>
      </c>
      <c r="L41">
        <v>0.14304540262809684</v>
      </c>
    </row>
    <row r="42" spans="2:12" x14ac:dyDescent="0.2">
      <c r="B42" t="s">
        <v>38</v>
      </c>
      <c r="C42">
        <v>-0.39832318384237209</v>
      </c>
      <c r="D42">
        <v>6.7816834964223346E-2</v>
      </c>
      <c r="E42">
        <v>-0.30895141394771192</v>
      </c>
      <c r="F42">
        <v>0.12579711598852364</v>
      </c>
      <c r="G42">
        <v>4.7389778520060301E-2</v>
      </c>
      <c r="H42">
        <v>0.17398112447404324</v>
      </c>
      <c r="I42">
        <v>0.34041855370581969</v>
      </c>
      <c r="J42">
        <v>6.9705327620337112E-2</v>
      </c>
      <c r="K42">
        <v>0.73874173754819172</v>
      </c>
      <c r="L42">
        <v>9.5734426537953443E-2</v>
      </c>
    </row>
    <row r="43" spans="2:12" x14ac:dyDescent="0.2">
      <c r="B43" t="s">
        <v>39</v>
      </c>
      <c r="C43">
        <v>-0.43928707200880651</v>
      </c>
      <c r="D43">
        <v>3.3722795343990787E-2</v>
      </c>
      <c r="E43">
        <v>-0.8462603655496842</v>
      </c>
      <c r="F43">
        <v>0.15179155584237003</v>
      </c>
      <c r="G43">
        <v>0.10284813462128869</v>
      </c>
      <c r="H43">
        <v>0.15878565585130661</v>
      </c>
      <c r="I43">
        <v>0.17725447236847691</v>
      </c>
      <c r="J43">
        <v>3.6853319029761931E-2</v>
      </c>
      <c r="K43">
        <v>0.61654154437728348</v>
      </c>
      <c r="L43">
        <v>5.2211458087835713E-2</v>
      </c>
    </row>
    <row r="44" spans="2:12" x14ac:dyDescent="0.2">
      <c r="B44" t="s">
        <v>40</v>
      </c>
      <c r="C44">
        <v>-0.6266792483854402</v>
      </c>
      <c r="D44">
        <v>9.5619289096955426E-2</v>
      </c>
      <c r="E44">
        <v>0</v>
      </c>
      <c r="G44">
        <v>0</v>
      </c>
      <c r="I44">
        <v>-0.12992708218380261</v>
      </c>
      <c r="J44">
        <v>8.8905703352082796E-2</v>
      </c>
      <c r="K44">
        <v>0.49675216620163759</v>
      </c>
      <c r="L44">
        <v>0.13998466351148312</v>
      </c>
    </row>
    <row r="45" spans="2:12" x14ac:dyDescent="0.2">
      <c r="B45" t="s">
        <v>41</v>
      </c>
      <c r="C45">
        <v>-0.67186515190616836</v>
      </c>
      <c r="D45">
        <v>6.3091821675642437E-2</v>
      </c>
      <c r="E45">
        <v>0</v>
      </c>
      <c r="G45">
        <v>0</v>
      </c>
      <c r="I45">
        <v>-1.7605725577917002E-2</v>
      </c>
      <c r="J45">
        <v>6.7784575219807394E-2</v>
      </c>
      <c r="K45">
        <v>0.6542594263282514</v>
      </c>
      <c r="L45">
        <v>8.6900673431170819E-2</v>
      </c>
    </row>
    <row r="46" spans="2:12" x14ac:dyDescent="0.2">
      <c r="B46" t="s">
        <v>42</v>
      </c>
      <c r="C46">
        <v>-0.32190714511695773</v>
      </c>
      <c r="D46">
        <v>8.3755151928830582E-2</v>
      </c>
      <c r="E46">
        <v>0</v>
      </c>
      <c r="G46">
        <v>0.69435414550218333</v>
      </c>
      <c r="H46">
        <v>0.10625717966978016</v>
      </c>
      <c r="I46">
        <v>0.51167889282937062</v>
      </c>
      <c r="J46">
        <v>8.9722989256754579E-2</v>
      </c>
      <c r="K46">
        <v>0.83358603794632835</v>
      </c>
      <c r="L46">
        <v>0.12721654000515478</v>
      </c>
    </row>
    <row r="47" spans="2:12" x14ac:dyDescent="0.2">
      <c r="B47" t="s">
        <v>43</v>
      </c>
    </row>
    <row r="48" spans="2:12" x14ac:dyDescent="0.2">
      <c r="B48" t="s">
        <v>44</v>
      </c>
      <c r="C48">
        <v>-0.27536299665150238</v>
      </c>
      <c r="D48">
        <v>7.0558698816017049E-2</v>
      </c>
      <c r="E48">
        <v>0</v>
      </c>
      <c r="G48">
        <v>0</v>
      </c>
      <c r="I48">
        <v>0.45196681633424768</v>
      </c>
      <c r="J48">
        <v>7.16393295225215E-2</v>
      </c>
      <c r="K48">
        <v>0.72732981298575006</v>
      </c>
      <c r="L48">
        <v>0.10045680767107364</v>
      </c>
    </row>
    <row r="49" spans="2:12" x14ac:dyDescent="0.2">
      <c r="B49" t="s">
        <v>45</v>
      </c>
      <c r="C49">
        <v>-0.37091358688237952</v>
      </c>
      <c r="D49">
        <v>7.4478145302825066E-2</v>
      </c>
      <c r="E49">
        <v>0</v>
      </c>
      <c r="G49">
        <v>0</v>
      </c>
      <c r="I49">
        <v>0.134525697317318</v>
      </c>
      <c r="J49">
        <v>6.2424643345555288E-2</v>
      </c>
      <c r="K49">
        <v>0.50543928419969752</v>
      </c>
      <c r="L49">
        <v>8.2109665418927641E-2</v>
      </c>
    </row>
    <row r="50" spans="2:12" x14ac:dyDescent="0.2">
      <c r="B50" t="s">
        <v>46</v>
      </c>
      <c r="C50">
        <v>-0.5166261868606794</v>
      </c>
      <c r="D50">
        <v>9.3494983923079478E-2</v>
      </c>
      <c r="E50">
        <v>0</v>
      </c>
      <c r="G50">
        <v>0.78699660934884863</v>
      </c>
      <c r="H50">
        <v>0.26596187231393503</v>
      </c>
      <c r="I50">
        <v>0.2234491146077025</v>
      </c>
      <c r="J50">
        <v>8.6657966861988747E-2</v>
      </c>
      <c r="K50">
        <v>0.74007530146838185</v>
      </c>
      <c r="L50">
        <v>0.12318641460985154</v>
      </c>
    </row>
    <row r="51" spans="2:12" x14ac:dyDescent="0.2">
      <c r="B51" t="s">
        <v>47</v>
      </c>
      <c r="C51">
        <v>-0.51552602971810524</v>
      </c>
      <c r="D51">
        <v>0.10427767440819825</v>
      </c>
      <c r="E51">
        <v>0</v>
      </c>
      <c r="G51">
        <v>0.58744098409795387</v>
      </c>
      <c r="H51">
        <v>0.12129027649144089</v>
      </c>
      <c r="I51">
        <v>0.18314378759791311</v>
      </c>
      <c r="J51">
        <v>7.2893409054627253E-2</v>
      </c>
      <c r="K51">
        <v>0.6986698173160184</v>
      </c>
      <c r="L51">
        <v>0.13480352479167779</v>
      </c>
    </row>
    <row r="52" spans="2:12" x14ac:dyDescent="0.2">
      <c r="B52" t="s">
        <v>48</v>
      </c>
      <c r="C52">
        <v>-0.54171159786847378</v>
      </c>
      <c r="D52">
        <v>4.858272556250888E-2</v>
      </c>
      <c r="E52">
        <v>0</v>
      </c>
      <c r="G52">
        <v>0.16375615925564549</v>
      </c>
      <c r="H52">
        <v>0.12496758930105088</v>
      </c>
      <c r="I52">
        <v>6.6423934946753804E-2</v>
      </c>
      <c r="J52">
        <v>5.1677575840092263E-2</v>
      </c>
      <c r="K52">
        <v>0.60813553281522759</v>
      </c>
      <c r="L52">
        <v>6.8827562986148602E-2</v>
      </c>
    </row>
    <row r="53" spans="2:12" x14ac:dyDescent="0.2">
      <c r="B53" t="s">
        <v>49</v>
      </c>
      <c r="C53">
        <v>9.3149436252952203E-2</v>
      </c>
      <c r="D53">
        <v>7.5167311090251696E-2</v>
      </c>
      <c r="E53">
        <v>-0.18137545048309009</v>
      </c>
      <c r="F53">
        <v>9.0082333597782074E-2</v>
      </c>
      <c r="G53">
        <v>0.55245189534472772</v>
      </c>
      <c r="H53">
        <v>0.10287408074969984</v>
      </c>
      <c r="I53">
        <v>0.51274316951400456</v>
      </c>
      <c r="J53">
        <v>6.7820669397187741E-2</v>
      </c>
      <c r="K53">
        <v>0.41959373326105237</v>
      </c>
      <c r="L53">
        <v>0.101691934538573</v>
      </c>
    </row>
    <row r="54" spans="2:12" x14ac:dyDescent="0.2">
      <c r="B54" t="s">
        <v>50</v>
      </c>
      <c r="C54">
        <v>-0.38172600135074108</v>
      </c>
      <c r="D54">
        <v>0.14473944416851306</v>
      </c>
      <c r="E54">
        <v>0</v>
      </c>
      <c r="G54">
        <v>0</v>
      </c>
      <c r="I54">
        <v>0.1922252380926335</v>
      </c>
      <c r="J54">
        <v>0.10694955883138418</v>
      </c>
      <c r="K54">
        <v>0.57395123944337456</v>
      </c>
      <c r="L54">
        <v>0.16411690306206336</v>
      </c>
    </row>
    <row r="55" spans="2:12" x14ac:dyDescent="0.2">
      <c r="B55" t="s">
        <v>51</v>
      </c>
      <c r="C55">
        <v>-0.67031553344171357</v>
      </c>
      <c r="D55">
        <v>8.7361608559096859E-2</v>
      </c>
      <c r="E55">
        <v>0</v>
      </c>
      <c r="G55">
        <v>-9.5213949927989594E-2</v>
      </c>
      <c r="H55">
        <v>0.18835760339645849</v>
      </c>
      <c r="I55">
        <v>-0.38822827735510679</v>
      </c>
      <c r="J55">
        <v>8.2522898406592368E-2</v>
      </c>
      <c r="K55">
        <v>0.28208725608660679</v>
      </c>
      <c r="L55">
        <v>0.11701932825474665</v>
      </c>
    </row>
    <row r="56" spans="2:12" x14ac:dyDescent="0.2">
      <c r="B56" t="s">
        <v>52</v>
      </c>
      <c r="C56">
        <v>-0.2712450279635048</v>
      </c>
      <c r="D56">
        <v>6.8094294158661708E-2</v>
      </c>
      <c r="E56">
        <v>0</v>
      </c>
      <c r="G56">
        <v>0</v>
      </c>
      <c r="I56">
        <v>1.4820307419994801E-2</v>
      </c>
      <c r="J56">
        <v>8.2085602909845706E-2</v>
      </c>
      <c r="K56">
        <v>0.2860653353834996</v>
      </c>
      <c r="L56">
        <v>0.10614898139910779</v>
      </c>
    </row>
    <row r="57" spans="2:12" x14ac:dyDescent="0.2">
      <c r="B57" t="s">
        <v>53</v>
      </c>
      <c r="C57">
        <v>-9.4347724630020002E-2</v>
      </c>
      <c r="D57">
        <v>5.6793350224741128E-2</v>
      </c>
      <c r="E57">
        <v>0</v>
      </c>
      <c r="G57">
        <v>0.57389903778200779</v>
      </c>
      <c r="H57">
        <v>0.13410346056917977</v>
      </c>
      <c r="I57">
        <v>0.55742434531505147</v>
      </c>
      <c r="J57">
        <v>7.391094648083936E-2</v>
      </c>
      <c r="K57">
        <v>0.65177206994507153</v>
      </c>
      <c r="L57">
        <v>9.5646368329400142E-2</v>
      </c>
    </row>
    <row r="58" spans="2:12" x14ac:dyDescent="0.2">
      <c r="B58" t="s">
        <v>54</v>
      </c>
      <c r="C58">
        <v>-0.71523600704498691</v>
      </c>
      <c r="D58">
        <v>8.214013063581603E-2</v>
      </c>
      <c r="E58">
        <v>0</v>
      </c>
      <c r="G58">
        <v>0.61636319849374022</v>
      </c>
      <c r="H58">
        <v>0.10520034036174741</v>
      </c>
      <c r="I58">
        <v>-9.9438362912155798E-2</v>
      </c>
      <c r="J58">
        <v>8.2555915294434803E-2</v>
      </c>
      <c r="K58">
        <v>0.61579764413283111</v>
      </c>
      <c r="L58">
        <v>0.1144184628720513</v>
      </c>
    </row>
    <row r="59" spans="2:12" x14ac:dyDescent="0.2">
      <c r="B59" t="s">
        <v>55</v>
      </c>
      <c r="C59">
        <v>-0.77345711247388838</v>
      </c>
      <c r="D59">
        <v>7.9306722906498248E-2</v>
      </c>
      <c r="E59">
        <v>-0.93897518656834689</v>
      </c>
      <c r="F59">
        <v>0.15473797448678167</v>
      </c>
      <c r="G59">
        <v>0.25026081194993488</v>
      </c>
      <c r="H59">
        <v>0.12641789114445218</v>
      </c>
      <c r="I59">
        <v>3.9298803270781703E-2</v>
      </c>
      <c r="J59">
        <v>0.11265269710446418</v>
      </c>
      <c r="K59">
        <v>0.8127559157446701</v>
      </c>
      <c r="L59">
        <v>0.14067677404297624</v>
      </c>
    </row>
    <row r="60" spans="2:12" x14ac:dyDescent="0.2">
      <c r="B60" t="s">
        <v>56</v>
      </c>
      <c r="C60">
        <v>-0.49461513847455341</v>
      </c>
      <c r="D60">
        <v>8.2909846813692081E-2</v>
      </c>
      <c r="E60">
        <v>-0.5398973195171739</v>
      </c>
      <c r="F60">
        <v>0.17932315404113539</v>
      </c>
      <c r="G60">
        <v>-5.8456932061514401E-2</v>
      </c>
      <c r="H60">
        <v>0.23535128565688235</v>
      </c>
      <c r="I60">
        <v>8.16456949546982E-2</v>
      </c>
      <c r="J60">
        <v>0.11619211648472301</v>
      </c>
      <c r="K60">
        <v>0.57626083342925161</v>
      </c>
      <c r="L60">
        <v>0.13817279467810734</v>
      </c>
    </row>
    <row r="61" spans="2:12" x14ac:dyDescent="0.2">
      <c r="B61" t="s">
        <v>57</v>
      </c>
      <c r="C61">
        <v>-9.92288695538905E-2</v>
      </c>
      <c r="D61">
        <v>7.3743803989531634E-2</v>
      </c>
      <c r="E61">
        <v>0</v>
      </c>
      <c r="G61">
        <v>0</v>
      </c>
      <c r="I61">
        <v>0.10865245578078089</v>
      </c>
      <c r="J61">
        <v>8.1513826418331325E-2</v>
      </c>
      <c r="K61">
        <v>0.20788132533467141</v>
      </c>
      <c r="L61">
        <v>9.6966349970170215E-2</v>
      </c>
    </row>
    <row r="62" spans="2:12" x14ac:dyDescent="0.2">
      <c r="B62" t="s">
        <v>58</v>
      </c>
      <c r="C62">
        <v>-0.84769969760071529</v>
      </c>
      <c r="D62">
        <v>9.26733954474772E-2</v>
      </c>
      <c r="E62">
        <v>-1.114279074462764</v>
      </c>
      <c r="F62">
        <v>0.10528003031167471</v>
      </c>
      <c r="G62">
        <v>0.2318017469431661</v>
      </c>
      <c r="H62">
        <v>0.11034507347913265</v>
      </c>
      <c r="I62">
        <v>0.14530491587177469</v>
      </c>
      <c r="J62">
        <v>9.1939305202788119E-2</v>
      </c>
      <c r="K62">
        <v>0.99300461347248992</v>
      </c>
      <c r="L62">
        <v>0.13159193368477712</v>
      </c>
    </row>
    <row r="63" spans="2:12" x14ac:dyDescent="0.2">
      <c r="B63" t="s">
        <v>59</v>
      </c>
      <c r="C63">
        <v>-0.77675775778276301</v>
      </c>
      <c r="D63">
        <v>6.9968555918583655E-2</v>
      </c>
      <c r="E63">
        <v>0</v>
      </c>
      <c r="G63">
        <v>0.16242413195108721</v>
      </c>
      <c r="H63">
        <v>9.1132968301886969E-2</v>
      </c>
      <c r="I63">
        <v>-0.31349177438991532</v>
      </c>
      <c r="J63">
        <v>6.0857992434528142E-2</v>
      </c>
      <c r="K63">
        <v>0.46326598339284769</v>
      </c>
      <c r="L63">
        <v>9.5903076862124459E-2</v>
      </c>
    </row>
    <row r="64" spans="2:12" x14ac:dyDescent="0.2">
      <c r="B64" t="s">
        <v>60</v>
      </c>
      <c r="C64">
        <v>-0.56354626860125523</v>
      </c>
      <c r="D64">
        <v>8.4264078557523645E-2</v>
      </c>
      <c r="E64">
        <v>0</v>
      </c>
      <c r="G64">
        <v>0</v>
      </c>
      <c r="I64">
        <v>-9.8645676618153696E-2</v>
      </c>
      <c r="J64">
        <v>0.10062148182768327</v>
      </c>
      <c r="K64">
        <v>0.46490059198310152</v>
      </c>
      <c r="L64">
        <v>0.13737703260226006</v>
      </c>
    </row>
    <row r="65" spans="2:12" x14ac:dyDescent="0.2">
      <c r="B65" t="s">
        <v>61</v>
      </c>
      <c r="C65">
        <v>-0.53123970367473317</v>
      </c>
      <c r="D65">
        <v>0.10838330597103554</v>
      </c>
      <c r="E65">
        <v>-0.99532574638189375</v>
      </c>
      <c r="F65">
        <v>0.14562262726362302</v>
      </c>
      <c r="G65">
        <v>0.30778152577812468</v>
      </c>
      <c r="H65">
        <v>0.12524114423910165</v>
      </c>
      <c r="I65">
        <v>-0.1032925537216963</v>
      </c>
      <c r="J65">
        <v>0.11791369492766876</v>
      </c>
      <c r="K65">
        <v>0.42794714995303684</v>
      </c>
      <c r="L65">
        <v>0.14170528368731722</v>
      </c>
    </row>
    <row r="66" spans="2:12" x14ac:dyDescent="0.2">
      <c r="B66" t="s">
        <v>62</v>
      </c>
      <c r="C66">
        <v>-0.66544509662916707</v>
      </c>
      <c r="D66">
        <v>9.1067928459845127E-2</v>
      </c>
      <c r="E66">
        <v>0</v>
      </c>
      <c r="G66">
        <v>0.28997294967544451</v>
      </c>
      <c r="H66">
        <v>0.16864537866298082</v>
      </c>
      <c r="I66">
        <v>0.26157930200934992</v>
      </c>
      <c r="J66">
        <v>8.1583478120891714E-2</v>
      </c>
      <c r="K66">
        <v>0.92702439863851693</v>
      </c>
      <c r="L66">
        <v>0.12302005900645396</v>
      </c>
    </row>
    <row r="67" spans="2:12" x14ac:dyDescent="0.2">
      <c r="B67" t="s">
        <v>63</v>
      </c>
      <c r="C67">
        <v>-5.2266464978188397E-2</v>
      </c>
      <c r="D67">
        <v>7.4005457469515243E-2</v>
      </c>
      <c r="E67">
        <v>0</v>
      </c>
      <c r="G67">
        <v>0.78427453276671821</v>
      </c>
      <c r="H67">
        <v>0.10723968409589932</v>
      </c>
      <c r="I67">
        <v>0.69084738351035158</v>
      </c>
      <c r="J67">
        <v>8.3084626184766919E-2</v>
      </c>
      <c r="K67">
        <v>0.74311384848854001</v>
      </c>
      <c r="L67">
        <v>0.10093436617000436</v>
      </c>
    </row>
    <row r="68" spans="2:12" x14ac:dyDescent="0.2">
      <c r="B68" t="s">
        <v>64</v>
      </c>
      <c r="C68">
        <v>-0.40554146332134983</v>
      </c>
      <c r="D68">
        <v>6.9648916325340038E-2</v>
      </c>
      <c r="E68">
        <v>-0.39365830767224891</v>
      </c>
      <c r="F68">
        <v>9.7861410173755797E-2</v>
      </c>
      <c r="G68">
        <v>0.33354487002933531</v>
      </c>
      <c r="H68">
        <v>7.7727333489748585E-2</v>
      </c>
      <c r="I68">
        <v>1.2028669307536999E-3</v>
      </c>
      <c r="J68">
        <v>5.1961196337947033E-2</v>
      </c>
      <c r="K68">
        <v>0.40674433025210355</v>
      </c>
      <c r="L68">
        <v>9.0743003145221685E-2</v>
      </c>
    </row>
  </sheetData>
  <phoneticPr fontId="0" type="noConversion"/>
  <pageMargins left="0.75" right="0.75" top="1" bottom="1" header="0.5" footer="0.5"/>
  <headerFooter alignWithMargins="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66"/>
  <sheetViews>
    <sheetView workbookViewId="0">
      <selection activeCell="D2" sqref="D2:D3"/>
    </sheetView>
  </sheetViews>
  <sheetFormatPr defaultRowHeight="12.75" x14ac:dyDescent="0.2"/>
  <sheetData>
    <row r="2" spans="2:9" x14ac:dyDescent="0.2">
      <c r="D2" t="s">
        <v>203</v>
      </c>
      <c r="E2" t="s">
        <v>66</v>
      </c>
      <c r="F2" t="s">
        <v>68</v>
      </c>
      <c r="G2" t="s">
        <v>70</v>
      </c>
      <c r="H2" t="s">
        <v>111</v>
      </c>
      <c r="I2" t="s">
        <v>113</v>
      </c>
    </row>
    <row r="3" spans="2:9" x14ac:dyDescent="0.2">
      <c r="B3" t="s">
        <v>60</v>
      </c>
      <c r="C3" t="str">
        <f>VLOOKUP(B3,xwalk!$A$1:$B$66,2,FALSE)</f>
        <v>Tunisia</v>
      </c>
      <c r="D3" s="2">
        <f t="shared" ref="D3:D34" si="0">100-E3</f>
        <v>19.581282433651964</v>
      </c>
      <c r="E3" s="2">
        <v>80.418717566348036</v>
      </c>
      <c r="F3" s="2">
        <v>8.8658459492445516</v>
      </c>
      <c r="G3" s="2">
        <v>3.7025928211975749</v>
      </c>
      <c r="H3" s="2">
        <v>2.917741813204259</v>
      </c>
      <c r="I3" s="2">
        <v>4.0951018500055918</v>
      </c>
    </row>
    <row r="4" spans="2:9" x14ac:dyDescent="0.2">
      <c r="B4" t="s">
        <v>57</v>
      </c>
      <c r="C4" t="str">
        <f>VLOOKUP(B4,xwalk!$A$1:$B$66,2,FALSE)</f>
        <v>Sweden</v>
      </c>
      <c r="D4" s="2">
        <f t="shared" si="0"/>
        <v>28.761669936241432</v>
      </c>
      <c r="E4" s="2">
        <v>71.238330063758568</v>
      </c>
      <c r="F4" s="2">
        <v>16.134046113333991</v>
      </c>
      <c r="G4" s="2">
        <v>6.6241174308443744</v>
      </c>
      <c r="H4" s="2">
        <v>2.9020225246657052</v>
      </c>
      <c r="I4" s="2">
        <v>3.1014838673973579</v>
      </c>
    </row>
    <row r="5" spans="2:9" x14ac:dyDescent="0.2">
      <c r="B5" t="s">
        <v>50</v>
      </c>
      <c r="C5" t="str">
        <f>VLOOKUP(B5,xwalk!$A$1:$B$66,2,FALSE)</f>
        <v>Perm(Russian Federation)</v>
      </c>
      <c r="D5" s="2">
        <f t="shared" si="0"/>
        <v>31.590396814423613</v>
      </c>
      <c r="E5" s="2">
        <v>68.409603185576387</v>
      </c>
      <c r="F5" s="2">
        <v>18.848607139894401</v>
      </c>
      <c r="G5" s="2">
        <v>8.1948975472167653</v>
      </c>
      <c r="H5" s="2">
        <v>2.8079694715593289</v>
      </c>
      <c r="I5" s="2">
        <v>1.7389226557531181</v>
      </c>
    </row>
    <row r="6" spans="2:9" x14ac:dyDescent="0.2">
      <c r="B6" t="s">
        <v>17</v>
      </c>
      <c r="C6" t="str">
        <f>VLOOKUP(B6,xwalk!$A$1:$B$66,2,FALSE)</f>
        <v>Estonia</v>
      </c>
      <c r="D6" s="2">
        <f t="shared" si="0"/>
        <v>34.048799221316017</v>
      </c>
      <c r="E6" s="2">
        <v>65.951200778683983</v>
      </c>
      <c r="F6" s="2">
        <v>16.370120067384189</v>
      </c>
      <c r="G6" s="2">
        <v>11.455770378388079</v>
      </c>
      <c r="H6" s="2">
        <v>4.0629772941150808</v>
      </c>
      <c r="I6" s="2">
        <v>2.1599314814286732</v>
      </c>
    </row>
    <row r="7" spans="2:9" x14ac:dyDescent="0.2">
      <c r="B7" t="s">
        <v>52</v>
      </c>
      <c r="C7" t="str">
        <f>VLOOKUP(B7,xwalk!$A$1:$B$66,2,FALSE)</f>
        <v>Russian Federation</v>
      </c>
      <c r="D7" s="2">
        <f t="shared" si="0"/>
        <v>34.347508103001161</v>
      </c>
      <c r="E7" s="2">
        <v>65.652491896998839</v>
      </c>
      <c r="F7" s="2">
        <v>19.106364632691339</v>
      </c>
      <c r="G7" s="2">
        <v>9.952068868317097</v>
      </c>
      <c r="H7" s="2">
        <v>3.2466919194989661</v>
      </c>
      <c r="I7" s="2">
        <v>2.0423826824937641</v>
      </c>
    </row>
    <row r="8" spans="2:9" x14ac:dyDescent="0.2">
      <c r="B8" t="s">
        <v>37</v>
      </c>
      <c r="C8" t="str">
        <f>VLOOKUP(B8,xwalk!$A$1:$B$66,2,FALSE)</f>
        <v>Latvia</v>
      </c>
      <c r="D8" s="2">
        <f t="shared" si="0"/>
        <v>35.077065994487356</v>
      </c>
      <c r="E8" s="2">
        <v>64.922934005512644</v>
      </c>
      <c r="F8" s="2">
        <v>14.970633733256861</v>
      </c>
      <c r="G8" s="2">
        <v>10.00024332215369</v>
      </c>
      <c r="H8" s="2">
        <v>5.937233205962027</v>
      </c>
      <c r="I8" s="2">
        <v>4.1689557331147791</v>
      </c>
    </row>
    <row r="9" spans="2:9" x14ac:dyDescent="0.2">
      <c r="B9" t="s">
        <v>36</v>
      </c>
      <c r="C9" t="str">
        <f>VLOOKUP(B9,xwalk!$A$1:$B$66,2,FALSE)</f>
        <v>Luxembourg</v>
      </c>
      <c r="D9" s="2">
        <f t="shared" si="0"/>
        <v>35.433814522136757</v>
      </c>
      <c r="E9" s="2">
        <v>64.566185477863243</v>
      </c>
      <c r="F9" s="2">
        <v>13.96075714716828</v>
      </c>
      <c r="G9" s="2">
        <v>9.8573153329286942</v>
      </c>
      <c r="H9" s="2">
        <v>4.7255898839786443</v>
      </c>
      <c r="I9" s="2">
        <v>6.8901521580611202</v>
      </c>
    </row>
    <row r="10" spans="2:9" x14ac:dyDescent="0.2">
      <c r="B10" t="s">
        <v>26</v>
      </c>
      <c r="C10" t="str">
        <f>VLOOKUP(B10,xwalk!$A$1:$B$66,2,FALSE)</f>
        <v>Ireland</v>
      </c>
      <c r="D10" s="2">
        <f t="shared" si="0"/>
        <v>35.930462895693864</v>
      </c>
      <c r="E10" s="2">
        <v>64.069537104306136</v>
      </c>
      <c r="F10" s="2">
        <v>16.600183037046499</v>
      </c>
      <c r="G10" s="2">
        <v>10.994150366929819</v>
      </c>
      <c r="H10" s="2">
        <v>5.0543429250593919</v>
      </c>
      <c r="I10" s="2">
        <v>3.2817865666581549</v>
      </c>
    </row>
    <row r="11" spans="2:9" x14ac:dyDescent="0.2">
      <c r="B11" t="s">
        <v>20</v>
      </c>
      <c r="C11" t="str">
        <f>VLOOKUP(B11,xwalk!$A$1:$B$66,2,FALSE)</f>
        <v>United Kingdom</v>
      </c>
      <c r="D11" s="2">
        <f t="shared" si="0"/>
        <v>38.187158927203583</v>
      </c>
      <c r="E11" s="2">
        <v>61.812841072796417</v>
      </c>
      <c r="F11" s="2">
        <v>18.73618866724393</v>
      </c>
      <c r="G11" s="2">
        <v>11.427448341141149</v>
      </c>
      <c r="H11" s="2">
        <v>5.2952986325692324</v>
      </c>
      <c r="I11" s="2">
        <v>2.7282232862492619</v>
      </c>
    </row>
    <row r="12" spans="2:9" x14ac:dyDescent="0.2">
      <c r="B12" t="s">
        <v>5</v>
      </c>
      <c r="C12" t="str">
        <f>VLOOKUP(B12,xwalk!$A$1:$B$66,2,FALSE)</f>
        <v>Belgium</v>
      </c>
      <c r="D12" s="2">
        <f t="shared" si="0"/>
        <v>39.85748590924122</v>
      </c>
      <c r="E12" s="2">
        <v>60.14251409075878</v>
      </c>
      <c r="F12" s="2">
        <v>15.10468856379404</v>
      </c>
      <c r="G12" s="2">
        <v>11.80624930516379</v>
      </c>
      <c r="H12" s="2">
        <v>6.6598016423236608</v>
      </c>
      <c r="I12" s="2">
        <v>6.2867463979597051</v>
      </c>
    </row>
    <row r="13" spans="2:9" x14ac:dyDescent="0.2">
      <c r="B13" t="s">
        <v>13</v>
      </c>
      <c r="C13" t="str">
        <f>VLOOKUP(B13,xwalk!$A$1:$B$66,2,FALSE)</f>
        <v>Czech Republic</v>
      </c>
      <c r="D13" s="2">
        <f t="shared" si="0"/>
        <v>40.999675647016893</v>
      </c>
      <c r="E13" s="2">
        <v>59.000324352983107</v>
      </c>
      <c r="F13" s="2">
        <v>23.16899743825282</v>
      </c>
      <c r="G13" s="2">
        <v>10.57608106993958</v>
      </c>
      <c r="H13" s="2">
        <v>4.5181568743208542</v>
      </c>
      <c r="I13" s="2">
        <v>2.7364402645036461</v>
      </c>
    </row>
    <row r="14" spans="2:9" x14ac:dyDescent="0.2">
      <c r="B14" t="s">
        <v>19</v>
      </c>
      <c r="C14" t="str">
        <f>VLOOKUP(B14,xwalk!$A$1:$B$66,2,FALSE)</f>
        <v>France</v>
      </c>
      <c r="D14" s="2">
        <f t="shared" si="0"/>
        <v>41.240639362846558</v>
      </c>
      <c r="E14" s="2">
        <v>58.759360637153442</v>
      </c>
      <c r="F14" s="2">
        <v>21.049290522602188</v>
      </c>
      <c r="G14" s="2">
        <v>11.66665307650632</v>
      </c>
      <c r="H14" s="2">
        <v>4.9630592335159323</v>
      </c>
      <c r="I14" s="2">
        <v>3.5616365302221231</v>
      </c>
    </row>
    <row r="15" spans="2:9" x14ac:dyDescent="0.2">
      <c r="B15" t="s">
        <v>2</v>
      </c>
      <c r="C15" t="str">
        <f>VLOOKUP(B15,xwalk!$A$1:$B$66,2,FALSE)</f>
        <v>Argentina</v>
      </c>
      <c r="D15" s="2">
        <f t="shared" si="0"/>
        <v>43.08732485096516</v>
      </c>
      <c r="E15" s="2">
        <v>56.91267514903484</v>
      </c>
      <c r="F15" s="2">
        <v>16.717861425958969</v>
      </c>
      <c r="G15" s="2">
        <v>11.59716478676819</v>
      </c>
      <c r="H15" s="2">
        <v>7.5960511061676002</v>
      </c>
      <c r="I15" s="2">
        <v>7.1762475320703993</v>
      </c>
    </row>
    <row r="16" spans="2:9" x14ac:dyDescent="0.2">
      <c r="B16" t="s">
        <v>24</v>
      </c>
      <c r="C16" t="str">
        <f>VLOOKUP(B16,xwalk!$A$1:$B$66,2,FALSE)</f>
        <v>Hungary</v>
      </c>
      <c r="D16" s="2">
        <f t="shared" si="0"/>
        <v>43.610706405184132</v>
      </c>
      <c r="E16" s="2">
        <v>56.389293594815868</v>
      </c>
      <c r="F16" s="2">
        <v>23.42195273405078</v>
      </c>
      <c r="G16" s="2">
        <v>13.931720603766539</v>
      </c>
      <c r="H16" s="2">
        <v>3.989146477761687</v>
      </c>
      <c r="I16" s="2">
        <v>2.2678865896051219</v>
      </c>
    </row>
    <row r="17" spans="2:9" x14ac:dyDescent="0.2">
      <c r="B17" t="s">
        <v>55</v>
      </c>
      <c r="C17" t="str">
        <f>VLOOKUP(B17,xwalk!$A$1:$B$66,2,FALSE)</f>
        <v>Slovak Republic</v>
      </c>
      <c r="D17" s="2">
        <f t="shared" si="0"/>
        <v>43.802135579293733</v>
      </c>
      <c r="E17" s="2">
        <v>56.197864420706267</v>
      </c>
      <c r="F17" s="2">
        <v>19.776316308009228</v>
      </c>
      <c r="G17" s="2">
        <v>13.95294590784013</v>
      </c>
      <c r="H17" s="2">
        <v>6.1647516901346338</v>
      </c>
      <c r="I17" s="2">
        <v>3.908121673309735</v>
      </c>
    </row>
    <row r="18" spans="2:9" x14ac:dyDescent="0.2">
      <c r="B18" t="s">
        <v>61</v>
      </c>
      <c r="C18" t="str">
        <f>VLOOKUP(B18,xwalk!$A$1:$B$66,2,FALSE)</f>
        <v>Turkey</v>
      </c>
      <c r="D18" s="2">
        <f t="shared" si="0"/>
        <v>43.839306088455587</v>
      </c>
      <c r="E18" s="2">
        <v>56.160693911544413</v>
      </c>
      <c r="F18" s="2">
        <v>14.108964720392541</v>
      </c>
      <c r="G18" s="2">
        <v>14.554882528656529</v>
      </c>
      <c r="H18" s="2">
        <v>11.57805404663384</v>
      </c>
      <c r="I18" s="2">
        <v>3.597404792772664</v>
      </c>
    </row>
    <row r="19" spans="2:9" x14ac:dyDescent="0.2">
      <c r="B19" t="s">
        <v>9</v>
      </c>
      <c r="C19" t="str">
        <f>VLOOKUP(B19,xwalk!$A$1:$B$66,2,FALSE)</f>
        <v>Switzerland</v>
      </c>
      <c r="D19" s="2">
        <f t="shared" si="0"/>
        <v>44.90686973800193</v>
      </c>
      <c r="E19" s="2">
        <v>55.09313026199807</v>
      </c>
      <c r="F19" s="2">
        <v>19.448351901031781</v>
      </c>
      <c r="G19" s="2">
        <v>12.78345688482983</v>
      </c>
      <c r="H19" s="2">
        <v>5.3361917542416526</v>
      </c>
      <c r="I19" s="2">
        <v>7.3388691978986564</v>
      </c>
    </row>
    <row r="20" spans="2:9" x14ac:dyDescent="0.2">
      <c r="B20" t="s">
        <v>28</v>
      </c>
      <c r="C20" t="str">
        <f>VLOOKUP(B20,xwalk!$A$1:$B$66,2,FALSE)</f>
        <v>Israel</v>
      </c>
      <c r="D20" s="2">
        <f t="shared" si="0"/>
        <v>45.093797600251037</v>
      </c>
      <c r="E20" s="2">
        <v>54.906202399748963</v>
      </c>
      <c r="F20" s="2">
        <v>17.18014201680467</v>
      </c>
      <c r="G20" s="2">
        <v>11.769562473994601</v>
      </c>
      <c r="H20" s="2">
        <v>7.9742880336431607</v>
      </c>
      <c r="I20" s="2">
        <v>8.1698050758085969</v>
      </c>
    </row>
    <row r="21" spans="2:9" x14ac:dyDescent="0.2">
      <c r="B21" t="s">
        <v>4</v>
      </c>
      <c r="C21" t="str">
        <f>VLOOKUP(B21,xwalk!$A$1:$B$66,2,FALSE)</f>
        <v>Austria</v>
      </c>
      <c r="D21" s="2">
        <f t="shared" si="0"/>
        <v>45.235379614326433</v>
      </c>
      <c r="E21" s="2">
        <v>54.764620385673567</v>
      </c>
      <c r="F21" s="2">
        <v>16.343620226172298</v>
      </c>
      <c r="G21" s="2">
        <v>10.963816607136421</v>
      </c>
      <c r="H21" s="2">
        <v>7.725384972406439</v>
      </c>
      <c r="I21" s="2">
        <v>10.202557808611269</v>
      </c>
    </row>
    <row r="22" spans="2:9" x14ac:dyDescent="0.2">
      <c r="B22" t="s">
        <v>21</v>
      </c>
      <c r="C22" t="str">
        <f>VLOOKUP(B22,xwalk!$A$1:$B$66,2,FALSE)</f>
        <v>Greece</v>
      </c>
      <c r="D22" s="2">
        <f t="shared" si="0"/>
        <v>47.800009326014091</v>
      </c>
      <c r="E22" s="2">
        <v>52.199990673985909</v>
      </c>
      <c r="F22" s="2">
        <v>19.157416372999599</v>
      </c>
      <c r="G22" s="2">
        <v>13.011999317953959</v>
      </c>
      <c r="H22" s="2">
        <v>8.7175840692642126</v>
      </c>
      <c r="I22" s="2">
        <v>6.9130095657963224</v>
      </c>
    </row>
    <row r="23" spans="2:9" x14ac:dyDescent="0.2">
      <c r="B23" t="s">
        <v>59</v>
      </c>
      <c r="C23" t="str">
        <f>VLOOKUP(B23,xwalk!$A$1:$B$66,2,FALSE)</f>
        <v>Thailand</v>
      </c>
      <c r="D23" s="2">
        <f t="shared" si="0"/>
        <v>47.870005899548367</v>
      </c>
      <c r="E23" s="2">
        <v>52.129994100451633</v>
      </c>
      <c r="F23" s="2">
        <v>25.685065925163411</v>
      </c>
      <c r="G23" s="2">
        <v>10.669358358649889</v>
      </c>
      <c r="H23" s="2">
        <v>9.2128569458713123</v>
      </c>
      <c r="I23" s="2">
        <v>2.302724669863756</v>
      </c>
    </row>
    <row r="24" spans="2:9" x14ac:dyDescent="0.2">
      <c r="B24" t="s">
        <v>54</v>
      </c>
      <c r="C24" t="str">
        <f>VLOOKUP(B24,xwalk!$A$1:$B$66,2,FALSE)</f>
        <v>Serbia</v>
      </c>
      <c r="D24" s="2">
        <f t="shared" si="0"/>
        <v>47.979657577824497</v>
      </c>
      <c r="E24" s="2">
        <v>52.020342422175503</v>
      </c>
      <c r="F24" s="2">
        <v>23.82527969606739</v>
      </c>
      <c r="G24" s="2">
        <v>12.386615833948589</v>
      </c>
      <c r="H24" s="2">
        <v>7.6855220492537333</v>
      </c>
      <c r="I24" s="2">
        <v>4.0822399985547797</v>
      </c>
    </row>
    <row r="25" spans="2:9" x14ac:dyDescent="0.2">
      <c r="B25" t="s">
        <v>15</v>
      </c>
      <c r="C25" t="str">
        <f>VLOOKUP(B25,xwalk!$A$1:$B$66,2,FALSE)</f>
        <v>Denmark</v>
      </c>
      <c r="D25" s="2">
        <f t="shared" si="0"/>
        <v>49.378225336682647</v>
      </c>
      <c r="E25" s="2">
        <v>50.621774663317353</v>
      </c>
      <c r="F25" s="2">
        <v>22.04164550264468</v>
      </c>
      <c r="G25" s="2">
        <v>16.658294880525322</v>
      </c>
      <c r="H25" s="2">
        <v>5.7456946197878684</v>
      </c>
      <c r="I25" s="2">
        <v>4.9325903337247743</v>
      </c>
    </row>
    <row r="26" spans="2:9" x14ac:dyDescent="0.2">
      <c r="B26" t="s">
        <v>41</v>
      </c>
      <c r="C26" t="str">
        <f>VLOOKUP(B26,xwalk!$A$1:$B$66,2,FALSE)</f>
        <v>Malaysia</v>
      </c>
      <c r="D26" s="2">
        <f t="shared" si="0"/>
        <v>50.189870263994578</v>
      </c>
      <c r="E26" s="2">
        <v>49.810129736005422</v>
      </c>
      <c r="F26" s="2">
        <v>22.866247438325338</v>
      </c>
      <c r="G26" s="2">
        <v>14.7423560142329</v>
      </c>
      <c r="H26" s="2">
        <v>7.9067766011928846</v>
      </c>
      <c r="I26" s="2">
        <v>4.6744902102434551</v>
      </c>
    </row>
    <row r="27" spans="2:9" x14ac:dyDescent="0.2">
      <c r="B27" t="s">
        <v>34</v>
      </c>
      <c r="C27" t="str">
        <f>VLOOKUP(B27,xwalk!$A$1:$B$66,2,FALSE)</f>
        <v>Liechtenstein</v>
      </c>
      <c r="D27" s="2">
        <f t="shared" si="0"/>
        <v>50.225274114639873</v>
      </c>
      <c r="E27" s="2">
        <v>49.774725885360127</v>
      </c>
      <c r="F27" s="2">
        <v>13.403750706420089</v>
      </c>
      <c r="G27" s="2">
        <v>15.327246888795891</v>
      </c>
      <c r="H27" s="2">
        <v>6.2155036450094254</v>
      </c>
      <c r="I27" s="2">
        <v>15.27877287441447</v>
      </c>
    </row>
    <row r="28" spans="2:9" x14ac:dyDescent="0.2">
      <c r="B28" t="s">
        <v>3</v>
      </c>
      <c r="C28" t="str">
        <f>VLOOKUP(B28,xwalk!$A$1:$B$66,2,FALSE)</f>
        <v>Australia</v>
      </c>
      <c r="D28" s="2">
        <f t="shared" si="0"/>
        <v>51.249311258097933</v>
      </c>
      <c r="E28" s="2">
        <v>48.750688741902067</v>
      </c>
      <c r="F28" s="2">
        <v>16.90613556547531</v>
      </c>
      <c r="G28" s="2">
        <v>14.284014932963149</v>
      </c>
      <c r="H28" s="2">
        <v>9.7845848576216063</v>
      </c>
      <c r="I28" s="2">
        <v>10.274575902037849</v>
      </c>
    </row>
    <row r="29" spans="2:9" x14ac:dyDescent="0.2">
      <c r="B29" t="s">
        <v>35</v>
      </c>
      <c r="C29" t="str">
        <f>VLOOKUP(B29,xwalk!$A$1:$B$66,2,FALSE)</f>
        <v>Lithuania</v>
      </c>
      <c r="D29" s="2">
        <f t="shared" si="0"/>
        <v>51.908920436577851</v>
      </c>
      <c r="E29" s="2">
        <v>48.091079563422149</v>
      </c>
      <c r="F29" s="2">
        <v>26.96944021910442</v>
      </c>
      <c r="G29" s="2">
        <v>16.548936148713569</v>
      </c>
      <c r="H29" s="2">
        <v>5.1975026877282016</v>
      </c>
      <c r="I29" s="2">
        <v>3.1930413810316729</v>
      </c>
    </row>
    <row r="30" spans="2:9" x14ac:dyDescent="0.2">
      <c r="B30" t="s">
        <v>47</v>
      </c>
      <c r="C30" t="str">
        <f>VLOOKUP(B30,xwalk!$A$1:$B$66,2,FALSE)</f>
        <v>Portugal</v>
      </c>
      <c r="D30" s="2">
        <f t="shared" si="0"/>
        <v>52.561588754047868</v>
      </c>
      <c r="E30" s="2">
        <v>47.438411245952132</v>
      </c>
      <c r="F30" s="2">
        <v>17.412723306492389</v>
      </c>
      <c r="G30" s="2">
        <v>17.39971925983329</v>
      </c>
      <c r="H30" s="2">
        <v>10.506368227687229</v>
      </c>
      <c r="I30" s="2">
        <v>7.2427779600349833</v>
      </c>
    </row>
    <row r="31" spans="2:9" x14ac:dyDescent="0.2">
      <c r="B31" t="s">
        <v>32</v>
      </c>
      <c r="C31" t="str">
        <f>VLOOKUP(B31,xwalk!$A$1:$B$66,2,FALSE)</f>
        <v>Kazakhstan</v>
      </c>
      <c r="D31" s="2">
        <f t="shared" si="0"/>
        <v>54.809010048770958</v>
      </c>
      <c r="E31" s="2">
        <v>45.190989951229042</v>
      </c>
      <c r="F31" s="2">
        <v>25.521143582343498</v>
      </c>
      <c r="G31" s="2">
        <v>15.70515835657433</v>
      </c>
      <c r="H31" s="2">
        <v>8.8112132314404708</v>
      </c>
      <c r="I31" s="2">
        <v>4.7714948784126809</v>
      </c>
    </row>
    <row r="32" spans="2:9" x14ac:dyDescent="0.2">
      <c r="B32" t="s">
        <v>14</v>
      </c>
      <c r="C32" t="str">
        <f>VLOOKUP(B32,xwalk!$A$1:$B$66,2,FALSE)</f>
        <v>Germany</v>
      </c>
      <c r="D32" s="2">
        <f t="shared" si="0"/>
        <v>55.535564953040478</v>
      </c>
      <c r="E32" s="2">
        <v>44.464435046959522</v>
      </c>
      <c r="F32" s="2">
        <v>14.656879713470801</v>
      </c>
      <c r="G32" s="2">
        <v>10.475263401149769</v>
      </c>
      <c r="H32" s="2">
        <v>10.71391096463296</v>
      </c>
      <c r="I32" s="2">
        <v>19.689510873786961</v>
      </c>
    </row>
    <row r="33" spans="2:9" x14ac:dyDescent="0.2">
      <c r="B33" t="s">
        <v>62</v>
      </c>
      <c r="C33" t="str">
        <f>VLOOKUP(B33,xwalk!$A$1:$B$66,2,FALSE)</f>
        <v>Uruguay</v>
      </c>
      <c r="D33" s="2">
        <f t="shared" si="0"/>
        <v>55.674532848159117</v>
      </c>
      <c r="E33" s="2">
        <v>44.325467151840883</v>
      </c>
      <c r="F33" s="2">
        <v>14.02203518253695</v>
      </c>
      <c r="G33" s="2">
        <v>16.77596063150396</v>
      </c>
      <c r="H33" s="2">
        <v>12.62585291390071</v>
      </c>
      <c r="I33" s="2">
        <v>12.250684120217519</v>
      </c>
    </row>
    <row r="34" spans="2:9" x14ac:dyDescent="0.2">
      <c r="B34" t="s">
        <v>25</v>
      </c>
      <c r="C34" t="str">
        <f>VLOOKUP(B34,xwalk!$A$1:$B$66,2,FALSE)</f>
        <v>Indonesia</v>
      </c>
      <c r="D34" s="2">
        <f t="shared" si="0"/>
        <v>56.408447761003487</v>
      </c>
      <c r="E34" s="2">
        <v>43.591552238996513</v>
      </c>
      <c r="F34" s="2">
        <v>27.976335003981369</v>
      </c>
      <c r="G34" s="2">
        <v>14.19879144296093</v>
      </c>
      <c r="H34" s="2">
        <v>11.097131083774091</v>
      </c>
      <c r="I34" s="2">
        <v>3.136190230287105</v>
      </c>
    </row>
    <row r="35" spans="2:9" x14ac:dyDescent="0.2">
      <c r="B35" t="s">
        <v>40</v>
      </c>
      <c r="C35" t="str">
        <f>VLOOKUP(B35,xwalk!$A$1:$B$66,2,FALSE)</f>
        <v>Montenegro</v>
      </c>
      <c r="D35" s="2">
        <f t="shared" ref="D35:D66" si="1">100-E35</f>
        <v>56.720576326146798</v>
      </c>
      <c r="E35" s="2">
        <v>43.279423673853202</v>
      </c>
      <c r="F35" s="2">
        <v>20.547472353937799</v>
      </c>
      <c r="G35" s="2">
        <v>12.599231145955031</v>
      </c>
      <c r="H35" s="2">
        <v>10.141644777146659</v>
      </c>
      <c r="I35" s="2">
        <v>13.43222804910731</v>
      </c>
    </row>
    <row r="36" spans="2:9" x14ac:dyDescent="0.2">
      <c r="B36" t="s">
        <v>44</v>
      </c>
      <c r="C36" t="str">
        <f>VLOOKUP(B36,xwalk!$A$1:$B$66,2,FALSE)</f>
        <v>New Zealand</v>
      </c>
      <c r="D36" s="2">
        <f t="shared" si="1"/>
        <v>57.838666207466218</v>
      </c>
      <c r="E36" s="2">
        <v>42.161333792533782</v>
      </c>
      <c r="F36" s="2">
        <v>18.092381644056211</v>
      </c>
      <c r="G36" s="2">
        <v>17.956824065819539</v>
      </c>
      <c r="H36" s="2">
        <v>12.32001634950487</v>
      </c>
      <c r="I36" s="2">
        <v>9.4694441480855804</v>
      </c>
    </row>
    <row r="37" spans="2:9" x14ac:dyDescent="0.2">
      <c r="B37" t="s">
        <v>42</v>
      </c>
      <c r="C37" t="str">
        <f>VLOOKUP(B37,xwalk!$A$1:$B$66,2,FALSE)</f>
        <v>Netherlands</v>
      </c>
      <c r="D37" s="2">
        <f t="shared" si="1"/>
        <v>59.487953356063727</v>
      </c>
      <c r="E37" s="2">
        <v>40.512046643936273</v>
      </c>
      <c r="F37" s="2">
        <v>11.20248156397607</v>
      </c>
      <c r="G37" s="2">
        <v>16.427446100727501</v>
      </c>
      <c r="H37" s="2">
        <v>16.499640914445848</v>
      </c>
      <c r="I37" s="2">
        <v>15.358384776914329</v>
      </c>
    </row>
    <row r="38" spans="2:9" x14ac:dyDescent="0.2">
      <c r="B38" t="s">
        <v>23</v>
      </c>
      <c r="C38" t="str">
        <f>VLOOKUP(B38,xwalk!$A$1:$B$66,2,FALSE)</f>
        <v>Croatia</v>
      </c>
      <c r="D38" s="2">
        <f t="shared" si="1"/>
        <v>59.92327187787437</v>
      </c>
      <c r="E38" s="2">
        <v>40.07672812212563</v>
      </c>
      <c r="F38" s="2">
        <v>19.914012922576571</v>
      </c>
      <c r="G38" s="2">
        <v>17.100638920555689</v>
      </c>
      <c r="H38" s="2">
        <v>9.8264939691744999</v>
      </c>
      <c r="I38" s="2">
        <v>13.082126065567619</v>
      </c>
    </row>
    <row r="39" spans="2:9" x14ac:dyDescent="0.2">
      <c r="B39" t="s">
        <v>12</v>
      </c>
      <c r="C39" t="str">
        <f>VLOOKUP(B39,xwalk!$A$1:$B$66,2,FALSE)</f>
        <v>Costa Rica</v>
      </c>
      <c r="D39" s="2">
        <f t="shared" si="1"/>
        <v>60.949117882315811</v>
      </c>
      <c r="E39" s="2">
        <v>39.050882117684189</v>
      </c>
      <c r="F39" s="2">
        <v>19.175623096012409</v>
      </c>
      <c r="G39" s="2">
        <v>19.138743742589281</v>
      </c>
      <c r="H39" s="2">
        <v>13.8913090980038</v>
      </c>
      <c r="I39" s="2">
        <v>8.743441945710325</v>
      </c>
    </row>
    <row r="40" spans="2:9" x14ac:dyDescent="0.2">
      <c r="B40" t="s">
        <v>27</v>
      </c>
      <c r="C40" t="str">
        <f>VLOOKUP(B40,xwalk!$A$1:$B$66,2,FALSE)</f>
        <v>Iceland</v>
      </c>
      <c r="D40" s="2">
        <f t="shared" si="1"/>
        <v>61.587485693185272</v>
      </c>
      <c r="E40" s="2">
        <v>38.412514306814728</v>
      </c>
      <c r="F40" s="2">
        <v>17.732276020782621</v>
      </c>
      <c r="G40" s="2">
        <v>19.4635997861064</v>
      </c>
      <c r="H40" s="2">
        <v>12.06247960273404</v>
      </c>
      <c r="I40" s="2">
        <v>12.329130283562209</v>
      </c>
    </row>
    <row r="41" spans="2:9" x14ac:dyDescent="0.2">
      <c r="B41" t="s">
        <v>51</v>
      </c>
      <c r="C41" t="str">
        <f>VLOOKUP(B41,xwalk!$A$1:$B$66,2,FALSE)</f>
        <v>Romania</v>
      </c>
      <c r="D41" s="2">
        <f t="shared" si="1"/>
        <v>61.966200946178567</v>
      </c>
      <c r="E41" s="2">
        <v>38.033799053821433</v>
      </c>
      <c r="F41" s="2">
        <v>22.943151671751838</v>
      </c>
      <c r="G41" s="2">
        <v>18.539133624079358</v>
      </c>
      <c r="H41" s="2">
        <v>13.499908438692749</v>
      </c>
      <c r="I41" s="2">
        <v>6.9840072116546299</v>
      </c>
    </row>
    <row r="42" spans="2:9" x14ac:dyDescent="0.2">
      <c r="B42" t="s">
        <v>7</v>
      </c>
      <c r="C42" t="str">
        <f>VLOOKUP(B42,xwalk!$A$1:$B$66,2,FALSE)</f>
        <v>Brazil</v>
      </c>
      <c r="D42" s="2">
        <f t="shared" si="1"/>
        <v>62.610748959160873</v>
      </c>
      <c r="E42" s="2">
        <v>37.389251040839127</v>
      </c>
      <c r="F42" s="2">
        <v>14.079227470739131</v>
      </c>
      <c r="G42" s="2">
        <v>17.704610094365989</v>
      </c>
      <c r="H42" s="2">
        <v>19.901567926305852</v>
      </c>
      <c r="I42" s="2">
        <v>10.92534346774991</v>
      </c>
    </row>
    <row r="43" spans="2:9" x14ac:dyDescent="0.2">
      <c r="B43" t="s">
        <v>18</v>
      </c>
      <c r="C43" t="str">
        <f>VLOOKUP(B43,xwalk!$A$1:$B$66,2,FALSE)</f>
        <v>Finland</v>
      </c>
      <c r="D43" s="2">
        <f t="shared" si="1"/>
        <v>64.973846822607101</v>
      </c>
      <c r="E43" s="2">
        <v>35.026153177392892</v>
      </c>
      <c r="F43" s="2">
        <v>24.98382034169428</v>
      </c>
      <c r="G43" s="2">
        <v>23.150955469685091</v>
      </c>
      <c r="H43" s="2">
        <v>10.444036295494451</v>
      </c>
      <c r="I43" s="2">
        <v>6.3950347157332903</v>
      </c>
    </row>
    <row r="44" spans="2:9" x14ac:dyDescent="0.2">
      <c r="B44" t="s">
        <v>48</v>
      </c>
      <c r="C44" t="str">
        <f>VLOOKUP(B44,xwalk!$A$1:$B$66,2,FALSE)</f>
        <v>Qatar</v>
      </c>
      <c r="D44" s="2">
        <f t="shared" si="1"/>
        <v>65.41307840783206</v>
      </c>
      <c r="E44" s="2">
        <v>34.58692159216794</v>
      </c>
      <c r="F44" s="2">
        <v>16.281856331183459</v>
      </c>
      <c r="G44" s="2">
        <v>14.63133607883818</v>
      </c>
      <c r="H44" s="2">
        <v>12.330029249704671</v>
      </c>
      <c r="I44" s="2">
        <v>22.169856748105751</v>
      </c>
    </row>
    <row r="45" spans="2:9" x14ac:dyDescent="0.2">
      <c r="B45" t="s">
        <v>29</v>
      </c>
      <c r="C45" t="str">
        <f>VLOOKUP(B45,xwalk!$A$1:$B$66,2,FALSE)</f>
        <v>Italy</v>
      </c>
      <c r="D45" s="2">
        <f t="shared" si="1"/>
        <v>67.145465350040041</v>
      </c>
      <c r="E45" s="2">
        <v>32.854534649959952</v>
      </c>
      <c r="F45" s="2">
        <v>19.137957585094789</v>
      </c>
      <c r="G45" s="2">
        <v>22.4748142618093</v>
      </c>
      <c r="H45" s="2">
        <v>15.174209788547451</v>
      </c>
      <c r="I45" s="2">
        <v>10.358483714588511</v>
      </c>
    </row>
    <row r="46" spans="2:9" x14ac:dyDescent="0.2">
      <c r="B46" t="s">
        <v>53</v>
      </c>
      <c r="C46" t="str">
        <f>VLOOKUP(B46,xwalk!$A$1:$B$66,2,FALSE)</f>
        <v>Singapore</v>
      </c>
      <c r="D46" s="2">
        <f t="shared" si="1"/>
        <v>67.357588351431644</v>
      </c>
      <c r="E46" s="2">
        <v>32.642411648568363</v>
      </c>
      <c r="F46" s="2">
        <v>8.5142990742492977</v>
      </c>
      <c r="G46" s="2">
        <v>11.37988235701742</v>
      </c>
      <c r="H46" s="2">
        <v>19.915266609749331</v>
      </c>
      <c r="I46" s="2">
        <v>27.54814031041559</v>
      </c>
    </row>
    <row r="47" spans="2:9" x14ac:dyDescent="0.2">
      <c r="B47" t="s">
        <v>11</v>
      </c>
      <c r="C47" t="str">
        <f>VLOOKUP(B47,xwalk!$A$1:$B$66,2,FALSE)</f>
        <v>Colombia</v>
      </c>
      <c r="D47" s="2">
        <f t="shared" si="1"/>
        <v>69.095361153755391</v>
      </c>
      <c r="E47" s="2">
        <v>30.904638846244609</v>
      </c>
      <c r="F47" s="2">
        <v>15.278861923532361</v>
      </c>
      <c r="G47" s="2">
        <v>21.134326525202429</v>
      </c>
      <c r="H47" s="2">
        <v>20.73102764546563</v>
      </c>
      <c r="I47" s="2">
        <v>11.95114505955498</v>
      </c>
    </row>
    <row r="48" spans="2:9" x14ac:dyDescent="0.2">
      <c r="B48" t="s">
        <v>39</v>
      </c>
      <c r="C48" t="str">
        <f>VLOOKUP(B48,xwalk!$A$1:$B$66,2,FALSE)</f>
        <v>Mexico</v>
      </c>
      <c r="D48" s="2">
        <f t="shared" si="1"/>
        <v>70.188847935084652</v>
      </c>
      <c r="E48" s="2">
        <v>29.811152064915351</v>
      </c>
      <c r="F48" s="2">
        <v>23.027560102133219</v>
      </c>
      <c r="G48" s="2">
        <v>21.568001215001321</v>
      </c>
      <c r="H48" s="2">
        <v>17.022203127859019</v>
      </c>
      <c r="I48" s="2">
        <v>8.5710834900910875</v>
      </c>
    </row>
    <row r="49" spans="2:9" x14ac:dyDescent="0.2">
      <c r="B49" t="s">
        <v>10</v>
      </c>
      <c r="C49" t="str">
        <f>VLOOKUP(B49,xwalk!$A$1:$B$66,2,FALSE)</f>
        <v>Chile</v>
      </c>
      <c r="D49" s="2">
        <f t="shared" si="1"/>
        <v>71.765277700839647</v>
      </c>
      <c r="E49" s="2">
        <v>28.23472229916036</v>
      </c>
      <c r="F49" s="2">
        <v>19.295786643894921</v>
      </c>
      <c r="G49" s="2">
        <v>24.490449362138179</v>
      </c>
      <c r="H49" s="2">
        <v>20.474615145448809</v>
      </c>
      <c r="I49" s="2">
        <v>7.5044265493577313</v>
      </c>
    </row>
    <row r="50" spans="2:9" x14ac:dyDescent="0.2">
      <c r="B50" t="s">
        <v>31</v>
      </c>
      <c r="C50" t="str">
        <f>VLOOKUP(B50,xwalk!$A$1:$B$66,2,FALSE)</f>
        <v>Japan</v>
      </c>
      <c r="D50" s="2">
        <f t="shared" si="1"/>
        <v>72.063938245040276</v>
      </c>
      <c r="E50" s="2">
        <v>27.93606175495972</v>
      </c>
      <c r="F50" s="2">
        <v>24.957992868281409</v>
      </c>
      <c r="G50" s="2">
        <v>27.120291086229091</v>
      </c>
      <c r="H50" s="2">
        <v>13.715212267129649</v>
      </c>
      <c r="I50" s="2">
        <v>6.2704420234001343</v>
      </c>
    </row>
    <row r="51" spans="2:9" x14ac:dyDescent="0.2">
      <c r="B51" t="s">
        <v>45</v>
      </c>
      <c r="C51" t="str">
        <f>VLOOKUP(B51,xwalk!$A$1:$B$66,2,FALSE)</f>
        <v>Peru</v>
      </c>
      <c r="D51" s="2">
        <f t="shared" si="1"/>
        <v>72.445991926160644</v>
      </c>
      <c r="E51" s="2">
        <v>27.554008073839348</v>
      </c>
      <c r="F51" s="2">
        <v>21.788376146180902</v>
      </c>
      <c r="G51" s="2">
        <v>20.42164557804465</v>
      </c>
      <c r="H51" s="2">
        <v>18.44508071624491</v>
      </c>
      <c r="I51" s="2">
        <v>11.79088948569019</v>
      </c>
    </row>
    <row r="52" spans="2:9" x14ac:dyDescent="0.2">
      <c r="B52" t="s">
        <v>1</v>
      </c>
      <c r="C52" t="str">
        <f>VLOOKUP(B52,xwalk!$A$1:$B$66,2,FALSE)</f>
        <v>United Arab Emirates</v>
      </c>
      <c r="D52" s="2">
        <f t="shared" si="1"/>
        <v>72.955146827506894</v>
      </c>
      <c r="E52" s="2">
        <v>27.044853172493109</v>
      </c>
      <c r="F52" s="2">
        <v>10.060751577535219</v>
      </c>
      <c r="G52" s="2">
        <v>9.2919193706908167</v>
      </c>
      <c r="H52" s="2">
        <v>17.430561152255809</v>
      </c>
      <c r="I52" s="2">
        <v>36.171914727025062</v>
      </c>
    </row>
    <row r="53" spans="2:9" x14ac:dyDescent="0.2">
      <c r="B53" t="s">
        <v>56</v>
      </c>
      <c r="C53" t="str">
        <f>VLOOKUP(B53,xwalk!$A$1:$B$66,2,FALSE)</f>
        <v>Slovenia</v>
      </c>
      <c r="D53" s="2">
        <f t="shared" si="1"/>
        <v>73.373801869106018</v>
      </c>
      <c r="E53" s="2">
        <v>26.626198130893989</v>
      </c>
      <c r="F53" s="2">
        <v>20.424104349853639</v>
      </c>
      <c r="G53" s="2">
        <v>25.75054660228388</v>
      </c>
      <c r="H53" s="2">
        <v>17.627805101999911</v>
      </c>
      <c r="I53" s="2">
        <v>9.571345814968593</v>
      </c>
    </row>
    <row r="54" spans="2:9" x14ac:dyDescent="0.2">
      <c r="B54" t="s">
        <v>16</v>
      </c>
      <c r="C54" t="str">
        <f>VLOOKUP(B54,xwalk!$A$1:$B$66,2,FALSE)</f>
        <v>Spain</v>
      </c>
      <c r="D54" s="2">
        <f t="shared" si="1"/>
        <v>73.542656544781082</v>
      </c>
      <c r="E54" s="2">
        <v>26.457343455218918</v>
      </c>
      <c r="F54" s="2">
        <v>14.98871796349386</v>
      </c>
      <c r="G54" s="2">
        <v>20.178491395688141</v>
      </c>
      <c r="H54" s="2">
        <v>17.378914478132561</v>
      </c>
      <c r="I54" s="2">
        <v>20.996532707466539</v>
      </c>
    </row>
    <row r="55" spans="2:9" x14ac:dyDescent="0.2">
      <c r="B55" t="s">
        <v>33</v>
      </c>
      <c r="C55" t="str">
        <f>VLOOKUP(B55,xwalk!$A$1:$B$66,2,FALSE)</f>
        <v>Korea</v>
      </c>
      <c r="D55" s="2">
        <f t="shared" si="1"/>
        <v>73.779533856356494</v>
      </c>
      <c r="E55" s="2">
        <v>26.22046614364351</v>
      </c>
      <c r="F55" s="2">
        <v>37.89990586711037</v>
      </c>
      <c r="G55" s="2">
        <v>19.849275571617461</v>
      </c>
      <c r="H55" s="2">
        <v>9.9941598986630638</v>
      </c>
      <c r="I55" s="2">
        <v>6.0361925189656054</v>
      </c>
    </row>
    <row r="56" spans="2:9" x14ac:dyDescent="0.2">
      <c r="B56" t="s">
        <v>6</v>
      </c>
      <c r="C56" t="str">
        <f>VLOOKUP(B56,xwalk!$A$1:$B$66,2,FALSE)</f>
        <v>Bulgaria</v>
      </c>
      <c r="D56" s="2">
        <f t="shared" si="1"/>
        <v>75.879089476389396</v>
      </c>
      <c r="E56" s="2">
        <v>24.120910523610611</v>
      </c>
      <c r="F56" s="2">
        <v>27.379236564408099</v>
      </c>
      <c r="G56" s="2">
        <v>22.831580291313099</v>
      </c>
      <c r="H56" s="2">
        <v>16.43472866532947</v>
      </c>
      <c r="I56" s="2">
        <v>9.23354395533873</v>
      </c>
    </row>
    <row r="57" spans="2:9" x14ac:dyDescent="0.2">
      <c r="B57" t="s">
        <v>0</v>
      </c>
      <c r="C57" t="str">
        <f>VLOOKUP(B57,xwalk!$A$1:$B$66,2,FALSE)</f>
        <v>Albania</v>
      </c>
      <c r="D57" s="2">
        <f t="shared" si="1"/>
        <v>76.620477261299527</v>
      </c>
      <c r="E57" s="2">
        <v>23.37952273870048</v>
      </c>
      <c r="F57" s="2">
        <v>14.812873191660641</v>
      </c>
      <c r="G57" s="2">
        <v>16.252114874899821</v>
      </c>
      <c r="H57" s="2">
        <v>18.447171695088411</v>
      </c>
      <c r="I57" s="2">
        <v>27.108317499650649</v>
      </c>
    </row>
    <row r="58" spans="2:9" x14ac:dyDescent="0.2">
      <c r="B58" t="s">
        <v>30</v>
      </c>
      <c r="C58" t="str">
        <f>VLOOKUP(B58,xwalk!$A$1:$B$66,2,FALSE)</f>
        <v>Jordan</v>
      </c>
      <c r="D58" s="2">
        <f t="shared" si="1"/>
        <v>77.007073762187801</v>
      </c>
      <c r="E58" s="2">
        <v>22.992926237812199</v>
      </c>
      <c r="F58" s="2">
        <v>12.62438805792365</v>
      </c>
      <c r="G58" s="2">
        <v>8.4157172693068247</v>
      </c>
      <c r="H58" s="2">
        <v>20.902179382502769</v>
      </c>
      <c r="I58" s="2">
        <v>35.06478905245455</v>
      </c>
    </row>
    <row r="59" spans="2:9" x14ac:dyDescent="0.2">
      <c r="B59" t="s">
        <v>8</v>
      </c>
      <c r="C59" t="str">
        <f>VLOOKUP(B59,xwalk!$A$1:$B$66,2,FALSE)</f>
        <v>Canada</v>
      </c>
      <c r="D59" s="2">
        <f t="shared" si="1"/>
        <v>83.682208542197557</v>
      </c>
      <c r="E59" s="2">
        <v>16.317791457802439</v>
      </c>
      <c r="F59" s="2">
        <v>14.27799355609914</v>
      </c>
      <c r="G59" s="2">
        <v>21.17947675163261</v>
      </c>
      <c r="H59" s="2">
        <v>22.881457675357559</v>
      </c>
      <c r="I59" s="2">
        <v>25.343280559108241</v>
      </c>
    </row>
    <row r="60" spans="2:9" x14ac:dyDescent="0.2">
      <c r="B60" t="s">
        <v>63</v>
      </c>
      <c r="C60" t="str">
        <f>VLOOKUP(B60,xwalk!$A$1:$B$66,2,FALSE)</f>
        <v>United States of America</v>
      </c>
      <c r="D60" s="2">
        <f t="shared" si="1"/>
        <v>85.534917433168346</v>
      </c>
      <c r="E60" s="2">
        <v>14.465082566831651</v>
      </c>
      <c r="F60" s="2">
        <v>16.44250241143752</v>
      </c>
      <c r="G60" s="2">
        <v>22.928363828970479</v>
      </c>
      <c r="H60" s="2">
        <v>22.39600048133229</v>
      </c>
      <c r="I60" s="2">
        <v>23.768050711428049</v>
      </c>
    </row>
    <row r="61" spans="2:9" x14ac:dyDescent="0.2">
      <c r="B61" t="s">
        <v>64</v>
      </c>
      <c r="C61" t="str">
        <f>VLOOKUP(B61,xwalk!$A$1:$B$66,2,FALSE)</f>
        <v>Viet Nam</v>
      </c>
      <c r="D61" s="2">
        <f t="shared" si="1"/>
        <v>86.840324756342824</v>
      </c>
      <c r="E61" s="2">
        <v>13.159675243657169</v>
      </c>
      <c r="F61" s="2">
        <v>14.6931925185377</v>
      </c>
      <c r="G61" s="2">
        <v>27.317512955641689</v>
      </c>
      <c r="H61" s="2">
        <v>27.38105610694257</v>
      </c>
      <c r="I61" s="2">
        <v>17.44856317522088</v>
      </c>
    </row>
    <row r="62" spans="2:9" x14ac:dyDescent="0.2">
      <c r="B62" t="s">
        <v>38</v>
      </c>
      <c r="C62" t="str">
        <f>VLOOKUP(B62,xwalk!$A$1:$B$66,2,FALSE)</f>
        <v>Macao-China</v>
      </c>
      <c r="D62" s="2">
        <f t="shared" si="1"/>
        <v>87.929859404066406</v>
      </c>
      <c r="E62" s="2">
        <v>12.0701405959336</v>
      </c>
      <c r="F62" s="2">
        <v>11.568522326923031</v>
      </c>
      <c r="G62" s="2">
        <v>17.910047030766869</v>
      </c>
      <c r="H62" s="2">
        <v>26.096694534661658</v>
      </c>
      <c r="I62" s="2">
        <v>32.354595511714848</v>
      </c>
    </row>
    <row r="63" spans="2:9" x14ac:dyDescent="0.2">
      <c r="B63" t="s">
        <v>22</v>
      </c>
      <c r="C63" t="str">
        <f>VLOOKUP(B63,xwalk!$A$1:$B$66,2,FALSE)</f>
        <v>Hong Kong-China</v>
      </c>
      <c r="D63" s="2">
        <f t="shared" si="1"/>
        <v>89.2822689458756</v>
      </c>
      <c r="E63" s="2">
        <v>10.7177310541244</v>
      </c>
      <c r="F63" s="2">
        <v>12.70804543303576</v>
      </c>
      <c r="G63" s="2">
        <v>21.231776254391612</v>
      </c>
      <c r="H63" s="2">
        <v>26.611620028797191</v>
      </c>
      <c r="I63" s="2">
        <v>28.73082722965103</v>
      </c>
    </row>
    <row r="64" spans="2:9" x14ac:dyDescent="0.2">
      <c r="B64" t="s">
        <v>46</v>
      </c>
      <c r="C64" t="str">
        <f>VLOOKUP(B64,xwalk!$A$1:$B$66,2,FALSE)</f>
        <v>Poland</v>
      </c>
      <c r="D64" s="2">
        <f t="shared" si="1"/>
        <v>89.370566144807356</v>
      </c>
      <c r="E64" s="2">
        <v>10.629433855192641</v>
      </c>
      <c r="F64" s="2">
        <v>18.723428650878908</v>
      </c>
      <c r="G64" s="2">
        <v>29.730619970936299</v>
      </c>
      <c r="H64" s="2">
        <v>26.53763951903122</v>
      </c>
      <c r="I64" s="2">
        <v>14.37887800396093</v>
      </c>
    </row>
    <row r="65" spans="2:9" x14ac:dyDescent="0.2">
      <c r="B65" t="s">
        <v>49</v>
      </c>
      <c r="C65" t="str">
        <f>VLOOKUP(B65,xwalk!$A$1:$B$66,2,FALSE)</f>
        <v>Shanghai-China</v>
      </c>
      <c r="D65" s="2">
        <f t="shared" si="1"/>
        <v>90.615499872544305</v>
      </c>
      <c r="E65" s="2">
        <v>9.3845001274556932</v>
      </c>
      <c r="F65" s="2">
        <v>6.8123786273581386</v>
      </c>
      <c r="G65" s="2">
        <v>10.441482998625959</v>
      </c>
      <c r="H65" s="2">
        <v>18.61000512375038</v>
      </c>
      <c r="I65" s="2">
        <v>54.751633122809842</v>
      </c>
    </row>
    <row r="66" spans="2:9" x14ac:dyDescent="0.2">
      <c r="B66" t="s">
        <v>58</v>
      </c>
      <c r="C66" t="str">
        <f>VLOOKUP(B66,xwalk!$A$1:$B$66,2,FALSE)</f>
        <v>Chinese Taipei</v>
      </c>
      <c r="D66" s="2">
        <f t="shared" si="1"/>
        <v>91.805711159152878</v>
      </c>
      <c r="E66" s="2">
        <v>8.1942888408471291</v>
      </c>
      <c r="F66" s="2">
        <v>11.861076510842921</v>
      </c>
      <c r="G66" s="2">
        <v>26.49624701845428</v>
      </c>
      <c r="H66" s="2">
        <v>33.761762030034753</v>
      </c>
      <c r="I66" s="2">
        <v>19.686625599820928</v>
      </c>
    </row>
  </sheetData>
  <autoFilter ref="B2:I66">
    <sortState ref="B3:I66">
      <sortCondition ref="D2:D66"/>
    </sortState>
  </autoFilter>
  <phoneticPr fontId="0" type="noConversion"/>
  <pageMargins left="0.75" right="0.75" top="1" bottom="1" header="0.5" footer="0.5"/>
  <headerFooter alignWithMargins="0"/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66"/>
  <sheetViews>
    <sheetView topLeftCell="B1" zoomScale="85" zoomScaleNormal="85" workbookViewId="0">
      <selection activeCell="L3" sqref="B3:P66"/>
    </sheetView>
  </sheetViews>
  <sheetFormatPr defaultRowHeight="12.75" x14ac:dyDescent="0.2"/>
  <sheetData>
    <row r="1" spans="2:16" x14ac:dyDescent="0.2">
      <c r="D1" s="46" t="s">
        <v>209</v>
      </c>
      <c r="E1" s="46"/>
      <c r="F1" s="46"/>
      <c r="G1" s="46"/>
      <c r="H1" s="46"/>
      <c r="I1" s="46"/>
      <c r="K1" s="46" t="s">
        <v>205</v>
      </c>
      <c r="L1" s="46"/>
      <c r="M1" s="46"/>
      <c r="N1" s="46"/>
      <c r="O1" s="46"/>
      <c r="P1" s="46"/>
    </row>
    <row r="2" spans="2:16" x14ac:dyDescent="0.2">
      <c r="D2" t="s">
        <v>203</v>
      </c>
      <c r="E2" t="s">
        <v>66</v>
      </c>
      <c r="F2" t="s">
        <v>68</v>
      </c>
      <c r="G2" t="s">
        <v>70</v>
      </c>
      <c r="H2" t="s">
        <v>111</v>
      </c>
      <c r="I2" t="s">
        <v>113</v>
      </c>
      <c r="J2" t="s">
        <v>206</v>
      </c>
      <c r="K2" t="s">
        <v>203</v>
      </c>
      <c r="L2" t="s">
        <v>66</v>
      </c>
      <c r="M2" t="s">
        <v>68</v>
      </c>
      <c r="N2" t="s">
        <v>70</v>
      </c>
      <c r="O2" t="s">
        <v>111</v>
      </c>
      <c r="P2" t="s">
        <v>113</v>
      </c>
    </row>
    <row r="3" spans="2:16" x14ac:dyDescent="0.2">
      <c r="B3" t="s">
        <v>27</v>
      </c>
      <c r="C3" t="str">
        <f>VLOOKUP(B3,xwalk!$A$1:$B$66,2,FALSE)</f>
        <v>Iceland</v>
      </c>
      <c r="D3" s="2">
        <f t="shared" ref="D3:D34" si="0">100-E3</f>
        <v>27.334125413189255</v>
      </c>
      <c r="E3" s="2">
        <v>72.665874586810745</v>
      </c>
      <c r="F3" s="2">
        <v>11.662195415122349</v>
      </c>
      <c r="G3" s="2">
        <v>7.8711603105792696</v>
      </c>
      <c r="H3" s="2">
        <v>4.274776983554732</v>
      </c>
      <c r="I3" s="2">
        <v>3.525992703932928</v>
      </c>
      <c r="J3" s="2">
        <f t="shared" ref="J3:J34" si="1">200-SUM(D3:I3)</f>
        <v>72.665874586810716</v>
      </c>
      <c r="K3" s="2">
        <v>61.587485693185272</v>
      </c>
      <c r="L3" s="2">
        <v>38.412514306814728</v>
      </c>
      <c r="M3" s="2">
        <v>17.732276020782621</v>
      </c>
      <c r="N3" s="2">
        <v>19.4635997861064</v>
      </c>
      <c r="O3" s="2">
        <v>12.06247960273404</v>
      </c>
      <c r="P3" s="2">
        <v>12.329130283562209</v>
      </c>
    </row>
    <row r="4" spans="2:16" x14ac:dyDescent="0.2">
      <c r="B4" t="s">
        <v>16</v>
      </c>
      <c r="C4" t="str">
        <f>VLOOKUP(B4,xwalk!$A$1:$B$66,2,FALSE)</f>
        <v>Spain</v>
      </c>
      <c r="D4" s="2">
        <f t="shared" si="0"/>
        <v>35.07457034312938</v>
      </c>
      <c r="E4" s="2">
        <v>64.92542965687062</v>
      </c>
      <c r="F4" s="2">
        <v>16.697531269867209</v>
      </c>
      <c r="G4" s="2">
        <v>8.9619642726911568</v>
      </c>
      <c r="H4" s="2">
        <v>5.2208730641347216</v>
      </c>
      <c r="I4" s="2">
        <v>4.1942017364362822</v>
      </c>
      <c r="J4" s="2">
        <f t="shared" si="1"/>
        <v>64.925429656870648</v>
      </c>
      <c r="K4" s="2">
        <v>73.542656544781082</v>
      </c>
      <c r="L4" s="2">
        <v>26.457343455218918</v>
      </c>
      <c r="M4" s="2">
        <v>14.98871796349386</v>
      </c>
      <c r="N4" s="2">
        <v>20.178491395688141</v>
      </c>
      <c r="O4" s="2">
        <v>17.378914478132561</v>
      </c>
      <c r="P4" s="2">
        <v>20.996532707466539</v>
      </c>
    </row>
    <row r="5" spans="2:16" x14ac:dyDescent="0.2">
      <c r="B5" t="s">
        <v>33</v>
      </c>
      <c r="C5" t="str">
        <f>VLOOKUP(B5,xwalk!$A$1:$B$66,2,FALSE)</f>
        <v>Korea</v>
      </c>
      <c r="D5" s="2">
        <f t="shared" si="0"/>
        <v>37.189580381768948</v>
      </c>
      <c r="E5" s="2">
        <v>62.810419618231052</v>
      </c>
      <c r="F5" s="2">
        <v>23.31215949318463</v>
      </c>
      <c r="G5" s="2">
        <v>8.4869136384896127</v>
      </c>
      <c r="H5" s="2">
        <v>3.915123905606968</v>
      </c>
      <c r="I5" s="2">
        <v>1.4753833444877129</v>
      </c>
      <c r="J5" s="2">
        <f t="shared" si="1"/>
        <v>62.810419618231066</v>
      </c>
      <c r="K5" s="2">
        <v>73.779533856356494</v>
      </c>
      <c r="L5" s="2">
        <v>26.22046614364351</v>
      </c>
      <c r="M5" s="2">
        <v>37.89990586711037</v>
      </c>
      <c r="N5" s="2">
        <v>19.849275571617461</v>
      </c>
      <c r="O5" s="2">
        <v>9.9941598986630638</v>
      </c>
      <c r="P5" s="2">
        <v>6.0361925189656054</v>
      </c>
    </row>
    <row r="6" spans="2:16" x14ac:dyDescent="0.2">
      <c r="B6" t="s">
        <v>58</v>
      </c>
      <c r="C6" t="str">
        <f>VLOOKUP(B6,xwalk!$A$1:$B$66,2,FALSE)</f>
        <v>Chinese Taipei</v>
      </c>
      <c r="D6" s="2">
        <f t="shared" si="0"/>
        <v>38.667706559662747</v>
      </c>
      <c r="E6" s="2">
        <v>61.332293440337253</v>
      </c>
      <c r="F6" s="2">
        <v>17.616323349630651</v>
      </c>
      <c r="G6" s="2">
        <v>14.38496204523037</v>
      </c>
      <c r="H6" s="2">
        <v>5.0649252582632718</v>
      </c>
      <c r="I6" s="2">
        <v>1.6014959065384411</v>
      </c>
      <c r="J6" s="2">
        <f t="shared" si="1"/>
        <v>61.332293440337281</v>
      </c>
      <c r="K6" s="2">
        <v>91.805711159152878</v>
      </c>
      <c r="L6" s="2">
        <v>8.1942888408471291</v>
      </c>
      <c r="M6" s="2">
        <v>11.861076510842921</v>
      </c>
      <c r="N6" s="2">
        <v>26.49624701845428</v>
      </c>
      <c r="O6" s="2">
        <v>33.761762030034753</v>
      </c>
      <c r="P6" s="2">
        <v>19.686625599820928</v>
      </c>
    </row>
    <row r="7" spans="2:16" x14ac:dyDescent="0.2">
      <c r="B7" t="s">
        <v>22</v>
      </c>
      <c r="C7" t="str">
        <f>VLOOKUP(B7,xwalk!$A$1:$B$66,2,FALSE)</f>
        <v>Hong Kong-China</v>
      </c>
      <c r="D7" s="2">
        <f t="shared" si="0"/>
        <v>44.901835516799068</v>
      </c>
      <c r="E7" s="2">
        <v>55.098164483200932</v>
      </c>
      <c r="F7" s="2">
        <v>17.128725928754331</v>
      </c>
      <c r="G7" s="2">
        <v>14.88597090806352</v>
      </c>
      <c r="H7" s="2">
        <v>7.5526328095019881</v>
      </c>
      <c r="I7" s="2">
        <v>5.3345058704792372</v>
      </c>
      <c r="J7" s="2">
        <f t="shared" si="1"/>
        <v>55.098164483200918</v>
      </c>
      <c r="K7" s="2">
        <v>89.2822689458756</v>
      </c>
      <c r="L7" s="2">
        <v>10.7177310541244</v>
      </c>
      <c r="M7" s="2">
        <v>12.70804543303576</v>
      </c>
      <c r="N7" s="2">
        <v>21.231776254391612</v>
      </c>
      <c r="O7" s="2">
        <v>26.611620028797191</v>
      </c>
      <c r="P7" s="2">
        <v>28.73082722965103</v>
      </c>
    </row>
    <row r="8" spans="2:16" x14ac:dyDescent="0.2">
      <c r="B8" t="s">
        <v>57</v>
      </c>
      <c r="C8" t="str">
        <f>VLOOKUP(B8,xwalk!$A$1:$B$66,2,FALSE)</f>
        <v>Sweden</v>
      </c>
      <c r="D8" s="2">
        <f t="shared" si="0"/>
        <v>52.173559076525919</v>
      </c>
      <c r="E8" s="2">
        <v>47.826440923474081</v>
      </c>
      <c r="F8" s="2">
        <v>24.868640748848001</v>
      </c>
      <c r="G8" s="2">
        <v>15.167620820415101</v>
      </c>
      <c r="H8" s="2">
        <v>7.2900615027828826</v>
      </c>
      <c r="I8" s="2">
        <v>4.8472360044799263</v>
      </c>
      <c r="J8" s="2">
        <f t="shared" si="1"/>
        <v>47.826440923474081</v>
      </c>
      <c r="K8" s="2">
        <v>28.761669936241432</v>
      </c>
      <c r="L8" s="2">
        <v>71.238330063758568</v>
      </c>
      <c r="M8" s="2">
        <v>16.134046113333991</v>
      </c>
      <c r="N8" s="2">
        <v>6.6241174308443744</v>
      </c>
      <c r="O8" s="2">
        <v>2.9020225246657052</v>
      </c>
      <c r="P8" s="2">
        <v>3.1014838673973579</v>
      </c>
    </row>
    <row r="9" spans="2:16" x14ac:dyDescent="0.2">
      <c r="B9" t="s">
        <v>64</v>
      </c>
      <c r="C9" t="str">
        <f>VLOOKUP(B9,xwalk!$A$1:$B$66,2,FALSE)</f>
        <v>Viet Nam</v>
      </c>
      <c r="D9" s="2">
        <f t="shared" si="0"/>
        <v>55.926646117982663</v>
      </c>
      <c r="E9" s="2">
        <v>44.073353882017337</v>
      </c>
      <c r="F9" s="2">
        <v>18.944361978194479</v>
      </c>
      <c r="G9" s="2">
        <v>22.059521777830629</v>
      </c>
      <c r="H9" s="2">
        <v>9.8694627686749179</v>
      </c>
      <c r="I9" s="2">
        <v>5.0532995932826328</v>
      </c>
      <c r="J9" s="2">
        <f t="shared" si="1"/>
        <v>44.073353882017329</v>
      </c>
      <c r="K9" s="2">
        <v>86.840324756342824</v>
      </c>
      <c r="L9" s="2">
        <v>13.159675243657169</v>
      </c>
      <c r="M9" s="2">
        <v>14.6931925185377</v>
      </c>
      <c r="N9" s="2">
        <v>27.317512955641689</v>
      </c>
      <c r="O9" s="2">
        <v>27.38105610694257</v>
      </c>
      <c r="P9" s="2">
        <v>17.44856317522088</v>
      </c>
    </row>
    <row r="10" spans="2:16" x14ac:dyDescent="0.2">
      <c r="B10" t="s">
        <v>31</v>
      </c>
      <c r="C10" t="str">
        <f>VLOOKUP(B10,xwalk!$A$1:$B$66,2,FALSE)</f>
        <v>Japan</v>
      </c>
      <c r="D10" s="2">
        <f t="shared" si="0"/>
        <v>56.51946141131419</v>
      </c>
      <c r="E10" s="2">
        <v>43.48053858868581</v>
      </c>
      <c r="F10" s="2">
        <v>22.47020256326352</v>
      </c>
      <c r="G10" s="2">
        <v>20.709638760325848</v>
      </c>
      <c r="H10" s="2">
        <v>10.152667547388271</v>
      </c>
      <c r="I10" s="2">
        <v>3.1869525403365548</v>
      </c>
      <c r="J10" s="2">
        <f t="shared" si="1"/>
        <v>43.480538588685818</v>
      </c>
      <c r="K10" s="2">
        <v>72.063938245040276</v>
      </c>
      <c r="L10" s="2">
        <v>27.93606175495972</v>
      </c>
      <c r="M10" s="2">
        <v>24.957992868281409</v>
      </c>
      <c r="N10" s="2">
        <v>27.120291086229091</v>
      </c>
      <c r="O10" s="2">
        <v>13.715212267129649</v>
      </c>
      <c r="P10" s="2">
        <v>6.2704420234001343</v>
      </c>
    </row>
    <row r="11" spans="2:16" x14ac:dyDescent="0.2">
      <c r="B11" t="s">
        <v>34</v>
      </c>
      <c r="C11" t="str">
        <f>VLOOKUP(B11,xwalk!$A$1:$B$66,2,FALSE)</f>
        <v>Liechtenstein</v>
      </c>
      <c r="D11" s="2">
        <f t="shared" si="0"/>
        <v>58.691450922956548</v>
      </c>
      <c r="E11" s="2">
        <v>41.308549077043452</v>
      </c>
      <c r="F11" s="2">
        <v>25.053548544067549</v>
      </c>
      <c r="G11" s="2">
        <v>15.387086304335471</v>
      </c>
      <c r="H11" s="2">
        <v>7.742060690421301</v>
      </c>
      <c r="I11" s="2">
        <v>10.508755384132231</v>
      </c>
      <c r="J11" s="2">
        <f t="shared" si="1"/>
        <v>41.308549077043438</v>
      </c>
      <c r="K11" s="2">
        <v>50.225274114639873</v>
      </c>
      <c r="L11" s="2">
        <v>49.774725885360127</v>
      </c>
      <c r="M11" s="2">
        <v>13.403750706420089</v>
      </c>
      <c r="N11" s="2">
        <v>15.327246888795891</v>
      </c>
      <c r="O11" s="2">
        <v>6.2155036450094254</v>
      </c>
      <c r="P11" s="2">
        <v>15.27877287441447</v>
      </c>
    </row>
    <row r="12" spans="2:16" x14ac:dyDescent="0.2">
      <c r="B12" t="s">
        <v>4</v>
      </c>
      <c r="C12" t="str">
        <f>VLOOKUP(B12,xwalk!$A$1:$B$66,2,FALSE)</f>
        <v>Austria</v>
      </c>
      <c r="D12" s="2">
        <f t="shared" si="0"/>
        <v>58.924778542559288</v>
      </c>
      <c r="E12" s="2">
        <v>41.075221457440712</v>
      </c>
      <c r="F12" s="2">
        <v>23.13492093697084</v>
      </c>
      <c r="G12" s="2">
        <v>17.341982472346331</v>
      </c>
      <c r="H12" s="2">
        <v>10.76005605124181</v>
      </c>
      <c r="I12" s="2">
        <v>7.6878190820003107</v>
      </c>
      <c r="J12" s="2">
        <f t="shared" si="1"/>
        <v>41.075221457440705</v>
      </c>
      <c r="K12" s="2">
        <v>45.235379614326433</v>
      </c>
      <c r="L12" s="2">
        <v>54.764620385673567</v>
      </c>
      <c r="M12" s="2">
        <v>16.343620226172298</v>
      </c>
      <c r="N12" s="2">
        <v>10.963816607136421</v>
      </c>
      <c r="O12" s="2">
        <v>7.725384972406439</v>
      </c>
      <c r="P12" s="2">
        <v>10.202557808611269</v>
      </c>
    </row>
    <row r="13" spans="2:16" x14ac:dyDescent="0.2">
      <c r="B13" t="s">
        <v>28</v>
      </c>
      <c r="C13" t="str">
        <f>VLOOKUP(B13,xwalk!$A$1:$B$66,2,FALSE)</f>
        <v>Israel</v>
      </c>
      <c r="D13" s="2">
        <f t="shared" si="0"/>
        <v>59.360159913303157</v>
      </c>
      <c r="E13" s="2">
        <v>40.639840086696843</v>
      </c>
      <c r="F13" s="2">
        <v>16.286291904903852</v>
      </c>
      <c r="G13" s="2">
        <v>14.271483502873959</v>
      </c>
      <c r="H13" s="2">
        <v>10.27739096075728</v>
      </c>
      <c r="I13" s="2">
        <v>18.524993544768069</v>
      </c>
      <c r="J13" s="2">
        <f t="shared" si="1"/>
        <v>40.639840086696836</v>
      </c>
      <c r="K13" s="2">
        <v>45.093797600251037</v>
      </c>
      <c r="L13" s="2">
        <v>54.906202399748963</v>
      </c>
      <c r="M13" s="2">
        <v>17.18014201680467</v>
      </c>
      <c r="N13" s="2">
        <v>11.769562473994601</v>
      </c>
      <c r="O13" s="2">
        <v>7.9742880336431607</v>
      </c>
      <c r="P13" s="2">
        <v>8.1698050758085969</v>
      </c>
    </row>
    <row r="14" spans="2:16" x14ac:dyDescent="0.2">
      <c r="B14" t="s">
        <v>14</v>
      </c>
      <c r="C14" t="str">
        <f>VLOOKUP(B14,xwalk!$A$1:$B$66,2,FALSE)</f>
        <v>Germany</v>
      </c>
      <c r="D14" s="2">
        <f t="shared" si="0"/>
        <v>63.631470761241218</v>
      </c>
      <c r="E14" s="2">
        <v>36.368529238758782</v>
      </c>
      <c r="F14" s="2">
        <v>23.45579958754962</v>
      </c>
      <c r="G14" s="2">
        <v>18.27736901256873</v>
      </c>
      <c r="H14" s="2">
        <v>11.55041509954359</v>
      </c>
      <c r="I14" s="2">
        <v>10.34788706157927</v>
      </c>
      <c r="J14" s="2">
        <f t="shared" si="1"/>
        <v>36.368529238758811</v>
      </c>
      <c r="K14" s="2">
        <v>55.535564953040478</v>
      </c>
      <c r="L14" s="2">
        <v>44.464435046959522</v>
      </c>
      <c r="M14" s="2">
        <v>14.656879713470801</v>
      </c>
      <c r="N14" s="2">
        <v>10.475263401149769</v>
      </c>
      <c r="O14" s="2">
        <v>10.71391096463296</v>
      </c>
      <c r="P14" s="2">
        <v>19.689510873786961</v>
      </c>
    </row>
    <row r="15" spans="2:16" x14ac:dyDescent="0.2">
      <c r="B15" t="s">
        <v>49</v>
      </c>
      <c r="C15" t="str">
        <f>VLOOKUP(B15,xwalk!$A$1:$B$66,2,FALSE)</f>
        <v>Shanghai-China</v>
      </c>
      <c r="D15" s="2">
        <f t="shared" si="0"/>
        <v>63.936680499833273</v>
      </c>
      <c r="E15" s="2">
        <v>36.063319500166727</v>
      </c>
      <c r="F15" s="2">
        <v>15.1136859880581</v>
      </c>
      <c r="G15" s="2">
        <v>18.115265430852659</v>
      </c>
      <c r="H15" s="2">
        <v>11.32084971235918</v>
      </c>
      <c r="I15" s="2">
        <v>19.386879368563349</v>
      </c>
      <c r="J15" s="2">
        <f t="shared" si="1"/>
        <v>36.063319500166727</v>
      </c>
      <c r="K15" s="2">
        <v>90.615499872544305</v>
      </c>
      <c r="L15" s="2">
        <v>9.3845001274556932</v>
      </c>
      <c r="M15" s="2">
        <v>6.8123786273581386</v>
      </c>
      <c r="N15" s="2">
        <v>10.441482998625959</v>
      </c>
      <c r="O15" s="2">
        <v>18.61000512375038</v>
      </c>
      <c r="P15" s="2">
        <v>54.751633122809842</v>
      </c>
    </row>
    <row r="16" spans="2:16" x14ac:dyDescent="0.2">
      <c r="B16" t="s">
        <v>5</v>
      </c>
      <c r="C16" t="str">
        <f>VLOOKUP(B16,xwalk!$A$1:$B$66,2,FALSE)</f>
        <v>Belgium</v>
      </c>
      <c r="D16" s="2">
        <f t="shared" si="0"/>
        <v>65.457182547632968</v>
      </c>
      <c r="E16" s="2">
        <v>34.542817452367032</v>
      </c>
      <c r="F16" s="2">
        <v>15.1633115293952</v>
      </c>
      <c r="G16" s="2">
        <v>17.295890514121371</v>
      </c>
      <c r="H16" s="2">
        <v>13.37133279583556</v>
      </c>
      <c r="I16" s="2">
        <v>19.626647708280839</v>
      </c>
      <c r="J16" s="2">
        <f t="shared" si="1"/>
        <v>34.542817452367018</v>
      </c>
      <c r="K16" s="2">
        <v>39.85748590924122</v>
      </c>
      <c r="L16" s="2">
        <v>60.14251409075878</v>
      </c>
      <c r="M16" s="2">
        <v>15.10468856379404</v>
      </c>
      <c r="N16" s="2">
        <v>11.80624930516379</v>
      </c>
      <c r="O16" s="2">
        <v>6.6598016423236608</v>
      </c>
      <c r="P16" s="2">
        <v>6.2867463979597051</v>
      </c>
    </row>
    <row r="17" spans="2:16" x14ac:dyDescent="0.2">
      <c r="B17" t="s">
        <v>37</v>
      </c>
      <c r="C17" t="str">
        <f>VLOOKUP(B17,xwalk!$A$1:$B$66,2,FALSE)</f>
        <v>Latvia</v>
      </c>
      <c r="D17" s="2">
        <f t="shared" si="0"/>
        <v>65.589993125928913</v>
      </c>
      <c r="E17" s="2">
        <v>34.41000687407108</v>
      </c>
      <c r="F17" s="2">
        <v>19.178238762980179</v>
      </c>
      <c r="G17" s="2">
        <v>19.10914843348322</v>
      </c>
      <c r="H17" s="2">
        <v>15.70528131777758</v>
      </c>
      <c r="I17" s="2">
        <v>11.59732461168794</v>
      </c>
      <c r="J17" s="2">
        <f t="shared" si="1"/>
        <v>34.410006874071058</v>
      </c>
      <c r="K17" s="2">
        <v>35.077065994487356</v>
      </c>
      <c r="L17" s="2">
        <v>64.922934005512644</v>
      </c>
      <c r="M17" s="2">
        <v>14.970633733256861</v>
      </c>
      <c r="N17" s="2">
        <v>10.00024332215369</v>
      </c>
      <c r="O17" s="2">
        <v>5.937233205962027</v>
      </c>
      <c r="P17" s="2">
        <v>4.1689557331147791</v>
      </c>
    </row>
    <row r="18" spans="2:16" x14ac:dyDescent="0.2">
      <c r="B18" t="s">
        <v>9</v>
      </c>
      <c r="C18" t="str">
        <f>VLOOKUP(B18,xwalk!$A$1:$B$66,2,FALSE)</f>
        <v>Switzerland</v>
      </c>
      <c r="D18" s="2">
        <f t="shared" si="0"/>
        <v>66.373280795663291</v>
      </c>
      <c r="E18" s="2">
        <v>33.626719204336709</v>
      </c>
      <c r="F18" s="2">
        <v>21.665083881865939</v>
      </c>
      <c r="G18" s="2">
        <v>17.273539193480548</v>
      </c>
      <c r="H18" s="2">
        <v>11.486814717276721</v>
      </c>
      <c r="I18" s="2">
        <v>15.947843003040081</v>
      </c>
      <c r="J18" s="2">
        <f t="shared" si="1"/>
        <v>33.626719204336695</v>
      </c>
      <c r="K18" s="2">
        <v>44.90686973800193</v>
      </c>
      <c r="L18" s="2">
        <v>55.09313026199807</v>
      </c>
      <c r="M18" s="2">
        <v>19.448351901031781</v>
      </c>
      <c r="N18" s="2">
        <v>12.78345688482983</v>
      </c>
      <c r="O18" s="2">
        <v>5.3361917542416526</v>
      </c>
      <c r="P18" s="2">
        <v>7.3388691978986564</v>
      </c>
    </row>
    <row r="19" spans="2:16" x14ac:dyDescent="0.2">
      <c r="B19" t="s">
        <v>18</v>
      </c>
      <c r="C19" t="str">
        <f>VLOOKUP(B19,xwalk!$A$1:$B$66,2,FALSE)</f>
        <v>Finland</v>
      </c>
      <c r="D19" s="2">
        <f t="shared" si="0"/>
        <v>66.740858024105492</v>
      </c>
      <c r="E19" s="2">
        <v>33.259141975894508</v>
      </c>
      <c r="F19" s="2">
        <v>21.492728191838761</v>
      </c>
      <c r="G19" s="2">
        <v>21.839397067961141</v>
      </c>
      <c r="H19" s="2">
        <v>15.31939424921749</v>
      </c>
      <c r="I19" s="2">
        <v>8.0893385150880981</v>
      </c>
      <c r="J19" s="2">
        <f t="shared" si="1"/>
        <v>33.259141975894522</v>
      </c>
      <c r="K19" s="2">
        <v>64.973846822607101</v>
      </c>
      <c r="L19" s="2">
        <v>35.026153177392892</v>
      </c>
      <c r="M19" s="2">
        <v>24.98382034169428</v>
      </c>
      <c r="N19" s="2">
        <v>23.150955469685091</v>
      </c>
      <c r="O19" s="2">
        <v>10.444036295494451</v>
      </c>
      <c r="P19" s="2">
        <v>6.3950347157332903</v>
      </c>
    </row>
    <row r="20" spans="2:16" x14ac:dyDescent="0.2">
      <c r="B20" t="s">
        <v>60</v>
      </c>
      <c r="C20" t="str">
        <f>VLOOKUP(B20,xwalk!$A$1:$B$66,2,FALSE)</f>
        <v>Tunisia</v>
      </c>
      <c r="D20" s="2">
        <f t="shared" si="0"/>
        <v>68.419210371225915</v>
      </c>
      <c r="E20" s="2">
        <v>31.580789628774092</v>
      </c>
      <c r="F20" s="2">
        <v>19.9941208807751</v>
      </c>
      <c r="G20" s="2">
        <v>17.285606102484341</v>
      </c>
      <c r="H20" s="2">
        <v>15.34654697264383</v>
      </c>
      <c r="I20" s="2">
        <v>15.792936415322631</v>
      </c>
      <c r="J20" s="2">
        <f t="shared" si="1"/>
        <v>31.580789628774085</v>
      </c>
      <c r="K20" s="2">
        <v>19.581282433651964</v>
      </c>
      <c r="L20" s="2">
        <v>80.418717566348036</v>
      </c>
      <c r="M20" s="2">
        <v>8.8658459492445516</v>
      </c>
      <c r="N20" s="2">
        <v>3.7025928211975749</v>
      </c>
      <c r="O20" s="2">
        <v>2.917741813204259</v>
      </c>
      <c r="P20" s="2">
        <v>4.0951018500055918</v>
      </c>
    </row>
    <row r="21" spans="2:16" x14ac:dyDescent="0.2">
      <c r="B21" t="s">
        <v>24</v>
      </c>
      <c r="C21" t="str">
        <f>VLOOKUP(B21,xwalk!$A$1:$B$66,2,FALSE)</f>
        <v>Hungary</v>
      </c>
      <c r="D21" s="2">
        <f t="shared" si="0"/>
        <v>72.752622728242258</v>
      </c>
      <c r="E21" s="2">
        <v>27.247377271757738</v>
      </c>
      <c r="F21" s="2">
        <v>21.366496797523379</v>
      </c>
      <c r="G21" s="2">
        <v>21.716004194110361</v>
      </c>
      <c r="H21" s="2">
        <v>16.82445353478154</v>
      </c>
      <c r="I21" s="2">
        <v>12.845668201826999</v>
      </c>
      <c r="J21" s="2">
        <f t="shared" si="1"/>
        <v>27.247377271757699</v>
      </c>
      <c r="K21" s="2">
        <v>43.610706405184132</v>
      </c>
      <c r="L21" s="2">
        <v>56.389293594815868</v>
      </c>
      <c r="M21" s="2">
        <v>23.42195273405078</v>
      </c>
      <c r="N21" s="2">
        <v>13.931720603766539</v>
      </c>
      <c r="O21" s="2">
        <v>3.989146477761687</v>
      </c>
      <c r="P21" s="2">
        <v>2.2678865896051219</v>
      </c>
    </row>
    <row r="22" spans="2:16" x14ac:dyDescent="0.2">
      <c r="B22" t="s">
        <v>21</v>
      </c>
      <c r="C22" t="str">
        <f>VLOOKUP(B22,xwalk!$A$1:$B$66,2,FALSE)</f>
        <v>Greece</v>
      </c>
      <c r="D22" s="2">
        <f t="shared" si="0"/>
        <v>73.325269514472325</v>
      </c>
      <c r="E22" s="2">
        <v>26.674730485527672</v>
      </c>
      <c r="F22" s="2">
        <v>18.02519123217392</v>
      </c>
      <c r="G22" s="2">
        <v>17.0534834934526</v>
      </c>
      <c r="H22" s="2">
        <v>16.625212022388329</v>
      </c>
      <c r="I22" s="2">
        <v>21.621382766457501</v>
      </c>
      <c r="J22" s="2">
        <f t="shared" si="1"/>
        <v>26.674730485527675</v>
      </c>
      <c r="K22" s="2">
        <v>47.800009326014091</v>
      </c>
      <c r="L22" s="2">
        <v>52.199990673985909</v>
      </c>
      <c r="M22" s="2">
        <v>19.157416372999599</v>
      </c>
      <c r="N22" s="2">
        <v>13.011999317953959</v>
      </c>
      <c r="O22" s="2">
        <v>8.7175840692642126</v>
      </c>
      <c r="P22" s="2">
        <v>6.9130095657963224</v>
      </c>
    </row>
    <row r="23" spans="2:16" x14ac:dyDescent="0.2">
      <c r="B23" t="s">
        <v>19</v>
      </c>
      <c r="C23" t="str">
        <f>VLOOKUP(B23,xwalk!$A$1:$B$66,2,FALSE)</f>
        <v>France</v>
      </c>
      <c r="D23" s="2">
        <f t="shared" si="0"/>
        <v>74.773970003567783</v>
      </c>
      <c r="E23" s="2">
        <v>25.226029996432221</v>
      </c>
      <c r="F23" s="2">
        <v>15.98822822249595</v>
      </c>
      <c r="G23" s="2">
        <v>16.3604908347682</v>
      </c>
      <c r="H23" s="2">
        <v>16.272568970870651</v>
      </c>
      <c r="I23" s="2">
        <v>26.152681975432969</v>
      </c>
      <c r="J23" s="2">
        <f t="shared" si="1"/>
        <v>25.22602999643226</v>
      </c>
      <c r="K23" s="2">
        <v>41.240639362846558</v>
      </c>
      <c r="L23" s="2">
        <v>58.759360637153442</v>
      </c>
      <c r="M23" s="2">
        <v>21.049290522602188</v>
      </c>
      <c r="N23" s="2">
        <v>11.66665307650632</v>
      </c>
      <c r="O23" s="2">
        <v>4.9630592335159323</v>
      </c>
      <c r="P23" s="2">
        <v>3.5616365302221231</v>
      </c>
    </row>
    <row r="24" spans="2:16" x14ac:dyDescent="0.2">
      <c r="B24" t="s">
        <v>55</v>
      </c>
      <c r="C24" t="str">
        <f>VLOOKUP(B24,xwalk!$A$1:$B$66,2,FALSE)</f>
        <v>Slovak Republic</v>
      </c>
      <c r="D24" s="2">
        <f t="shared" si="0"/>
        <v>74.829148661376195</v>
      </c>
      <c r="E24" s="2">
        <v>25.170851338623809</v>
      </c>
      <c r="F24" s="2">
        <v>15.92367258282326</v>
      </c>
      <c r="G24" s="2">
        <v>19.892396438975481</v>
      </c>
      <c r="H24" s="2">
        <v>16.523724868501279</v>
      </c>
      <c r="I24" s="2">
        <v>22.489354771076179</v>
      </c>
      <c r="J24" s="2">
        <f t="shared" si="1"/>
        <v>25.170851338623777</v>
      </c>
      <c r="K24" s="2">
        <v>43.802135579293733</v>
      </c>
      <c r="L24" s="2">
        <v>56.197864420706267</v>
      </c>
      <c r="M24" s="2">
        <v>19.776316308009228</v>
      </c>
      <c r="N24" s="2">
        <v>13.95294590784013</v>
      </c>
      <c r="O24" s="2">
        <v>6.1647516901346338</v>
      </c>
      <c r="P24" s="2">
        <v>3.908121673309735</v>
      </c>
    </row>
    <row r="25" spans="2:16" x14ac:dyDescent="0.2">
      <c r="B25" t="s">
        <v>13</v>
      </c>
      <c r="C25" t="str">
        <f>VLOOKUP(B25,xwalk!$A$1:$B$66,2,FALSE)</f>
        <v>Czech Republic</v>
      </c>
      <c r="D25" s="2">
        <f t="shared" si="0"/>
        <v>75.162484207321882</v>
      </c>
      <c r="E25" s="2">
        <v>24.837515792678118</v>
      </c>
      <c r="F25" s="2">
        <v>22.87505816622437</v>
      </c>
      <c r="G25" s="2">
        <v>20.553044707461691</v>
      </c>
      <c r="H25" s="2">
        <v>14.93133963833175</v>
      </c>
      <c r="I25" s="2">
        <v>16.803041695304071</v>
      </c>
      <c r="J25" s="2">
        <f t="shared" si="1"/>
        <v>24.837515792678147</v>
      </c>
      <c r="K25" s="2">
        <v>40.999675647016893</v>
      </c>
      <c r="L25" s="2">
        <v>59.000324352983107</v>
      </c>
      <c r="M25" s="2">
        <v>23.16899743825282</v>
      </c>
      <c r="N25" s="2">
        <v>10.57608106993958</v>
      </c>
      <c r="O25" s="2">
        <v>4.5181568743208542</v>
      </c>
      <c r="P25" s="2">
        <v>2.7364402645036461</v>
      </c>
    </row>
    <row r="26" spans="2:16" x14ac:dyDescent="0.2">
      <c r="B26" t="s">
        <v>38</v>
      </c>
      <c r="C26" t="str">
        <f>VLOOKUP(B26,xwalk!$A$1:$B$66,2,FALSE)</f>
        <v>Macao-China</v>
      </c>
      <c r="D26" s="2">
        <f t="shared" si="0"/>
        <v>75.505305977943365</v>
      </c>
      <c r="E26" s="2">
        <v>24.494694022056638</v>
      </c>
      <c r="F26" s="2">
        <v>13.33707953479313</v>
      </c>
      <c r="G26" s="2">
        <v>21.719058965144889</v>
      </c>
      <c r="H26" s="2">
        <v>17.858581366943412</v>
      </c>
      <c r="I26" s="2">
        <v>22.590586111061938</v>
      </c>
      <c r="J26" s="2">
        <f t="shared" si="1"/>
        <v>24.494694022056649</v>
      </c>
      <c r="K26" s="2">
        <v>87.929859404066406</v>
      </c>
      <c r="L26" s="2">
        <v>12.0701405959336</v>
      </c>
      <c r="M26" s="2">
        <v>11.568522326923031</v>
      </c>
      <c r="N26" s="2">
        <v>17.910047030766869</v>
      </c>
      <c r="O26" s="2">
        <v>26.096694534661658</v>
      </c>
      <c r="P26" s="2">
        <v>32.354595511714848</v>
      </c>
    </row>
    <row r="27" spans="2:16" x14ac:dyDescent="0.2">
      <c r="B27" t="s">
        <v>62</v>
      </c>
      <c r="C27" t="str">
        <f>VLOOKUP(B27,xwalk!$A$1:$B$66,2,FALSE)</f>
        <v>Uruguay</v>
      </c>
      <c r="D27" s="2">
        <f t="shared" si="0"/>
        <v>75.574321222489658</v>
      </c>
      <c r="E27" s="2">
        <v>24.425678777510349</v>
      </c>
      <c r="F27" s="2">
        <v>20.335522599303189</v>
      </c>
      <c r="G27" s="2">
        <v>23.694536781974801</v>
      </c>
      <c r="H27" s="2">
        <v>17.063226076497969</v>
      </c>
      <c r="I27" s="2">
        <v>14.481035764713679</v>
      </c>
      <c r="J27" s="2">
        <f t="shared" si="1"/>
        <v>24.42567877751037</v>
      </c>
      <c r="K27" s="2">
        <v>55.674532848159117</v>
      </c>
      <c r="L27" s="2">
        <v>44.325467151840883</v>
      </c>
      <c r="M27" s="2">
        <v>14.02203518253695</v>
      </c>
      <c r="N27" s="2">
        <v>16.77596063150396</v>
      </c>
      <c r="O27" s="2">
        <v>12.62585291390071</v>
      </c>
      <c r="P27" s="2">
        <v>12.250684120217519</v>
      </c>
    </row>
    <row r="28" spans="2:16" x14ac:dyDescent="0.2">
      <c r="B28" t="s">
        <v>61</v>
      </c>
      <c r="C28" t="str">
        <f>VLOOKUP(B28,xwalk!$A$1:$B$66,2,FALSE)</f>
        <v>Turkey</v>
      </c>
      <c r="D28" s="2">
        <f t="shared" si="0"/>
        <v>75.682845082663206</v>
      </c>
      <c r="E28" s="2">
        <v>24.31715491733679</v>
      </c>
      <c r="F28" s="2">
        <v>15.89321820223484</v>
      </c>
      <c r="G28" s="2">
        <v>22.843602008332962</v>
      </c>
      <c r="H28" s="2">
        <v>23.337528688293389</v>
      </c>
      <c r="I28" s="2">
        <v>13.608496183802041</v>
      </c>
      <c r="J28" s="2">
        <f t="shared" si="1"/>
        <v>24.317154917336779</v>
      </c>
      <c r="K28" s="2">
        <v>43.839306088455587</v>
      </c>
      <c r="L28" s="2">
        <v>56.160693911544413</v>
      </c>
      <c r="M28" s="2">
        <v>14.108964720392541</v>
      </c>
      <c r="N28" s="2">
        <v>14.554882528656529</v>
      </c>
      <c r="O28" s="2">
        <v>11.57805404663384</v>
      </c>
      <c r="P28" s="2">
        <v>3.597404792772664</v>
      </c>
    </row>
    <row r="29" spans="2:16" x14ac:dyDescent="0.2">
      <c r="B29" t="s">
        <v>42</v>
      </c>
      <c r="C29" t="str">
        <f>VLOOKUP(B29,xwalk!$A$1:$B$66,2,FALSE)</f>
        <v>Netherlands</v>
      </c>
      <c r="D29" s="2">
        <f t="shared" si="0"/>
        <v>79.789167337544313</v>
      </c>
      <c r="E29" s="2">
        <v>20.21083266245569</v>
      </c>
      <c r="F29" s="2">
        <v>12.86217563793735</v>
      </c>
      <c r="G29" s="2">
        <v>19.196461862678682</v>
      </c>
      <c r="H29" s="2">
        <v>22.74504402310782</v>
      </c>
      <c r="I29" s="2">
        <v>24.985485813820471</v>
      </c>
      <c r="J29" s="2">
        <f t="shared" si="1"/>
        <v>20.210832662455658</v>
      </c>
      <c r="K29" s="2">
        <v>59.487953356063727</v>
      </c>
      <c r="L29" s="2">
        <v>40.512046643936273</v>
      </c>
      <c r="M29" s="2">
        <v>11.20248156397607</v>
      </c>
      <c r="N29" s="2">
        <v>16.427446100727501</v>
      </c>
      <c r="O29" s="2">
        <v>16.499640914445848</v>
      </c>
      <c r="P29" s="2">
        <v>15.358384776914329</v>
      </c>
    </row>
    <row r="30" spans="2:16" x14ac:dyDescent="0.2">
      <c r="B30" t="s">
        <v>12</v>
      </c>
      <c r="C30" t="str">
        <f>VLOOKUP(B30,xwalk!$A$1:$B$66,2,FALSE)</f>
        <v>Costa Rica</v>
      </c>
      <c r="D30" s="2">
        <f t="shared" si="0"/>
        <v>81.015016556445914</v>
      </c>
      <c r="E30" s="2">
        <v>18.984983443554089</v>
      </c>
      <c r="F30" s="2">
        <v>14.69394938545843</v>
      </c>
      <c r="G30" s="2">
        <v>20.36419845384129</v>
      </c>
      <c r="H30" s="2">
        <v>19.747952543006171</v>
      </c>
      <c r="I30" s="2">
        <v>26.208916174140018</v>
      </c>
      <c r="J30" s="2">
        <f t="shared" si="1"/>
        <v>18.984983443554086</v>
      </c>
      <c r="K30" s="2">
        <v>60.949117882315811</v>
      </c>
      <c r="L30" s="2">
        <v>39.050882117684189</v>
      </c>
      <c r="M30" s="2">
        <v>19.175623096012409</v>
      </c>
      <c r="N30" s="2">
        <v>19.138743742589281</v>
      </c>
      <c r="O30" s="2">
        <v>13.8913090980038</v>
      </c>
      <c r="P30" s="2">
        <v>8.743441945710325</v>
      </c>
    </row>
    <row r="31" spans="2:16" x14ac:dyDescent="0.2">
      <c r="B31" t="s">
        <v>35</v>
      </c>
      <c r="C31" t="str">
        <f>VLOOKUP(B31,xwalk!$A$1:$B$66,2,FALSE)</f>
        <v>Lithuania</v>
      </c>
      <c r="D31" s="2">
        <f t="shared" si="0"/>
        <v>81.490685377273138</v>
      </c>
      <c r="E31" s="2">
        <v>18.509314622726858</v>
      </c>
      <c r="F31" s="2">
        <v>18.627306102472819</v>
      </c>
      <c r="G31" s="2">
        <v>22.186804447019089</v>
      </c>
      <c r="H31" s="2">
        <v>19.034822177941852</v>
      </c>
      <c r="I31" s="2">
        <v>21.64175264983939</v>
      </c>
      <c r="J31" s="2">
        <f t="shared" si="1"/>
        <v>18.509314622726833</v>
      </c>
      <c r="K31" s="2">
        <v>51.908920436577851</v>
      </c>
      <c r="L31" s="2">
        <v>48.091079563422149</v>
      </c>
      <c r="M31" s="2">
        <v>26.96944021910442</v>
      </c>
      <c r="N31" s="2">
        <v>16.548936148713569</v>
      </c>
      <c r="O31" s="2">
        <v>5.1975026877282016</v>
      </c>
      <c r="P31" s="2">
        <v>3.1930413810316729</v>
      </c>
    </row>
    <row r="32" spans="2:16" x14ac:dyDescent="0.2">
      <c r="B32" t="s">
        <v>17</v>
      </c>
      <c r="C32" t="str">
        <f>VLOOKUP(B32,xwalk!$A$1:$B$66,2,FALSE)</f>
        <v>Estonia</v>
      </c>
      <c r="D32" s="2">
        <f t="shared" si="0"/>
        <v>81.570010219279311</v>
      </c>
      <c r="E32" s="2">
        <v>18.429989780720689</v>
      </c>
      <c r="F32" s="2">
        <v>18.910878115587529</v>
      </c>
      <c r="G32" s="2">
        <v>24.980946956081421</v>
      </c>
      <c r="H32" s="2">
        <v>20.694927805153821</v>
      </c>
      <c r="I32" s="2">
        <v>16.983257342456529</v>
      </c>
      <c r="J32" s="2">
        <f t="shared" si="1"/>
        <v>18.429989780720689</v>
      </c>
      <c r="K32" s="2">
        <v>34.048799221316017</v>
      </c>
      <c r="L32" s="2">
        <v>65.951200778683983</v>
      </c>
      <c r="M32" s="2">
        <v>16.370120067384189</v>
      </c>
      <c r="N32" s="2">
        <v>11.455770378388079</v>
      </c>
      <c r="O32" s="2">
        <v>4.0629772941150808</v>
      </c>
      <c r="P32" s="2">
        <v>2.1599314814286732</v>
      </c>
    </row>
    <row r="33" spans="2:16" x14ac:dyDescent="0.2">
      <c r="B33" t="s">
        <v>36</v>
      </c>
      <c r="C33" t="str">
        <f>VLOOKUP(B33,xwalk!$A$1:$B$66,2,FALSE)</f>
        <v>Luxembourg</v>
      </c>
      <c r="D33" s="2">
        <f t="shared" si="0"/>
        <v>81.819053653845089</v>
      </c>
      <c r="E33" s="2">
        <v>18.180946346154911</v>
      </c>
      <c r="F33" s="2">
        <v>14.05433707613488</v>
      </c>
      <c r="G33" s="2">
        <v>18.319900380896041</v>
      </c>
      <c r="H33" s="2">
        <v>18.51296609421161</v>
      </c>
      <c r="I33" s="2">
        <v>30.93185010260256</v>
      </c>
      <c r="J33" s="2">
        <f t="shared" si="1"/>
        <v>18.180946346154911</v>
      </c>
      <c r="K33" s="2">
        <v>35.433814522136757</v>
      </c>
      <c r="L33" s="2">
        <v>64.566185477863243</v>
      </c>
      <c r="M33" s="2">
        <v>13.96075714716828</v>
      </c>
      <c r="N33" s="2">
        <v>9.8573153329286942</v>
      </c>
      <c r="O33" s="2">
        <v>4.7255898839786443</v>
      </c>
      <c r="P33" s="2">
        <v>6.8901521580611202</v>
      </c>
    </row>
    <row r="34" spans="2:16" x14ac:dyDescent="0.2">
      <c r="B34" t="s">
        <v>20</v>
      </c>
      <c r="C34" t="str">
        <f>VLOOKUP(B34,xwalk!$A$1:$B$66,2,FALSE)</f>
        <v>United Kingdom</v>
      </c>
      <c r="D34" s="2">
        <f t="shared" si="0"/>
        <v>82.092521874612714</v>
      </c>
      <c r="E34" s="2">
        <v>17.907478125387279</v>
      </c>
      <c r="F34" s="2">
        <v>19.523799756129598</v>
      </c>
      <c r="G34" s="2">
        <v>21.952248044371899</v>
      </c>
      <c r="H34" s="2">
        <v>21.796159486244399</v>
      </c>
      <c r="I34" s="2">
        <v>18.820314587866829</v>
      </c>
      <c r="J34" s="2">
        <f t="shared" si="1"/>
        <v>17.907478125387314</v>
      </c>
      <c r="K34" s="2">
        <v>38.187158927203583</v>
      </c>
      <c r="L34" s="2">
        <v>61.812841072796417</v>
      </c>
      <c r="M34" s="2">
        <v>18.73618866724393</v>
      </c>
      <c r="N34" s="2">
        <v>11.427448341141149</v>
      </c>
      <c r="O34" s="2">
        <v>5.2952986325692324</v>
      </c>
      <c r="P34" s="2">
        <v>2.7282232862492619</v>
      </c>
    </row>
    <row r="35" spans="2:16" x14ac:dyDescent="0.2">
      <c r="B35" t="s">
        <v>26</v>
      </c>
      <c r="C35" t="str">
        <f>VLOOKUP(B35,xwalk!$A$1:$B$66,2,FALSE)</f>
        <v>Ireland</v>
      </c>
      <c r="D35" s="2">
        <f t="shared" ref="D35:D66" si="2">100-E35</f>
        <v>82.448877414239874</v>
      </c>
      <c r="E35" s="2">
        <v>17.55112258576013</v>
      </c>
      <c r="F35" s="2">
        <v>17.93409833621218</v>
      </c>
      <c r="G35" s="2">
        <v>21.35431264699665</v>
      </c>
      <c r="H35" s="2">
        <v>20.875135547228918</v>
      </c>
      <c r="I35" s="2">
        <v>22.285330883802111</v>
      </c>
      <c r="J35" s="2">
        <f t="shared" ref="J35:J66" si="3">200-SUM(D35:I35)</f>
        <v>17.55112258576014</v>
      </c>
      <c r="K35" s="2">
        <v>35.930462895693864</v>
      </c>
      <c r="L35" s="2">
        <v>64.069537104306136</v>
      </c>
      <c r="M35" s="2">
        <v>16.600183037046499</v>
      </c>
      <c r="N35" s="2">
        <v>10.994150366929819</v>
      </c>
      <c r="O35" s="2">
        <v>5.0543429250593919</v>
      </c>
      <c r="P35" s="2">
        <v>3.2817865666581549</v>
      </c>
    </row>
    <row r="36" spans="2:16" x14ac:dyDescent="0.2">
      <c r="B36" t="s">
        <v>25</v>
      </c>
      <c r="C36" t="str">
        <f>VLOOKUP(B36,xwalk!$A$1:$B$66,2,FALSE)</f>
        <v>Indonesia</v>
      </c>
      <c r="D36" s="2">
        <f t="shared" si="2"/>
        <v>82.551027048348189</v>
      </c>
      <c r="E36" s="2">
        <v>17.448972951651811</v>
      </c>
      <c r="F36" s="2">
        <v>20.326995411873408</v>
      </c>
      <c r="G36" s="2">
        <v>20.72582155012158</v>
      </c>
      <c r="H36" s="2">
        <v>31.400584888802399</v>
      </c>
      <c r="I36" s="2">
        <v>10.097625197550821</v>
      </c>
      <c r="J36" s="2">
        <f t="shared" si="3"/>
        <v>17.448972951651768</v>
      </c>
      <c r="K36" s="2">
        <v>56.408447761003487</v>
      </c>
      <c r="L36" s="2">
        <v>43.591552238996513</v>
      </c>
      <c r="M36" s="2">
        <v>27.976335003981369</v>
      </c>
      <c r="N36" s="2">
        <v>14.19879144296093</v>
      </c>
      <c r="O36" s="2">
        <v>11.097131083774091</v>
      </c>
      <c r="P36" s="2">
        <v>3.136190230287105</v>
      </c>
    </row>
    <row r="37" spans="2:16" x14ac:dyDescent="0.2">
      <c r="B37" t="s">
        <v>47</v>
      </c>
      <c r="C37" t="str">
        <f>VLOOKUP(B37,xwalk!$A$1:$B$66,2,FALSE)</f>
        <v>Portugal</v>
      </c>
      <c r="D37" s="2">
        <f t="shared" si="2"/>
        <v>82.998817809908928</v>
      </c>
      <c r="E37" s="2">
        <v>17.001182190091068</v>
      </c>
      <c r="F37" s="2">
        <v>14.80683744456873</v>
      </c>
      <c r="G37" s="2">
        <v>19.200173173176879</v>
      </c>
      <c r="H37" s="2">
        <v>20.79545942619562</v>
      </c>
      <c r="I37" s="2">
        <v>28.196347765967712</v>
      </c>
      <c r="J37" s="2">
        <f t="shared" si="3"/>
        <v>17.001182190091043</v>
      </c>
      <c r="K37" s="2">
        <v>52.561588754047868</v>
      </c>
      <c r="L37" s="2">
        <v>47.438411245952132</v>
      </c>
      <c r="M37" s="2">
        <v>17.412723306492389</v>
      </c>
      <c r="N37" s="2">
        <v>17.39971925983329</v>
      </c>
      <c r="O37" s="2">
        <v>10.506368227687229</v>
      </c>
      <c r="P37" s="2">
        <v>7.2427779600349833</v>
      </c>
    </row>
    <row r="38" spans="2:16" x14ac:dyDescent="0.2">
      <c r="B38" t="s">
        <v>50</v>
      </c>
      <c r="C38" t="str">
        <f>VLOOKUP(B38,xwalk!$A$1:$B$66,2,FALSE)</f>
        <v>Perm(Russian Federation)</v>
      </c>
      <c r="D38" s="2">
        <f t="shared" si="2"/>
        <v>83.599329913586857</v>
      </c>
      <c r="E38" s="2">
        <v>16.40067008641314</v>
      </c>
      <c r="F38" s="2">
        <v>15.49601886745017</v>
      </c>
      <c r="G38" s="2">
        <v>21.661587507776499</v>
      </c>
      <c r="H38" s="2">
        <v>23.734868886274128</v>
      </c>
      <c r="I38" s="2">
        <v>22.706854652086061</v>
      </c>
      <c r="J38" s="2">
        <f t="shared" si="3"/>
        <v>16.400670086413129</v>
      </c>
      <c r="K38" s="2">
        <v>31.590396814423613</v>
      </c>
      <c r="L38" s="2">
        <v>68.409603185576387</v>
      </c>
      <c r="M38" s="2">
        <v>18.848607139894401</v>
      </c>
      <c r="N38" s="2">
        <v>8.1948975472167653</v>
      </c>
      <c r="O38" s="2">
        <v>2.8079694715593289</v>
      </c>
      <c r="P38" s="2">
        <v>1.7389226557531181</v>
      </c>
    </row>
    <row r="39" spans="2:16" x14ac:dyDescent="0.2">
      <c r="B39" t="s">
        <v>6</v>
      </c>
      <c r="C39" t="str">
        <f>VLOOKUP(B39,xwalk!$A$1:$B$66,2,FALSE)</f>
        <v>Bulgaria</v>
      </c>
      <c r="D39" s="2">
        <f t="shared" si="2"/>
        <v>83.698828518953405</v>
      </c>
      <c r="E39" s="2">
        <v>16.301171481046591</v>
      </c>
      <c r="F39" s="2">
        <v>16.303043554138529</v>
      </c>
      <c r="G39" s="2">
        <v>18.758416372676852</v>
      </c>
      <c r="H39" s="2">
        <v>21.561387754905731</v>
      </c>
      <c r="I39" s="2">
        <v>27.075980837232301</v>
      </c>
      <c r="J39" s="2">
        <f t="shared" si="3"/>
        <v>16.301171481046595</v>
      </c>
      <c r="K39" s="2">
        <v>75.879089476389396</v>
      </c>
      <c r="L39" s="2">
        <v>24.120910523610611</v>
      </c>
      <c r="M39" s="2">
        <v>27.379236564408099</v>
      </c>
      <c r="N39" s="2">
        <v>22.831580291313099</v>
      </c>
      <c r="O39" s="2">
        <v>16.43472866532947</v>
      </c>
      <c r="P39" s="2">
        <v>9.23354395533873</v>
      </c>
    </row>
    <row r="40" spans="2:16" x14ac:dyDescent="0.2">
      <c r="B40" t="s">
        <v>15</v>
      </c>
      <c r="C40" t="str">
        <f>VLOOKUP(B40,xwalk!$A$1:$B$66,2,FALSE)</f>
        <v>Denmark</v>
      </c>
      <c r="D40" s="2">
        <f t="shared" si="2"/>
        <v>84.115652200497181</v>
      </c>
      <c r="E40" s="2">
        <v>15.884347799502819</v>
      </c>
      <c r="F40" s="2">
        <v>14.399879986531079</v>
      </c>
      <c r="G40" s="2">
        <v>20.22168084958782</v>
      </c>
      <c r="H40" s="2">
        <v>19.459774436145651</v>
      </c>
      <c r="I40" s="2">
        <v>30.034316928232631</v>
      </c>
      <c r="J40" s="2">
        <f t="shared" si="3"/>
        <v>15.884347799502819</v>
      </c>
      <c r="K40" s="2">
        <v>49.378225336682647</v>
      </c>
      <c r="L40" s="2">
        <v>50.621774663317353</v>
      </c>
      <c r="M40" s="2">
        <v>22.04164550264468</v>
      </c>
      <c r="N40" s="2">
        <v>16.658294880525322</v>
      </c>
      <c r="O40" s="2">
        <v>5.7456946197878684</v>
      </c>
      <c r="P40" s="2">
        <v>4.9325903337247743</v>
      </c>
    </row>
    <row r="41" spans="2:16" x14ac:dyDescent="0.2">
      <c r="B41" t="s">
        <v>40</v>
      </c>
      <c r="C41" t="str">
        <f>VLOOKUP(B41,xwalk!$A$1:$B$66,2,FALSE)</f>
        <v>Montenegro</v>
      </c>
      <c r="D41" s="2">
        <f t="shared" si="2"/>
        <v>84.16678879222637</v>
      </c>
      <c r="E41" s="2">
        <v>15.83321120777363</v>
      </c>
      <c r="F41" s="2">
        <v>12.78648046403281</v>
      </c>
      <c r="G41" s="2">
        <v>16.282898599333588</v>
      </c>
      <c r="H41" s="2">
        <v>20.847561317015629</v>
      </c>
      <c r="I41" s="2">
        <v>34.249848411844333</v>
      </c>
      <c r="J41" s="2">
        <f t="shared" si="3"/>
        <v>15.833211207773644</v>
      </c>
      <c r="K41" s="2">
        <v>56.720576326146798</v>
      </c>
      <c r="L41" s="2">
        <v>43.279423673853202</v>
      </c>
      <c r="M41" s="2">
        <v>20.547472353937799</v>
      </c>
      <c r="N41" s="2">
        <v>12.599231145955031</v>
      </c>
      <c r="O41" s="2">
        <v>10.141644777146659</v>
      </c>
      <c r="P41" s="2">
        <v>13.43222804910731</v>
      </c>
    </row>
    <row r="42" spans="2:16" x14ac:dyDescent="0.2">
      <c r="B42" t="s">
        <v>52</v>
      </c>
      <c r="C42" t="str">
        <f>VLOOKUP(B42,xwalk!$A$1:$B$66,2,FALSE)</f>
        <v>Russian Federation</v>
      </c>
      <c r="D42" s="2">
        <f t="shared" si="2"/>
        <v>84.463161253467803</v>
      </c>
      <c r="E42" s="2">
        <v>15.53683874653219</v>
      </c>
      <c r="F42" s="2">
        <v>16.55579881044644</v>
      </c>
      <c r="G42" s="2">
        <v>22.353482542696408</v>
      </c>
      <c r="H42" s="2">
        <v>22.96822876394663</v>
      </c>
      <c r="I42" s="2">
        <v>22.585651136378299</v>
      </c>
      <c r="J42" s="2">
        <f t="shared" si="3"/>
        <v>15.536838746532226</v>
      </c>
      <c r="K42" s="2">
        <v>34.347508103001161</v>
      </c>
      <c r="L42" s="2">
        <v>65.652491896998839</v>
      </c>
      <c r="M42" s="2">
        <v>19.106364632691339</v>
      </c>
      <c r="N42" s="2">
        <v>9.952068868317097</v>
      </c>
      <c r="O42" s="2">
        <v>3.2466919194989661</v>
      </c>
      <c r="P42" s="2">
        <v>2.0423826824937641</v>
      </c>
    </row>
    <row r="43" spans="2:16" x14ac:dyDescent="0.2">
      <c r="B43" t="s">
        <v>2</v>
      </c>
      <c r="C43" t="str">
        <f>VLOOKUP(B43,xwalk!$A$1:$B$66,2,FALSE)</f>
        <v>Argentina</v>
      </c>
      <c r="D43" s="2">
        <f t="shared" si="2"/>
        <v>85.005479563076648</v>
      </c>
      <c r="E43" s="2">
        <v>14.994520436923359</v>
      </c>
      <c r="F43" s="2">
        <v>16.867265356979949</v>
      </c>
      <c r="G43" s="2">
        <v>16.44573243860026</v>
      </c>
      <c r="H43" s="2">
        <v>19.479657656751041</v>
      </c>
      <c r="I43" s="2">
        <v>32.21282411074538</v>
      </c>
      <c r="J43" s="2">
        <f t="shared" si="3"/>
        <v>14.994520436923381</v>
      </c>
      <c r="K43" s="2">
        <v>43.08732485096516</v>
      </c>
      <c r="L43" s="2">
        <v>56.91267514903484</v>
      </c>
      <c r="M43" s="2">
        <v>16.717861425958969</v>
      </c>
      <c r="N43" s="2">
        <v>11.59716478676819</v>
      </c>
      <c r="O43" s="2">
        <v>7.5960511061676002</v>
      </c>
      <c r="P43" s="2">
        <v>7.1762475320703993</v>
      </c>
    </row>
    <row r="44" spans="2:16" x14ac:dyDescent="0.2">
      <c r="B44" t="s">
        <v>63</v>
      </c>
      <c r="C44" t="str">
        <f>VLOOKUP(B44,xwalk!$A$1:$B$66,2,FALSE)</f>
        <v>United States of America</v>
      </c>
      <c r="D44" s="2">
        <f t="shared" si="2"/>
        <v>85.033739601921127</v>
      </c>
      <c r="E44" s="2">
        <v>14.96626039807888</v>
      </c>
      <c r="F44" s="2">
        <v>16.608170510052251</v>
      </c>
      <c r="G44" s="2">
        <v>22.95307091826902</v>
      </c>
      <c r="H44" s="2">
        <v>22.02601358491037</v>
      </c>
      <c r="I44" s="2">
        <v>23.446484588689479</v>
      </c>
      <c r="J44" s="2">
        <f t="shared" si="3"/>
        <v>14.966260398078873</v>
      </c>
      <c r="K44" s="2">
        <v>85.534917433168346</v>
      </c>
      <c r="L44" s="2">
        <v>14.465082566831651</v>
      </c>
      <c r="M44" s="2">
        <v>16.44250241143752</v>
      </c>
      <c r="N44" s="2">
        <v>22.928363828970479</v>
      </c>
      <c r="O44" s="2">
        <v>22.39600048133229</v>
      </c>
      <c r="P44" s="2">
        <v>23.768050711428049</v>
      </c>
    </row>
    <row r="45" spans="2:16" x14ac:dyDescent="0.2">
      <c r="B45" t="s">
        <v>32</v>
      </c>
      <c r="C45" t="str">
        <f>VLOOKUP(B45,xwalk!$A$1:$B$66,2,FALSE)</f>
        <v>Kazakhstan</v>
      </c>
      <c r="D45" s="2">
        <f t="shared" si="2"/>
        <v>85.845054291202715</v>
      </c>
      <c r="E45" s="2">
        <v>14.15494570879728</v>
      </c>
      <c r="F45" s="2">
        <v>15.023348399704039</v>
      </c>
      <c r="G45" s="2">
        <v>17.802000580864579</v>
      </c>
      <c r="H45" s="2">
        <v>25.958587279631189</v>
      </c>
      <c r="I45" s="2">
        <v>27.061118031002909</v>
      </c>
      <c r="J45" s="2">
        <f t="shared" si="3"/>
        <v>14.1549457087973</v>
      </c>
      <c r="K45" s="2">
        <v>54.809010048770958</v>
      </c>
      <c r="L45" s="2">
        <v>45.190989951229042</v>
      </c>
      <c r="M45" s="2">
        <v>25.521143582343498</v>
      </c>
      <c r="N45" s="2">
        <v>15.70515835657433</v>
      </c>
      <c r="O45" s="2">
        <v>8.8112132314404708</v>
      </c>
      <c r="P45" s="2">
        <v>4.7714948784126809</v>
      </c>
    </row>
    <row r="46" spans="2:16" x14ac:dyDescent="0.2">
      <c r="B46" t="s">
        <v>8</v>
      </c>
      <c r="C46" t="str">
        <f>VLOOKUP(B46,xwalk!$A$1:$B$66,2,FALSE)</f>
        <v>Canada</v>
      </c>
      <c r="D46" s="2">
        <f t="shared" si="2"/>
        <v>86.015333754652616</v>
      </c>
      <c r="E46" s="2">
        <v>13.98466624534738</v>
      </c>
      <c r="F46" s="2">
        <v>12.983913855520759</v>
      </c>
      <c r="G46" s="2">
        <v>20.836684596890009</v>
      </c>
      <c r="H46" s="2">
        <v>24.386662830832179</v>
      </c>
      <c r="I46" s="2">
        <v>27.80807247140968</v>
      </c>
      <c r="J46" s="2">
        <f t="shared" si="3"/>
        <v>13.984666245347398</v>
      </c>
      <c r="K46" s="2">
        <v>83.682208542197557</v>
      </c>
      <c r="L46" s="2">
        <v>16.317791457802439</v>
      </c>
      <c r="M46" s="2">
        <v>14.27799355609914</v>
      </c>
      <c r="N46" s="2">
        <v>21.17947675163261</v>
      </c>
      <c r="O46" s="2">
        <v>22.881457675357559</v>
      </c>
      <c r="P46" s="2">
        <v>25.343280559108241</v>
      </c>
    </row>
    <row r="47" spans="2:16" x14ac:dyDescent="0.2">
      <c r="B47" t="s">
        <v>3</v>
      </c>
      <c r="C47" t="str">
        <f>VLOOKUP(B47,xwalk!$A$1:$B$66,2,FALSE)</f>
        <v>Australia</v>
      </c>
      <c r="D47" s="2">
        <f t="shared" si="2"/>
        <v>86.614962666682388</v>
      </c>
      <c r="E47" s="2">
        <v>13.38503733331761</v>
      </c>
      <c r="F47" s="2">
        <v>14.166275965628341</v>
      </c>
      <c r="G47" s="2">
        <v>21.64988440194227</v>
      </c>
      <c r="H47" s="2">
        <v>24.656717689567522</v>
      </c>
      <c r="I47" s="2">
        <v>26.142084609544259</v>
      </c>
      <c r="J47" s="2">
        <f t="shared" si="3"/>
        <v>13.385037333317598</v>
      </c>
      <c r="K47" s="2">
        <v>51.249311258097933</v>
      </c>
      <c r="L47" s="2">
        <v>48.750688741902067</v>
      </c>
      <c r="M47" s="2">
        <v>16.90613556547531</v>
      </c>
      <c r="N47" s="2">
        <v>14.284014932963149</v>
      </c>
      <c r="O47" s="2">
        <v>9.7845848576216063</v>
      </c>
      <c r="P47" s="2">
        <v>10.274575902037849</v>
      </c>
    </row>
    <row r="48" spans="2:16" x14ac:dyDescent="0.2">
      <c r="B48" t="s">
        <v>44</v>
      </c>
      <c r="C48" t="str">
        <f>VLOOKUP(B48,xwalk!$A$1:$B$66,2,FALSE)</f>
        <v>New Zealand</v>
      </c>
      <c r="D48" s="2">
        <f t="shared" si="2"/>
        <v>86.841851053825394</v>
      </c>
      <c r="E48" s="2">
        <v>13.15814894617461</v>
      </c>
      <c r="F48" s="2">
        <v>15.790023395993961</v>
      </c>
      <c r="G48" s="2">
        <v>24.975727768650771</v>
      </c>
      <c r="H48" s="2">
        <v>25.707752873998569</v>
      </c>
      <c r="I48" s="2">
        <v>20.36834701518211</v>
      </c>
      <c r="J48" s="2">
        <f t="shared" si="3"/>
        <v>13.158148946174606</v>
      </c>
      <c r="K48" s="2">
        <v>57.838666207466218</v>
      </c>
      <c r="L48" s="2">
        <v>42.161333792533782</v>
      </c>
      <c r="M48" s="2">
        <v>18.092381644056211</v>
      </c>
      <c r="N48" s="2">
        <v>17.956824065819539</v>
      </c>
      <c r="O48" s="2">
        <v>12.32001634950487</v>
      </c>
      <c r="P48" s="2">
        <v>9.4694441480855804</v>
      </c>
    </row>
    <row r="49" spans="2:16" x14ac:dyDescent="0.2">
      <c r="B49" t="s">
        <v>7</v>
      </c>
      <c r="C49" t="str">
        <f>VLOOKUP(B49,xwalk!$A$1:$B$66,2,FALSE)</f>
        <v>Brazil</v>
      </c>
      <c r="D49" s="2">
        <f t="shared" si="2"/>
        <v>87.267021880700966</v>
      </c>
      <c r="E49" s="2">
        <v>12.73297811929903</v>
      </c>
      <c r="F49" s="2">
        <v>18.132318635685358</v>
      </c>
      <c r="G49" s="2">
        <v>25.163556249011389</v>
      </c>
      <c r="H49" s="2">
        <v>24.6211930299032</v>
      </c>
      <c r="I49" s="2">
        <v>19.34995396610103</v>
      </c>
      <c r="J49" s="2">
        <f t="shared" si="3"/>
        <v>12.732978119299048</v>
      </c>
      <c r="K49" s="2">
        <v>62.610748959160873</v>
      </c>
      <c r="L49" s="2">
        <v>37.389251040839127</v>
      </c>
      <c r="M49" s="2">
        <v>14.079227470739131</v>
      </c>
      <c r="N49" s="2">
        <v>17.704610094365989</v>
      </c>
      <c r="O49" s="2">
        <v>19.901567926305852</v>
      </c>
      <c r="P49" s="2">
        <v>10.92534346774991</v>
      </c>
    </row>
    <row r="50" spans="2:16" x14ac:dyDescent="0.2">
      <c r="B50" t="s">
        <v>53</v>
      </c>
      <c r="C50" t="str">
        <f>VLOOKUP(B50,xwalk!$A$1:$B$66,2,FALSE)</f>
        <v>Singapore</v>
      </c>
      <c r="D50" s="2">
        <f t="shared" si="2"/>
        <v>87.297306912155264</v>
      </c>
      <c r="E50" s="2">
        <v>12.702693087844739</v>
      </c>
      <c r="F50" s="2">
        <v>10.345412240771839</v>
      </c>
      <c r="G50" s="2">
        <v>17.48436736417985</v>
      </c>
      <c r="H50" s="2">
        <v>21.41640270277864</v>
      </c>
      <c r="I50" s="2">
        <v>38.051124604424942</v>
      </c>
      <c r="J50" s="2">
        <f t="shared" si="3"/>
        <v>12.70269308784475</v>
      </c>
      <c r="K50" s="2">
        <v>67.357588351431644</v>
      </c>
      <c r="L50" s="2">
        <v>32.642411648568363</v>
      </c>
      <c r="M50" s="2">
        <v>8.5142990742492977</v>
      </c>
      <c r="N50" s="2">
        <v>11.37988235701742</v>
      </c>
      <c r="O50" s="2">
        <v>19.915266609749331</v>
      </c>
      <c r="P50" s="2">
        <v>27.54814031041559</v>
      </c>
    </row>
    <row r="51" spans="2:16" x14ac:dyDescent="0.2">
      <c r="B51" t="s">
        <v>1</v>
      </c>
      <c r="C51" t="str">
        <f>VLOOKUP(B51,xwalk!$A$1:$B$66,2,FALSE)</f>
        <v>United Arab Emirates</v>
      </c>
      <c r="D51" s="2">
        <f t="shared" si="2"/>
        <v>87.765307815546279</v>
      </c>
      <c r="E51" s="2">
        <v>12.234692184453721</v>
      </c>
      <c r="F51" s="2">
        <v>11.410239680410401</v>
      </c>
      <c r="G51" s="2">
        <v>12.865817745754811</v>
      </c>
      <c r="H51" s="2">
        <v>21.161841436398159</v>
      </c>
      <c r="I51" s="2">
        <v>42.327408952982907</v>
      </c>
      <c r="J51" s="2">
        <f t="shared" si="3"/>
        <v>12.234692184453706</v>
      </c>
      <c r="K51" s="2">
        <v>72.955146827506894</v>
      </c>
      <c r="L51" s="2">
        <v>27.044853172493109</v>
      </c>
      <c r="M51" s="2">
        <v>10.060751577535219</v>
      </c>
      <c r="N51" s="2">
        <v>9.2919193706908167</v>
      </c>
      <c r="O51" s="2">
        <v>17.430561152255809</v>
      </c>
      <c r="P51" s="2">
        <v>36.171914727025062</v>
      </c>
    </row>
    <row r="52" spans="2:16" x14ac:dyDescent="0.2">
      <c r="B52" t="s">
        <v>48</v>
      </c>
      <c r="C52" t="str">
        <f>VLOOKUP(B52,xwalk!$A$1:$B$66,2,FALSE)</f>
        <v>Qatar</v>
      </c>
      <c r="D52" s="2">
        <f t="shared" si="2"/>
        <v>88.220174285001875</v>
      </c>
      <c r="E52" s="2">
        <v>11.779825714998131</v>
      </c>
      <c r="F52" s="2">
        <v>14.11176950465471</v>
      </c>
      <c r="G52" s="2">
        <v>16.272549151406491</v>
      </c>
      <c r="H52" s="2">
        <v>15.746486853535931</v>
      </c>
      <c r="I52" s="2">
        <v>42.089368775404743</v>
      </c>
      <c r="J52" s="2">
        <f t="shared" si="3"/>
        <v>11.779825714998111</v>
      </c>
      <c r="K52" s="2">
        <v>65.41307840783206</v>
      </c>
      <c r="L52" s="2">
        <v>34.58692159216794</v>
      </c>
      <c r="M52" s="2">
        <v>16.281856331183459</v>
      </c>
      <c r="N52" s="2">
        <v>14.63133607883818</v>
      </c>
      <c r="O52" s="2">
        <v>12.330029249704671</v>
      </c>
      <c r="P52" s="2">
        <v>22.169856748105751</v>
      </c>
    </row>
    <row r="53" spans="2:16" x14ac:dyDescent="0.2">
      <c r="B53" t="s">
        <v>10</v>
      </c>
      <c r="C53" t="str">
        <f>VLOOKUP(B53,xwalk!$A$1:$B$66,2,FALSE)</f>
        <v>Chile</v>
      </c>
      <c r="D53" s="2">
        <f t="shared" si="2"/>
        <v>88.402617776345124</v>
      </c>
      <c r="E53" s="2">
        <v>11.597382223654879</v>
      </c>
      <c r="F53" s="2">
        <v>13.856640951475869</v>
      </c>
      <c r="G53" s="2">
        <v>21.98609211391868</v>
      </c>
      <c r="H53" s="2">
        <v>27.58942449248525</v>
      </c>
      <c r="I53" s="2">
        <v>24.97046021846532</v>
      </c>
      <c r="J53" s="2">
        <f t="shared" si="3"/>
        <v>11.597382223654876</v>
      </c>
      <c r="K53" s="2">
        <v>71.765277700839647</v>
      </c>
      <c r="L53" s="2">
        <v>28.23472229916036</v>
      </c>
      <c r="M53" s="2">
        <v>19.295786643894921</v>
      </c>
      <c r="N53" s="2">
        <v>24.490449362138179</v>
      </c>
      <c r="O53" s="2">
        <v>20.474615145448809</v>
      </c>
      <c r="P53" s="2">
        <v>7.5044265493577313</v>
      </c>
    </row>
    <row r="54" spans="2:16" x14ac:dyDescent="0.2">
      <c r="B54" t="s">
        <v>54</v>
      </c>
      <c r="C54" t="str">
        <f>VLOOKUP(B54,xwalk!$A$1:$B$66,2,FALSE)</f>
        <v>Serbia</v>
      </c>
      <c r="D54" s="2">
        <f t="shared" si="2"/>
        <v>88.657803464315123</v>
      </c>
      <c r="E54" s="2">
        <v>11.34219653568487</v>
      </c>
      <c r="F54" s="2">
        <v>12.635554330366199</v>
      </c>
      <c r="G54" s="2">
        <v>17.618587579956738</v>
      </c>
      <c r="H54" s="2">
        <v>24.409200646065958</v>
      </c>
      <c r="I54" s="2">
        <v>33.994460907926253</v>
      </c>
      <c r="J54" s="2">
        <f t="shared" si="3"/>
        <v>11.342196535684849</v>
      </c>
      <c r="K54" s="2">
        <v>47.979657577824497</v>
      </c>
      <c r="L54" s="2">
        <v>52.020342422175503</v>
      </c>
      <c r="M54" s="2">
        <v>23.82527969606739</v>
      </c>
      <c r="N54" s="2">
        <v>12.386615833948589</v>
      </c>
      <c r="O54" s="2">
        <v>7.6855220492537333</v>
      </c>
      <c r="P54" s="2">
        <v>4.0822399985547797</v>
      </c>
    </row>
    <row r="55" spans="2:16" x14ac:dyDescent="0.2">
      <c r="B55" t="s">
        <v>56</v>
      </c>
      <c r="C55" t="str">
        <f>VLOOKUP(B55,xwalk!$A$1:$B$66,2,FALSE)</f>
        <v>Slovenia</v>
      </c>
      <c r="D55" s="2">
        <f t="shared" si="2"/>
        <v>88.781828742112197</v>
      </c>
      <c r="E55" s="2">
        <v>11.2181712578878</v>
      </c>
      <c r="F55" s="2">
        <v>11.165005710746501</v>
      </c>
      <c r="G55" s="2">
        <v>19.922340358746141</v>
      </c>
      <c r="H55" s="2">
        <v>24.431627552431681</v>
      </c>
      <c r="I55" s="2">
        <v>33.262855120187901</v>
      </c>
      <c r="J55" s="2">
        <f t="shared" si="3"/>
        <v>11.218171257887775</v>
      </c>
      <c r="K55" s="2">
        <v>73.373801869106018</v>
      </c>
      <c r="L55" s="2">
        <v>26.626198130893989</v>
      </c>
      <c r="M55" s="2">
        <v>20.424104349853639</v>
      </c>
      <c r="N55" s="2">
        <v>25.75054660228388</v>
      </c>
      <c r="O55" s="2">
        <v>17.627805101999911</v>
      </c>
      <c r="P55" s="2">
        <v>9.571345814968593</v>
      </c>
    </row>
    <row r="56" spans="2:16" x14ac:dyDescent="0.2">
      <c r="B56" t="s">
        <v>41</v>
      </c>
      <c r="C56" t="str">
        <f>VLOOKUP(B56,xwalk!$A$1:$B$66,2,FALSE)</f>
        <v>Malaysia</v>
      </c>
      <c r="D56" s="2">
        <f t="shared" si="2"/>
        <v>88.859131573507355</v>
      </c>
      <c r="E56" s="2">
        <v>11.14086842649264</v>
      </c>
      <c r="F56" s="2">
        <v>14.217376299936101</v>
      </c>
      <c r="G56" s="2">
        <v>18.526194653195379</v>
      </c>
      <c r="H56" s="2">
        <v>30.4511487487338</v>
      </c>
      <c r="I56" s="2">
        <v>25.664411871642081</v>
      </c>
      <c r="J56" s="2">
        <f t="shared" si="3"/>
        <v>11.140868426492631</v>
      </c>
      <c r="K56" s="2">
        <v>50.189870263994578</v>
      </c>
      <c r="L56" s="2">
        <v>49.810129736005422</v>
      </c>
      <c r="M56" s="2">
        <v>22.866247438325338</v>
      </c>
      <c r="N56" s="2">
        <v>14.7423560142329</v>
      </c>
      <c r="O56" s="2">
        <v>7.9067766011928846</v>
      </c>
      <c r="P56" s="2">
        <v>4.6744902102434551</v>
      </c>
    </row>
    <row r="57" spans="2:16" x14ac:dyDescent="0.2">
      <c r="B57" t="s">
        <v>39</v>
      </c>
      <c r="C57" t="str">
        <f>VLOOKUP(B57,xwalk!$A$1:$B$66,2,FALSE)</f>
        <v>Mexico</v>
      </c>
      <c r="D57" s="2">
        <f t="shared" si="2"/>
        <v>88.950422807173183</v>
      </c>
      <c r="E57" s="2">
        <v>11.04957719282682</v>
      </c>
      <c r="F57" s="2">
        <v>18.341762852710222</v>
      </c>
      <c r="G57" s="2">
        <v>22.16114125188367</v>
      </c>
      <c r="H57" s="2">
        <v>25.283355899071118</v>
      </c>
      <c r="I57" s="2">
        <v>23.16416280350818</v>
      </c>
      <c r="J57" s="2">
        <f t="shared" si="3"/>
        <v>11.049577192826803</v>
      </c>
      <c r="K57" s="2">
        <v>70.188847935084652</v>
      </c>
      <c r="L57" s="2">
        <v>29.811152064915351</v>
      </c>
      <c r="M57" s="2">
        <v>23.027560102133219</v>
      </c>
      <c r="N57" s="2">
        <v>21.568001215001321</v>
      </c>
      <c r="O57" s="2">
        <v>17.022203127859019</v>
      </c>
      <c r="P57" s="2">
        <v>8.5710834900910875</v>
      </c>
    </row>
    <row r="58" spans="2:16" x14ac:dyDescent="0.2">
      <c r="B58" t="s">
        <v>30</v>
      </c>
      <c r="C58" t="str">
        <f>VLOOKUP(B58,xwalk!$A$1:$B$66,2,FALSE)</f>
        <v>Jordan</v>
      </c>
      <c r="D58" s="2">
        <f t="shared" si="2"/>
        <v>90.150712185664474</v>
      </c>
      <c r="E58" s="2">
        <v>9.8492878143355203</v>
      </c>
      <c r="F58" s="2">
        <v>9.9696961118414098</v>
      </c>
      <c r="G58" s="2">
        <v>9.8325724868262157</v>
      </c>
      <c r="H58" s="2">
        <v>20.551857079290599</v>
      </c>
      <c r="I58" s="2">
        <v>49.796586507706259</v>
      </c>
      <c r="J58" s="2">
        <f t="shared" si="3"/>
        <v>9.8492878143355256</v>
      </c>
      <c r="K58" s="2">
        <v>77.007073762187801</v>
      </c>
      <c r="L58" s="2">
        <v>22.992926237812199</v>
      </c>
      <c r="M58" s="2">
        <v>12.62438805792365</v>
      </c>
      <c r="N58" s="2">
        <v>8.4157172693068247</v>
      </c>
      <c r="O58" s="2">
        <v>20.902179382502769</v>
      </c>
      <c r="P58" s="2">
        <v>35.06478905245455</v>
      </c>
    </row>
    <row r="59" spans="2:16" x14ac:dyDescent="0.2">
      <c r="B59" t="s">
        <v>11</v>
      </c>
      <c r="C59" t="str">
        <f>VLOOKUP(B59,xwalk!$A$1:$B$66,2,FALSE)</f>
        <v>Colombia</v>
      </c>
      <c r="D59" s="2">
        <f t="shared" si="2"/>
        <v>90.171741332173625</v>
      </c>
      <c r="E59" s="2">
        <v>9.828258667826379</v>
      </c>
      <c r="F59" s="2">
        <v>16.364487391051021</v>
      </c>
      <c r="G59" s="2">
        <v>22.329580518376449</v>
      </c>
      <c r="H59" s="2">
        <v>29.025728505104919</v>
      </c>
      <c r="I59" s="2">
        <v>22.451944917641239</v>
      </c>
      <c r="J59" s="2">
        <f t="shared" si="3"/>
        <v>9.8282586678263613</v>
      </c>
      <c r="K59" s="2">
        <v>69.095361153755391</v>
      </c>
      <c r="L59" s="2">
        <v>30.904638846244609</v>
      </c>
      <c r="M59" s="2">
        <v>15.278861923532361</v>
      </c>
      <c r="N59" s="2">
        <v>21.134326525202429</v>
      </c>
      <c r="O59" s="2">
        <v>20.73102764546563</v>
      </c>
      <c r="P59" s="2">
        <v>11.95114505955498</v>
      </c>
    </row>
    <row r="60" spans="2:16" x14ac:dyDescent="0.2">
      <c r="B60" t="s">
        <v>23</v>
      </c>
      <c r="C60" t="str">
        <f>VLOOKUP(B60,xwalk!$A$1:$B$66,2,FALSE)</f>
        <v>Croatia</v>
      </c>
      <c r="D60" s="2">
        <f t="shared" si="2"/>
        <v>90.424113306903863</v>
      </c>
      <c r="E60" s="2">
        <v>9.5758866930961357</v>
      </c>
      <c r="F60" s="2">
        <v>8.6988222379739515</v>
      </c>
      <c r="G60" s="2">
        <v>14.901984272065491</v>
      </c>
      <c r="H60" s="2">
        <v>18.22700344859766</v>
      </c>
      <c r="I60" s="2">
        <v>48.596303348266758</v>
      </c>
      <c r="J60" s="2">
        <f t="shared" si="3"/>
        <v>9.5758866930961233</v>
      </c>
      <c r="K60" s="2">
        <v>59.92327187787437</v>
      </c>
      <c r="L60" s="2">
        <v>40.07672812212563</v>
      </c>
      <c r="M60" s="2">
        <v>19.914012922576571</v>
      </c>
      <c r="N60" s="2">
        <v>17.100638920555689</v>
      </c>
      <c r="O60" s="2">
        <v>9.8264939691744999</v>
      </c>
      <c r="P60" s="2">
        <v>13.082126065567619</v>
      </c>
    </row>
    <row r="61" spans="2:16" x14ac:dyDescent="0.2">
      <c r="B61" t="s">
        <v>46</v>
      </c>
      <c r="C61" t="str">
        <f>VLOOKUP(B61,xwalk!$A$1:$B$66,2,FALSE)</f>
        <v>Poland</v>
      </c>
      <c r="D61" s="2">
        <f t="shared" si="2"/>
        <v>90.452025532895405</v>
      </c>
      <c r="E61" s="2">
        <v>9.5479744671045914</v>
      </c>
      <c r="F61" s="2">
        <v>16.037474208310329</v>
      </c>
      <c r="G61" s="2">
        <v>24.02572286827829</v>
      </c>
      <c r="H61" s="2">
        <v>27.49090129875113</v>
      </c>
      <c r="I61" s="2">
        <v>22.89792715755566</v>
      </c>
      <c r="J61" s="2">
        <f t="shared" si="3"/>
        <v>9.5479744671045808</v>
      </c>
      <c r="K61" s="2">
        <v>89.370566144807356</v>
      </c>
      <c r="L61" s="2">
        <v>10.629433855192641</v>
      </c>
      <c r="M61" s="2">
        <v>18.723428650878908</v>
      </c>
      <c r="N61" s="2">
        <v>29.730619970936299</v>
      </c>
      <c r="O61" s="2">
        <v>26.53763951903122</v>
      </c>
      <c r="P61" s="2">
        <v>14.37887800396093</v>
      </c>
    </row>
    <row r="62" spans="2:16" x14ac:dyDescent="0.2">
      <c r="B62" t="s">
        <v>29</v>
      </c>
      <c r="C62" t="str">
        <f>VLOOKUP(B62,xwalk!$A$1:$B$66,2,FALSE)</f>
        <v>Italy</v>
      </c>
      <c r="D62" s="2">
        <f t="shared" si="2"/>
        <v>90.521619644344199</v>
      </c>
      <c r="E62" s="2">
        <v>9.478380355655796</v>
      </c>
      <c r="F62" s="2">
        <v>10.65461090208847</v>
      </c>
      <c r="G62" s="2">
        <v>16.670011824381771</v>
      </c>
      <c r="H62" s="2">
        <v>25.11901776720071</v>
      </c>
      <c r="I62" s="2">
        <v>38.077979150673258</v>
      </c>
      <c r="J62" s="2">
        <f t="shared" si="3"/>
        <v>9.4783803556557871</v>
      </c>
      <c r="K62" s="2">
        <v>67.145465350040041</v>
      </c>
      <c r="L62" s="2">
        <v>32.854534649959952</v>
      </c>
      <c r="M62" s="2">
        <v>19.137957585094789</v>
      </c>
      <c r="N62" s="2">
        <v>22.4748142618093</v>
      </c>
      <c r="O62" s="2">
        <v>15.174209788547451</v>
      </c>
      <c r="P62" s="2">
        <v>10.358483714588511</v>
      </c>
    </row>
    <row r="63" spans="2:16" x14ac:dyDescent="0.2">
      <c r="B63" t="s">
        <v>51</v>
      </c>
      <c r="C63" t="str">
        <f>VLOOKUP(B63,xwalk!$A$1:$B$66,2,FALSE)</f>
        <v>Romania</v>
      </c>
      <c r="D63" s="2">
        <f t="shared" si="2"/>
        <v>92.1602625827243</v>
      </c>
      <c r="E63" s="2">
        <v>7.8397374172756997</v>
      </c>
      <c r="F63" s="2">
        <v>14.418973713941011</v>
      </c>
      <c r="G63" s="2">
        <v>15.423057442738161</v>
      </c>
      <c r="H63" s="2">
        <v>25.923022308473911</v>
      </c>
      <c r="I63" s="2">
        <v>36.395209117571248</v>
      </c>
      <c r="J63" s="2">
        <f t="shared" si="3"/>
        <v>7.8397374172756429</v>
      </c>
      <c r="K63" s="2">
        <v>61.966200946178567</v>
      </c>
      <c r="L63" s="2">
        <v>38.033799053821433</v>
      </c>
      <c r="M63" s="2">
        <v>22.943151671751838</v>
      </c>
      <c r="N63" s="2">
        <v>18.539133624079358</v>
      </c>
      <c r="O63" s="2">
        <v>13.499908438692749</v>
      </c>
      <c r="P63" s="2">
        <v>6.9840072116546299</v>
      </c>
    </row>
    <row r="64" spans="2:16" x14ac:dyDescent="0.2">
      <c r="B64" t="s">
        <v>59</v>
      </c>
      <c r="C64" t="str">
        <f>VLOOKUP(B64,xwalk!$A$1:$B$66,2,FALSE)</f>
        <v>Thailand</v>
      </c>
      <c r="D64" s="2">
        <f t="shared" si="2"/>
        <v>93.651607480137542</v>
      </c>
      <c r="E64" s="2">
        <v>6.3483925198624629</v>
      </c>
      <c r="F64" s="2">
        <v>13.938609666771841</v>
      </c>
      <c r="G64" s="2">
        <v>15.25601426355343</v>
      </c>
      <c r="H64" s="2">
        <v>39.764021068498081</v>
      </c>
      <c r="I64" s="2">
        <v>24.692962481314169</v>
      </c>
      <c r="J64" s="2">
        <f t="shared" si="3"/>
        <v>6.3483925198625002</v>
      </c>
      <c r="K64" s="2">
        <v>47.870005899548367</v>
      </c>
      <c r="L64" s="2">
        <v>52.129994100451633</v>
      </c>
      <c r="M64" s="2">
        <v>25.685065925163411</v>
      </c>
      <c r="N64" s="2">
        <v>10.669358358649889</v>
      </c>
      <c r="O64" s="2">
        <v>9.2128569458713123</v>
      </c>
      <c r="P64" s="2">
        <v>2.302724669863756</v>
      </c>
    </row>
    <row r="65" spans="2:16" x14ac:dyDescent="0.2">
      <c r="B65" t="s">
        <v>45</v>
      </c>
      <c r="C65" t="str">
        <f>VLOOKUP(B65,xwalk!$A$1:$B$66,2,FALSE)</f>
        <v>Peru</v>
      </c>
      <c r="D65" s="2">
        <f t="shared" si="2"/>
        <v>95.15084819616537</v>
      </c>
      <c r="E65" s="2">
        <v>4.8491518038346317</v>
      </c>
      <c r="F65" s="2">
        <v>14.9085269916042</v>
      </c>
      <c r="G65" s="2">
        <v>15.90886767898221</v>
      </c>
      <c r="H65" s="2">
        <v>28.388580502601759</v>
      </c>
      <c r="I65" s="2">
        <v>35.944873022977212</v>
      </c>
      <c r="J65" s="2">
        <f t="shared" si="3"/>
        <v>4.8491518038345873</v>
      </c>
      <c r="K65" s="2">
        <v>72.445991926160644</v>
      </c>
      <c r="L65" s="2">
        <v>27.554008073839348</v>
      </c>
      <c r="M65" s="2">
        <v>21.788376146180902</v>
      </c>
      <c r="N65" s="2">
        <v>20.42164557804465</v>
      </c>
      <c r="O65" s="2">
        <v>18.44508071624491</v>
      </c>
      <c r="P65" s="2">
        <v>11.79088948569019</v>
      </c>
    </row>
    <row r="66" spans="2:16" x14ac:dyDescent="0.2">
      <c r="B66" t="s">
        <v>0</v>
      </c>
      <c r="C66" t="str">
        <f>VLOOKUP(B66,xwalk!$A$1:$B$66,2,FALSE)</f>
        <v>Albania</v>
      </c>
      <c r="D66" s="2">
        <f t="shared" si="2"/>
        <v>96.90704322981108</v>
      </c>
      <c r="E66" s="2">
        <v>3.092956770188914</v>
      </c>
      <c r="F66" s="2">
        <v>5.4231357563560341</v>
      </c>
      <c r="G66" s="2">
        <v>9.5148182783138893</v>
      </c>
      <c r="H66" s="2">
        <v>22.584015214145811</v>
      </c>
      <c r="I66" s="2">
        <v>59.385073980995351</v>
      </c>
      <c r="J66" s="2">
        <f t="shared" si="3"/>
        <v>3.0929567701889198</v>
      </c>
      <c r="K66" s="2">
        <v>76.620477261299527</v>
      </c>
      <c r="L66" s="2">
        <v>23.37952273870048</v>
      </c>
      <c r="M66" s="2">
        <v>14.812873191660641</v>
      </c>
      <c r="N66" s="2">
        <v>16.252114874899821</v>
      </c>
      <c r="O66" s="2">
        <v>18.447171695088411</v>
      </c>
      <c r="P66" s="2">
        <v>27.108317499650649</v>
      </c>
    </row>
  </sheetData>
  <autoFilter ref="B2:P2">
    <sortState ref="B3:P66">
      <sortCondition descending="1" ref="E2"/>
    </sortState>
  </autoFilter>
  <mergeCells count="2">
    <mergeCell ref="D1:I1"/>
    <mergeCell ref="K1:P1"/>
  </mergeCells>
  <pageMargins left="0.75" right="0.75" top="1" bottom="1" header="0.5" footer="0.5"/>
  <headerFooter alignWithMargins="0"/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66"/>
  <sheetViews>
    <sheetView topLeftCell="A4" zoomScaleNormal="100" workbookViewId="0">
      <selection activeCell="F5" sqref="F5"/>
    </sheetView>
  </sheetViews>
  <sheetFormatPr defaultRowHeight="12.75" x14ac:dyDescent="0.2"/>
  <sheetData>
    <row r="2" spans="2:9" x14ac:dyDescent="0.2">
      <c r="D2" t="s">
        <v>203</v>
      </c>
      <c r="E2" t="s">
        <v>66</v>
      </c>
      <c r="F2" t="s">
        <v>68</v>
      </c>
      <c r="G2" t="s">
        <v>70</v>
      </c>
      <c r="H2" t="s">
        <v>111</v>
      </c>
      <c r="I2" t="s">
        <v>113</v>
      </c>
    </row>
    <row r="3" spans="2:9" x14ac:dyDescent="0.2">
      <c r="B3" t="s">
        <v>57</v>
      </c>
      <c r="C3" t="str">
        <f>VLOOKUP(B3,xwalk!$A$1:$B$66,2,FALSE)</f>
        <v>Sweden</v>
      </c>
      <c r="D3" s="2">
        <f t="shared" ref="D3:D34" si="0">100-E3</f>
        <v>46.27102262623238</v>
      </c>
      <c r="E3" s="2">
        <v>53.72897737376762</v>
      </c>
      <c r="F3" s="2">
        <v>23.384684104429599</v>
      </c>
      <c r="G3" s="2">
        <v>8.6011903757356727</v>
      </c>
      <c r="H3" s="2">
        <v>5.7715307715476536</v>
      </c>
      <c r="I3" s="2">
        <v>8.513617374519443</v>
      </c>
    </row>
    <row r="4" spans="2:9" x14ac:dyDescent="0.2">
      <c r="B4" t="s">
        <v>20</v>
      </c>
      <c r="C4" t="str">
        <f>VLOOKUP(B4,xwalk!$A$1:$B$66,2,FALSE)</f>
        <v>United Kingdom</v>
      </c>
      <c r="D4" s="2">
        <f t="shared" si="0"/>
        <v>54.196803885871823</v>
      </c>
      <c r="E4" s="2">
        <v>45.803196114128177</v>
      </c>
      <c r="F4" s="2">
        <v>24.564387973355629</v>
      </c>
      <c r="G4" s="2">
        <v>15.43984581749004</v>
      </c>
      <c r="H4" s="2">
        <v>8.7468732356022123</v>
      </c>
      <c r="I4" s="2">
        <v>5.4456968594239266</v>
      </c>
    </row>
    <row r="5" spans="2:9" x14ac:dyDescent="0.2">
      <c r="B5" t="s">
        <v>44</v>
      </c>
      <c r="C5" t="str">
        <f>VLOOKUP(B5,xwalk!$A$1:$B$66,2,FALSE)</f>
        <v>New Zealand</v>
      </c>
      <c r="D5" s="2">
        <f t="shared" si="0"/>
        <v>62.567019074928403</v>
      </c>
      <c r="E5" s="2">
        <v>37.432980925071597</v>
      </c>
      <c r="F5" s="2">
        <v>23.281941687461028</v>
      </c>
      <c r="G5" s="2">
        <v>18.683105417812929</v>
      </c>
      <c r="H5" s="2">
        <v>11.99567324609068</v>
      </c>
      <c r="I5" s="2">
        <v>8.6062987235637785</v>
      </c>
    </row>
    <row r="6" spans="2:9" x14ac:dyDescent="0.2">
      <c r="B6" t="s">
        <v>3</v>
      </c>
      <c r="C6" t="str">
        <f>VLOOKUP(B6,xwalk!$A$1:$B$66,2,FALSE)</f>
        <v>Australia</v>
      </c>
      <c r="D6" s="2">
        <f t="shared" si="0"/>
        <v>66.868319163684433</v>
      </c>
      <c r="E6" s="2">
        <v>33.131680836315567</v>
      </c>
      <c r="F6" s="2">
        <v>22.50154438376558</v>
      </c>
      <c r="G6" s="2">
        <v>20.327960016214611</v>
      </c>
      <c r="H6" s="2">
        <v>12.479427554398759</v>
      </c>
      <c r="I6" s="2">
        <v>11.55938720930547</v>
      </c>
    </row>
    <row r="7" spans="2:9" x14ac:dyDescent="0.2">
      <c r="B7" t="s">
        <v>53</v>
      </c>
      <c r="C7" t="str">
        <f>VLOOKUP(B7,xwalk!$A$1:$B$66,2,FALSE)</f>
        <v>Singapore</v>
      </c>
      <c r="D7" s="2">
        <f t="shared" si="0"/>
        <v>69.791456627665013</v>
      </c>
      <c r="E7" s="2">
        <v>30.208543372334979</v>
      </c>
      <c r="F7" s="2">
        <v>11.95831690613635</v>
      </c>
      <c r="G7" s="2">
        <v>12.87028294774279</v>
      </c>
      <c r="H7" s="2">
        <v>17.103138484459318</v>
      </c>
      <c r="I7" s="2">
        <v>27.859718289326551</v>
      </c>
    </row>
    <row r="8" spans="2:9" x14ac:dyDescent="0.2">
      <c r="B8" t="s">
        <v>28</v>
      </c>
      <c r="C8" t="str">
        <f>VLOOKUP(B8,xwalk!$A$1:$B$66,2,FALSE)</f>
        <v>Israel</v>
      </c>
      <c r="D8" s="2">
        <f t="shared" si="0"/>
        <v>72.533130293904577</v>
      </c>
      <c r="E8" s="2">
        <v>27.46686970609543</v>
      </c>
      <c r="F8" s="2">
        <v>14.51264093603535</v>
      </c>
      <c r="G8" s="2">
        <v>12.853863652322699</v>
      </c>
      <c r="H8" s="2">
        <v>15.388705575623581</v>
      </c>
      <c r="I8" s="2">
        <v>29.777920129922961</v>
      </c>
    </row>
    <row r="9" spans="2:9" x14ac:dyDescent="0.2">
      <c r="B9" t="s">
        <v>15</v>
      </c>
      <c r="C9" t="str">
        <f>VLOOKUP(B9,xwalk!$A$1:$B$66,2,FALSE)</f>
        <v>Denmark</v>
      </c>
      <c r="D9" s="2">
        <f t="shared" si="0"/>
        <v>74.372552770794087</v>
      </c>
      <c r="E9" s="2">
        <v>25.627447229205909</v>
      </c>
      <c r="F9" s="2">
        <v>18.575459459391841</v>
      </c>
      <c r="G9" s="2">
        <v>21.045209137462209</v>
      </c>
      <c r="H9" s="2">
        <v>13.359483101448991</v>
      </c>
      <c r="I9" s="2">
        <v>21.392401072491062</v>
      </c>
    </row>
    <row r="10" spans="2:9" x14ac:dyDescent="0.2">
      <c r="B10" t="s">
        <v>42</v>
      </c>
      <c r="C10" t="str">
        <f>VLOOKUP(B10,xwalk!$A$1:$B$66,2,FALSE)</f>
        <v>Netherlands</v>
      </c>
      <c r="D10" s="2">
        <f t="shared" si="0"/>
        <v>75.386954371227617</v>
      </c>
      <c r="E10" s="2">
        <v>24.61304562877238</v>
      </c>
      <c r="F10" s="2">
        <v>12.90455883191969</v>
      </c>
      <c r="G10" s="2">
        <v>16.26434160136294</v>
      </c>
      <c r="H10" s="2">
        <v>21.189491908158079</v>
      </c>
      <c r="I10" s="2">
        <v>25.02856202978694</v>
      </c>
    </row>
    <row r="11" spans="2:9" x14ac:dyDescent="0.2">
      <c r="B11" t="s">
        <v>1</v>
      </c>
      <c r="C11" t="str">
        <f>VLOOKUP(B11,xwalk!$A$1:$B$66,2,FALSE)</f>
        <v>United Arab Emirates</v>
      </c>
      <c r="D11" s="2">
        <f t="shared" si="0"/>
        <v>81.789588978232445</v>
      </c>
      <c r="E11" s="2">
        <v>18.210411021767559</v>
      </c>
      <c r="F11" s="2">
        <v>12.07356525019034</v>
      </c>
      <c r="G11" s="2">
        <v>10.8931980550823</v>
      </c>
      <c r="H11" s="2">
        <v>18.330193215638559</v>
      </c>
      <c r="I11" s="2">
        <v>40.492632457321257</v>
      </c>
    </row>
    <row r="12" spans="2:9" x14ac:dyDescent="0.2">
      <c r="B12" t="s">
        <v>48</v>
      </c>
      <c r="C12" t="str">
        <f>VLOOKUP(B12,xwalk!$A$1:$B$66,2,FALSE)</f>
        <v>Qatar</v>
      </c>
      <c r="D12" s="2">
        <f t="shared" si="0"/>
        <v>84.16755394402648</v>
      </c>
      <c r="E12" s="2">
        <v>15.83244605597352</v>
      </c>
      <c r="F12" s="2">
        <v>17.744221834423229</v>
      </c>
      <c r="G12" s="2">
        <v>16.684590568797109</v>
      </c>
      <c r="H12" s="2">
        <v>13.333994784132971</v>
      </c>
      <c r="I12" s="2">
        <v>36.404746756673177</v>
      </c>
    </row>
    <row r="13" spans="2:9" x14ac:dyDescent="0.2">
      <c r="B13" t="s">
        <v>64</v>
      </c>
      <c r="C13" t="str">
        <f>VLOOKUP(B13,xwalk!$A$1:$B$66,2,FALSE)</f>
        <v>Viet Nam</v>
      </c>
      <c r="D13" s="2">
        <f t="shared" si="0"/>
        <v>84.425332181517078</v>
      </c>
      <c r="E13" s="2">
        <v>15.57466781848292</v>
      </c>
      <c r="F13" s="2">
        <v>14.552016658650199</v>
      </c>
      <c r="G13" s="2">
        <v>32.073186170034852</v>
      </c>
      <c r="H13" s="2">
        <v>20.556863371950708</v>
      </c>
      <c r="I13" s="2">
        <v>17.243265980881318</v>
      </c>
    </row>
    <row r="14" spans="2:9" x14ac:dyDescent="0.2">
      <c r="B14" t="s">
        <v>26</v>
      </c>
      <c r="C14" t="str">
        <f>VLOOKUP(B14,xwalk!$A$1:$B$66,2,FALSE)</f>
        <v>Ireland</v>
      </c>
      <c r="D14" s="2">
        <f t="shared" si="0"/>
        <v>84.520532711839621</v>
      </c>
      <c r="E14" s="2">
        <v>15.479467288160381</v>
      </c>
      <c r="F14" s="2">
        <v>16.689484356929981</v>
      </c>
      <c r="G14" s="2">
        <v>20.235167242091041</v>
      </c>
      <c r="H14" s="2">
        <v>21.822774356292221</v>
      </c>
      <c r="I14" s="2">
        <v>25.773106756526371</v>
      </c>
    </row>
    <row r="15" spans="2:9" x14ac:dyDescent="0.2">
      <c r="B15" t="s">
        <v>14</v>
      </c>
      <c r="C15" t="str">
        <f>VLOOKUP(B15,xwalk!$A$1:$B$66,2,FALSE)</f>
        <v>Germany</v>
      </c>
      <c r="D15" s="2">
        <f t="shared" si="0"/>
        <v>85.498156624789672</v>
      </c>
      <c r="E15" s="2">
        <v>14.50184337521033</v>
      </c>
      <c r="F15" s="2">
        <v>12.04462425437279</v>
      </c>
      <c r="G15" s="2">
        <v>15.99329891171517</v>
      </c>
      <c r="H15" s="2">
        <v>16.967681376637181</v>
      </c>
      <c r="I15" s="2">
        <v>40.492552082064542</v>
      </c>
    </row>
    <row r="16" spans="2:9" x14ac:dyDescent="0.2">
      <c r="B16" t="s">
        <v>8</v>
      </c>
      <c r="C16" t="str">
        <f>VLOOKUP(B16,xwalk!$A$1:$B$66,2,FALSE)</f>
        <v>Canada</v>
      </c>
      <c r="D16" s="2">
        <f t="shared" si="0"/>
        <v>86.729514060630137</v>
      </c>
      <c r="E16" s="2">
        <v>13.270485939369861</v>
      </c>
      <c r="F16" s="2">
        <v>13.225894495630939</v>
      </c>
      <c r="G16" s="2">
        <v>17.962597696763861</v>
      </c>
      <c r="H16" s="2">
        <v>20.652846650313329</v>
      </c>
      <c r="I16" s="2">
        <v>34.888175217922011</v>
      </c>
    </row>
    <row r="17" spans="2:9" x14ac:dyDescent="0.2">
      <c r="B17" t="s">
        <v>30</v>
      </c>
      <c r="C17" t="str">
        <f>VLOOKUP(B17,xwalk!$A$1:$B$66,2,FALSE)</f>
        <v>Jordan</v>
      </c>
      <c r="D17" s="2">
        <f t="shared" si="0"/>
        <v>86.822309679742034</v>
      </c>
      <c r="E17" s="2">
        <v>13.17769032025797</v>
      </c>
      <c r="F17" s="2">
        <v>13.199060431814861</v>
      </c>
      <c r="G17" s="2">
        <v>8.9996268078598458</v>
      </c>
      <c r="H17" s="2">
        <v>18.225271766246721</v>
      </c>
      <c r="I17" s="2">
        <v>46.398350673820602</v>
      </c>
    </row>
    <row r="18" spans="2:9" x14ac:dyDescent="0.2">
      <c r="B18" t="s">
        <v>27</v>
      </c>
      <c r="C18" t="str">
        <f>VLOOKUP(B18,xwalk!$A$1:$B$66,2,FALSE)</f>
        <v>Iceland</v>
      </c>
      <c r="D18" s="2">
        <f t="shared" si="0"/>
        <v>87.41334581155435</v>
      </c>
      <c r="E18" s="2">
        <v>12.58665418844565</v>
      </c>
      <c r="F18" s="2">
        <v>7.1446069097816798</v>
      </c>
      <c r="G18" s="2">
        <v>11.618264561615939</v>
      </c>
      <c r="H18" s="2">
        <v>19.898008328277289</v>
      </c>
      <c r="I18" s="2">
        <v>48.752466011879427</v>
      </c>
    </row>
    <row r="19" spans="2:9" x14ac:dyDescent="0.2">
      <c r="B19" t="s">
        <v>63</v>
      </c>
      <c r="C19" t="str">
        <f>VLOOKUP(B19,xwalk!$A$1:$B$66,2,FALSE)</f>
        <v>United States of America</v>
      </c>
      <c r="D19" s="2">
        <f t="shared" si="0"/>
        <v>88.229961927085654</v>
      </c>
      <c r="E19" s="2">
        <v>11.770038072914341</v>
      </c>
      <c r="F19" s="2">
        <v>14.67624007757734</v>
      </c>
      <c r="G19" s="2">
        <v>20.024994440803699</v>
      </c>
      <c r="H19" s="2">
        <v>23.243337178859839</v>
      </c>
      <c r="I19" s="2">
        <v>30.285390229844779</v>
      </c>
    </row>
    <row r="20" spans="2:9" x14ac:dyDescent="0.2">
      <c r="B20" t="s">
        <v>41</v>
      </c>
      <c r="C20" t="str">
        <f>VLOOKUP(B20,xwalk!$A$1:$B$66,2,FALSE)</f>
        <v>Malaysia</v>
      </c>
      <c r="D20" s="2">
        <f t="shared" si="0"/>
        <v>88.350595205067123</v>
      </c>
      <c r="E20" s="2">
        <v>11.64940479493287</v>
      </c>
      <c r="F20" s="2">
        <v>15.41004291296691</v>
      </c>
      <c r="G20" s="2">
        <v>18.189388396584871</v>
      </c>
      <c r="H20" s="2">
        <v>31.40874976421302</v>
      </c>
      <c r="I20" s="2">
        <v>23.342414131302348</v>
      </c>
    </row>
    <row r="21" spans="2:9" x14ac:dyDescent="0.2">
      <c r="B21" t="s">
        <v>60</v>
      </c>
      <c r="C21" t="str">
        <f>VLOOKUP(B21,xwalk!$A$1:$B$66,2,FALSE)</f>
        <v>Tunisia</v>
      </c>
      <c r="D21" s="2">
        <f t="shared" si="0"/>
        <v>89.022063837816276</v>
      </c>
      <c r="E21" s="2">
        <v>10.97793616218372</v>
      </c>
      <c r="F21" s="2">
        <v>10.803652115984731</v>
      </c>
      <c r="G21" s="2">
        <v>10.36617037855547</v>
      </c>
      <c r="H21" s="2">
        <v>17.440037702299112</v>
      </c>
      <c r="I21" s="2">
        <v>50.412203640976962</v>
      </c>
    </row>
    <row r="22" spans="2:9" x14ac:dyDescent="0.2">
      <c r="B22" t="s">
        <v>7</v>
      </c>
      <c r="C22" t="str">
        <f>VLOOKUP(B22,xwalk!$A$1:$B$66,2,FALSE)</f>
        <v>Brazil</v>
      </c>
      <c r="D22" s="2">
        <f t="shared" si="0"/>
        <v>92.820157692903464</v>
      </c>
      <c r="E22" s="2">
        <v>7.17984230709654</v>
      </c>
      <c r="F22" s="2">
        <v>14.39035321012671</v>
      </c>
      <c r="G22" s="2">
        <v>16.235827516278849</v>
      </c>
      <c r="H22" s="2">
        <v>29.60318924242933</v>
      </c>
      <c r="I22" s="2">
        <v>32.590787724068591</v>
      </c>
    </row>
    <row r="23" spans="2:9" x14ac:dyDescent="0.2">
      <c r="B23" t="s">
        <v>9</v>
      </c>
      <c r="C23" t="str">
        <f>VLOOKUP(B23,xwalk!$A$1:$B$66,2,FALSE)</f>
        <v>Switzerland</v>
      </c>
      <c r="D23" s="2">
        <f t="shared" si="0"/>
        <v>92.949559050171942</v>
      </c>
      <c r="E23" s="2">
        <v>7.0504409498280589</v>
      </c>
      <c r="F23" s="2">
        <v>7.5739043228170999</v>
      </c>
      <c r="G23" s="2">
        <v>10.90795268565229</v>
      </c>
      <c r="H23" s="2">
        <v>16.40809163719554</v>
      </c>
      <c r="I23" s="2">
        <v>58.059610404507033</v>
      </c>
    </row>
    <row r="24" spans="2:9" x14ac:dyDescent="0.2">
      <c r="B24" t="s">
        <v>36</v>
      </c>
      <c r="C24" t="str">
        <f>VLOOKUP(B24,xwalk!$A$1:$B$66,2,FALSE)</f>
        <v>Luxembourg</v>
      </c>
      <c r="D24" s="2">
        <f t="shared" si="0"/>
        <v>92.999862981655497</v>
      </c>
      <c r="E24" s="2">
        <v>7.0001370183444962</v>
      </c>
      <c r="F24" s="2">
        <v>6.4481520237531438</v>
      </c>
      <c r="G24" s="2">
        <v>11.176835584804049</v>
      </c>
      <c r="H24" s="2">
        <v>15.61419869917513</v>
      </c>
      <c r="I24" s="2">
        <v>59.7606766739232</v>
      </c>
    </row>
    <row r="25" spans="2:9" x14ac:dyDescent="0.2">
      <c r="B25" t="s">
        <v>51</v>
      </c>
      <c r="C25" t="str">
        <f>VLOOKUP(B25,xwalk!$A$1:$B$66,2,FALSE)</f>
        <v>Romania</v>
      </c>
      <c r="D25" s="2">
        <f t="shared" si="0"/>
        <v>93.203076998692609</v>
      </c>
      <c r="E25" s="2">
        <v>6.796923001307392</v>
      </c>
      <c r="F25" s="2">
        <v>13.31652103409408</v>
      </c>
      <c r="G25" s="2">
        <v>13.115104688465211</v>
      </c>
      <c r="H25" s="2">
        <v>25.7390726503276</v>
      </c>
      <c r="I25" s="2">
        <v>41.032378625805713</v>
      </c>
    </row>
    <row r="26" spans="2:9" x14ac:dyDescent="0.2">
      <c r="B26" t="s">
        <v>18</v>
      </c>
      <c r="C26" t="str">
        <f>VLOOKUP(B26,xwalk!$A$1:$B$66,2,FALSE)</f>
        <v>Finland</v>
      </c>
      <c r="D26" s="2">
        <f t="shared" si="0"/>
        <v>93.2682073204804</v>
      </c>
      <c r="E26" s="2">
        <v>6.7317926795195939</v>
      </c>
      <c r="F26" s="2">
        <v>8.6419499655804035</v>
      </c>
      <c r="G26" s="2">
        <v>13.351843244784281</v>
      </c>
      <c r="H26" s="2">
        <v>27.243823135781511</v>
      </c>
      <c r="I26" s="2">
        <v>44.03059097433421</v>
      </c>
    </row>
    <row r="27" spans="2:9" x14ac:dyDescent="0.2">
      <c r="B27" t="s">
        <v>40</v>
      </c>
      <c r="C27" t="str">
        <f>VLOOKUP(B27,xwalk!$A$1:$B$66,2,FALSE)</f>
        <v>Montenegro</v>
      </c>
      <c r="D27" s="2">
        <f t="shared" si="0"/>
        <v>93.276507176135169</v>
      </c>
      <c r="E27" s="2">
        <v>6.7234928238648264</v>
      </c>
      <c r="F27" s="2">
        <v>6.821647720602467</v>
      </c>
      <c r="G27" s="2">
        <v>6.29722855912597</v>
      </c>
      <c r="H27" s="2">
        <v>14.901301448844171</v>
      </c>
      <c r="I27" s="2">
        <v>65.256329447562578</v>
      </c>
    </row>
    <row r="28" spans="2:9" x14ac:dyDescent="0.2">
      <c r="B28" t="s">
        <v>6</v>
      </c>
      <c r="C28" t="str">
        <f>VLOOKUP(B28,xwalk!$A$1:$B$66,2,FALSE)</f>
        <v>Bulgaria</v>
      </c>
      <c r="D28" s="2">
        <f t="shared" si="0"/>
        <v>93.40120166923667</v>
      </c>
      <c r="E28" s="2">
        <v>6.5987983307633282</v>
      </c>
      <c r="F28" s="2">
        <v>10.19203530212565</v>
      </c>
      <c r="G28" s="2">
        <v>8.7613668634148976</v>
      </c>
      <c r="H28" s="2">
        <v>16.533232569903522</v>
      </c>
      <c r="I28" s="2">
        <v>57.914566933792599</v>
      </c>
    </row>
    <row r="29" spans="2:9" x14ac:dyDescent="0.2">
      <c r="B29" t="s">
        <v>4</v>
      </c>
      <c r="C29" t="str">
        <f>VLOOKUP(B29,xwalk!$A$1:$B$66,2,FALSE)</f>
        <v>Austria</v>
      </c>
      <c r="D29" s="2">
        <f t="shared" si="0"/>
        <v>93.745727592210756</v>
      </c>
      <c r="E29" s="2">
        <v>6.254272407789248</v>
      </c>
      <c r="F29" s="2">
        <v>7.3968422788096468</v>
      </c>
      <c r="G29" s="2">
        <v>13.027970830812601</v>
      </c>
      <c r="H29" s="2">
        <v>21.70500931613736</v>
      </c>
      <c r="I29" s="2">
        <v>51.615905166451149</v>
      </c>
    </row>
    <row r="30" spans="2:9" x14ac:dyDescent="0.2">
      <c r="B30" t="s">
        <v>2</v>
      </c>
      <c r="C30" t="str">
        <f>VLOOKUP(B30,xwalk!$A$1:$B$66,2,FALSE)</f>
        <v>Argentina</v>
      </c>
      <c r="D30" s="2">
        <f t="shared" si="0"/>
        <v>93.862126419674055</v>
      </c>
      <c r="E30" s="2">
        <v>6.1378735803259428</v>
      </c>
      <c r="F30" s="2">
        <v>13.913160631669029</v>
      </c>
      <c r="G30" s="2">
        <v>14.148790730867891</v>
      </c>
      <c r="H30" s="2">
        <v>19.030578136944438</v>
      </c>
      <c r="I30" s="2">
        <v>46.76959692019269</v>
      </c>
    </row>
    <row r="31" spans="2:9" x14ac:dyDescent="0.2">
      <c r="B31" t="s">
        <v>12</v>
      </c>
      <c r="C31" t="str">
        <f>VLOOKUP(B31,xwalk!$A$1:$B$66,2,FALSE)</f>
        <v>Costa Rica</v>
      </c>
      <c r="D31" s="2">
        <f t="shared" si="0"/>
        <v>94.390961910509048</v>
      </c>
      <c r="E31" s="2">
        <v>5.609038089490948</v>
      </c>
      <c r="F31" s="2">
        <v>9.6272614508691454</v>
      </c>
      <c r="G31" s="2">
        <v>15.908470106035161</v>
      </c>
      <c r="H31" s="2">
        <v>22.247798112741378</v>
      </c>
      <c r="I31" s="2">
        <v>46.607432240863382</v>
      </c>
    </row>
    <row r="32" spans="2:9" x14ac:dyDescent="0.2">
      <c r="B32" t="s">
        <v>39</v>
      </c>
      <c r="C32" t="str">
        <f>VLOOKUP(B32,xwalk!$A$1:$B$66,2,FALSE)</f>
        <v>Mexico</v>
      </c>
      <c r="D32" s="2">
        <f t="shared" si="0"/>
        <v>94.809495518808333</v>
      </c>
      <c r="E32" s="2">
        <v>5.1905044811916667</v>
      </c>
      <c r="F32" s="2">
        <v>12.61257702786355</v>
      </c>
      <c r="G32" s="2">
        <v>16.196230972194058</v>
      </c>
      <c r="H32" s="2">
        <v>26.478231883696729</v>
      </c>
      <c r="I32" s="2">
        <v>39.522455635053987</v>
      </c>
    </row>
    <row r="33" spans="2:9" x14ac:dyDescent="0.2">
      <c r="B33" t="s">
        <v>34</v>
      </c>
      <c r="C33" t="str">
        <f>VLOOKUP(B33,xwalk!$A$1:$B$66,2,FALSE)</f>
        <v>Liechtenstein</v>
      </c>
      <c r="D33" s="2">
        <f t="shared" si="0"/>
        <v>95.190053605166142</v>
      </c>
      <c r="E33" s="2">
        <v>4.8099463948338537</v>
      </c>
      <c r="F33" s="2">
        <v>5.9287739384782014</v>
      </c>
      <c r="G33" s="2">
        <v>8.3312406746636984</v>
      </c>
      <c r="H33" s="2">
        <v>15.00935193789652</v>
      </c>
      <c r="I33" s="2">
        <v>65.920687054127725</v>
      </c>
    </row>
    <row r="34" spans="2:9" x14ac:dyDescent="0.2">
      <c r="B34" t="s">
        <v>49</v>
      </c>
      <c r="C34" t="str">
        <f>VLOOKUP(B34,xwalk!$A$1:$B$66,2,FALSE)</f>
        <v>Shanghai-China</v>
      </c>
      <c r="D34" s="2">
        <f t="shared" si="0"/>
        <v>95.25840447046609</v>
      </c>
      <c r="E34" s="2">
        <v>4.741595529533905</v>
      </c>
      <c r="F34" s="2">
        <v>3.725013452597107</v>
      </c>
      <c r="G34" s="2">
        <v>9.1858629036656136</v>
      </c>
      <c r="H34" s="2">
        <v>15.479862909115649</v>
      </c>
      <c r="I34" s="2">
        <v>66.867665205087746</v>
      </c>
    </row>
    <row r="35" spans="2:9" x14ac:dyDescent="0.2">
      <c r="B35" t="s">
        <v>32</v>
      </c>
      <c r="C35" t="str">
        <f>VLOOKUP(B35,xwalk!$A$1:$B$66,2,FALSE)</f>
        <v>Kazakhstan</v>
      </c>
      <c r="D35" s="2">
        <f t="shared" ref="D35:D66" si="1">100-E35</f>
        <v>95.690249346873841</v>
      </c>
      <c r="E35" s="2">
        <v>4.3097506531261622</v>
      </c>
      <c r="F35" s="2">
        <v>7.4816295332870206</v>
      </c>
      <c r="G35" s="2">
        <v>9.9045095613801095</v>
      </c>
      <c r="H35" s="2">
        <v>26.229957549405501</v>
      </c>
      <c r="I35" s="2">
        <v>52.0741527028012</v>
      </c>
    </row>
    <row r="36" spans="2:9" x14ac:dyDescent="0.2">
      <c r="B36" t="s">
        <v>62</v>
      </c>
      <c r="C36" t="str">
        <f>VLOOKUP(B36,xwalk!$A$1:$B$66,2,FALSE)</f>
        <v>Uruguay</v>
      </c>
      <c r="D36" s="2">
        <f t="shared" si="1"/>
        <v>96.226750738450434</v>
      </c>
      <c r="E36" s="2">
        <v>3.7732492615495712</v>
      </c>
      <c r="F36" s="2">
        <v>9.7380298206810973</v>
      </c>
      <c r="G36" s="2">
        <v>16.12345479714266</v>
      </c>
      <c r="H36" s="2">
        <v>25.589058202122779</v>
      </c>
      <c r="I36" s="2">
        <v>44.776207918503893</v>
      </c>
    </row>
    <row r="37" spans="2:9" x14ac:dyDescent="0.2">
      <c r="B37" t="s">
        <v>0</v>
      </c>
      <c r="C37" t="str">
        <f>VLOOKUP(B37,xwalk!$A$1:$B$66,2,FALSE)</f>
        <v>Albania</v>
      </c>
      <c r="D37" s="2">
        <f t="shared" si="1"/>
        <v>96.378363232438275</v>
      </c>
      <c r="E37" s="2">
        <v>3.62163676756172</v>
      </c>
      <c r="F37" s="2">
        <v>6.2644318974581834</v>
      </c>
      <c r="G37" s="2">
        <v>9.9925597681094498</v>
      </c>
      <c r="H37" s="2">
        <v>21.138531893053511</v>
      </c>
      <c r="I37" s="2">
        <v>58.982839673817153</v>
      </c>
    </row>
    <row r="38" spans="2:9" x14ac:dyDescent="0.2">
      <c r="B38" t="s">
        <v>19</v>
      </c>
      <c r="C38" t="str">
        <f>VLOOKUP(B38,xwalk!$A$1:$B$66,2,FALSE)</f>
        <v>France</v>
      </c>
      <c r="D38" s="2">
        <f t="shared" si="1"/>
        <v>96.388386603084228</v>
      </c>
      <c r="E38" s="2">
        <v>3.6116133969157662</v>
      </c>
      <c r="F38" s="2">
        <v>5.7298913201447368</v>
      </c>
      <c r="G38" s="2">
        <v>10.21541195898126</v>
      </c>
      <c r="H38" s="2">
        <v>21.51421639805357</v>
      </c>
      <c r="I38" s="2">
        <v>58.928866925904693</v>
      </c>
    </row>
    <row r="39" spans="2:9" x14ac:dyDescent="0.2">
      <c r="B39" t="s">
        <v>35</v>
      </c>
      <c r="C39" t="str">
        <f>VLOOKUP(B39,xwalk!$A$1:$B$66,2,FALSE)</f>
        <v>Lithuania</v>
      </c>
      <c r="D39" s="2">
        <f t="shared" si="1"/>
        <v>96.518004199389708</v>
      </c>
      <c r="E39" s="2">
        <v>3.4819958006102878</v>
      </c>
      <c r="F39" s="2">
        <v>8.228260965425827</v>
      </c>
      <c r="G39" s="2">
        <v>13.398198226436641</v>
      </c>
      <c r="H39" s="2">
        <v>21.597243639597021</v>
      </c>
      <c r="I39" s="2">
        <v>53.294301367930231</v>
      </c>
    </row>
    <row r="40" spans="2:9" x14ac:dyDescent="0.2">
      <c r="B40" t="s">
        <v>21</v>
      </c>
      <c r="C40" t="str">
        <f>VLOOKUP(B40,xwalk!$A$1:$B$66,2,FALSE)</f>
        <v>Greece</v>
      </c>
      <c r="D40" s="2">
        <f t="shared" si="1"/>
        <v>96.549458276927524</v>
      </c>
      <c r="E40" s="2">
        <v>3.450541723072476</v>
      </c>
      <c r="F40" s="2">
        <v>6.0624440083870512</v>
      </c>
      <c r="G40" s="2">
        <v>7.2336976415039516</v>
      </c>
      <c r="H40" s="2">
        <v>19.60329663882732</v>
      </c>
      <c r="I40" s="2">
        <v>63.650019988209202</v>
      </c>
    </row>
    <row r="41" spans="2:9" x14ac:dyDescent="0.2">
      <c r="B41" t="s">
        <v>46</v>
      </c>
      <c r="C41" t="str">
        <f>VLOOKUP(B41,xwalk!$A$1:$B$66,2,FALSE)</f>
        <v>Poland</v>
      </c>
      <c r="D41" s="2">
        <f t="shared" si="1"/>
        <v>96.609663105048668</v>
      </c>
      <c r="E41" s="2">
        <v>3.3903368949513322</v>
      </c>
      <c r="F41" s="2">
        <v>7.720268853086985</v>
      </c>
      <c r="G41" s="2">
        <v>12.57306710694362</v>
      </c>
      <c r="H41" s="2">
        <v>21.563370922038899</v>
      </c>
      <c r="I41" s="2">
        <v>54.752956222979151</v>
      </c>
    </row>
    <row r="42" spans="2:9" x14ac:dyDescent="0.2">
      <c r="B42" t="s">
        <v>54</v>
      </c>
      <c r="C42" t="str">
        <f>VLOOKUP(B42,xwalk!$A$1:$B$66,2,FALSE)</f>
        <v>Serbia</v>
      </c>
      <c r="D42" s="2">
        <f t="shared" si="1"/>
        <v>96.679668376482908</v>
      </c>
      <c r="E42" s="2">
        <v>3.3203316235170961</v>
      </c>
      <c r="F42" s="2">
        <v>2.7687455307249502</v>
      </c>
      <c r="G42" s="2">
        <v>7.4104825523324358</v>
      </c>
      <c r="H42" s="2">
        <v>12.840130760109041</v>
      </c>
      <c r="I42" s="2">
        <v>73.660309533316493</v>
      </c>
    </row>
    <row r="43" spans="2:9" x14ac:dyDescent="0.2">
      <c r="B43" t="s">
        <v>61</v>
      </c>
      <c r="C43" t="str">
        <f>VLOOKUP(B43,xwalk!$A$1:$B$66,2,FALSE)</f>
        <v>Turkey</v>
      </c>
      <c r="D43" s="2">
        <f t="shared" si="1"/>
        <v>96.698091726709293</v>
      </c>
      <c r="E43" s="2">
        <v>3.3019082732907061</v>
      </c>
      <c r="F43" s="2">
        <v>6.0676569715300364</v>
      </c>
      <c r="G43" s="2">
        <v>10.907077953088169</v>
      </c>
      <c r="H43" s="2">
        <v>35.371387073715951</v>
      </c>
      <c r="I43" s="2">
        <v>44.351969728375138</v>
      </c>
    </row>
    <row r="44" spans="2:9" x14ac:dyDescent="0.2">
      <c r="B44" t="s">
        <v>45</v>
      </c>
      <c r="C44" t="str">
        <f>VLOOKUP(B44,xwalk!$A$1:$B$66,2,FALSE)</f>
        <v>Peru</v>
      </c>
      <c r="D44" s="2">
        <f t="shared" si="1"/>
        <v>96.708831397461822</v>
      </c>
      <c r="E44" s="2">
        <v>3.291168602538173</v>
      </c>
      <c r="F44" s="2">
        <v>11.71156213269264</v>
      </c>
      <c r="G44" s="2">
        <v>12.04286865850719</v>
      </c>
      <c r="H44" s="2">
        <v>27.827918066548779</v>
      </c>
      <c r="I44" s="2">
        <v>45.126482539713201</v>
      </c>
    </row>
    <row r="45" spans="2:9" x14ac:dyDescent="0.2">
      <c r="B45" t="s">
        <v>5</v>
      </c>
      <c r="C45" t="str">
        <f>VLOOKUP(B45,xwalk!$A$1:$B$66,2,FALSE)</f>
        <v>Belgium</v>
      </c>
      <c r="D45" s="2">
        <f t="shared" si="1"/>
        <v>96.760158773720931</v>
      </c>
      <c r="E45" s="2">
        <v>3.239841226279065</v>
      </c>
      <c r="F45" s="2">
        <v>3.785944410395913</v>
      </c>
      <c r="G45" s="2">
        <v>6.142772807114647</v>
      </c>
      <c r="H45" s="2">
        <v>15.41752325876517</v>
      </c>
      <c r="I45" s="2">
        <v>71.413918297445207</v>
      </c>
    </row>
    <row r="46" spans="2:9" x14ac:dyDescent="0.2">
      <c r="B46" t="s">
        <v>11</v>
      </c>
      <c r="C46" t="str">
        <f>VLOOKUP(B46,xwalk!$A$1:$B$66,2,FALSE)</f>
        <v>Colombia</v>
      </c>
      <c r="D46" s="2">
        <f t="shared" si="1"/>
        <v>96.954544984314893</v>
      </c>
      <c r="E46" s="2">
        <v>3.0454550156851119</v>
      </c>
      <c r="F46" s="2">
        <v>10.170118428608671</v>
      </c>
      <c r="G46" s="2">
        <v>13.332064393880261</v>
      </c>
      <c r="H46" s="2">
        <v>31.254667905121568</v>
      </c>
      <c r="I46" s="2">
        <v>42.197694256704402</v>
      </c>
    </row>
    <row r="47" spans="2:9" x14ac:dyDescent="0.2">
      <c r="B47" t="s">
        <v>52</v>
      </c>
      <c r="C47" t="str">
        <f>VLOOKUP(B47,xwalk!$A$1:$B$66,2,FALSE)</f>
        <v>Russian Federation</v>
      </c>
      <c r="D47" s="2">
        <f t="shared" si="1"/>
        <v>97.226377727019496</v>
      </c>
      <c r="E47" s="2">
        <v>2.7736222729804978</v>
      </c>
      <c r="F47" s="2">
        <v>3.999501955254432</v>
      </c>
      <c r="G47" s="2">
        <v>5.6478859046515817</v>
      </c>
      <c r="H47" s="2">
        <v>15.02729212774892</v>
      </c>
      <c r="I47" s="2">
        <v>72.551697739364556</v>
      </c>
    </row>
    <row r="48" spans="2:9" x14ac:dyDescent="0.2">
      <c r="B48" t="s">
        <v>50</v>
      </c>
      <c r="C48" t="str">
        <f>VLOOKUP(B48,xwalk!$A$1:$B$66,2,FALSE)</f>
        <v>Perm(Russian Federation)</v>
      </c>
      <c r="D48" s="2">
        <f t="shared" si="1"/>
        <v>97.240275590284114</v>
      </c>
      <c r="E48" s="2">
        <v>2.7597244097158891</v>
      </c>
      <c r="F48" s="2">
        <v>4.6591858056123661</v>
      </c>
      <c r="G48" s="2">
        <v>4.5665702549149962</v>
      </c>
      <c r="H48" s="2">
        <v>15.165697328712071</v>
      </c>
      <c r="I48" s="2">
        <v>72.848822201044683</v>
      </c>
    </row>
    <row r="49" spans="2:9" x14ac:dyDescent="0.2">
      <c r="B49" t="s">
        <v>59</v>
      </c>
      <c r="C49" t="str">
        <f>VLOOKUP(B49,xwalk!$A$1:$B$66,2,FALSE)</f>
        <v>Thailand</v>
      </c>
      <c r="D49" s="2">
        <f t="shared" si="1"/>
        <v>97.300903319406771</v>
      </c>
      <c r="E49" s="2">
        <v>2.6990966805932328</v>
      </c>
      <c r="F49" s="2">
        <v>11.796064531407209</v>
      </c>
      <c r="G49" s="2">
        <v>8.3425718326001661</v>
      </c>
      <c r="H49" s="2">
        <v>36.777897786743253</v>
      </c>
      <c r="I49" s="2">
        <v>40.384369168656157</v>
      </c>
    </row>
    <row r="50" spans="2:9" x14ac:dyDescent="0.2">
      <c r="B50" t="s">
        <v>55</v>
      </c>
      <c r="C50" t="str">
        <f>VLOOKUP(B50,xwalk!$A$1:$B$66,2,FALSE)</f>
        <v>Slovak Republic</v>
      </c>
      <c r="D50" s="2">
        <f t="shared" si="1"/>
        <v>97.346884103867851</v>
      </c>
      <c r="E50" s="2">
        <v>2.6531158961321482</v>
      </c>
      <c r="F50" s="2">
        <v>2.7919669657884971</v>
      </c>
      <c r="G50" s="2">
        <v>8.4478441461741163</v>
      </c>
      <c r="H50" s="2">
        <v>24.31818628360783</v>
      </c>
      <c r="I50" s="2">
        <v>61.788886708297397</v>
      </c>
    </row>
    <row r="51" spans="2:9" x14ac:dyDescent="0.2">
      <c r="B51" t="s">
        <v>25</v>
      </c>
      <c r="C51" t="str">
        <f>VLOOKUP(B51,xwalk!$A$1:$B$66,2,FALSE)</f>
        <v>Indonesia</v>
      </c>
      <c r="D51" s="2">
        <f t="shared" si="1"/>
        <v>97.357211971147279</v>
      </c>
      <c r="E51" s="2">
        <v>2.6427880288527268</v>
      </c>
      <c r="F51" s="2">
        <v>11.84233092826482</v>
      </c>
      <c r="G51" s="2">
        <v>20.442964066994922</v>
      </c>
      <c r="H51" s="2">
        <v>47.28022684674427</v>
      </c>
      <c r="I51" s="2">
        <v>17.791690129143259</v>
      </c>
    </row>
    <row r="52" spans="2:9" x14ac:dyDescent="0.2">
      <c r="B52" t="s">
        <v>23</v>
      </c>
      <c r="C52" t="str">
        <f>VLOOKUP(B52,xwalk!$A$1:$B$66,2,FALSE)</f>
        <v>Croatia</v>
      </c>
      <c r="D52" s="2">
        <f t="shared" si="1"/>
        <v>97.400762570461509</v>
      </c>
      <c r="E52" s="2">
        <v>2.599237429538491</v>
      </c>
      <c r="F52" s="2">
        <v>2.9050674063438282</v>
      </c>
      <c r="G52" s="2">
        <v>5.9509336671438584</v>
      </c>
      <c r="H52" s="2">
        <v>10.75774289046238</v>
      </c>
      <c r="I52" s="2">
        <v>77.787018606511452</v>
      </c>
    </row>
    <row r="53" spans="2:9" x14ac:dyDescent="0.2">
      <c r="B53" t="s">
        <v>58</v>
      </c>
      <c r="C53" t="str">
        <f>VLOOKUP(B53,xwalk!$A$1:$B$66,2,FALSE)</f>
        <v>Chinese Taipei</v>
      </c>
      <c r="D53" s="2">
        <f t="shared" si="1"/>
        <v>97.436560527268455</v>
      </c>
      <c r="E53" s="2">
        <v>2.5634394727315488</v>
      </c>
      <c r="F53" s="2">
        <v>4.9098019340137187</v>
      </c>
      <c r="G53" s="2">
        <v>10.392104916539219</v>
      </c>
      <c r="H53" s="2">
        <v>26.174246425741011</v>
      </c>
      <c r="I53" s="2">
        <v>55.960407250974512</v>
      </c>
    </row>
    <row r="54" spans="2:9" x14ac:dyDescent="0.2">
      <c r="B54" t="s">
        <v>38</v>
      </c>
      <c r="C54" t="str">
        <f>VLOOKUP(B54,xwalk!$A$1:$B$66,2,FALSE)</f>
        <v>Macao-China</v>
      </c>
      <c r="D54" s="2">
        <f t="shared" si="1"/>
        <v>97.462589138964717</v>
      </c>
      <c r="E54" s="2">
        <v>2.537410861035283</v>
      </c>
      <c r="F54" s="2">
        <v>2.4135787442284391</v>
      </c>
      <c r="G54" s="2">
        <v>5.0807454761099846</v>
      </c>
      <c r="H54" s="2">
        <v>11.842444270049469</v>
      </c>
      <c r="I54" s="2">
        <v>78.12582064857682</v>
      </c>
    </row>
    <row r="55" spans="2:9" x14ac:dyDescent="0.2">
      <c r="B55" t="s">
        <v>10</v>
      </c>
      <c r="C55" t="str">
        <f>VLOOKUP(B55,xwalk!$A$1:$B$66,2,FALSE)</f>
        <v>Chile</v>
      </c>
      <c r="D55" s="2">
        <f t="shared" si="1"/>
        <v>97.653636067908678</v>
      </c>
      <c r="E55" s="2">
        <v>2.346363932091319</v>
      </c>
      <c r="F55" s="2">
        <v>5.6499598932599646</v>
      </c>
      <c r="G55" s="2">
        <v>9.124882400057226</v>
      </c>
      <c r="H55" s="2">
        <v>29.592379490193171</v>
      </c>
      <c r="I55" s="2">
        <v>53.28641428439834</v>
      </c>
    </row>
    <row r="56" spans="2:9" x14ac:dyDescent="0.2">
      <c r="B56" t="s">
        <v>47</v>
      </c>
      <c r="C56" t="str">
        <f>VLOOKUP(B56,xwalk!$A$1:$B$66,2,FALSE)</f>
        <v>Portugal</v>
      </c>
      <c r="D56" s="2">
        <f t="shared" si="1"/>
        <v>97.740266928428611</v>
      </c>
      <c r="E56" s="2">
        <v>2.2597330715713939</v>
      </c>
      <c r="F56" s="2">
        <v>4.8062623381459808</v>
      </c>
      <c r="G56" s="2">
        <v>11.14756252277531</v>
      </c>
      <c r="H56" s="2">
        <v>25.63447502613889</v>
      </c>
      <c r="I56" s="2">
        <v>56.151967041368422</v>
      </c>
    </row>
    <row r="57" spans="2:9" x14ac:dyDescent="0.2">
      <c r="B57" t="s">
        <v>56</v>
      </c>
      <c r="C57" t="str">
        <f>VLOOKUP(B57,xwalk!$A$1:$B$66,2,FALSE)</f>
        <v>Slovenia</v>
      </c>
      <c r="D57" s="2">
        <f t="shared" si="1"/>
        <v>97.741945900750409</v>
      </c>
      <c r="E57" s="2">
        <v>2.2580540992495979</v>
      </c>
      <c r="F57" s="2">
        <v>2.0330778075688971</v>
      </c>
      <c r="G57" s="2">
        <v>4.3224748035084808</v>
      </c>
      <c r="H57" s="2">
        <v>12.58579391663644</v>
      </c>
      <c r="I57" s="2">
        <v>78.80059937303659</v>
      </c>
    </row>
    <row r="58" spans="2:9" x14ac:dyDescent="0.2">
      <c r="B58" t="s">
        <v>29</v>
      </c>
      <c r="C58" t="str">
        <f>VLOOKUP(B58,xwalk!$A$1:$B$66,2,FALSE)</f>
        <v>Italy</v>
      </c>
      <c r="D58" s="2">
        <f t="shared" si="1"/>
        <v>97.771113585542963</v>
      </c>
      <c r="E58" s="2">
        <v>2.2288864144570328</v>
      </c>
      <c r="F58" s="2">
        <v>3.5799573018840438</v>
      </c>
      <c r="G58" s="2">
        <v>5.8922414950671662</v>
      </c>
      <c r="H58" s="2">
        <v>20.585656387220549</v>
      </c>
      <c r="I58" s="2">
        <v>67.713258401371206</v>
      </c>
    </row>
    <row r="59" spans="2:9" x14ac:dyDescent="0.2">
      <c r="B59" t="s">
        <v>31</v>
      </c>
      <c r="C59" t="str">
        <f>VLOOKUP(B59,xwalk!$A$1:$B$66,2,FALSE)</f>
        <v>Japan</v>
      </c>
      <c r="D59" s="2">
        <f t="shared" si="1"/>
        <v>97.901408905480366</v>
      </c>
      <c r="E59" s="2">
        <v>2.0985910945196289</v>
      </c>
      <c r="F59" s="2">
        <v>2.634348333951849</v>
      </c>
      <c r="G59" s="2">
        <v>5.6819489971542492</v>
      </c>
      <c r="H59" s="2">
        <v>23.6726077135331</v>
      </c>
      <c r="I59" s="2">
        <v>65.91250386084117</v>
      </c>
    </row>
    <row r="60" spans="2:9" x14ac:dyDescent="0.2">
      <c r="B60" t="s">
        <v>37</v>
      </c>
      <c r="C60" t="str">
        <f>VLOOKUP(B60,xwalk!$A$1:$B$66,2,FALSE)</f>
        <v>Latvia</v>
      </c>
      <c r="D60" s="2">
        <f t="shared" si="1"/>
        <v>97.905376245164859</v>
      </c>
      <c r="E60" s="2">
        <v>2.0946237548351379</v>
      </c>
      <c r="F60" s="2">
        <v>5.7686747582821507</v>
      </c>
      <c r="G60" s="2">
        <v>6.2622120621021304</v>
      </c>
      <c r="H60" s="2">
        <v>17.954193516830848</v>
      </c>
      <c r="I60" s="2">
        <v>67.920295907949736</v>
      </c>
    </row>
    <row r="61" spans="2:9" x14ac:dyDescent="0.2">
      <c r="B61" t="s">
        <v>16</v>
      </c>
      <c r="C61" t="str">
        <f>VLOOKUP(B61,xwalk!$A$1:$B$66,2,FALSE)</f>
        <v>Spain</v>
      </c>
      <c r="D61" s="2">
        <f t="shared" si="1"/>
        <v>97.940800724812803</v>
      </c>
      <c r="E61" s="2">
        <v>2.0591992751872001</v>
      </c>
      <c r="F61" s="2">
        <v>4.6233855568931332</v>
      </c>
      <c r="G61" s="2">
        <v>11.553225425126501</v>
      </c>
      <c r="H61" s="2">
        <v>16.849245621851072</v>
      </c>
      <c r="I61" s="2">
        <v>64.914944120942081</v>
      </c>
    </row>
    <row r="62" spans="2:9" x14ac:dyDescent="0.2">
      <c r="B62" t="s">
        <v>13</v>
      </c>
      <c r="C62" t="str">
        <f>VLOOKUP(B62,xwalk!$A$1:$B$66,2,FALSE)</f>
        <v>Czech Republic</v>
      </c>
      <c r="D62" s="2">
        <f t="shared" si="1"/>
        <v>98.518687695746351</v>
      </c>
      <c r="E62" s="2">
        <v>1.4813123042536529</v>
      </c>
      <c r="F62" s="2">
        <v>2.5351331825271868</v>
      </c>
      <c r="G62" s="2">
        <v>8.375252193104739</v>
      </c>
      <c r="H62" s="2">
        <v>17.08161701337476</v>
      </c>
      <c r="I62" s="2">
        <v>70.52668530673968</v>
      </c>
    </row>
    <row r="63" spans="2:9" x14ac:dyDescent="0.2">
      <c r="B63" t="s">
        <v>24</v>
      </c>
      <c r="C63" t="str">
        <f>VLOOKUP(B63,xwalk!$A$1:$B$66,2,FALSE)</f>
        <v>Hungary</v>
      </c>
      <c r="D63" s="2">
        <f t="shared" si="1"/>
        <v>98.735969329821287</v>
      </c>
      <c r="E63" s="2">
        <v>1.2640306701787161</v>
      </c>
      <c r="F63" s="2">
        <v>3.7625433552157599</v>
      </c>
      <c r="G63" s="2">
        <v>5.4062276846928112</v>
      </c>
      <c r="H63" s="2">
        <v>22.610915064064869</v>
      </c>
      <c r="I63" s="2">
        <v>66.956283225847841</v>
      </c>
    </row>
    <row r="64" spans="2:9" x14ac:dyDescent="0.2">
      <c r="B64" t="s">
        <v>22</v>
      </c>
      <c r="C64" t="str">
        <f>VLOOKUP(B64,xwalk!$A$1:$B$66,2,FALSE)</f>
        <v>Hong Kong-China</v>
      </c>
      <c r="D64" s="2">
        <f t="shared" si="1"/>
        <v>99.095619192003454</v>
      </c>
      <c r="E64" s="2">
        <v>0.90438080799653919</v>
      </c>
      <c r="F64" s="2">
        <v>1.44510587392192</v>
      </c>
      <c r="G64" s="2">
        <v>4.4225782616470974</v>
      </c>
      <c r="H64" s="2">
        <v>12.38842680889992</v>
      </c>
      <c r="I64" s="2">
        <v>80.839508247534525</v>
      </c>
    </row>
    <row r="65" spans="2:9" x14ac:dyDescent="0.2">
      <c r="B65" t="s">
        <v>17</v>
      </c>
      <c r="C65" t="str">
        <f>VLOOKUP(B65,xwalk!$A$1:$B$66,2,FALSE)</f>
        <v>Estonia</v>
      </c>
      <c r="D65" s="2">
        <f t="shared" si="1"/>
        <v>99.181616003319419</v>
      </c>
      <c r="E65" s="2">
        <v>0.81838399668058559</v>
      </c>
      <c r="F65" s="2">
        <v>2.5599403364233342</v>
      </c>
      <c r="G65" s="2">
        <v>6.8708314596266984</v>
      </c>
      <c r="H65" s="2">
        <v>26.85379444989163</v>
      </c>
      <c r="I65" s="2">
        <v>62.897049757377772</v>
      </c>
    </row>
    <row r="66" spans="2:9" x14ac:dyDescent="0.2">
      <c r="B66" t="s">
        <v>33</v>
      </c>
      <c r="C66" t="str">
        <f>VLOOKUP(B66,xwalk!$A$1:$B$66,2,FALSE)</f>
        <v>Korea</v>
      </c>
      <c r="D66" s="2">
        <f t="shared" si="1"/>
        <v>99.317843389013049</v>
      </c>
      <c r="E66" s="2">
        <v>0.68215661098695635</v>
      </c>
      <c r="F66" s="2">
        <v>2.6816773965802021</v>
      </c>
      <c r="G66" s="2">
        <v>8.0771553274395238</v>
      </c>
      <c r="H66" s="2">
        <v>17.760051660766319</v>
      </c>
      <c r="I66" s="2">
        <v>70.798959004227015</v>
      </c>
    </row>
  </sheetData>
  <autoFilter ref="B2:I2">
    <sortState ref="B3:I66">
      <sortCondition descending="1" ref="E2"/>
    </sortState>
  </autoFilter>
  <phoneticPr fontId="0" type="noConversion"/>
  <pageMargins left="0.75" right="0.75" top="1" bottom="1" header="0.5" footer="0.5"/>
  <headerFooter alignWithMargins="0"/>
  <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7"/>
  <sheetViews>
    <sheetView workbookViewId="0"/>
  </sheetViews>
  <sheetFormatPr defaultRowHeight="12.75" x14ac:dyDescent="0.2"/>
  <sheetData>
    <row r="2" spans="2:12" x14ac:dyDescent="0.2">
      <c r="C2" t="s">
        <v>66</v>
      </c>
      <c r="D2" t="s">
        <v>67</v>
      </c>
      <c r="E2" t="s">
        <v>68</v>
      </c>
      <c r="F2" t="s">
        <v>69</v>
      </c>
      <c r="G2" t="s">
        <v>70</v>
      </c>
      <c r="H2" t="s">
        <v>71</v>
      </c>
      <c r="I2" t="s">
        <v>111</v>
      </c>
      <c r="J2" t="s">
        <v>112</v>
      </c>
      <c r="K2" t="s">
        <v>113</v>
      </c>
      <c r="L2" t="s">
        <v>114</v>
      </c>
    </row>
    <row r="3" spans="2:12" x14ac:dyDescent="0.2">
      <c r="B3" t="s">
        <v>0</v>
      </c>
      <c r="C3">
        <v>27.770072477343231</v>
      </c>
      <c r="D3">
        <v>0.92817211506120112</v>
      </c>
      <c r="E3">
        <v>21.915410833966469</v>
      </c>
      <c r="F3">
        <v>0.92349496347153559</v>
      </c>
      <c r="G3">
        <v>20.341961249642541</v>
      </c>
      <c r="H3">
        <v>0.83720594115035374</v>
      </c>
      <c r="I3">
        <v>17.031735229813801</v>
      </c>
      <c r="J3">
        <v>0.78732432818256237</v>
      </c>
      <c r="K3">
        <v>12.940820209233969</v>
      </c>
      <c r="L3">
        <v>0.88434774510325687</v>
      </c>
    </row>
    <row r="4" spans="2:12" x14ac:dyDescent="0.2">
      <c r="B4" t="s">
        <v>1</v>
      </c>
      <c r="C4">
        <v>7.0592324610745951</v>
      </c>
      <c r="D4">
        <v>0.39995026081235485</v>
      </c>
      <c r="E4">
        <v>8.5697580849005153</v>
      </c>
      <c r="F4">
        <v>0.46049484692100462</v>
      </c>
      <c r="G4">
        <v>9.2823513548673304</v>
      </c>
      <c r="H4">
        <v>0.43157512744545395</v>
      </c>
      <c r="I4">
        <v>19.448910147441559</v>
      </c>
      <c r="J4">
        <v>0.52361480078191613</v>
      </c>
      <c r="K4">
        <v>55.639747951715997</v>
      </c>
      <c r="L4">
        <v>1.0498965082404534</v>
      </c>
    </row>
    <row r="5" spans="2:12" x14ac:dyDescent="0.2">
      <c r="B5" t="s">
        <v>2</v>
      </c>
      <c r="C5">
        <v>34.312038160713193</v>
      </c>
      <c r="D5">
        <v>1.5613623967842387</v>
      </c>
      <c r="E5">
        <v>18.127137104293588</v>
      </c>
      <c r="F5">
        <v>0.79622176063178129</v>
      </c>
      <c r="G5">
        <v>15.548541758491449</v>
      </c>
      <c r="H5">
        <v>0.66774010632887149</v>
      </c>
      <c r="I5">
        <v>13.38685125481283</v>
      </c>
      <c r="J5">
        <v>0.75818459153979456</v>
      </c>
      <c r="K5">
        <v>18.625431721688962</v>
      </c>
      <c r="L5">
        <v>1.3267663471511808</v>
      </c>
    </row>
    <row r="6" spans="2:12" x14ac:dyDescent="0.2">
      <c r="B6" t="s">
        <v>3</v>
      </c>
      <c r="C6">
        <v>25.886418077891459</v>
      </c>
      <c r="D6">
        <v>0.62340501895071043</v>
      </c>
      <c r="E6">
        <v>14.51611865933679</v>
      </c>
      <c r="F6">
        <v>0.39376170082399892</v>
      </c>
      <c r="G6">
        <v>16.60742584200398</v>
      </c>
      <c r="H6">
        <v>0.47879492431744536</v>
      </c>
      <c r="I6">
        <v>17.804137078532559</v>
      </c>
      <c r="J6">
        <v>0.50022263035378445</v>
      </c>
      <c r="K6">
        <v>25.185900342235211</v>
      </c>
      <c r="L6">
        <v>0.72021985559337587</v>
      </c>
    </row>
    <row r="7" spans="2:12" x14ac:dyDescent="0.2">
      <c r="B7" t="s">
        <v>4</v>
      </c>
      <c r="C7">
        <v>13.22636458893213</v>
      </c>
      <c r="D7">
        <v>0.79557546811053859</v>
      </c>
      <c r="E7">
        <v>13.43104114015124</v>
      </c>
      <c r="F7">
        <v>0.65633377694978046</v>
      </c>
      <c r="G7">
        <v>15.67860455074733</v>
      </c>
      <c r="H7">
        <v>0.73680424093877939</v>
      </c>
      <c r="I7">
        <v>19.992267446830919</v>
      </c>
      <c r="J7">
        <v>0.69016263500759767</v>
      </c>
      <c r="K7">
        <v>37.671722273338382</v>
      </c>
      <c r="L7">
        <v>1.0668563026147138</v>
      </c>
    </row>
    <row r="8" spans="2:12" x14ac:dyDescent="0.2">
      <c r="B8" t="s">
        <v>5</v>
      </c>
      <c r="C8">
        <v>18.276244998562319</v>
      </c>
      <c r="D8">
        <v>0.6541470432063935</v>
      </c>
      <c r="E8">
        <v>8.6721928470191809</v>
      </c>
      <c r="F8">
        <v>0.43710679151175619</v>
      </c>
      <c r="G8">
        <v>11.900737959245641</v>
      </c>
      <c r="H8">
        <v>0.49200617888190151</v>
      </c>
      <c r="I8">
        <v>17.80926879165634</v>
      </c>
      <c r="J8">
        <v>0.63845187034949968</v>
      </c>
      <c r="K8">
        <v>43.341555403516502</v>
      </c>
      <c r="L8">
        <v>0.9421075533734059</v>
      </c>
    </row>
    <row r="9" spans="2:12" x14ac:dyDescent="0.2">
      <c r="B9" t="s">
        <v>6</v>
      </c>
      <c r="C9">
        <v>10.43944842939262</v>
      </c>
      <c r="D9">
        <v>0.68781014210685432</v>
      </c>
      <c r="E9">
        <v>15.38502798438601</v>
      </c>
      <c r="F9">
        <v>0.80507722937995696</v>
      </c>
      <c r="G9">
        <v>16.59100324423434</v>
      </c>
      <c r="H9">
        <v>0.70792899325238068</v>
      </c>
      <c r="I9">
        <v>21.706277667025009</v>
      </c>
      <c r="J9">
        <v>0.71179158482612936</v>
      </c>
      <c r="K9">
        <v>35.878242674962017</v>
      </c>
      <c r="L9">
        <v>1.1208653990267048</v>
      </c>
    </row>
    <row r="10" spans="2:12" x14ac:dyDescent="0.2">
      <c r="B10" t="s">
        <v>7</v>
      </c>
      <c r="C10">
        <v>28.769132423269451</v>
      </c>
      <c r="D10">
        <v>0.84788448123980298</v>
      </c>
      <c r="E10">
        <v>18.44092804923795</v>
      </c>
      <c r="F10">
        <v>0.54504833055457558</v>
      </c>
      <c r="G10">
        <v>21.429485696409738</v>
      </c>
      <c r="H10">
        <v>0.63576681088091436</v>
      </c>
      <c r="I10">
        <v>18.141922496127549</v>
      </c>
      <c r="J10">
        <v>0.63623756481256211</v>
      </c>
      <c r="K10">
        <v>13.218531334955321</v>
      </c>
      <c r="L10">
        <v>0.6009330896060292</v>
      </c>
    </row>
    <row r="11" spans="2:12" x14ac:dyDescent="0.2">
      <c r="B11" t="s">
        <v>8</v>
      </c>
      <c r="C11">
        <v>21.049858426070909</v>
      </c>
      <c r="D11">
        <v>0.56450790322484701</v>
      </c>
      <c r="E11">
        <v>13.135037102336611</v>
      </c>
      <c r="F11">
        <v>0.39804819131198543</v>
      </c>
      <c r="G11">
        <v>14.677341084794319</v>
      </c>
      <c r="H11">
        <v>0.48264698821558422</v>
      </c>
      <c r="I11">
        <v>20.216770676669409</v>
      </c>
      <c r="J11">
        <v>0.5465488871035018</v>
      </c>
      <c r="K11">
        <v>30.920992710128751</v>
      </c>
      <c r="L11">
        <v>0.89644395515714037</v>
      </c>
    </row>
    <row r="12" spans="2:12" x14ac:dyDescent="0.2">
      <c r="B12" t="s">
        <v>9</v>
      </c>
      <c r="C12">
        <v>20.894383880062708</v>
      </c>
      <c r="D12">
        <v>0.7802677872353514</v>
      </c>
      <c r="E12">
        <v>17.642414115207099</v>
      </c>
      <c r="F12">
        <v>0.64668432924010755</v>
      </c>
      <c r="G12">
        <v>17.11655411083969</v>
      </c>
      <c r="H12">
        <v>0.58001688890774394</v>
      </c>
      <c r="I12">
        <v>14.215316567001439</v>
      </c>
      <c r="J12">
        <v>0.5820166981503766</v>
      </c>
      <c r="K12">
        <v>30.131331326889089</v>
      </c>
      <c r="L12">
        <v>1.1350134203898388</v>
      </c>
    </row>
    <row r="13" spans="2:12" x14ac:dyDescent="0.2">
      <c r="B13" t="s">
        <v>10</v>
      </c>
      <c r="C13">
        <v>39.777371693466428</v>
      </c>
      <c r="D13">
        <v>1.0359995871724952</v>
      </c>
      <c r="E13">
        <v>19.613120482481769</v>
      </c>
      <c r="F13">
        <v>0.65619602622176454</v>
      </c>
      <c r="G13">
        <v>20.295999546128659</v>
      </c>
      <c r="H13">
        <v>0.7245614589302275</v>
      </c>
      <c r="I13">
        <v>12.735517032098461</v>
      </c>
      <c r="J13">
        <v>0.643772438967947</v>
      </c>
      <c r="K13">
        <v>7.5779912458246876</v>
      </c>
      <c r="L13">
        <v>0.58883380252633566</v>
      </c>
    </row>
    <row r="14" spans="2:12" x14ac:dyDescent="0.2">
      <c r="B14" t="s">
        <v>11</v>
      </c>
      <c r="C14">
        <v>19.88557623093708</v>
      </c>
      <c r="D14">
        <v>0.9036452263626833</v>
      </c>
      <c r="E14">
        <v>15.093664990701379</v>
      </c>
      <c r="F14">
        <v>0.86649967020190022</v>
      </c>
      <c r="G14">
        <v>19.94308589693081</v>
      </c>
      <c r="H14">
        <v>0.83554123586201712</v>
      </c>
      <c r="I14">
        <v>24.856524999864231</v>
      </c>
      <c r="J14">
        <v>1.1023539617770719</v>
      </c>
      <c r="K14">
        <v>20.221147881566498</v>
      </c>
      <c r="L14">
        <v>1.1226890252957404</v>
      </c>
    </row>
    <row r="15" spans="2:12" x14ac:dyDescent="0.2">
      <c r="B15" t="s">
        <v>12</v>
      </c>
      <c r="C15">
        <v>36.542668938717867</v>
      </c>
      <c r="D15">
        <v>1.3025457725782665</v>
      </c>
      <c r="E15">
        <v>14.66294310018263</v>
      </c>
      <c r="F15">
        <v>0.89783393672101353</v>
      </c>
      <c r="G15">
        <v>15.456431389783461</v>
      </c>
      <c r="H15">
        <v>0.80468989899724486</v>
      </c>
      <c r="I15">
        <v>15.44014157900931</v>
      </c>
      <c r="J15">
        <v>0.82522592632206704</v>
      </c>
      <c r="K15">
        <v>17.897814992306749</v>
      </c>
      <c r="L15">
        <v>1.2273281772680507</v>
      </c>
    </row>
    <row r="16" spans="2:12" x14ac:dyDescent="0.2">
      <c r="B16" t="s">
        <v>13</v>
      </c>
      <c r="C16">
        <v>8.7412704315619862</v>
      </c>
      <c r="D16">
        <v>0.86010430329300713</v>
      </c>
      <c r="E16">
        <v>13.50672350188721</v>
      </c>
      <c r="F16">
        <v>0.92472901946357966</v>
      </c>
      <c r="G16">
        <v>22.87184952060413</v>
      </c>
      <c r="H16">
        <v>0.93075443088798882</v>
      </c>
      <c r="I16">
        <v>26.13567014552703</v>
      </c>
      <c r="J16">
        <v>1.017951077895594</v>
      </c>
      <c r="K16">
        <v>28.74448640041966</v>
      </c>
      <c r="L16">
        <v>1.2199570924442507</v>
      </c>
    </row>
    <row r="17" spans="2:12" x14ac:dyDescent="0.2">
      <c r="B17" t="s">
        <v>14</v>
      </c>
      <c r="C17">
        <v>10.273990643590951</v>
      </c>
      <c r="D17">
        <v>0.61515216643127524</v>
      </c>
      <c r="E17">
        <v>11.90859504871686</v>
      </c>
      <c r="F17">
        <v>0.72270948037332239</v>
      </c>
      <c r="G17">
        <v>14.47941118118143</v>
      </c>
      <c r="H17">
        <v>0.69423110001714061</v>
      </c>
      <c r="I17">
        <v>18.93419899896023</v>
      </c>
      <c r="J17">
        <v>0.7619659434460333</v>
      </c>
      <c r="K17">
        <v>44.403804127550522</v>
      </c>
      <c r="L17">
        <v>1.2459987938250994</v>
      </c>
    </row>
    <row r="18" spans="2:12" x14ac:dyDescent="0.2">
      <c r="B18" t="s">
        <v>15</v>
      </c>
      <c r="C18">
        <v>5.518405677109457</v>
      </c>
      <c r="D18">
        <v>0.51144704229837046</v>
      </c>
      <c r="E18">
        <v>9.2912565472418702</v>
      </c>
      <c r="F18">
        <v>0.60799414773130112</v>
      </c>
      <c r="G18">
        <v>20.80991703552252</v>
      </c>
      <c r="H18">
        <v>0.87219481982619407</v>
      </c>
      <c r="I18">
        <v>28.466238255739349</v>
      </c>
      <c r="J18">
        <v>1.0681101145564476</v>
      </c>
      <c r="K18">
        <v>35.914182484386806</v>
      </c>
      <c r="L18">
        <v>1.3385336193424495</v>
      </c>
    </row>
    <row r="19" spans="2:12" x14ac:dyDescent="0.2">
      <c r="B19" t="s">
        <v>16</v>
      </c>
      <c r="C19">
        <v>14.7727345786253</v>
      </c>
      <c r="D19">
        <v>0.50938412550583201</v>
      </c>
      <c r="E19">
        <v>9.9436947518095646</v>
      </c>
      <c r="F19">
        <v>0.38696238157079699</v>
      </c>
      <c r="G19">
        <v>14.3711365981236</v>
      </c>
      <c r="H19">
        <v>0.51203329527475283</v>
      </c>
      <c r="I19">
        <v>18.956025251441901</v>
      </c>
      <c r="J19">
        <v>0.47988533167212294</v>
      </c>
      <c r="K19">
        <v>41.956408819999623</v>
      </c>
      <c r="L19">
        <v>0.84706230203659283</v>
      </c>
    </row>
    <row r="20" spans="2:12" x14ac:dyDescent="0.2">
      <c r="B20" t="s">
        <v>17</v>
      </c>
      <c r="C20">
        <v>5.479996105874557</v>
      </c>
      <c r="D20">
        <v>0.40905065903118343</v>
      </c>
      <c r="E20">
        <v>5.0471278158090733</v>
      </c>
      <c r="F20">
        <v>0.4051264959428747</v>
      </c>
      <c r="G20">
        <v>9.7118841210168139</v>
      </c>
      <c r="H20">
        <v>0.68557135349007015</v>
      </c>
      <c r="I20">
        <v>23.60719198160308</v>
      </c>
      <c r="J20">
        <v>1.0315338539659109</v>
      </c>
      <c r="K20">
        <v>56.153799975696472</v>
      </c>
      <c r="L20">
        <v>1.181276284271868</v>
      </c>
    </row>
    <row r="21" spans="2:12" x14ac:dyDescent="0.2">
      <c r="B21" t="s">
        <v>18</v>
      </c>
      <c r="C21">
        <v>10.84507390974286</v>
      </c>
      <c r="D21">
        <v>0.61233206762261472</v>
      </c>
      <c r="E21">
        <v>13.39952784107577</v>
      </c>
      <c r="F21">
        <v>0.61627381704779782</v>
      </c>
      <c r="G21">
        <v>22.941862580408511</v>
      </c>
      <c r="H21">
        <v>0.76503416622867104</v>
      </c>
      <c r="I21">
        <v>28.82260530297296</v>
      </c>
      <c r="J21">
        <v>0.91208290797364855</v>
      </c>
      <c r="K21">
        <v>23.990930365799901</v>
      </c>
      <c r="L21">
        <v>0.82577911480662014</v>
      </c>
    </row>
    <row r="22" spans="2:12" x14ac:dyDescent="0.2">
      <c r="B22" t="s">
        <v>19</v>
      </c>
      <c r="C22">
        <v>12.646583058898621</v>
      </c>
      <c r="D22">
        <v>0.82768561317162936</v>
      </c>
      <c r="E22">
        <v>11.49669773816246</v>
      </c>
      <c r="F22">
        <v>0.79191585242648843</v>
      </c>
      <c r="G22">
        <v>15.03160253341702</v>
      </c>
      <c r="H22">
        <v>0.74818069885958149</v>
      </c>
      <c r="I22">
        <v>21.332388704226179</v>
      </c>
      <c r="J22">
        <v>0.77824655494087913</v>
      </c>
      <c r="K22">
        <v>39.492727965295707</v>
      </c>
      <c r="L22">
        <v>1.1279643842613654</v>
      </c>
    </row>
    <row r="23" spans="2:12" x14ac:dyDescent="0.2">
      <c r="B23" t="s">
        <v>20</v>
      </c>
      <c r="C23">
        <v>21.882637002365271</v>
      </c>
      <c r="D23">
        <v>1.0236856873222577</v>
      </c>
      <c r="E23">
        <v>16.423933263643342</v>
      </c>
      <c r="F23">
        <v>0.58521703777695522</v>
      </c>
      <c r="G23">
        <v>19.032431656495241</v>
      </c>
      <c r="H23">
        <v>0.67299287902910843</v>
      </c>
      <c r="I23">
        <v>21.206663878407319</v>
      </c>
      <c r="J23">
        <v>0.9056928097920951</v>
      </c>
      <c r="K23">
        <v>21.454334199088841</v>
      </c>
      <c r="L23">
        <v>0.9835200241859996</v>
      </c>
    </row>
    <row r="24" spans="2:12" x14ac:dyDescent="0.2">
      <c r="B24" t="s">
        <v>21</v>
      </c>
      <c r="C24">
        <v>21.79583757388809</v>
      </c>
      <c r="D24">
        <v>0.81066007136631624</v>
      </c>
      <c r="E24">
        <v>19.869411012294108</v>
      </c>
      <c r="F24">
        <v>0.6386064021583765</v>
      </c>
      <c r="G24">
        <v>20.506603046942029</v>
      </c>
      <c r="H24">
        <v>0.66592582581015836</v>
      </c>
      <c r="I24">
        <v>18.211645481588722</v>
      </c>
      <c r="J24">
        <v>0.7721328020533923</v>
      </c>
      <c r="K24">
        <v>19.616502885287058</v>
      </c>
      <c r="L24">
        <v>0.73221474688956201</v>
      </c>
    </row>
    <row r="25" spans="2:12" x14ac:dyDescent="0.2">
      <c r="B25" t="s">
        <v>22</v>
      </c>
      <c r="C25">
        <v>17.23020957261928</v>
      </c>
      <c r="D25">
        <v>0.89346227915419985</v>
      </c>
      <c r="E25">
        <v>13.00905554845764</v>
      </c>
      <c r="F25">
        <v>0.68190814825935164</v>
      </c>
      <c r="G25">
        <v>18.008600342180252</v>
      </c>
      <c r="H25">
        <v>0.80258051292513388</v>
      </c>
      <c r="I25">
        <v>21.686846535617018</v>
      </c>
      <c r="J25">
        <v>0.75235107683622315</v>
      </c>
      <c r="K25">
        <v>30.065288001125811</v>
      </c>
      <c r="L25">
        <v>0.99477110787960288</v>
      </c>
    </row>
    <row r="26" spans="2:12" x14ac:dyDescent="0.2">
      <c r="B26" t="s">
        <v>23</v>
      </c>
      <c r="C26">
        <v>6.4468883592836299</v>
      </c>
      <c r="D26">
        <v>0.41829796286671073</v>
      </c>
      <c r="E26">
        <v>9.3594426033138127</v>
      </c>
      <c r="F26">
        <v>0.52572175222042528</v>
      </c>
      <c r="G26">
        <v>17.63393804999529</v>
      </c>
      <c r="H26">
        <v>0.65484369055513902</v>
      </c>
      <c r="I26">
        <v>21.19265467572728</v>
      </c>
      <c r="J26">
        <v>0.72219463778734894</v>
      </c>
      <c r="K26">
        <v>45.36707631167998</v>
      </c>
      <c r="L26">
        <v>0.8899384889307298</v>
      </c>
    </row>
    <row r="27" spans="2:12" x14ac:dyDescent="0.2">
      <c r="B27" t="s">
        <v>24</v>
      </c>
      <c r="C27">
        <v>4.2829538673381924</v>
      </c>
      <c r="D27">
        <v>0.48990152786734015</v>
      </c>
      <c r="E27">
        <v>7.8696183281814251</v>
      </c>
      <c r="F27">
        <v>0.69193991868506677</v>
      </c>
      <c r="G27">
        <v>10.92327965298966</v>
      </c>
      <c r="H27">
        <v>0.64350008356469701</v>
      </c>
      <c r="I27">
        <v>29.29412980180232</v>
      </c>
      <c r="J27">
        <v>1.1088197402622579</v>
      </c>
      <c r="K27">
        <v>47.63001834968842</v>
      </c>
      <c r="L27">
        <v>1.3971830086577879</v>
      </c>
    </row>
    <row r="28" spans="2:12" x14ac:dyDescent="0.2">
      <c r="B28" t="s">
        <v>25</v>
      </c>
      <c r="C28">
        <v>2.5786921983671309</v>
      </c>
      <c r="D28">
        <v>0.32550497965717839</v>
      </c>
      <c r="E28">
        <v>10.610473014338989</v>
      </c>
      <c r="F28">
        <v>0.62174534362988287</v>
      </c>
      <c r="G28">
        <v>19.407370839739869</v>
      </c>
      <c r="H28">
        <v>0.95190045012833779</v>
      </c>
      <c r="I28">
        <v>45.70831668634591</v>
      </c>
      <c r="J28">
        <v>1.0017817905167232</v>
      </c>
      <c r="K28">
        <v>21.69514726120811</v>
      </c>
      <c r="L28">
        <v>1.1993360684233656</v>
      </c>
    </row>
    <row r="29" spans="2:12" x14ac:dyDescent="0.2">
      <c r="B29" t="s">
        <v>26</v>
      </c>
      <c r="C29">
        <v>11.27712461632566</v>
      </c>
      <c r="D29">
        <v>0.83200353250635117</v>
      </c>
      <c r="E29">
        <v>10.789976669427411</v>
      </c>
      <c r="F29">
        <v>0.58587726801131401</v>
      </c>
      <c r="G29">
        <v>18.27182670570048</v>
      </c>
      <c r="H29">
        <v>0.79299050833083062</v>
      </c>
      <c r="I29">
        <v>26.512090838881861</v>
      </c>
      <c r="J29">
        <v>0.96090462425802237</v>
      </c>
      <c r="K29">
        <v>33.148981169664587</v>
      </c>
      <c r="L29">
        <v>1.0025982326428375</v>
      </c>
    </row>
    <row r="30" spans="2:12" x14ac:dyDescent="0.2">
      <c r="B30" t="s">
        <v>27</v>
      </c>
      <c r="C30">
        <v>44.005699929755622</v>
      </c>
      <c r="D30">
        <v>0.96670296175867576</v>
      </c>
      <c r="E30">
        <v>16.979422287492412</v>
      </c>
      <c r="F30">
        <v>0.75287719485343441</v>
      </c>
      <c r="G30">
        <v>17.728494014530241</v>
      </c>
      <c r="H30">
        <v>0.75313466329403023</v>
      </c>
      <c r="I30">
        <v>9.7183044465851811</v>
      </c>
      <c r="J30">
        <v>0.54768903357313192</v>
      </c>
      <c r="K30">
        <v>11.568079321636549</v>
      </c>
      <c r="L30">
        <v>0.62636288306043997</v>
      </c>
    </row>
    <row r="31" spans="2:12" x14ac:dyDescent="0.2">
      <c r="B31" t="s">
        <v>28</v>
      </c>
      <c r="C31">
        <v>8.7668972507935958</v>
      </c>
      <c r="D31">
        <v>0.80878540424466216</v>
      </c>
      <c r="E31">
        <v>6.9772691265605591</v>
      </c>
      <c r="F31">
        <v>0.55282192732319257</v>
      </c>
      <c r="G31">
        <v>8.7048226597066503</v>
      </c>
      <c r="H31">
        <v>0.60031652181521766</v>
      </c>
      <c r="I31">
        <v>14.00793076617888</v>
      </c>
      <c r="J31">
        <v>0.59476685868970414</v>
      </c>
      <c r="K31">
        <v>61.543080196760307</v>
      </c>
      <c r="L31">
        <v>1.5217977598749677</v>
      </c>
    </row>
    <row r="32" spans="2:12" x14ac:dyDescent="0.2">
      <c r="B32" t="s">
        <v>29</v>
      </c>
      <c r="C32">
        <v>14.02252588145428</v>
      </c>
      <c r="D32">
        <v>0.40297369899386787</v>
      </c>
      <c r="E32">
        <v>14.26251147455886</v>
      </c>
      <c r="F32">
        <v>0.38096914387627506</v>
      </c>
      <c r="G32">
        <v>19.4738756296247</v>
      </c>
      <c r="H32">
        <v>0.34872719557030168</v>
      </c>
      <c r="I32">
        <v>23.91037483121762</v>
      </c>
      <c r="J32">
        <v>0.47713619501406646</v>
      </c>
      <c r="K32">
        <v>28.330712183144549</v>
      </c>
      <c r="L32">
        <v>0.61357666516537523</v>
      </c>
    </row>
    <row r="33" spans="2:12" x14ac:dyDescent="0.2">
      <c r="B33" t="s">
        <v>30</v>
      </c>
      <c r="C33">
        <v>7.9499978508096021</v>
      </c>
      <c r="D33">
        <v>0.49623557745383728</v>
      </c>
      <c r="E33">
        <v>8.2016372260353876</v>
      </c>
      <c r="F33">
        <v>0.53016591704743699</v>
      </c>
      <c r="G33">
        <v>6.457337350741188</v>
      </c>
      <c r="H33">
        <v>0.47050119386795108</v>
      </c>
      <c r="I33">
        <v>17.685265705941511</v>
      </c>
      <c r="J33">
        <v>0.75441518419799936</v>
      </c>
      <c r="K33">
        <v>59.705761866472322</v>
      </c>
      <c r="L33">
        <v>1.1534182831132209</v>
      </c>
    </row>
    <row r="34" spans="2:12" x14ac:dyDescent="0.2">
      <c r="B34" t="s">
        <v>31</v>
      </c>
      <c r="C34">
        <v>1.3972947579427599</v>
      </c>
      <c r="D34">
        <v>0.14548036664706362</v>
      </c>
      <c r="E34">
        <v>1.6748751459142319</v>
      </c>
      <c r="F34">
        <v>0.31127002630957662</v>
      </c>
      <c r="G34">
        <v>4.7672842767399004</v>
      </c>
      <c r="H34">
        <v>0.44600055527107479</v>
      </c>
      <c r="I34">
        <v>30.731187389319359</v>
      </c>
      <c r="J34">
        <v>0.80600092701365855</v>
      </c>
      <c r="K34">
        <v>61.429358430083759</v>
      </c>
      <c r="L34">
        <v>1.0823844075853575</v>
      </c>
    </row>
    <row r="35" spans="2:12" x14ac:dyDescent="0.2">
      <c r="B35" t="s">
        <v>32</v>
      </c>
      <c r="C35">
        <v>10.52021776435703</v>
      </c>
      <c r="D35">
        <v>0.73518932778588364</v>
      </c>
      <c r="E35">
        <v>12.922146521755771</v>
      </c>
      <c r="F35">
        <v>0.68285946066013836</v>
      </c>
      <c r="G35">
        <v>16.288100778722029</v>
      </c>
      <c r="H35">
        <v>0.71364927912816911</v>
      </c>
      <c r="I35">
        <v>28.08632867382013</v>
      </c>
      <c r="J35">
        <v>0.90355074403778468</v>
      </c>
      <c r="K35">
        <v>32.183206261345063</v>
      </c>
      <c r="L35">
        <v>1.4525676667119602</v>
      </c>
    </row>
    <row r="36" spans="2:12" x14ac:dyDescent="0.2">
      <c r="B36" t="s">
        <v>33</v>
      </c>
      <c r="C36">
        <v>1.0811087797589809</v>
      </c>
      <c r="D36">
        <v>0.19353132079818888</v>
      </c>
      <c r="E36">
        <v>3.2980723065026809</v>
      </c>
      <c r="F36">
        <v>0.35647253760733344</v>
      </c>
      <c r="G36">
        <v>11.401218941321529</v>
      </c>
      <c r="H36">
        <v>0.70934272617906147</v>
      </c>
      <c r="I36">
        <v>35.270991752130833</v>
      </c>
      <c r="J36">
        <v>1.037249054769904</v>
      </c>
      <c r="K36">
        <v>48.948608220285969</v>
      </c>
      <c r="L36">
        <v>1.5017781612480798</v>
      </c>
    </row>
    <row r="37" spans="2:12" x14ac:dyDescent="0.2">
      <c r="B37" t="s">
        <v>34</v>
      </c>
      <c r="C37">
        <v>16.85762689515008</v>
      </c>
      <c r="D37">
        <v>2.7782337606480243</v>
      </c>
      <c r="E37">
        <v>22.430254368388422</v>
      </c>
      <c r="F37">
        <v>3.0511976057777899</v>
      </c>
      <c r="G37">
        <v>12.007753071273029</v>
      </c>
      <c r="H37">
        <v>2.5277840391002244</v>
      </c>
      <c r="I37">
        <v>16.24432780757401</v>
      </c>
      <c r="J37">
        <v>2.8816156372696513</v>
      </c>
      <c r="K37">
        <v>32.460037857614473</v>
      </c>
      <c r="L37">
        <v>3.210182331874841</v>
      </c>
    </row>
    <row r="38" spans="2:12" x14ac:dyDescent="0.2">
      <c r="B38" t="s">
        <v>35</v>
      </c>
      <c r="C38">
        <v>8.1715199497687774</v>
      </c>
      <c r="D38">
        <v>0.48008316508835491</v>
      </c>
      <c r="E38">
        <v>9.9706163640811862</v>
      </c>
      <c r="F38">
        <v>0.66132707492702003</v>
      </c>
      <c r="G38">
        <v>15.056970045926191</v>
      </c>
      <c r="H38">
        <v>0.68490454717749394</v>
      </c>
      <c r="I38">
        <v>23.23253074950048</v>
      </c>
      <c r="J38">
        <v>0.7599420918150569</v>
      </c>
      <c r="K38">
        <v>43.568362890723357</v>
      </c>
      <c r="L38">
        <v>1.1917760333598826</v>
      </c>
    </row>
    <row r="39" spans="2:12" x14ac:dyDescent="0.2">
      <c r="B39" t="s">
        <v>36</v>
      </c>
      <c r="C39">
        <v>24.277708766836831</v>
      </c>
      <c r="D39">
        <v>0.64177507141003309</v>
      </c>
      <c r="E39">
        <v>14.345530219183191</v>
      </c>
      <c r="F39">
        <v>0.6621437812857669</v>
      </c>
      <c r="G39">
        <v>18.283975799986429</v>
      </c>
      <c r="H39">
        <v>0.73804545645107833</v>
      </c>
      <c r="I39">
        <v>15.02403973456903</v>
      </c>
      <c r="J39">
        <v>0.72804955582361863</v>
      </c>
      <c r="K39">
        <v>28.068745479424521</v>
      </c>
      <c r="L39">
        <v>0.68311557947908896</v>
      </c>
    </row>
    <row r="40" spans="2:12" x14ac:dyDescent="0.2">
      <c r="B40" t="s">
        <v>37</v>
      </c>
      <c r="C40">
        <v>5.5922375907153414</v>
      </c>
      <c r="D40">
        <v>0.56215490357565767</v>
      </c>
      <c r="E40">
        <v>7.6481968671212597</v>
      </c>
      <c r="F40">
        <v>0.51483595156496165</v>
      </c>
      <c r="G40">
        <v>12.19994881257845</v>
      </c>
      <c r="H40">
        <v>0.6595333029939745</v>
      </c>
      <c r="I40">
        <v>28.132031417616378</v>
      </c>
      <c r="J40">
        <v>1.1020468914208035</v>
      </c>
      <c r="K40">
        <v>46.427585311968571</v>
      </c>
      <c r="L40">
        <v>1.1702490189954466</v>
      </c>
    </row>
    <row r="41" spans="2:12" x14ac:dyDescent="0.2">
      <c r="B41" t="s">
        <v>38</v>
      </c>
      <c r="C41">
        <v>8.1216039245448197</v>
      </c>
      <c r="D41">
        <v>0.41291273641291382</v>
      </c>
      <c r="E41">
        <v>6.7966058919732593</v>
      </c>
      <c r="F41">
        <v>0.37733241170393639</v>
      </c>
      <c r="G41">
        <v>11.687042177142731</v>
      </c>
      <c r="H41">
        <v>0.49913183296273744</v>
      </c>
      <c r="I41">
        <v>23.5745952750963</v>
      </c>
      <c r="J41">
        <v>0.65531551387530618</v>
      </c>
      <c r="K41">
        <v>49.820152731242892</v>
      </c>
      <c r="L41">
        <v>0.82158320961013775</v>
      </c>
    </row>
    <row r="42" spans="2:12" x14ac:dyDescent="0.2">
      <c r="B42" t="s">
        <v>39</v>
      </c>
      <c r="C42">
        <v>15.43009831375802</v>
      </c>
      <c r="D42">
        <v>0.38770630543302259</v>
      </c>
      <c r="E42">
        <v>19.524200515596291</v>
      </c>
      <c r="F42">
        <v>0.36722109016470755</v>
      </c>
      <c r="G42">
        <v>23.342482923328969</v>
      </c>
      <c r="H42">
        <v>0.43245402589768028</v>
      </c>
      <c r="I42">
        <v>24.500496986008962</v>
      </c>
      <c r="J42">
        <v>0.38149551384264824</v>
      </c>
      <c r="K42">
        <v>17.202721261307762</v>
      </c>
      <c r="L42">
        <v>0.41412054578454233</v>
      </c>
    </row>
    <row r="43" spans="2:12" x14ac:dyDescent="0.2">
      <c r="B43" t="s">
        <v>40</v>
      </c>
      <c r="C43">
        <v>8.8085820935334116</v>
      </c>
      <c r="D43">
        <v>0.56335102010461169</v>
      </c>
      <c r="E43">
        <v>11.95038520514411</v>
      </c>
      <c r="F43">
        <v>0.60609509430646125</v>
      </c>
      <c r="G43">
        <v>15.303064732984179</v>
      </c>
      <c r="H43">
        <v>0.71227036001595756</v>
      </c>
      <c r="I43">
        <v>21.321016861755218</v>
      </c>
      <c r="J43">
        <v>0.80324574030613449</v>
      </c>
      <c r="K43">
        <v>42.616951106583087</v>
      </c>
      <c r="L43">
        <v>0.8991059228058178</v>
      </c>
    </row>
    <row r="44" spans="2:12" x14ac:dyDescent="0.2">
      <c r="B44" t="s">
        <v>41</v>
      </c>
      <c r="C44">
        <v>9.0892826102935391</v>
      </c>
      <c r="D44">
        <v>0.54186011448229254</v>
      </c>
      <c r="E44">
        <v>11.04620273080393</v>
      </c>
      <c r="F44">
        <v>0.63854418483594744</v>
      </c>
      <c r="G44">
        <v>14.57532813330055</v>
      </c>
      <c r="H44">
        <v>0.74111953174108647</v>
      </c>
      <c r="I44">
        <v>31.62500879438635</v>
      </c>
      <c r="J44">
        <v>1.0001628572427792</v>
      </c>
      <c r="K44">
        <v>33.664177731215631</v>
      </c>
      <c r="L44">
        <v>1.2441646528143644</v>
      </c>
    </row>
    <row r="45" spans="2:12" x14ac:dyDescent="0.2">
      <c r="B45" t="s">
        <v>42</v>
      </c>
      <c r="C45">
        <v>12.214192624926129</v>
      </c>
      <c r="D45">
        <v>0.91039380205700926</v>
      </c>
      <c r="E45">
        <v>8.2081921653486472</v>
      </c>
      <c r="F45">
        <v>0.59538069496485257</v>
      </c>
      <c r="G45">
        <v>14.42877290271438</v>
      </c>
      <c r="H45">
        <v>0.73461545759954816</v>
      </c>
      <c r="I45">
        <v>27.431856076066449</v>
      </c>
      <c r="J45">
        <v>1.1616589771088845</v>
      </c>
      <c r="K45">
        <v>37.7169862309444</v>
      </c>
      <c r="L45">
        <v>1.3803630343534468</v>
      </c>
    </row>
    <row r="46" spans="2:12" x14ac:dyDescent="0.2">
      <c r="B46" t="s">
        <v>43</v>
      </c>
      <c r="C46">
        <v>0</v>
      </c>
      <c r="E46">
        <v>0</v>
      </c>
      <c r="G46">
        <v>0</v>
      </c>
      <c r="I46">
        <v>0</v>
      </c>
      <c r="K46">
        <v>0</v>
      </c>
    </row>
    <row r="47" spans="2:12" x14ac:dyDescent="0.2">
      <c r="B47" t="s">
        <v>44</v>
      </c>
      <c r="C47">
        <v>26.717437270106171</v>
      </c>
      <c r="D47">
        <v>1.0702016499040867</v>
      </c>
      <c r="E47">
        <v>15.156972592051639</v>
      </c>
      <c r="F47">
        <v>0.72148979761029686</v>
      </c>
      <c r="G47">
        <v>19.87021825858805</v>
      </c>
      <c r="H47">
        <v>0.75573365104041468</v>
      </c>
      <c r="I47">
        <v>20.566375910740788</v>
      </c>
      <c r="J47">
        <v>0.72863200804601536</v>
      </c>
      <c r="K47">
        <v>17.68899596851336</v>
      </c>
      <c r="L47">
        <v>0.89412203820338509</v>
      </c>
    </row>
    <row r="48" spans="2:12" x14ac:dyDescent="0.2">
      <c r="B48" t="s">
        <v>45</v>
      </c>
      <c r="C48">
        <v>14.51979194249498</v>
      </c>
      <c r="D48">
        <v>0.82727620481724551</v>
      </c>
      <c r="E48">
        <v>17.570320132599349</v>
      </c>
      <c r="F48">
        <v>0.93797292853890835</v>
      </c>
      <c r="G48">
        <v>21.029134133352549</v>
      </c>
      <c r="H48">
        <v>0.83926047134763637</v>
      </c>
      <c r="I48">
        <v>26.727014536372941</v>
      </c>
      <c r="J48">
        <v>0.92252749611805729</v>
      </c>
      <c r="K48">
        <v>20.153739255180199</v>
      </c>
      <c r="L48">
        <v>1.0170848124198277</v>
      </c>
    </row>
    <row r="49" spans="2:12" x14ac:dyDescent="0.2">
      <c r="B49" t="s">
        <v>46</v>
      </c>
      <c r="C49">
        <v>15.85591412951373</v>
      </c>
      <c r="D49">
        <v>0.76141600873485082</v>
      </c>
      <c r="E49">
        <v>18.411182425768921</v>
      </c>
      <c r="F49">
        <v>0.77588770727861744</v>
      </c>
      <c r="G49">
        <v>20.47486785609992</v>
      </c>
      <c r="H49">
        <v>0.7461838808719069</v>
      </c>
      <c r="I49">
        <v>19.884530675380802</v>
      </c>
      <c r="J49">
        <v>0.82166779502313725</v>
      </c>
      <c r="K49">
        <v>25.373504913236619</v>
      </c>
      <c r="L49">
        <v>1.0820397740611538</v>
      </c>
    </row>
    <row r="50" spans="2:12" x14ac:dyDescent="0.2">
      <c r="B50" t="s">
        <v>47</v>
      </c>
      <c r="C50">
        <v>27.412889576604631</v>
      </c>
      <c r="D50">
        <v>1.0624992021955937</v>
      </c>
      <c r="E50">
        <v>11.02209293732149</v>
      </c>
      <c r="F50">
        <v>0.63158001310597744</v>
      </c>
      <c r="G50">
        <v>12.320831107431459</v>
      </c>
      <c r="H50">
        <v>0.70138897109925258</v>
      </c>
      <c r="I50">
        <v>15.771054174274241</v>
      </c>
      <c r="J50">
        <v>0.88752761979433814</v>
      </c>
      <c r="K50">
        <v>33.473132204368191</v>
      </c>
      <c r="L50">
        <v>1.4878182278225662</v>
      </c>
    </row>
    <row r="51" spans="2:12" x14ac:dyDescent="0.2">
      <c r="B51" t="s">
        <v>48</v>
      </c>
      <c r="C51">
        <v>17.41981119603723</v>
      </c>
      <c r="D51">
        <v>0.54810929913857676</v>
      </c>
      <c r="E51">
        <v>14.744507778075571</v>
      </c>
      <c r="F51">
        <v>0.43583306456051618</v>
      </c>
      <c r="G51">
        <v>16.99654878675647</v>
      </c>
      <c r="H51">
        <v>0.45192801767507201</v>
      </c>
      <c r="I51">
        <v>14.298770507307839</v>
      </c>
      <c r="J51">
        <v>0.44779492568651424</v>
      </c>
      <c r="K51">
        <v>36.540361731822898</v>
      </c>
      <c r="L51">
        <v>0.62722880281535087</v>
      </c>
    </row>
    <row r="52" spans="2:12" x14ac:dyDescent="0.2">
      <c r="B52" t="s">
        <v>49</v>
      </c>
      <c r="C52">
        <v>1.764881160993766</v>
      </c>
      <c r="D52">
        <v>0.31360180888579453</v>
      </c>
      <c r="E52">
        <v>1.6900994698283589</v>
      </c>
      <c r="F52">
        <v>0.34780765972611383</v>
      </c>
      <c r="G52">
        <v>2.4177858755284931</v>
      </c>
      <c r="H52">
        <v>0.3229544266954732</v>
      </c>
      <c r="I52">
        <v>13.42031302860387</v>
      </c>
      <c r="J52">
        <v>0.7928321415658911</v>
      </c>
      <c r="K52">
        <v>80.706920465045513</v>
      </c>
      <c r="L52">
        <v>1.1343096693608266</v>
      </c>
    </row>
    <row r="53" spans="2:12" x14ac:dyDescent="0.2">
      <c r="B53" t="s">
        <v>50</v>
      </c>
      <c r="C53">
        <v>3.7812875210568362</v>
      </c>
      <c r="D53">
        <v>0.52796377846428999</v>
      </c>
      <c r="E53">
        <v>3.6745050093777092</v>
      </c>
      <c r="F53">
        <v>0.68020449584933562</v>
      </c>
      <c r="G53">
        <v>9.7243086198411017</v>
      </c>
      <c r="H53">
        <v>0.87948027692034814</v>
      </c>
      <c r="I53">
        <v>24.04558295275368</v>
      </c>
      <c r="J53">
        <v>1.612929658235738</v>
      </c>
      <c r="K53">
        <v>58.774315896970663</v>
      </c>
      <c r="L53">
        <v>2.0801290603699027</v>
      </c>
    </row>
    <row r="54" spans="2:12" x14ac:dyDescent="0.2">
      <c r="B54" t="s">
        <v>51</v>
      </c>
      <c r="C54">
        <v>6.3994039195622454</v>
      </c>
      <c r="D54">
        <v>0.56506353266700271</v>
      </c>
      <c r="E54">
        <v>10.310076392869689</v>
      </c>
      <c r="F54">
        <v>0.66030268625730182</v>
      </c>
      <c r="G54">
        <v>12.192151938035749</v>
      </c>
      <c r="H54">
        <v>0.73354159771637106</v>
      </c>
      <c r="I54">
        <v>27.378816597308191</v>
      </c>
      <c r="J54">
        <v>0.81845234139484435</v>
      </c>
      <c r="K54">
        <v>43.719551152224113</v>
      </c>
      <c r="L54">
        <v>1.3745605586754062</v>
      </c>
    </row>
    <row r="55" spans="2:12" x14ac:dyDescent="0.2">
      <c r="B55" t="s">
        <v>52</v>
      </c>
      <c r="C55">
        <v>2.2974833227211731</v>
      </c>
      <c r="D55">
        <v>0.30074091549573029</v>
      </c>
      <c r="E55">
        <v>3.0248772651864719</v>
      </c>
      <c r="F55">
        <v>0.31092599165933044</v>
      </c>
      <c r="G55">
        <v>7.1268060768788537</v>
      </c>
      <c r="H55">
        <v>0.48236470080546284</v>
      </c>
      <c r="I55">
        <v>23.586117183733968</v>
      </c>
      <c r="J55">
        <v>0.95918141789268829</v>
      </c>
      <c r="K55">
        <v>63.964716151479529</v>
      </c>
      <c r="L55">
        <v>0.94413610070315124</v>
      </c>
    </row>
    <row r="56" spans="2:12" x14ac:dyDescent="0.2">
      <c r="B56" t="s">
        <v>53</v>
      </c>
      <c r="C56">
        <v>6.1084284699517628</v>
      </c>
      <c r="D56">
        <v>0.40571149098167425</v>
      </c>
      <c r="E56">
        <v>6.6359318170767896</v>
      </c>
      <c r="F56">
        <v>0.42104118354104914</v>
      </c>
      <c r="G56">
        <v>10.61162913973252</v>
      </c>
      <c r="H56">
        <v>0.49152450874319259</v>
      </c>
      <c r="I56">
        <v>20.577228758355901</v>
      </c>
      <c r="J56">
        <v>0.65452016097334131</v>
      </c>
      <c r="K56">
        <v>56.066781814883029</v>
      </c>
      <c r="L56">
        <v>0.7189278418176891</v>
      </c>
    </row>
    <row r="57" spans="2:12" x14ac:dyDescent="0.2">
      <c r="B57" t="s">
        <v>54</v>
      </c>
      <c r="C57">
        <v>5.6787855041206257</v>
      </c>
      <c r="D57">
        <v>0.46315886239603554</v>
      </c>
      <c r="E57">
        <v>11.19680765056485</v>
      </c>
      <c r="F57">
        <v>0.60174282825905068</v>
      </c>
      <c r="G57">
        <v>19.474964710136931</v>
      </c>
      <c r="H57">
        <v>0.68186660754851713</v>
      </c>
      <c r="I57">
        <v>25.070751003200769</v>
      </c>
      <c r="J57">
        <v>0.85232101368968261</v>
      </c>
      <c r="K57">
        <v>38.578691131976818</v>
      </c>
      <c r="L57">
        <v>1.2259895949377584</v>
      </c>
    </row>
    <row r="58" spans="2:12" x14ac:dyDescent="0.2">
      <c r="B58" t="s">
        <v>55</v>
      </c>
      <c r="C58">
        <v>16.147459799656691</v>
      </c>
      <c r="D58">
        <v>0.70606713702825197</v>
      </c>
      <c r="E58">
        <v>17.20110526262555</v>
      </c>
      <c r="F58">
        <v>0.79617238081142028</v>
      </c>
      <c r="G58">
        <v>26.216031783088191</v>
      </c>
      <c r="H58">
        <v>1.1456191232815314</v>
      </c>
      <c r="I58">
        <v>20.131879349702729</v>
      </c>
      <c r="J58">
        <v>0.82048124400893507</v>
      </c>
      <c r="K58">
        <v>20.303523804926819</v>
      </c>
      <c r="L58">
        <v>1.4376092574279489</v>
      </c>
    </row>
    <row r="59" spans="2:12" x14ac:dyDescent="0.2">
      <c r="B59" t="s">
        <v>56</v>
      </c>
      <c r="C59">
        <v>6.531641778509341</v>
      </c>
      <c r="D59">
        <v>0.4925713191552859</v>
      </c>
      <c r="E59">
        <v>9.5504776173586574</v>
      </c>
      <c r="F59">
        <v>0.70211972993778904</v>
      </c>
      <c r="G59">
        <v>18.423734320769459</v>
      </c>
      <c r="H59">
        <v>0.83634028726587062</v>
      </c>
      <c r="I59">
        <v>25.35211925309434</v>
      </c>
      <c r="J59">
        <v>0.82611975126132886</v>
      </c>
      <c r="K59">
        <v>40.14202703026821</v>
      </c>
      <c r="L59">
        <v>0.94800257966660839</v>
      </c>
    </row>
    <row r="60" spans="2:12" x14ac:dyDescent="0.2">
      <c r="B60" t="s">
        <v>57</v>
      </c>
      <c r="C60">
        <v>59.74693433109578</v>
      </c>
      <c r="D60">
        <v>1.0918979958942687</v>
      </c>
      <c r="E60">
        <v>19.581095355804031</v>
      </c>
      <c r="F60">
        <v>0.73958660407571164</v>
      </c>
      <c r="G60">
        <v>11.605154378857611</v>
      </c>
      <c r="H60">
        <v>0.64687609912505628</v>
      </c>
      <c r="I60">
        <v>4.4743508138108359</v>
      </c>
      <c r="J60">
        <v>0.33129236592842459</v>
      </c>
      <c r="K60">
        <v>4.5924651204317453</v>
      </c>
      <c r="L60">
        <v>0.57390066367650527</v>
      </c>
    </row>
    <row r="61" spans="2:12" x14ac:dyDescent="0.2">
      <c r="B61" t="s">
        <v>58</v>
      </c>
      <c r="C61">
        <v>1.396418267835789</v>
      </c>
      <c r="D61">
        <v>0.23969528216387101</v>
      </c>
      <c r="E61">
        <v>3.2137034270010991</v>
      </c>
      <c r="F61">
        <v>0.29233346904164242</v>
      </c>
      <c r="G61">
        <v>12.48418036862595</v>
      </c>
      <c r="H61">
        <v>0.65695348383761509</v>
      </c>
      <c r="I61">
        <v>36.80407146636739</v>
      </c>
      <c r="J61">
        <v>0.9678027986329174</v>
      </c>
      <c r="K61">
        <v>46.101626470169762</v>
      </c>
      <c r="L61">
        <v>1.2359803203950674</v>
      </c>
    </row>
    <row r="62" spans="2:12" x14ac:dyDescent="0.2">
      <c r="B62" t="s">
        <v>59</v>
      </c>
      <c r="C62">
        <v>15.799946695217709</v>
      </c>
      <c r="D62">
        <v>0.72891543837218442</v>
      </c>
      <c r="E62">
        <v>18.038141357975491</v>
      </c>
      <c r="F62">
        <v>0.78521695238616662</v>
      </c>
      <c r="G62">
        <v>15.57075335493119</v>
      </c>
      <c r="H62">
        <v>0.68976930149525228</v>
      </c>
      <c r="I62">
        <v>31.35948731952988</v>
      </c>
      <c r="J62">
        <v>0.77169741522267021</v>
      </c>
      <c r="K62">
        <v>19.231671272345729</v>
      </c>
      <c r="L62">
        <v>0.77434389262829639</v>
      </c>
    </row>
    <row r="63" spans="2:12" x14ac:dyDescent="0.2">
      <c r="B63" t="s">
        <v>60</v>
      </c>
      <c r="C63">
        <v>43.979802750139037</v>
      </c>
      <c r="D63">
        <v>1.0314143274869929</v>
      </c>
      <c r="E63">
        <v>16.490244598824251</v>
      </c>
      <c r="F63">
        <v>0.91103284440105559</v>
      </c>
      <c r="G63">
        <v>14.422876699208199</v>
      </c>
      <c r="H63">
        <v>0.70575865428366213</v>
      </c>
      <c r="I63">
        <v>12.121540439134369</v>
      </c>
      <c r="J63">
        <v>0.61797997852695541</v>
      </c>
      <c r="K63">
        <v>12.98553551269414</v>
      </c>
      <c r="L63">
        <v>0.89160997260327712</v>
      </c>
    </row>
    <row r="64" spans="2:12" x14ac:dyDescent="0.2">
      <c r="B64" t="s">
        <v>61</v>
      </c>
      <c r="C64">
        <v>10.208164710944031</v>
      </c>
      <c r="D64">
        <v>0.66220320995561188</v>
      </c>
      <c r="E64">
        <v>8.2599739013749875</v>
      </c>
      <c r="F64">
        <v>0.47379349992290243</v>
      </c>
      <c r="G64">
        <v>12.749793568649469</v>
      </c>
      <c r="H64">
        <v>0.54609659108967945</v>
      </c>
      <c r="I64">
        <v>34.991576812732269</v>
      </c>
      <c r="J64">
        <v>0.92356479604193775</v>
      </c>
      <c r="K64">
        <v>33.790491006299241</v>
      </c>
      <c r="L64">
        <v>1.2787581166073341</v>
      </c>
    </row>
    <row r="65" spans="2:12" x14ac:dyDescent="0.2">
      <c r="B65" t="s">
        <v>62</v>
      </c>
      <c r="C65">
        <v>26.13278242538556</v>
      </c>
      <c r="D65">
        <v>1.1760481268588263</v>
      </c>
      <c r="E65">
        <v>12.58451127884736</v>
      </c>
      <c r="F65">
        <v>0.72982828320335258</v>
      </c>
      <c r="G65">
        <v>16.93830840662401</v>
      </c>
      <c r="H65">
        <v>0.79231264097502285</v>
      </c>
      <c r="I65">
        <v>21.62621026305137</v>
      </c>
      <c r="J65">
        <v>1.0843273626041401</v>
      </c>
      <c r="K65">
        <v>22.718187626091719</v>
      </c>
      <c r="L65">
        <v>1.1028724990916798</v>
      </c>
    </row>
    <row r="66" spans="2:12" x14ac:dyDescent="0.2">
      <c r="B66" t="s">
        <v>63</v>
      </c>
      <c r="C66">
        <v>11.823640269225191</v>
      </c>
      <c r="D66">
        <v>0.9453628807004798</v>
      </c>
      <c r="E66">
        <v>11.535923815212779</v>
      </c>
      <c r="F66">
        <v>0.68523401839782971</v>
      </c>
      <c r="G66">
        <v>17.997318993272089</v>
      </c>
      <c r="H66">
        <v>0.83207728287017213</v>
      </c>
      <c r="I66">
        <v>24.139101815712738</v>
      </c>
      <c r="J66">
        <v>0.70757152614260854</v>
      </c>
      <c r="K66">
        <v>34.504015106577206</v>
      </c>
      <c r="L66">
        <v>1.4444573857876919</v>
      </c>
    </row>
    <row r="67" spans="2:12" x14ac:dyDescent="0.2">
      <c r="B67" t="s">
        <v>64</v>
      </c>
      <c r="C67">
        <v>1.4776557229537639</v>
      </c>
      <c r="D67">
        <v>0.27402808187364736</v>
      </c>
      <c r="E67">
        <v>3.218781361995787</v>
      </c>
      <c r="F67">
        <v>0.38637729758955885</v>
      </c>
      <c r="G67">
        <v>6.0773459436459119</v>
      </c>
      <c r="H67">
        <v>0.58476264497450792</v>
      </c>
      <c r="I67">
        <v>37.921205902862177</v>
      </c>
      <c r="J67">
        <v>1.3175956094650283</v>
      </c>
      <c r="K67">
        <v>51.305011068542342</v>
      </c>
      <c r="L67">
        <v>1.7275014282740677</v>
      </c>
    </row>
  </sheetData>
  <phoneticPr fontId="0" type="noConversion"/>
  <pageMargins left="0.75" right="0.75" top="1" bottom="1" header="0.5" footer="0.5"/>
  <headerFooter alignWithMargins="0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71"/>
  <sheetViews>
    <sheetView workbookViewId="0">
      <selection activeCell="E3" sqref="E3"/>
    </sheetView>
  </sheetViews>
  <sheetFormatPr defaultRowHeight="12.75" x14ac:dyDescent="0.2"/>
  <cols>
    <col min="5" max="5" width="9.85546875" bestFit="1" customWidth="1"/>
  </cols>
  <sheetData>
    <row r="2" spans="2:9" x14ac:dyDescent="0.2">
      <c r="D2" t="s">
        <v>203</v>
      </c>
      <c r="E2" t="s">
        <v>66</v>
      </c>
      <c r="F2" t="s">
        <v>68</v>
      </c>
      <c r="G2" t="s">
        <v>70</v>
      </c>
      <c r="H2" t="s">
        <v>111</v>
      </c>
      <c r="I2" t="s">
        <v>113</v>
      </c>
    </row>
    <row r="3" spans="2:9" x14ac:dyDescent="0.2">
      <c r="B3" t="s">
        <v>27</v>
      </c>
      <c r="C3" t="str">
        <f>VLOOKUP(B3,xwalk!$A$1:$B$66,2,FALSE)</f>
        <v>Iceland</v>
      </c>
      <c r="D3" s="2">
        <f>100-E3</f>
        <v>27.334125413189255</v>
      </c>
      <c r="E3" s="2">
        <v>72.665874586810745</v>
      </c>
      <c r="F3" s="2">
        <v>11.662195415122349</v>
      </c>
      <c r="G3" s="2">
        <v>7.8711603105792696</v>
      </c>
      <c r="H3" s="2">
        <v>4.274776983554732</v>
      </c>
      <c r="I3" s="2">
        <v>3.525992703932928</v>
      </c>
    </row>
    <row r="4" spans="2:9" x14ac:dyDescent="0.2">
      <c r="B4" t="s">
        <v>16</v>
      </c>
      <c r="C4" t="str">
        <f>VLOOKUP(B4,xwalk!$A$1:$B$66,2,FALSE)</f>
        <v>Spain</v>
      </c>
      <c r="D4" s="2">
        <f t="shared" ref="D4:D66" si="0">100-E4</f>
        <v>35.07457034312938</v>
      </c>
      <c r="E4" s="2">
        <v>64.92542965687062</v>
      </c>
      <c r="F4" s="2">
        <v>16.697531269867209</v>
      </c>
      <c r="G4" s="2">
        <v>8.9619642726911568</v>
      </c>
      <c r="H4" s="2">
        <v>5.2208730641347216</v>
      </c>
      <c r="I4" s="2">
        <v>4.1942017364362822</v>
      </c>
    </row>
    <row r="5" spans="2:9" x14ac:dyDescent="0.2">
      <c r="B5" t="s">
        <v>33</v>
      </c>
      <c r="C5" t="str">
        <f>VLOOKUP(B5,xwalk!$A$1:$B$66,2,FALSE)</f>
        <v>Korea</v>
      </c>
      <c r="D5" s="2">
        <f t="shared" si="0"/>
        <v>37.189580381768948</v>
      </c>
      <c r="E5" s="2">
        <v>62.810419618231052</v>
      </c>
      <c r="F5" s="2">
        <v>23.31215949318463</v>
      </c>
      <c r="G5" s="2">
        <v>8.4869136384896127</v>
      </c>
      <c r="H5" s="2">
        <v>3.915123905606968</v>
      </c>
      <c r="I5" s="2">
        <v>1.4753833444877129</v>
      </c>
    </row>
    <row r="6" spans="2:9" x14ac:dyDescent="0.2">
      <c r="B6" t="s">
        <v>58</v>
      </c>
      <c r="C6" t="str">
        <f>VLOOKUP(B6,xwalk!$A$1:$B$66,2,FALSE)</f>
        <v>Chinese Taipei</v>
      </c>
      <c r="D6" s="2">
        <f t="shared" si="0"/>
        <v>38.667706559662747</v>
      </c>
      <c r="E6" s="2">
        <v>61.332293440337253</v>
      </c>
      <c r="F6" s="2">
        <v>17.616323349630651</v>
      </c>
      <c r="G6" s="2">
        <v>14.38496204523037</v>
      </c>
      <c r="H6" s="2">
        <v>5.0649252582632718</v>
      </c>
      <c r="I6" s="2">
        <v>1.6014959065384411</v>
      </c>
    </row>
    <row r="7" spans="2:9" x14ac:dyDescent="0.2">
      <c r="B7" t="s">
        <v>22</v>
      </c>
      <c r="C7" t="str">
        <f>VLOOKUP(B7,xwalk!$A$1:$B$66,2,FALSE)</f>
        <v>Hong Kong-China</v>
      </c>
      <c r="D7" s="2">
        <f t="shared" si="0"/>
        <v>44.901835516799068</v>
      </c>
      <c r="E7" s="2">
        <v>55.098164483200932</v>
      </c>
      <c r="F7" s="2">
        <v>17.128725928754331</v>
      </c>
      <c r="G7" s="2">
        <v>14.88597090806352</v>
      </c>
      <c r="H7" s="2">
        <v>7.5526328095019881</v>
      </c>
      <c r="I7" s="2">
        <v>5.3345058704792372</v>
      </c>
    </row>
    <row r="8" spans="2:9" x14ac:dyDescent="0.2">
      <c r="B8" t="s">
        <v>57</v>
      </c>
      <c r="C8" t="str">
        <f>VLOOKUP(B8,xwalk!$A$1:$B$66,2,FALSE)</f>
        <v>Sweden</v>
      </c>
      <c r="D8" s="2">
        <f t="shared" si="0"/>
        <v>52.173559076525919</v>
      </c>
      <c r="E8" s="2">
        <v>47.826440923474081</v>
      </c>
      <c r="F8" s="2">
        <v>24.868640748848001</v>
      </c>
      <c r="G8" s="2">
        <v>15.167620820415101</v>
      </c>
      <c r="H8" s="2">
        <v>7.2900615027828826</v>
      </c>
      <c r="I8" s="2">
        <v>4.8472360044799263</v>
      </c>
    </row>
    <row r="9" spans="2:9" x14ac:dyDescent="0.2">
      <c r="B9" t="s">
        <v>64</v>
      </c>
      <c r="C9" t="str">
        <f>VLOOKUP(B9,xwalk!$A$1:$B$66,2,FALSE)</f>
        <v>Viet Nam</v>
      </c>
      <c r="D9" s="2">
        <f t="shared" si="0"/>
        <v>55.926646117982663</v>
      </c>
      <c r="E9" s="2">
        <v>44.073353882017337</v>
      </c>
      <c r="F9" s="2">
        <v>18.944361978194479</v>
      </c>
      <c r="G9" s="2">
        <v>22.059521777830629</v>
      </c>
      <c r="H9" s="2">
        <v>9.8694627686749179</v>
      </c>
      <c r="I9" s="2">
        <v>5.0532995932826328</v>
      </c>
    </row>
    <row r="10" spans="2:9" x14ac:dyDescent="0.2">
      <c r="B10" t="s">
        <v>31</v>
      </c>
      <c r="C10" t="str">
        <f>VLOOKUP(B10,xwalk!$A$1:$B$66,2,FALSE)</f>
        <v>Japan</v>
      </c>
      <c r="D10" s="2">
        <f t="shared" si="0"/>
        <v>56.51946141131419</v>
      </c>
      <c r="E10" s="2">
        <v>43.48053858868581</v>
      </c>
      <c r="F10" s="2">
        <v>22.47020256326352</v>
      </c>
      <c r="G10" s="2">
        <v>20.709638760325848</v>
      </c>
      <c r="H10" s="2">
        <v>10.152667547388271</v>
      </c>
      <c r="I10" s="2">
        <v>3.1869525403365548</v>
      </c>
    </row>
    <row r="11" spans="2:9" x14ac:dyDescent="0.2">
      <c r="B11" t="s">
        <v>34</v>
      </c>
      <c r="C11" t="str">
        <f>VLOOKUP(B11,xwalk!$A$1:$B$66,2,FALSE)</f>
        <v>Liechtenstein</v>
      </c>
      <c r="D11" s="2">
        <f t="shared" si="0"/>
        <v>58.691450922956548</v>
      </c>
      <c r="E11" s="2">
        <v>41.308549077043452</v>
      </c>
      <c r="F11" s="2">
        <v>25.053548544067549</v>
      </c>
      <c r="G11" s="2">
        <v>15.387086304335471</v>
      </c>
      <c r="H11" s="2">
        <v>7.742060690421301</v>
      </c>
      <c r="I11" s="2">
        <v>10.508755384132231</v>
      </c>
    </row>
    <row r="12" spans="2:9" x14ac:dyDescent="0.2">
      <c r="B12" t="s">
        <v>4</v>
      </c>
      <c r="C12" t="str">
        <f>VLOOKUP(B12,xwalk!$A$1:$B$66,2,FALSE)</f>
        <v>Austria</v>
      </c>
      <c r="D12" s="2">
        <f t="shared" si="0"/>
        <v>58.924778542559288</v>
      </c>
      <c r="E12" s="2">
        <v>41.075221457440712</v>
      </c>
      <c r="F12" s="2">
        <v>23.13492093697084</v>
      </c>
      <c r="G12" s="2">
        <v>17.341982472346331</v>
      </c>
      <c r="H12" s="2">
        <v>10.76005605124181</v>
      </c>
      <c r="I12" s="2">
        <v>7.6878190820003107</v>
      </c>
    </row>
    <row r="13" spans="2:9" x14ac:dyDescent="0.2">
      <c r="B13" t="s">
        <v>28</v>
      </c>
      <c r="C13" t="str">
        <f>VLOOKUP(B13,xwalk!$A$1:$B$66,2,FALSE)</f>
        <v>Israel</v>
      </c>
      <c r="D13" s="2">
        <f t="shared" si="0"/>
        <v>59.360159913303157</v>
      </c>
      <c r="E13" s="2">
        <v>40.639840086696843</v>
      </c>
      <c r="F13" s="2">
        <v>16.286291904903852</v>
      </c>
      <c r="G13" s="2">
        <v>14.271483502873959</v>
      </c>
      <c r="H13" s="2">
        <v>10.27739096075728</v>
      </c>
      <c r="I13" s="2">
        <v>18.524993544768069</v>
      </c>
    </row>
    <row r="14" spans="2:9" x14ac:dyDescent="0.2">
      <c r="B14" t="s">
        <v>14</v>
      </c>
      <c r="C14" t="str">
        <f>VLOOKUP(B14,xwalk!$A$1:$B$66,2,FALSE)</f>
        <v>Germany</v>
      </c>
      <c r="D14" s="2">
        <f t="shared" si="0"/>
        <v>63.631470761241218</v>
      </c>
      <c r="E14" s="2">
        <v>36.368529238758782</v>
      </c>
      <c r="F14" s="2">
        <v>23.45579958754962</v>
      </c>
      <c r="G14" s="2">
        <v>18.27736901256873</v>
      </c>
      <c r="H14" s="2">
        <v>11.55041509954359</v>
      </c>
      <c r="I14" s="2">
        <v>10.34788706157927</v>
      </c>
    </row>
    <row r="15" spans="2:9" x14ac:dyDescent="0.2">
      <c r="B15" t="s">
        <v>49</v>
      </c>
      <c r="C15" t="str">
        <f>VLOOKUP(B15,xwalk!$A$1:$B$66,2,FALSE)</f>
        <v>Shanghai-China</v>
      </c>
      <c r="D15" s="2">
        <f t="shared" si="0"/>
        <v>63.936680499833273</v>
      </c>
      <c r="E15" s="2">
        <v>36.063319500166727</v>
      </c>
      <c r="F15" s="2">
        <v>15.1136859880581</v>
      </c>
      <c r="G15" s="2">
        <v>18.115265430852659</v>
      </c>
      <c r="H15" s="2">
        <v>11.32084971235918</v>
      </c>
      <c r="I15" s="2">
        <v>19.386879368563349</v>
      </c>
    </row>
    <row r="16" spans="2:9" x14ac:dyDescent="0.2">
      <c r="B16" t="s">
        <v>5</v>
      </c>
      <c r="C16" t="str">
        <f>VLOOKUP(B16,xwalk!$A$1:$B$66,2,FALSE)</f>
        <v>Belgium</v>
      </c>
      <c r="D16" s="2">
        <f t="shared" si="0"/>
        <v>65.457182547632968</v>
      </c>
      <c r="E16" s="2">
        <v>34.542817452367032</v>
      </c>
      <c r="F16" s="2">
        <v>15.1633115293952</v>
      </c>
      <c r="G16" s="2">
        <v>17.295890514121371</v>
      </c>
      <c r="H16" s="2">
        <v>13.37133279583556</v>
      </c>
      <c r="I16" s="2">
        <v>19.626647708280839</v>
      </c>
    </row>
    <row r="17" spans="2:9" x14ac:dyDescent="0.2">
      <c r="B17" t="s">
        <v>37</v>
      </c>
      <c r="C17" t="str">
        <f>VLOOKUP(B17,xwalk!$A$1:$B$66,2,FALSE)</f>
        <v>Latvia</v>
      </c>
      <c r="D17" s="2">
        <f t="shared" si="0"/>
        <v>65.589993125928913</v>
      </c>
      <c r="E17" s="2">
        <v>34.41000687407108</v>
      </c>
      <c r="F17" s="2">
        <v>19.178238762980179</v>
      </c>
      <c r="G17" s="2">
        <v>19.10914843348322</v>
      </c>
      <c r="H17" s="2">
        <v>15.70528131777758</v>
      </c>
      <c r="I17" s="2">
        <v>11.59732461168794</v>
      </c>
    </row>
    <row r="18" spans="2:9" x14ac:dyDescent="0.2">
      <c r="B18" t="s">
        <v>9</v>
      </c>
      <c r="C18" t="str">
        <f>VLOOKUP(B18,xwalk!$A$1:$B$66,2,FALSE)</f>
        <v>Switzerland</v>
      </c>
      <c r="D18" s="2">
        <f t="shared" si="0"/>
        <v>66.373280795663291</v>
      </c>
      <c r="E18" s="2">
        <v>33.626719204336709</v>
      </c>
      <c r="F18" s="2">
        <v>21.665083881865939</v>
      </c>
      <c r="G18" s="2">
        <v>17.273539193480548</v>
      </c>
      <c r="H18" s="2">
        <v>11.486814717276721</v>
      </c>
      <c r="I18" s="2">
        <v>15.947843003040081</v>
      </c>
    </row>
    <row r="19" spans="2:9" x14ac:dyDescent="0.2">
      <c r="B19" t="s">
        <v>18</v>
      </c>
      <c r="C19" t="str">
        <f>VLOOKUP(B19,xwalk!$A$1:$B$66,2,FALSE)</f>
        <v>Finland</v>
      </c>
      <c r="D19" s="2">
        <f t="shared" si="0"/>
        <v>66.740858024105492</v>
      </c>
      <c r="E19" s="2">
        <v>33.259141975894508</v>
      </c>
      <c r="F19" s="2">
        <v>21.492728191838761</v>
      </c>
      <c r="G19" s="2">
        <v>21.839397067961141</v>
      </c>
      <c r="H19" s="2">
        <v>15.31939424921749</v>
      </c>
      <c r="I19" s="2">
        <v>8.0893385150880981</v>
      </c>
    </row>
    <row r="20" spans="2:9" x14ac:dyDescent="0.2">
      <c r="B20" t="s">
        <v>60</v>
      </c>
      <c r="C20" t="str">
        <f>VLOOKUP(B20,xwalk!$A$1:$B$66,2,FALSE)</f>
        <v>Tunisia</v>
      </c>
      <c r="D20" s="2">
        <f t="shared" si="0"/>
        <v>68.419210371225915</v>
      </c>
      <c r="E20" s="2">
        <v>31.580789628774092</v>
      </c>
      <c r="F20" s="2">
        <v>19.9941208807751</v>
      </c>
      <c r="G20" s="2">
        <v>17.285606102484341</v>
      </c>
      <c r="H20" s="2">
        <v>15.34654697264383</v>
      </c>
      <c r="I20" s="2">
        <v>15.792936415322631</v>
      </c>
    </row>
    <row r="21" spans="2:9" x14ac:dyDescent="0.2">
      <c r="B21" t="s">
        <v>24</v>
      </c>
      <c r="C21" t="str">
        <f>VLOOKUP(B21,xwalk!$A$1:$B$66,2,FALSE)</f>
        <v>Hungary</v>
      </c>
      <c r="D21" s="2">
        <f t="shared" si="0"/>
        <v>72.752622728242258</v>
      </c>
      <c r="E21" s="2">
        <v>27.247377271757738</v>
      </c>
      <c r="F21" s="2">
        <v>21.366496797523379</v>
      </c>
      <c r="G21" s="2">
        <v>21.716004194110361</v>
      </c>
      <c r="H21" s="2">
        <v>16.82445353478154</v>
      </c>
      <c r="I21" s="2">
        <v>12.845668201826999</v>
      </c>
    </row>
    <row r="22" spans="2:9" x14ac:dyDescent="0.2">
      <c r="B22" t="s">
        <v>21</v>
      </c>
      <c r="C22" t="str">
        <f>VLOOKUP(B22,xwalk!$A$1:$B$66,2,FALSE)</f>
        <v>Greece</v>
      </c>
      <c r="D22" s="2">
        <f t="shared" si="0"/>
        <v>73.325269514472325</v>
      </c>
      <c r="E22" s="2">
        <v>26.674730485527672</v>
      </c>
      <c r="F22" s="2">
        <v>18.02519123217392</v>
      </c>
      <c r="G22" s="2">
        <v>17.0534834934526</v>
      </c>
      <c r="H22" s="2">
        <v>16.625212022388329</v>
      </c>
      <c r="I22" s="2">
        <v>21.621382766457501</v>
      </c>
    </row>
    <row r="23" spans="2:9" x14ac:dyDescent="0.2">
      <c r="B23" t="s">
        <v>19</v>
      </c>
      <c r="C23" t="str">
        <f>VLOOKUP(B23,xwalk!$A$1:$B$66,2,FALSE)</f>
        <v>France</v>
      </c>
      <c r="D23" s="2">
        <f t="shared" si="0"/>
        <v>74.773970003567783</v>
      </c>
      <c r="E23" s="2">
        <v>25.226029996432221</v>
      </c>
      <c r="F23" s="2">
        <v>15.98822822249595</v>
      </c>
      <c r="G23" s="2">
        <v>16.3604908347682</v>
      </c>
      <c r="H23" s="2">
        <v>16.272568970870651</v>
      </c>
      <c r="I23" s="2">
        <v>26.152681975432969</v>
      </c>
    </row>
    <row r="24" spans="2:9" x14ac:dyDescent="0.2">
      <c r="B24" t="s">
        <v>55</v>
      </c>
      <c r="C24" t="str">
        <f>VLOOKUP(B24,xwalk!$A$1:$B$66,2,FALSE)</f>
        <v>Slovak Republic</v>
      </c>
      <c r="D24" s="2">
        <f t="shared" si="0"/>
        <v>74.829148661376195</v>
      </c>
      <c r="E24" s="2">
        <v>25.170851338623809</v>
      </c>
      <c r="F24" s="2">
        <v>15.92367258282326</v>
      </c>
      <c r="G24" s="2">
        <v>19.892396438975481</v>
      </c>
      <c r="H24" s="2">
        <v>16.523724868501279</v>
      </c>
      <c r="I24" s="2">
        <v>22.489354771076179</v>
      </c>
    </row>
    <row r="25" spans="2:9" x14ac:dyDescent="0.2">
      <c r="B25" t="s">
        <v>13</v>
      </c>
      <c r="C25" t="str">
        <f>VLOOKUP(B25,xwalk!$A$1:$B$66,2,FALSE)</f>
        <v>Czech Republic</v>
      </c>
      <c r="D25" s="2">
        <f t="shared" si="0"/>
        <v>75.162484207321882</v>
      </c>
      <c r="E25" s="2">
        <v>24.837515792678118</v>
      </c>
      <c r="F25" s="2">
        <v>22.87505816622437</v>
      </c>
      <c r="G25" s="2">
        <v>20.553044707461691</v>
      </c>
      <c r="H25" s="2">
        <v>14.93133963833175</v>
      </c>
      <c r="I25" s="2">
        <v>16.803041695304071</v>
      </c>
    </row>
    <row r="26" spans="2:9" x14ac:dyDescent="0.2">
      <c r="B26" t="s">
        <v>38</v>
      </c>
      <c r="C26" t="str">
        <f>VLOOKUP(B26,xwalk!$A$1:$B$66,2,FALSE)</f>
        <v>Macao-China</v>
      </c>
      <c r="D26" s="2">
        <f t="shared" si="0"/>
        <v>75.505305977943365</v>
      </c>
      <c r="E26" s="2">
        <v>24.494694022056638</v>
      </c>
      <c r="F26" s="2">
        <v>13.33707953479313</v>
      </c>
      <c r="G26" s="2">
        <v>21.719058965144889</v>
      </c>
      <c r="H26" s="2">
        <v>17.858581366943412</v>
      </c>
      <c r="I26" s="2">
        <v>22.590586111061938</v>
      </c>
    </row>
    <row r="27" spans="2:9" x14ac:dyDescent="0.2">
      <c r="B27" t="s">
        <v>62</v>
      </c>
      <c r="C27" t="str">
        <f>VLOOKUP(B27,xwalk!$A$1:$B$66,2,FALSE)</f>
        <v>Uruguay</v>
      </c>
      <c r="D27" s="2">
        <f t="shared" si="0"/>
        <v>75.574321222489658</v>
      </c>
      <c r="E27" s="2">
        <v>24.425678777510349</v>
      </c>
      <c r="F27" s="2">
        <v>20.335522599303189</v>
      </c>
      <c r="G27" s="2">
        <v>23.694536781974801</v>
      </c>
      <c r="H27" s="2">
        <v>17.063226076497969</v>
      </c>
      <c r="I27" s="2">
        <v>14.481035764713679</v>
      </c>
    </row>
    <row r="28" spans="2:9" x14ac:dyDescent="0.2">
      <c r="B28" t="s">
        <v>61</v>
      </c>
      <c r="C28" t="str">
        <f>VLOOKUP(B28,xwalk!$A$1:$B$66,2,FALSE)</f>
        <v>Turkey</v>
      </c>
      <c r="D28" s="2">
        <f t="shared" si="0"/>
        <v>75.682845082663206</v>
      </c>
      <c r="E28" s="2">
        <v>24.31715491733679</v>
      </c>
      <c r="F28" s="2">
        <v>15.89321820223484</v>
      </c>
      <c r="G28" s="2">
        <v>22.843602008332962</v>
      </c>
      <c r="H28" s="2">
        <v>23.337528688293389</v>
      </c>
      <c r="I28" s="2">
        <v>13.608496183802041</v>
      </c>
    </row>
    <row r="29" spans="2:9" x14ac:dyDescent="0.2">
      <c r="B29" t="s">
        <v>42</v>
      </c>
      <c r="C29" t="str">
        <f>VLOOKUP(B29,xwalk!$A$1:$B$66,2,FALSE)</f>
        <v>Netherlands</v>
      </c>
      <c r="D29" s="2">
        <f t="shared" si="0"/>
        <v>79.789167337544313</v>
      </c>
      <c r="E29" s="2">
        <v>20.21083266245569</v>
      </c>
      <c r="F29" s="2">
        <v>12.86217563793735</v>
      </c>
      <c r="G29" s="2">
        <v>19.196461862678682</v>
      </c>
      <c r="H29" s="2">
        <v>22.74504402310782</v>
      </c>
      <c r="I29" s="2">
        <v>24.985485813820471</v>
      </c>
    </row>
    <row r="30" spans="2:9" x14ac:dyDescent="0.2">
      <c r="B30" t="s">
        <v>12</v>
      </c>
      <c r="C30" t="str">
        <f>VLOOKUP(B30,xwalk!$A$1:$B$66,2,FALSE)</f>
        <v>Costa Rica</v>
      </c>
      <c r="D30" s="2">
        <f t="shared" si="0"/>
        <v>81.015016556445914</v>
      </c>
      <c r="E30" s="2">
        <v>18.984983443554089</v>
      </c>
      <c r="F30" s="2">
        <v>14.69394938545843</v>
      </c>
      <c r="G30" s="2">
        <v>20.36419845384129</v>
      </c>
      <c r="H30" s="2">
        <v>19.747952543006171</v>
      </c>
      <c r="I30" s="2">
        <v>26.208916174140018</v>
      </c>
    </row>
    <row r="31" spans="2:9" x14ac:dyDescent="0.2">
      <c r="B31" t="s">
        <v>35</v>
      </c>
      <c r="C31" t="str">
        <f>VLOOKUP(B31,xwalk!$A$1:$B$66,2,FALSE)</f>
        <v>Lithuania</v>
      </c>
      <c r="D31" s="2">
        <f t="shared" si="0"/>
        <v>81.490685377273138</v>
      </c>
      <c r="E31" s="2">
        <v>18.509314622726858</v>
      </c>
      <c r="F31" s="2">
        <v>18.627306102472819</v>
      </c>
      <c r="G31" s="2">
        <v>22.186804447019089</v>
      </c>
      <c r="H31" s="2">
        <v>19.034822177941852</v>
      </c>
      <c r="I31" s="2">
        <v>21.64175264983939</v>
      </c>
    </row>
    <row r="32" spans="2:9" x14ac:dyDescent="0.2">
      <c r="B32" t="s">
        <v>17</v>
      </c>
      <c r="C32" t="str">
        <f>VLOOKUP(B32,xwalk!$A$1:$B$66,2,FALSE)</f>
        <v>Estonia</v>
      </c>
      <c r="D32" s="2">
        <f t="shared" si="0"/>
        <v>81.570010219279311</v>
      </c>
      <c r="E32" s="2">
        <v>18.429989780720689</v>
      </c>
      <c r="F32" s="2">
        <v>18.910878115587529</v>
      </c>
      <c r="G32" s="2">
        <v>24.980946956081421</v>
      </c>
      <c r="H32" s="2">
        <v>20.694927805153821</v>
      </c>
      <c r="I32" s="2">
        <v>16.983257342456529</v>
      </c>
    </row>
    <row r="33" spans="2:9" x14ac:dyDescent="0.2">
      <c r="B33" t="s">
        <v>36</v>
      </c>
      <c r="C33" t="str">
        <f>VLOOKUP(B33,xwalk!$A$1:$B$66,2,FALSE)</f>
        <v>Luxembourg</v>
      </c>
      <c r="D33" s="2">
        <f t="shared" si="0"/>
        <v>81.819053653845089</v>
      </c>
      <c r="E33" s="2">
        <v>18.180946346154911</v>
      </c>
      <c r="F33" s="2">
        <v>14.05433707613488</v>
      </c>
      <c r="G33" s="2">
        <v>18.319900380896041</v>
      </c>
      <c r="H33" s="2">
        <v>18.51296609421161</v>
      </c>
      <c r="I33" s="2">
        <v>30.93185010260256</v>
      </c>
    </row>
    <row r="34" spans="2:9" x14ac:dyDescent="0.2">
      <c r="B34" t="s">
        <v>20</v>
      </c>
      <c r="C34" t="str">
        <f>VLOOKUP(B34,xwalk!$A$1:$B$66,2,FALSE)</f>
        <v>United Kingdom</v>
      </c>
      <c r="D34" s="2">
        <f t="shared" si="0"/>
        <v>82.092521874612714</v>
      </c>
      <c r="E34" s="2">
        <v>17.907478125387279</v>
      </c>
      <c r="F34" s="2">
        <v>19.523799756129598</v>
      </c>
      <c r="G34" s="2">
        <v>21.952248044371899</v>
      </c>
      <c r="H34" s="2">
        <v>21.796159486244399</v>
      </c>
      <c r="I34" s="2">
        <v>18.820314587866829</v>
      </c>
    </row>
    <row r="35" spans="2:9" x14ac:dyDescent="0.2">
      <c r="B35" t="s">
        <v>26</v>
      </c>
      <c r="C35" t="str">
        <f>VLOOKUP(B35,xwalk!$A$1:$B$66,2,FALSE)</f>
        <v>Ireland</v>
      </c>
      <c r="D35" s="2">
        <f t="shared" si="0"/>
        <v>82.448877414239874</v>
      </c>
      <c r="E35" s="2">
        <v>17.55112258576013</v>
      </c>
      <c r="F35" s="2">
        <v>17.93409833621218</v>
      </c>
      <c r="G35" s="2">
        <v>21.35431264699665</v>
      </c>
      <c r="H35" s="2">
        <v>20.875135547228918</v>
      </c>
      <c r="I35" s="2">
        <v>22.285330883802111</v>
      </c>
    </row>
    <row r="36" spans="2:9" x14ac:dyDescent="0.2">
      <c r="B36" t="s">
        <v>25</v>
      </c>
      <c r="C36" t="str">
        <f>VLOOKUP(B36,xwalk!$A$1:$B$66,2,FALSE)</f>
        <v>Indonesia</v>
      </c>
      <c r="D36" s="2">
        <f t="shared" si="0"/>
        <v>82.551027048348189</v>
      </c>
      <c r="E36" s="2">
        <v>17.448972951651811</v>
      </c>
      <c r="F36" s="2">
        <v>20.326995411873408</v>
      </c>
      <c r="G36" s="2">
        <v>20.72582155012158</v>
      </c>
      <c r="H36" s="2">
        <v>31.400584888802399</v>
      </c>
      <c r="I36" s="2">
        <v>10.097625197550821</v>
      </c>
    </row>
    <row r="37" spans="2:9" x14ac:dyDescent="0.2">
      <c r="B37" t="s">
        <v>47</v>
      </c>
      <c r="C37" t="str">
        <f>VLOOKUP(B37,xwalk!$A$1:$B$66,2,FALSE)</f>
        <v>Portugal</v>
      </c>
      <c r="D37" s="2">
        <f t="shared" si="0"/>
        <v>82.998817809908928</v>
      </c>
      <c r="E37" s="2">
        <v>17.001182190091068</v>
      </c>
      <c r="F37" s="2">
        <v>14.80683744456873</v>
      </c>
      <c r="G37" s="2">
        <v>19.200173173176879</v>
      </c>
      <c r="H37" s="2">
        <v>20.79545942619562</v>
      </c>
      <c r="I37" s="2">
        <v>28.196347765967712</v>
      </c>
    </row>
    <row r="38" spans="2:9" x14ac:dyDescent="0.2">
      <c r="B38" t="s">
        <v>50</v>
      </c>
      <c r="C38" t="str">
        <f>VLOOKUP(B38,xwalk!$A$1:$B$66,2,FALSE)</f>
        <v>Perm(Russian Federation)</v>
      </c>
      <c r="D38" s="2">
        <f t="shared" si="0"/>
        <v>83.599329913586857</v>
      </c>
      <c r="E38" s="2">
        <v>16.40067008641314</v>
      </c>
      <c r="F38" s="2">
        <v>15.49601886745017</v>
      </c>
      <c r="G38" s="2">
        <v>21.661587507776499</v>
      </c>
      <c r="H38" s="2">
        <v>23.734868886274128</v>
      </c>
      <c r="I38" s="2">
        <v>22.706854652086061</v>
      </c>
    </row>
    <row r="39" spans="2:9" x14ac:dyDescent="0.2">
      <c r="B39" t="s">
        <v>6</v>
      </c>
      <c r="C39" t="str">
        <f>VLOOKUP(B39,xwalk!$A$1:$B$66,2,FALSE)</f>
        <v>Bulgaria</v>
      </c>
      <c r="D39" s="2">
        <f t="shared" si="0"/>
        <v>83.698828518953405</v>
      </c>
      <c r="E39" s="2">
        <v>16.301171481046591</v>
      </c>
      <c r="F39" s="2">
        <v>16.303043554138529</v>
      </c>
      <c r="G39" s="2">
        <v>18.758416372676852</v>
      </c>
      <c r="H39" s="2">
        <v>21.561387754905731</v>
      </c>
      <c r="I39" s="2">
        <v>27.075980837232301</v>
      </c>
    </row>
    <row r="40" spans="2:9" x14ac:dyDescent="0.2">
      <c r="B40" t="s">
        <v>15</v>
      </c>
      <c r="C40" t="str">
        <f>VLOOKUP(B40,xwalk!$A$1:$B$66,2,FALSE)</f>
        <v>Denmark</v>
      </c>
      <c r="D40" s="2">
        <f t="shared" si="0"/>
        <v>84.115652200497181</v>
      </c>
      <c r="E40" s="2">
        <v>15.884347799502819</v>
      </c>
      <c r="F40" s="2">
        <v>14.399879986531079</v>
      </c>
      <c r="G40" s="2">
        <v>20.22168084958782</v>
      </c>
      <c r="H40" s="2">
        <v>19.459774436145651</v>
      </c>
      <c r="I40" s="2">
        <v>30.034316928232631</v>
      </c>
    </row>
    <row r="41" spans="2:9" x14ac:dyDescent="0.2">
      <c r="B41" t="s">
        <v>40</v>
      </c>
      <c r="C41" t="str">
        <f>VLOOKUP(B41,xwalk!$A$1:$B$66,2,FALSE)</f>
        <v>Montenegro</v>
      </c>
      <c r="D41" s="2">
        <f t="shared" si="0"/>
        <v>84.16678879222637</v>
      </c>
      <c r="E41" s="2">
        <v>15.83321120777363</v>
      </c>
      <c r="F41" s="2">
        <v>12.78648046403281</v>
      </c>
      <c r="G41" s="2">
        <v>16.282898599333588</v>
      </c>
      <c r="H41" s="2">
        <v>20.847561317015629</v>
      </c>
      <c r="I41" s="2">
        <v>34.249848411844333</v>
      </c>
    </row>
    <row r="42" spans="2:9" x14ac:dyDescent="0.2">
      <c r="B42" t="s">
        <v>52</v>
      </c>
      <c r="C42" t="str">
        <f>VLOOKUP(B42,xwalk!$A$1:$B$66,2,FALSE)</f>
        <v>Russian Federation</v>
      </c>
      <c r="D42" s="2">
        <f t="shared" si="0"/>
        <v>84.463161253467803</v>
      </c>
      <c r="E42" s="2">
        <v>15.53683874653219</v>
      </c>
      <c r="F42" s="2">
        <v>16.55579881044644</v>
      </c>
      <c r="G42" s="2">
        <v>22.353482542696408</v>
      </c>
      <c r="H42" s="2">
        <v>22.96822876394663</v>
      </c>
      <c r="I42" s="2">
        <v>22.585651136378299</v>
      </c>
    </row>
    <row r="43" spans="2:9" x14ac:dyDescent="0.2">
      <c r="B43" t="s">
        <v>2</v>
      </c>
      <c r="C43" t="str">
        <f>VLOOKUP(B43,xwalk!$A$1:$B$66,2,FALSE)</f>
        <v>Argentina</v>
      </c>
      <c r="D43" s="2">
        <f t="shared" si="0"/>
        <v>85.005479563076648</v>
      </c>
      <c r="E43" s="2">
        <v>14.994520436923359</v>
      </c>
      <c r="F43" s="2">
        <v>16.867265356979949</v>
      </c>
      <c r="G43" s="2">
        <v>16.44573243860026</v>
      </c>
      <c r="H43" s="2">
        <v>19.479657656751041</v>
      </c>
      <c r="I43" s="2">
        <v>32.21282411074538</v>
      </c>
    </row>
    <row r="44" spans="2:9" x14ac:dyDescent="0.2">
      <c r="B44" t="s">
        <v>63</v>
      </c>
      <c r="C44" t="str">
        <f>VLOOKUP(B44,xwalk!$A$1:$B$66,2,FALSE)</f>
        <v>United States of America</v>
      </c>
      <c r="D44" s="2">
        <f t="shared" si="0"/>
        <v>85.033739601921127</v>
      </c>
      <c r="E44" s="2">
        <v>14.96626039807888</v>
      </c>
      <c r="F44" s="2">
        <v>16.608170510052251</v>
      </c>
      <c r="G44" s="2">
        <v>22.95307091826902</v>
      </c>
      <c r="H44" s="2">
        <v>22.02601358491037</v>
      </c>
      <c r="I44" s="2">
        <v>23.446484588689479</v>
      </c>
    </row>
    <row r="45" spans="2:9" x14ac:dyDescent="0.2">
      <c r="B45" t="s">
        <v>32</v>
      </c>
      <c r="C45" t="str">
        <f>VLOOKUP(B45,xwalk!$A$1:$B$66,2,FALSE)</f>
        <v>Kazakhstan</v>
      </c>
      <c r="D45" s="2">
        <f t="shared" si="0"/>
        <v>85.845054291202715</v>
      </c>
      <c r="E45" s="2">
        <v>14.15494570879728</v>
      </c>
      <c r="F45" s="2">
        <v>15.023348399704039</v>
      </c>
      <c r="G45" s="2">
        <v>17.802000580864579</v>
      </c>
      <c r="H45" s="2">
        <v>25.958587279631189</v>
      </c>
      <c r="I45" s="2">
        <v>27.061118031002909</v>
      </c>
    </row>
    <row r="46" spans="2:9" x14ac:dyDescent="0.2">
      <c r="B46" t="s">
        <v>8</v>
      </c>
      <c r="C46" t="str">
        <f>VLOOKUP(B46,xwalk!$A$1:$B$66,2,FALSE)</f>
        <v>Canada</v>
      </c>
      <c r="D46" s="2">
        <f t="shared" si="0"/>
        <v>86.015333754652616</v>
      </c>
      <c r="E46" s="2">
        <v>13.98466624534738</v>
      </c>
      <c r="F46" s="2">
        <v>12.983913855520759</v>
      </c>
      <c r="G46" s="2">
        <v>20.836684596890009</v>
      </c>
      <c r="H46" s="2">
        <v>24.386662830832179</v>
      </c>
      <c r="I46" s="2">
        <v>27.80807247140968</v>
      </c>
    </row>
    <row r="47" spans="2:9" x14ac:dyDescent="0.2">
      <c r="B47" t="s">
        <v>3</v>
      </c>
      <c r="C47" t="str">
        <f>VLOOKUP(B47,xwalk!$A$1:$B$66,2,FALSE)</f>
        <v>Australia</v>
      </c>
      <c r="D47" s="2">
        <f t="shared" si="0"/>
        <v>86.614962666682388</v>
      </c>
      <c r="E47" s="2">
        <v>13.38503733331761</v>
      </c>
      <c r="F47" s="2">
        <v>14.166275965628341</v>
      </c>
      <c r="G47" s="2">
        <v>21.64988440194227</v>
      </c>
      <c r="H47" s="2">
        <v>24.656717689567522</v>
      </c>
      <c r="I47" s="2">
        <v>26.142084609544259</v>
      </c>
    </row>
    <row r="48" spans="2:9" x14ac:dyDescent="0.2">
      <c r="B48" t="s">
        <v>44</v>
      </c>
      <c r="C48" t="str">
        <f>VLOOKUP(B48,xwalk!$A$1:$B$66,2,FALSE)</f>
        <v>New Zealand</v>
      </c>
      <c r="D48" s="2">
        <f t="shared" si="0"/>
        <v>86.841851053825394</v>
      </c>
      <c r="E48" s="2">
        <v>13.15814894617461</v>
      </c>
      <c r="F48" s="2">
        <v>15.790023395993961</v>
      </c>
      <c r="G48" s="2">
        <v>24.975727768650771</v>
      </c>
      <c r="H48" s="2">
        <v>25.707752873998569</v>
      </c>
      <c r="I48" s="2">
        <v>20.36834701518211</v>
      </c>
    </row>
    <row r="49" spans="2:9" x14ac:dyDescent="0.2">
      <c r="B49" t="s">
        <v>7</v>
      </c>
      <c r="C49" t="str">
        <f>VLOOKUP(B49,xwalk!$A$1:$B$66,2,FALSE)</f>
        <v>Brazil</v>
      </c>
      <c r="D49" s="2">
        <f t="shared" si="0"/>
        <v>87.267021880700966</v>
      </c>
      <c r="E49" s="2">
        <v>12.73297811929903</v>
      </c>
      <c r="F49" s="2">
        <v>18.132318635685358</v>
      </c>
      <c r="G49" s="2">
        <v>25.163556249011389</v>
      </c>
      <c r="H49" s="2">
        <v>24.6211930299032</v>
      </c>
      <c r="I49" s="2">
        <v>19.34995396610103</v>
      </c>
    </row>
    <row r="50" spans="2:9" x14ac:dyDescent="0.2">
      <c r="B50" t="s">
        <v>53</v>
      </c>
      <c r="C50" t="str">
        <f>VLOOKUP(B50,xwalk!$A$1:$B$66,2,FALSE)</f>
        <v>Singapore</v>
      </c>
      <c r="D50" s="2">
        <f t="shared" si="0"/>
        <v>87.297306912155264</v>
      </c>
      <c r="E50" s="2">
        <v>12.702693087844739</v>
      </c>
      <c r="F50" s="2">
        <v>10.345412240771839</v>
      </c>
      <c r="G50" s="2">
        <v>17.48436736417985</v>
      </c>
      <c r="H50" s="2">
        <v>21.41640270277864</v>
      </c>
      <c r="I50" s="2">
        <v>38.051124604424942</v>
      </c>
    </row>
    <row r="51" spans="2:9" x14ac:dyDescent="0.2">
      <c r="B51" t="s">
        <v>1</v>
      </c>
      <c r="C51" t="str">
        <f>VLOOKUP(B51,xwalk!$A$1:$B$66,2,FALSE)</f>
        <v>United Arab Emirates</v>
      </c>
      <c r="D51" s="2">
        <f t="shared" si="0"/>
        <v>87.765307815546279</v>
      </c>
      <c r="E51" s="2">
        <v>12.234692184453721</v>
      </c>
      <c r="F51" s="2">
        <v>11.410239680410401</v>
      </c>
      <c r="G51" s="2">
        <v>12.865817745754811</v>
      </c>
      <c r="H51" s="2">
        <v>21.161841436398159</v>
      </c>
      <c r="I51" s="2">
        <v>42.327408952982907</v>
      </c>
    </row>
    <row r="52" spans="2:9" x14ac:dyDescent="0.2">
      <c r="B52" t="s">
        <v>48</v>
      </c>
      <c r="C52" t="str">
        <f>VLOOKUP(B52,xwalk!$A$1:$B$66,2,FALSE)</f>
        <v>Qatar</v>
      </c>
      <c r="D52" s="2">
        <f t="shared" si="0"/>
        <v>88.220174285001875</v>
      </c>
      <c r="E52" s="2">
        <v>11.779825714998131</v>
      </c>
      <c r="F52" s="2">
        <v>14.11176950465471</v>
      </c>
      <c r="G52" s="2">
        <v>16.272549151406491</v>
      </c>
      <c r="H52" s="2">
        <v>15.746486853535931</v>
      </c>
      <c r="I52" s="2">
        <v>42.089368775404743</v>
      </c>
    </row>
    <row r="53" spans="2:9" x14ac:dyDescent="0.2">
      <c r="B53" t="s">
        <v>10</v>
      </c>
      <c r="C53" t="str">
        <f>VLOOKUP(B53,xwalk!$A$1:$B$66,2,FALSE)</f>
        <v>Chile</v>
      </c>
      <c r="D53" s="2">
        <f t="shared" si="0"/>
        <v>88.402617776345124</v>
      </c>
      <c r="E53" s="2">
        <v>11.597382223654879</v>
      </c>
      <c r="F53" s="2">
        <v>13.856640951475869</v>
      </c>
      <c r="G53" s="2">
        <v>21.98609211391868</v>
      </c>
      <c r="H53" s="2">
        <v>27.58942449248525</v>
      </c>
      <c r="I53" s="2">
        <v>24.97046021846532</v>
      </c>
    </row>
    <row r="54" spans="2:9" x14ac:dyDescent="0.2">
      <c r="B54" t="s">
        <v>54</v>
      </c>
      <c r="C54" t="str">
        <f>VLOOKUP(B54,xwalk!$A$1:$B$66,2,FALSE)</f>
        <v>Serbia</v>
      </c>
      <c r="D54" s="2">
        <f t="shared" si="0"/>
        <v>88.657803464315123</v>
      </c>
      <c r="E54" s="2">
        <v>11.34219653568487</v>
      </c>
      <c r="F54" s="2">
        <v>12.635554330366199</v>
      </c>
      <c r="G54" s="2">
        <v>17.618587579956738</v>
      </c>
      <c r="H54" s="2">
        <v>24.409200646065958</v>
      </c>
      <c r="I54" s="2">
        <v>33.994460907926253</v>
      </c>
    </row>
    <row r="55" spans="2:9" x14ac:dyDescent="0.2">
      <c r="B55" t="s">
        <v>56</v>
      </c>
      <c r="C55" t="str">
        <f>VLOOKUP(B55,xwalk!$A$1:$B$66,2,FALSE)</f>
        <v>Slovenia</v>
      </c>
      <c r="D55" s="2">
        <f t="shared" si="0"/>
        <v>88.781828742112197</v>
      </c>
      <c r="E55" s="2">
        <v>11.2181712578878</v>
      </c>
      <c r="F55" s="2">
        <v>11.165005710746501</v>
      </c>
      <c r="G55" s="2">
        <v>19.922340358746141</v>
      </c>
      <c r="H55" s="2">
        <v>24.431627552431681</v>
      </c>
      <c r="I55" s="2">
        <v>33.262855120187901</v>
      </c>
    </row>
    <row r="56" spans="2:9" x14ac:dyDescent="0.2">
      <c r="B56" t="s">
        <v>41</v>
      </c>
      <c r="C56" t="str">
        <f>VLOOKUP(B56,xwalk!$A$1:$B$66,2,FALSE)</f>
        <v>Malaysia</v>
      </c>
      <c r="D56" s="2">
        <f t="shared" si="0"/>
        <v>88.859131573507355</v>
      </c>
      <c r="E56" s="2">
        <v>11.14086842649264</v>
      </c>
      <c r="F56" s="2">
        <v>14.217376299936101</v>
      </c>
      <c r="G56" s="2">
        <v>18.526194653195379</v>
      </c>
      <c r="H56" s="2">
        <v>30.4511487487338</v>
      </c>
      <c r="I56" s="2">
        <v>25.664411871642081</v>
      </c>
    </row>
    <row r="57" spans="2:9" x14ac:dyDescent="0.2">
      <c r="B57" t="s">
        <v>39</v>
      </c>
      <c r="C57" t="str">
        <f>VLOOKUP(B57,xwalk!$A$1:$B$66,2,FALSE)</f>
        <v>Mexico</v>
      </c>
      <c r="D57" s="2">
        <f t="shared" si="0"/>
        <v>88.950422807173183</v>
      </c>
      <c r="E57" s="2">
        <v>11.04957719282682</v>
      </c>
      <c r="F57" s="2">
        <v>18.341762852710222</v>
      </c>
      <c r="G57" s="2">
        <v>22.16114125188367</v>
      </c>
      <c r="H57" s="2">
        <v>25.283355899071118</v>
      </c>
      <c r="I57" s="2">
        <v>23.16416280350818</v>
      </c>
    </row>
    <row r="58" spans="2:9" x14ac:dyDescent="0.2">
      <c r="B58" t="s">
        <v>30</v>
      </c>
      <c r="C58" t="str">
        <f>VLOOKUP(B58,xwalk!$A$1:$B$66,2,FALSE)</f>
        <v>Jordan</v>
      </c>
      <c r="D58" s="2">
        <f t="shared" si="0"/>
        <v>90.150712185664474</v>
      </c>
      <c r="E58" s="2">
        <v>9.8492878143355203</v>
      </c>
      <c r="F58" s="2">
        <v>9.9696961118414098</v>
      </c>
      <c r="G58" s="2">
        <v>9.8325724868262157</v>
      </c>
      <c r="H58" s="2">
        <v>20.551857079290599</v>
      </c>
      <c r="I58" s="2">
        <v>49.796586507706259</v>
      </c>
    </row>
    <row r="59" spans="2:9" x14ac:dyDescent="0.2">
      <c r="B59" t="s">
        <v>11</v>
      </c>
      <c r="C59" t="str">
        <f>VLOOKUP(B59,xwalk!$A$1:$B$66,2,FALSE)</f>
        <v>Colombia</v>
      </c>
      <c r="D59" s="2">
        <f t="shared" si="0"/>
        <v>90.171741332173625</v>
      </c>
      <c r="E59" s="2">
        <v>9.828258667826379</v>
      </c>
      <c r="F59" s="2">
        <v>16.364487391051021</v>
      </c>
      <c r="G59" s="2">
        <v>22.329580518376449</v>
      </c>
      <c r="H59" s="2">
        <v>29.025728505104919</v>
      </c>
      <c r="I59" s="2">
        <v>22.451944917641239</v>
      </c>
    </row>
    <row r="60" spans="2:9" x14ac:dyDescent="0.2">
      <c r="B60" t="s">
        <v>23</v>
      </c>
      <c r="C60" t="str">
        <f>VLOOKUP(B60,xwalk!$A$1:$B$66,2,FALSE)</f>
        <v>Croatia</v>
      </c>
      <c r="D60" s="2">
        <f t="shared" si="0"/>
        <v>90.424113306903863</v>
      </c>
      <c r="E60" s="2">
        <v>9.5758866930961357</v>
      </c>
      <c r="F60" s="2">
        <v>8.6988222379739515</v>
      </c>
      <c r="G60" s="2">
        <v>14.901984272065491</v>
      </c>
      <c r="H60" s="2">
        <v>18.22700344859766</v>
      </c>
      <c r="I60" s="2">
        <v>48.596303348266758</v>
      </c>
    </row>
    <row r="61" spans="2:9" x14ac:dyDescent="0.2">
      <c r="B61" t="s">
        <v>46</v>
      </c>
      <c r="C61" t="str">
        <f>VLOOKUP(B61,xwalk!$A$1:$B$66,2,FALSE)</f>
        <v>Poland</v>
      </c>
      <c r="D61" s="2">
        <f t="shared" si="0"/>
        <v>90.452025532895405</v>
      </c>
      <c r="E61" s="2">
        <v>9.5479744671045914</v>
      </c>
      <c r="F61" s="2">
        <v>16.037474208310329</v>
      </c>
      <c r="G61" s="2">
        <v>24.02572286827829</v>
      </c>
      <c r="H61" s="2">
        <v>27.49090129875113</v>
      </c>
      <c r="I61" s="2">
        <v>22.89792715755566</v>
      </c>
    </row>
    <row r="62" spans="2:9" x14ac:dyDescent="0.2">
      <c r="B62" t="s">
        <v>29</v>
      </c>
      <c r="C62" t="str">
        <f>VLOOKUP(B62,xwalk!$A$1:$B$66,2,FALSE)</f>
        <v>Italy</v>
      </c>
      <c r="D62" s="2">
        <f t="shared" si="0"/>
        <v>90.521619644344199</v>
      </c>
      <c r="E62" s="2">
        <v>9.478380355655796</v>
      </c>
      <c r="F62" s="2">
        <v>10.65461090208847</v>
      </c>
      <c r="G62" s="2">
        <v>16.670011824381771</v>
      </c>
      <c r="H62" s="2">
        <v>25.11901776720071</v>
      </c>
      <c r="I62" s="2">
        <v>38.077979150673258</v>
      </c>
    </row>
    <row r="63" spans="2:9" x14ac:dyDescent="0.2">
      <c r="B63" t="s">
        <v>51</v>
      </c>
      <c r="C63" t="str">
        <f>VLOOKUP(B63,xwalk!$A$1:$B$66,2,FALSE)</f>
        <v>Romania</v>
      </c>
      <c r="D63" s="2">
        <f t="shared" si="0"/>
        <v>92.1602625827243</v>
      </c>
      <c r="E63" s="2">
        <v>7.8397374172756997</v>
      </c>
      <c r="F63" s="2">
        <v>14.418973713941011</v>
      </c>
      <c r="G63" s="2">
        <v>15.423057442738161</v>
      </c>
      <c r="H63" s="2">
        <v>25.923022308473911</v>
      </c>
      <c r="I63" s="2">
        <v>36.395209117571248</v>
      </c>
    </row>
    <row r="64" spans="2:9" x14ac:dyDescent="0.2">
      <c r="B64" t="s">
        <v>59</v>
      </c>
      <c r="C64" t="str">
        <f>VLOOKUP(B64,xwalk!$A$1:$B$66,2,FALSE)</f>
        <v>Thailand</v>
      </c>
      <c r="D64" s="2">
        <f t="shared" si="0"/>
        <v>93.651607480137542</v>
      </c>
      <c r="E64" s="2">
        <v>6.3483925198624629</v>
      </c>
      <c r="F64" s="2">
        <v>13.938609666771841</v>
      </c>
      <c r="G64" s="2">
        <v>15.25601426355343</v>
      </c>
      <c r="H64" s="2">
        <v>39.764021068498081</v>
      </c>
      <c r="I64" s="2">
        <v>24.692962481314169</v>
      </c>
    </row>
    <row r="65" spans="2:9" x14ac:dyDescent="0.2">
      <c r="B65" t="s">
        <v>45</v>
      </c>
      <c r="C65" t="str">
        <f>VLOOKUP(B65,xwalk!$A$1:$B$66,2,FALSE)</f>
        <v>Peru</v>
      </c>
      <c r="D65" s="2">
        <f t="shared" si="0"/>
        <v>95.15084819616537</v>
      </c>
      <c r="E65" s="2">
        <v>4.8491518038346317</v>
      </c>
      <c r="F65" s="2">
        <v>14.9085269916042</v>
      </c>
      <c r="G65" s="2">
        <v>15.90886767898221</v>
      </c>
      <c r="H65" s="2">
        <v>28.388580502601759</v>
      </c>
      <c r="I65" s="2">
        <v>35.944873022977212</v>
      </c>
    </row>
    <row r="66" spans="2:9" x14ac:dyDescent="0.2">
      <c r="B66" t="s">
        <v>0</v>
      </c>
      <c r="C66" t="str">
        <f>VLOOKUP(B66,xwalk!$A$1:$B$66,2,FALSE)</f>
        <v>Albania</v>
      </c>
      <c r="D66" s="2">
        <f t="shared" si="0"/>
        <v>96.90704322981108</v>
      </c>
      <c r="E66" s="2">
        <v>3.092956770188914</v>
      </c>
      <c r="F66" s="2">
        <v>5.4231357563560341</v>
      </c>
      <c r="G66" s="2">
        <v>9.5148182783138893</v>
      </c>
      <c r="H66" s="2">
        <v>22.584015214145811</v>
      </c>
      <c r="I66" s="2">
        <v>59.385073980995351</v>
      </c>
    </row>
    <row r="70" spans="2:9" x14ac:dyDescent="0.2">
      <c r="E70" t="s">
        <v>204</v>
      </c>
    </row>
    <row r="71" spans="2:9" x14ac:dyDescent="0.2">
      <c r="E71" s="2">
        <f>MAX(E3:E66)</f>
        <v>72.665874586810745</v>
      </c>
    </row>
  </sheetData>
  <autoFilter ref="B2:I66">
    <sortState ref="B3:I66">
      <sortCondition ref="D2:D66"/>
    </sortState>
  </autoFilter>
  <phoneticPr fontId="0" type="noConversion"/>
  <pageMargins left="0.75" right="0.75" top="1" bottom="1" header="0.5" footer="0.5"/>
  <headerFooter alignWithMargins="0"/>
  <drawing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7"/>
  <sheetViews>
    <sheetView workbookViewId="0"/>
  </sheetViews>
  <sheetFormatPr defaultRowHeight="12.75" x14ac:dyDescent="0.2"/>
  <sheetData>
    <row r="2" spans="2:12" x14ac:dyDescent="0.2">
      <c r="C2" t="s">
        <v>66</v>
      </c>
      <c r="D2" t="s">
        <v>67</v>
      </c>
      <c r="E2" t="s">
        <v>68</v>
      </c>
      <c r="F2" t="s">
        <v>69</v>
      </c>
      <c r="G2" t="s">
        <v>70</v>
      </c>
      <c r="H2" t="s">
        <v>71</v>
      </c>
      <c r="I2" t="s">
        <v>111</v>
      </c>
      <c r="J2" t="s">
        <v>112</v>
      </c>
      <c r="K2" t="s">
        <v>113</v>
      </c>
      <c r="L2" t="s">
        <v>114</v>
      </c>
    </row>
    <row r="3" spans="2:12" x14ac:dyDescent="0.2">
      <c r="B3" t="s">
        <v>0</v>
      </c>
      <c r="C3">
        <v>6.6460655958348633</v>
      </c>
      <c r="D3">
        <v>0.51736326851938252</v>
      </c>
      <c r="E3">
        <v>9.8024302254363302</v>
      </c>
      <c r="F3">
        <v>0.63623080311122715</v>
      </c>
      <c r="G3">
        <v>15.74376046698052</v>
      </c>
      <c r="H3">
        <v>1.0669442326798455</v>
      </c>
      <c r="I3">
        <v>25.24175408967405</v>
      </c>
      <c r="J3">
        <v>1.0582766730138731</v>
      </c>
      <c r="K3">
        <v>42.565989622074227</v>
      </c>
      <c r="L3">
        <v>1.0318928251256769</v>
      </c>
    </row>
    <row r="4" spans="2:12" x14ac:dyDescent="0.2">
      <c r="B4" t="s">
        <v>1</v>
      </c>
      <c r="C4">
        <v>8.1308806626857777</v>
      </c>
      <c r="D4">
        <v>0.45432140133163174</v>
      </c>
      <c r="E4">
        <v>7.7722140130057307</v>
      </c>
      <c r="F4">
        <v>0.47971675561309252</v>
      </c>
      <c r="G4">
        <v>10.096979966926799</v>
      </c>
      <c r="H4">
        <v>0.37427187231591902</v>
      </c>
      <c r="I4">
        <v>18.96380848376214</v>
      </c>
      <c r="J4">
        <v>0.56612190252910422</v>
      </c>
      <c r="K4">
        <v>55.036116873619548</v>
      </c>
      <c r="L4">
        <v>0.87367465541977241</v>
      </c>
    </row>
    <row r="5" spans="2:12" x14ac:dyDescent="0.2">
      <c r="B5" t="s">
        <v>2</v>
      </c>
      <c r="C5">
        <v>27.624537681084021</v>
      </c>
      <c r="D5">
        <v>1.0489255712473022</v>
      </c>
      <c r="E5">
        <v>16.683490880825161</v>
      </c>
      <c r="F5">
        <v>0.80936198933061909</v>
      </c>
      <c r="G5">
        <v>15.53312144707813</v>
      </c>
      <c r="H5">
        <v>0.95395532625391433</v>
      </c>
      <c r="I5">
        <v>16.374303726093409</v>
      </c>
      <c r="J5">
        <v>0.80432700209491137</v>
      </c>
      <c r="K5">
        <v>23.784546264919278</v>
      </c>
      <c r="L5">
        <v>1.2935174963727969</v>
      </c>
    </row>
    <row r="6" spans="2:12" x14ac:dyDescent="0.2">
      <c r="B6" t="s">
        <v>3</v>
      </c>
      <c r="C6">
        <v>9.1569715188719378</v>
      </c>
      <c r="D6">
        <v>0.39999600291560861</v>
      </c>
      <c r="E6">
        <v>7.5843099008310668</v>
      </c>
      <c r="F6">
        <v>0.33174808228836944</v>
      </c>
      <c r="G6">
        <v>12.18061346339945</v>
      </c>
      <c r="H6">
        <v>0.45065929954718181</v>
      </c>
      <c r="I6">
        <v>23.983437343251001</v>
      </c>
      <c r="J6">
        <v>0.56395607297675654</v>
      </c>
      <c r="K6">
        <v>47.094667773646528</v>
      </c>
      <c r="L6">
        <v>0.84753757139527108</v>
      </c>
    </row>
    <row r="7" spans="2:12" x14ac:dyDescent="0.2">
      <c r="B7" t="s">
        <v>4</v>
      </c>
      <c r="C7">
        <v>10.862994360097881</v>
      </c>
      <c r="D7">
        <v>0.6404025282176512</v>
      </c>
      <c r="E7">
        <v>8.0209697780159761</v>
      </c>
      <c r="F7">
        <v>0.47849852019234301</v>
      </c>
      <c r="G7">
        <v>10.731647350548149</v>
      </c>
      <c r="H7">
        <v>0.71317951089786435</v>
      </c>
      <c r="I7">
        <v>19.101226271477849</v>
      </c>
      <c r="J7">
        <v>0.7350545386771925</v>
      </c>
      <c r="K7">
        <v>51.283162239860147</v>
      </c>
      <c r="L7">
        <v>1.1108438356828618</v>
      </c>
    </row>
    <row r="8" spans="2:12" x14ac:dyDescent="0.2">
      <c r="B8" t="s">
        <v>5</v>
      </c>
      <c r="C8">
        <v>29.704295132242599</v>
      </c>
      <c r="D8">
        <v>0.79406283845843006</v>
      </c>
      <c r="E8">
        <v>14.04198038454612</v>
      </c>
      <c r="F8">
        <v>0.50608816382551669</v>
      </c>
      <c r="G8">
        <v>17.29455807647247</v>
      </c>
      <c r="H8">
        <v>0.50440480874612759</v>
      </c>
      <c r="I8">
        <v>17.015366262498478</v>
      </c>
      <c r="J8">
        <v>0.57255936987807265</v>
      </c>
      <c r="K8">
        <v>21.943800144240321</v>
      </c>
      <c r="L8">
        <v>0.67045258974413213</v>
      </c>
    </row>
    <row r="9" spans="2:12" x14ac:dyDescent="0.2">
      <c r="B9" t="s">
        <v>6</v>
      </c>
      <c r="C9">
        <v>5.4021001509099138</v>
      </c>
      <c r="D9">
        <v>0.55986479574945258</v>
      </c>
      <c r="E9">
        <v>8.3704334170620296</v>
      </c>
      <c r="F9">
        <v>0.70789339548558783</v>
      </c>
      <c r="G9">
        <v>9.344744933765643</v>
      </c>
      <c r="H9">
        <v>0.60518287101500789</v>
      </c>
      <c r="I9">
        <v>19.38982026821952</v>
      </c>
      <c r="J9">
        <v>0.7247693404843164</v>
      </c>
      <c r="K9">
        <v>57.492901230042889</v>
      </c>
      <c r="L9">
        <v>1.5658870327034811</v>
      </c>
    </row>
    <row r="10" spans="2:12" x14ac:dyDescent="0.2">
      <c r="B10" t="s">
        <v>7</v>
      </c>
      <c r="C10">
        <v>28.500096658378109</v>
      </c>
      <c r="D10">
        <v>0.93394430248453308</v>
      </c>
      <c r="E10">
        <v>18.30163713021954</v>
      </c>
      <c r="F10">
        <v>0.49476962166634275</v>
      </c>
      <c r="G10">
        <v>20.86502492849214</v>
      </c>
      <c r="H10">
        <v>0.6424570821402894</v>
      </c>
      <c r="I10">
        <v>19.465096372975609</v>
      </c>
      <c r="J10">
        <v>0.52259382475765748</v>
      </c>
      <c r="K10">
        <v>12.8681449099346</v>
      </c>
      <c r="L10">
        <v>0.72199064629663134</v>
      </c>
    </row>
    <row r="11" spans="2:12" x14ac:dyDescent="0.2">
      <c r="B11" t="s">
        <v>8</v>
      </c>
      <c r="C11">
        <v>5.8282572212075916</v>
      </c>
      <c r="D11">
        <v>0.32839445180553473</v>
      </c>
      <c r="E11">
        <v>5.0824657641736168</v>
      </c>
      <c r="F11">
        <v>0.27678052195522662</v>
      </c>
      <c r="G11">
        <v>9.4603780280613883</v>
      </c>
      <c r="H11">
        <v>0.40662283075105737</v>
      </c>
      <c r="I11">
        <v>23.984605113886669</v>
      </c>
      <c r="J11">
        <v>0.58405239356637373</v>
      </c>
      <c r="K11">
        <v>55.644293872670737</v>
      </c>
      <c r="L11">
        <v>0.82195153161890788</v>
      </c>
    </row>
    <row r="12" spans="2:12" x14ac:dyDescent="0.2">
      <c r="B12" t="s">
        <v>9</v>
      </c>
      <c r="C12">
        <v>21.05421045488298</v>
      </c>
      <c r="D12">
        <v>1.2387536532516135</v>
      </c>
      <c r="E12">
        <v>14.91671142596344</v>
      </c>
      <c r="F12">
        <v>0.67641715015683423</v>
      </c>
      <c r="G12">
        <v>15.632402310464821</v>
      </c>
      <c r="H12">
        <v>0.67705517605068899</v>
      </c>
      <c r="I12">
        <v>17.160172939948058</v>
      </c>
      <c r="J12">
        <v>0.59968975908816091</v>
      </c>
      <c r="K12">
        <v>31.236502868740711</v>
      </c>
      <c r="L12">
        <v>1.3796063062307684</v>
      </c>
    </row>
    <row r="13" spans="2:12" x14ac:dyDescent="0.2">
      <c r="B13" t="s">
        <v>10</v>
      </c>
      <c r="C13">
        <v>4.8763282905783907</v>
      </c>
      <c r="D13">
        <v>0.42396211870615041</v>
      </c>
      <c r="E13">
        <v>7.2333831939269864</v>
      </c>
      <c r="F13">
        <v>0.49444682636547888</v>
      </c>
      <c r="G13">
        <v>11.37760531345897</v>
      </c>
      <c r="H13">
        <v>0.65836455742845912</v>
      </c>
      <c r="I13">
        <v>26.83782800275257</v>
      </c>
      <c r="J13">
        <v>0.84418776157824449</v>
      </c>
      <c r="K13">
        <v>49.674855199283087</v>
      </c>
      <c r="L13">
        <v>1.316709006800675</v>
      </c>
    </row>
    <row r="14" spans="2:12" x14ac:dyDescent="0.2">
      <c r="B14" t="s">
        <v>11</v>
      </c>
      <c r="C14">
        <v>12.56345997286307</v>
      </c>
      <c r="D14">
        <v>0.80344198268780032</v>
      </c>
      <c r="E14">
        <v>11.301380595555271</v>
      </c>
      <c r="F14">
        <v>0.57564911273018637</v>
      </c>
      <c r="G14">
        <v>15.8943861181437</v>
      </c>
      <c r="H14">
        <v>0.61375322991644443</v>
      </c>
      <c r="I14">
        <v>31.862179507241379</v>
      </c>
      <c r="J14">
        <v>1.0592641927789628</v>
      </c>
      <c r="K14">
        <v>28.378593806196591</v>
      </c>
      <c r="L14">
        <v>1.0366632176288189</v>
      </c>
    </row>
    <row r="15" spans="2:12" x14ac:dyDescent="0.2">
      <c r="B15" t="s">
        <v>12</v>
      </c>
      <c r="C15">
        <v>27.282302479847178</v>
      </c>
      <c r="D15">
        <v>1.3293187868976142</v>
      </c>
      <c r="E15">
        <v>13.40603679687147</v>
      </c>
      <c r="F15">
        <v>0.75558830468645299</v>
      </c>
      <c r="G15">
        <v>18.601488569791432</v>
      </c>
      <c r="H15">
        <v>1.0058200236124448</v>
      </c>
      <c r="I15">
        <v>17.011153116951672</v>
      </c>
      <c r="J15">
        <v>0.82045263155885995</v>
      </c>
      <c r="K15">
        <v>23.69901903653826</v>
      </c>
      <c r="L15">
        <v>1.4741337957652449</v>
      </c>
    </row>
    <row r="16" spans="2:12" x14ac:dyDescent="0.2">
      <c r="B16" t="s">
        <v>13</v>
      </c>
      <c r="C16">
        <v>2.6544575731482078</v>
      </c>
      <c r="D16">
        <v>0.39186364098169918</v>
      </c>
      <c r="E16">
        <v>3.761989437952356</v>
      </c>
      <c r="F16">
        <v>0.38879130798619349</v>
      </c>
      <c r="G16">
        <v>10.231060481995129</v>
      </c>
      <c r="H16">
        <v>0.71562821641737895</v>
      </c>
      <c r="I16">
        <v>23.888133087080501</v>
      </c>
      <c r="J16">
        <v>0.96401379028101153</v>
      </c>
      <c r="K16">
        <v>59.464359419823808</v>
      </c>
      <c r="L16">
        <v>1.3354012010390175</v>
      </c>
    </row>
    <row r="17" spans="2:12" x14ac:dyDescent="0.2">
      <c r="B17" t="s">
        <v>14</v>
      </c>
      <c r="C17">
        <v>6.1545410802905778</v>
      </c>
      <c r="D17">
        <v>0.47938185550287071</v>
      </c>
      <c r="E17">
        <v>4.8364148317483018</v>
      </c>
      <c r="F17">
        <v>0.47084725649324427</v>
      </c>
      <c r="G17">
        <v>7.6248833321276539</v>
      </c>
      <c r="H17">
        <v>0.59739132746405366</v>
      </c>
      <c r="I17">
        <v>17.76522600966064</v>
      </c>
      <c r="J17">
        <v>0.75556560961112595</v>
      </c>
      <c r="K17">
        <v>63.618934746172819</v>
      </c>
      <c r="L17">
        <v>1.2370841618475308</v>
      </c>
    </row>
    <row r="18" spans="2:12" x14ac:dyDescent="0.2">
      <c r="B18" t="s">
        <v>15</v>
      </c>
      <c r="C18">
        <v>10.981215615785869</v>
      </c>
      <c r="D18">
        <v>0.85229862395795442</v>
      </c>
      <c r="E18">
        <v>9.5507530392159676</v>
      </c>
      <c r="F18">
        <v>0.65475089872668868</v>
      </c>
      <c r="G18">
        <v>15.953189627057281</v>
      </c>
      <c r="H18">
        <v>0.66510313823637102</v>
      </c>
      <c r="I18">
        <v>24.726103217161981</v>
      </c>
      <c r="J18">
        <v>0.85016466368716859</v>
      </c>
      <c r="K18">
        <v>38.788738500778898</v>
      </c>
      <c r="L18">
        <v>1.2223413758271577</v>
      </c>
    </row>
    <row r="19" spans="2:12" x14ac:dyDescent="0.2">
      <c r="B19" t="s">
        <v>16</v>
      </c>
      <c r="C19">
        <v>12.26049026920958</v>
      </c>
      <c r="D19">
        <v>0.55196247008522592</v>
      </c>
      <c r="E19">
        <v>9.270032348701724</v>
      </c>
      <c r="F19">
        <v>0.4344475930789759</v>
      </c>
      <c r="G19">
        <v>15.592746976605669</v>
      </c>
      <c r="H19">
        <v>0.53053461695077353</v>
      </c>
      <c r="I19">
        <v>21.11595278743934</v>
      </c>
      <c r="J19">
        <v>0.56047550743776386</v>
      </c>
      <c r="K19">
        <v>41.760777618043683</v>
      </c>
      <c r="L19">
        <v>0.82108532889757602</v>
      </c>
    </row>
    <row r="20" spans="2:12" x14ac:dyDescent="0.2">
      <c r="B20" t="s">
        <v>17</v>
      </c>
      <c r="C20">
        <v>1.015010489214307</v>
      </c>
      <c r="D20">
        <v>0.20527480089092445</v>
      </c>
      <c r="E20">
        <v>1.4768005420284731</v>
      </c>
      <c r="F20">
        <v>0.19524939369560801</v>
      </c>
      <c r="G20">
        <v>5.706720430139316</v>
      </c>
      <c r="H20">
        <v>0.47477206343610223</v>
      </c>
      <c r="I20">
        <v>28.10750865554148</v>
      </c>
      <c r="J20">
        <v>0.91756414876808878</v>
      </c>
      <c r="K20">
        <v>63.693959883076417</v>
      </c>
      <c r="L20">
        <v>1.09726417784454</v>
      </c>
    </row>
    <row r="21" spans="2:12" x14ac:dyDescent="0.2">
      <c r="B21" t="s">
        <v>18</v>
      </c>
      <c r="C21">
        <v>7.856553858637727</v>
      </c>
      <c r="D21">
        <v>0.47153244396361949</v>
      </c>
      <c r="E21">
        <v>11.07526529234408</v>
      </c>
      <c r="F21">
        <v>0.66135443416358686</v>
      </c>
      <c r="G21">
        <v>19.817662445112258</v>
      </c>
      <c r="H21">
        <v>0.71011096468034163</v>
      </c>
      <c r="I21">
        <v>27.809381992957359</v>
      </c>
      <c r="J21">
        <v>0.86262626516577112</v>
      </c>
      <c r="K21">
        <v>33.441136410948573</v>
      </c>
      <c r="L21">
        <v>1.0246247215318838</v>
      </c>
    </row>
    <row r="22" spans="2:12" x14ac:dyDescent="0.2">
      <c r="B22" t="s">
        <v>19</v>
      </c>
      <c r="C22">
        <v>10.47262577029422</v>
      </c>
      <c r="D22">
        <v>0.62283017778864924</v>
      </c>
      <c r="E22">
        <v>8.7083300374863093</v>
      </c>
      <c r="F22">
        <v>0.6586432698849688</v>
      </c>
      <c r="G22">
        <v>11.92844018028306</v>
      </c>
      <c r="H22">
        <v>0.57219123233658953</v>
      </c>
      <c r="I22">
        <v>24.541734032713439</v>
      </c>
      <c r="J22">
        <v>0.83738052987576483</v>
      </c>
      <c r="K22">
        <v>44.348869979222982</v>
      </c>
      <c r="L22">
        <v>1.2496923846270831</v>
      </c>
    </row>
    <row r="23" spans="2:12" x14ac:dyDescent="0.2">
      <c r="B23" t="s">
        <v>20</v>
      </c>
      <c r="C23">
        <v>11.28301268737637</v>
      </c>
      <c r="D23">
        <v>0.54624590518533134</v>
      </c>
      <c r="E23">
        <v>10.904308895493189</v>
      </c>
      <c r="F23">
        <v>0.5717291711080067</v>
      </c>
      <c r="G23">
        <v>14.84972226899623</v>
      </c>
      <c r="H23">
        <v>0.68230639391443992</v>
      </c>
      <c r="I23">
        <v>27.093247135441299</v>
      </c>
      <c r="J23">
        <v>0.76134753788677079</v>
      </c>
      <c r="K23">
        <v>35.869709012692923</v>
      </c>
      <c r="L23">
        <v>1.1289921474954545</v>
      </c>
    </row>
    <row r="24" spans="2:12" x14ac:dyDescent="0.2">
      <c r="B24" t="s">
        <v>21</v>
      </c>
      <c r="C24">
        <v>18.36476139100046</v>
      </c>
      <c r="D24">
        <v>0.87879333951992245</v>
      </c>
      <c r="E24">
        <v>17.4404982225422</v>
      </c>
      <c r="F24">
        <v>0.67686195070651844</v>
      </c>
      <c r="G24">
        <v>18.087542250657592</v>
      </c>
      <c r="H24">
        <v>0.57411308472941391</v>
      </c>
      <c r="I24">
        <v>22.74302867673471</v>
      </c>
      <c r="J24">
        <v>0.88770603644542934</v>
      </c>
      <c r="K24">
        <v>23.364169459065032</v>
      </c>
      <c r="L24">
        <v>0.80727808004839263</v>
      </c>
    </row>
    <row r="25" spans="2:12" x14ac:dyDescent="0.2">
      <c r="B25" t="s">
        <v>22</v>
      </c>
      <c r="C25">
        <v>31.74132493563901</v>
      </c>
      <c r="D25">
        <v>0.92104699122551925</v>
      </c>
      <c r="E25">
        <v>11.140158578617321</v>
      </c>
      <c r="F25">
        <v>0.57384975747451639</v>
      </c>
      <c r="G25">
        <v>13.17978893441153</v>
      </c>
      <c r="H25">
        <v>0.60694852067880678</v>
      </c>
      <c r="I25">
        <v>15.494672248511449</v>
      </c>
      <c r="J25">
        <v>0.68199238711941101</v>
      </c>
      <c r="K25">
        <v>28.444055302820679</v>
      </c>
      <c r="L25">
        <v>1.0369858079030141</v>
      </c>
    </row>
    <row r="26" spans="2:12" x14ac:dyDescent="0.2">
      <c r="B26" t="s">
        <v>23</v>
      </c>
      <c r="C26">
        <v>1.413871266602611</v>
      </c>
      <c r="D26">
        <v>0.20403188647958337</v>
      </c>
      <c r="E26">
        <v>2.162334746285568</v>
      </c>
      <c r="F26">
        <v>0.29689532014264935</v>
      </c>
      <c r="G26">
        <v>5.5690213538289086</v>
      </c>
      <c r="H26">
        <v>0.41033935209470696</v>
      </c>
      <c r="I26">
        <v>18.894167195912331</v>
      </c>
      <c r="J26">
        <v>0.86296093351044123</v>
      </c>
      <c r="K26">
        <v>71.960605437370589</v>
      </c>
      <c r="L26">
        <v>1.1028368345508193</v>
      </c>
    </row>
    <row r="27" spans="2:12" x14ac:dyDescent="0.2">
      <c r="B27" t="s">
        <v>24</v>
      </c>
      <c r="C27">
        <v>5.3729526804753913</v>
      </c>
      <c r="D27">
        <v>0.44173749210929242</v>
      </c>
      <c r="E27">
        <v>7.1967845795991066</v>
      </c>
      <c r="F27">
        <v>0.52514611592755533</v>
      </c>
      <c r="G27">
        <v>10.70672524072034</v>
      </c>
      <c r="H27">
        <v>0.72080668265385572</v>
      </c>
      <c r="I27">
        <v>23.903236520362341</v>
      </c>
      <c r="J27">
        <v>0.86525142197969762</v>
      </c>
      <c r="K27">
        <v>52.820300978842823</v>
      </c>
      <c r="L27">
        <v>1.3754777941242979</v>
      </c>
    </row>
    <row r="28" spans="2:12" x14ac:dyDescent="0.2">
      <c r="B28" t="s">
        <v>25</v>
      </c>
      <c r="C28">
        <v>8.5610811180655269</v>
      </c>
      <c r="D28">
        <v>0.88380197695283502</v>
      </c>
      <c r="E28">
        <v>11.485706996574891</v>
      </c>
      <c r="F28">
        <v>0.792823735959579</v>
      </c>
      <c r="G28">
        <v>16.797891672597711</v>
      </c>
      <c r="H28">
        <v>0.84459850552338545</v>
      </c>
      <c r="I28">
        <v>43.545966033416668</v>
      </c>
      <c r="J28">
        <v>1.370749189352352</v>
      </c>
      <c r="K28">
        <v>19.60935417934521</v>
      </c>
      <c r="L28">
        <v>1.0842949128637944</v>
      </c>
    </row>
    <row r="29" spans="2:12" x14ac:dyDescent="0.2">
      <c r="B29" t="s">
        <v>26</v>
      </c>
      <c r="C29">
        <v>11.76217761072431</v>
      </c>
      <c r="D29">
        <v>0.69765386563518605</v>
      </c>
      <c r="E29">
        <v>11.421163965688031</v>
      </c>
      <c r="F29">
        <v>0.65654955345173538</v>
      </c>
      <c r="G29">
        <v>15.079863338786369</v>
      </c>
      <c r="H29">
        <v>0.61247800389279339</v>
      </c>
      <c r="I29">
        <v>23.782840872370951</v>
      </c>
      <c r="J29">
        <v>0.79067275833675044</v>
      </c>
      <c r="K29">
        <v>37.95395421243034</v>
      </c>
      <c r="L29">
        <v>1.114835576039541</v>
      </c>
    </row>
    <row r="30" spans="2:12" x14ac:dyDescent="0.2">
      <c r="B30" t="s">
        <v>27</v>
      </c>
      <c r="C30">
        <v>53.027882720704383</v>
      </c>
      <c r="D30">
        <v>0.9946347905683155</v>
      </c>
      <c r="E30">
        <v>15.00288495969737</v>
      </c>
      <c r="F30">
        <v>0.81865559168757729</v>
      </c>
      <c r="G30">
        <v>14.140096899620771</v>
      </c>
      <c r="H30">
        <v>0.71696001124783937</v>
      </c>
      <c r="I30">
        <v>9.5858354623608797</v>
      </c>
      <c r="J30">
        <v>0.62632947246838</v>
      </c>
      <c r="K30">
        <v>8.2432999576165926</v>
      </c>
      <c r="L30">
        <v>0.56431617498227016</v>
      </c>
    </row>
    <row r="31" spans="2:12" x14ac:dyDescent="0.2">
      <c r="B31" t="s">
        <v>28</v>
      </c>
      <c r="C31">
        <v>16.350817331089541</v>
      </c>
      <c r="D31">
        <v>1.2128311046549145</v>
      </c>
      <c r="E31">
        <v>6.8235408449885151</v>
      </c>
      <c r="F31">
        <v>0.53011763265395162</v>
      </c>
      <c r="G31">
        <v>9.1734782800509151</v>
      </c>
      <c r="H31">
        <v>0.61410793578423628</v>
      </c>
      <c r="I31">
        <v>13.782369379820731</v>
      </c>
      <c r="J31">
        <v>0.70569942064500046</v>
      </c>
      <c r="K31">
        <v>53.869794164050298</v>
      </c>
      <c r="L31">
        <v>1.3291928583032218</v>
      </c>
    </row>
    <row r="32" spans="2:12" x14ac:dyDescent="0.2">
      <c r="B32" t="s">
        <v>29</v>
      </c>
      <c r="C32">
        <v>19.54151862891738</v>
      </c>
      <c r="D32">
        <v>0.62577744206777564</v>
      </c>
      <c r="E32">
        <v>11.600082521956979</v>
      </c>
      <c r="F32">
        <v>0.35473825501200207</v>
      </c>
      <c r="G32">
        <v>14.12450081358589</v>
      </c>
      <c r="H32">
        <v>0.39613950833574785</v>
      </c>
      <c r="I32">
        <v>17.91250984445233</v>
      </c>
      <c r="J32">
        <v>0.41636369375543975</v>
      </c>
      <c r="K32">
        <v>36.821388191087429</v>
      </c>
      <c r="L32">
        <v>0.82933102327653907</v>
      </c>
    </row>
    <row r="33" spans="2:12" x14ac:dyDescent="0.2">
      <c r="B33" t="s">
        <v>30</v>
      </c>
      <c r="C33">
        <v>9.2232639438068222</v>
      </c>
      <c r="D33">
        <v>0.47496447666626923</v>
      </c>
      <c r="E33">
        <v>7.4598542691302674</v>
      </c>
      <c r="F33">
        <v>0.53224319050440061</v>
      </c>
      <c r="G33">
        <v>6.5508343751562954</v>
      </c>
      <c r="H33">
        <v>0.40786623119683668</v>
      </c>
      <c r="I33">
        <v>16.480982977035652</v>
      </c>
      <c r="J33">
        <v>0.6611065013772206</v>
      </c>
      <c r="K33">
        <v>60.285064434870982</v>
      </c>
      <c r="L33">
        <v>1.1025037970840907</v>
      </c>
    </row>
    <row r="34" spans="2:12" x14ac:dyDescent="0.2">
      <c r="B34" t="s">
        <v>31</v>
      </c>
      <c r="C34">
        <v>1.5999667422249479</v>
      </c>
      <c r="D34">
        <v>0.2042731288936703</v>
      </c>
      <c r="E34">
        <v>1.5223454880507019</v>
      </c>
      <c r="F34">
        <v>0.24362527350521121</v>
      </c>
      <c r="G34">
        <v>3.7984985075842612</v>
      </c>
      <c r="H34">
        <v>0.37544485246670295</v>
      </c>
      <c r="I34">
        <v>24.02760846470974</v>
      </c>
      <c r="J34">
        <v>0.91984010490123624</v>
      </c>
      <c r="K34">
        <v>69.051580797430361</v>
      </c>
      <c r="L34">
        <v>1.2155066487759849</v>
      </c>
    </row>
    <row r="35" spans="2:12" x14ac:dyDescent="0.2">
      <c r="B35" t="s">
        <v>32</v>
      </c>
      <c r="C35">
        <v>6.92127033497444</v>
      </c>
      <c r="D35">
        <v>0.57245634267820411</v>
      </c>
      <c r="E35">
        <v>8.4107009303157572</v>
      </c>
      <c r="F35">
        <v>0.57067858260290927</v>
      </c>
      <c r="G35">
        <v>11.503737647089361</v>
      </c>
      <c r="H35">
        <v>0.66288054952428499</v>
      </c>
      <c r="I35">
        <v>25.390416083822299</v>
      </c>
      <c r="J35">
        <v>0.974087895972925</v>
      </c>
      <c r="K35">
        <v>47.773875003798132</v>
      </c>
      <c r="L35">
        <v>1.5868441383288487</v>
      </c>
    </row>
    <row r="36" spans="2:12" x14ac:dyDescent="0.2">
      <c r="B36" t="s">
        <v>33</v>
      </c>
      <c r="C36">
        <v>0.92826312699784952</v>
      </c>
      <c r="D36">
        <v>0.18307651218887971</v>
      </c>
      <c r="E36">
        <v>2.6734253545791269</v>
      </c>
      <c r="F36">
        <v>0.36998486105663853</v>
      </c>
      <c r="G36">
        <v>6.4859183065255523</v>
      </c>
      <c r="H36">
        <v>0.54885123653617218</v>
      </c>
      <c r="I36">
        <v>20.927304300777671</v>
      </c>
      <c r="J36">
        <v>0.8066972697322794</v>
      </c>
      <c r="K36">
        <v>68.985088911119803</v>
      </c>
      <c r="L36">
        <v>1.3470938222669309</v>
      </c>
    </row>
    <row r="37" spans="2:12" x14ac:dyDescent="0.2">
      <c r="B37" t="s">
        <v>34</v>
      </c>
      <c r="C37">
        <v>16.246125034582061</v>
      </c>
      <c r="D37">
        <v>2.4940331790072885</v>
      </c>
      <c r="E37">
        <v>9.5175535046712412</v>
      </c>
      <c r="F37">
        <v>1.9975160189619692</v>
      </c>
      <c r="G37">
        <v>9.756613156083958</v>
      </c>
      <c r="H37">
        <v>2.2051565657080077</v>
      </c>
      <c r="I37">
        <v>13.771065506127821</v>
      </c>
      <c r="J37">
        <v>2.5666108691591272</v>
      </c>
      <c r="K37">
        <v>50.708642798534903</v>
      </c>
      <c r="L37">
        <v>3.5648716327328347</v>
      </c>
    </row>
    <row r="38" spans="2:12" x14ac:dyDescent="0.2">
      <c r="B38" t="s">
        <v>35</v>
      </c>
      <c r="C38">
        <v>15.09496227991588</v>
      </c>
      <c r="D38">
        <v>0.93444712526981633</v>
      </c>
      <c r="E38">
        <v>13.41153518338753</v>
      </c>
      <c r="F38">
        <v>0.70551189360299327</v>
      </c>
      <c r="G38">
        <v>15.52846857430176</v>
      </c>
      <c r="H38">
        <v>0.67167177588392635</v>
      </c>
      <c r="I38">
        <v>20.88013537375129</v>
      </c>
      <c r="J38">
        <v>0.69824549404478042</v>
      </c>
      <c r="K38">
        <v>35.084898588643533</v>
      </c>
      <c r="L38">
        <v>1.3387946092981244</v>
      </c>
    </row>
    <row r="39" spans="2:12" x14ac:dyDescent="0.2">
      <c r="B39" t="s">
        <v>36</v>
      </c>
      <c r="C39">
        <v>27.803413744181022</v>
      </c>
      <c r="D39">
        <v>0.7325239979977215</v>
      </c>
      <c r="E39">
        <v>13.93533067932035</v>
      </c>
      <c r="F39">
        <v>0.60392272183207629</v>
      </c>
      <c r="G39">
        <v>15.98133372654817</v>
      </c>
      <c r="H39">
        <v>0.6128534298758328</v>
      </c>
      <c r="I39">
        <v>14.580241486970669</v>
      </c>
      <c r="J39">
        <v>0.57201374552464168</v>
      </c>
      <c r="K39">
        <v>27.69968036297978</v>
      </c>
      <c r="L39">
        <v>0.69803843391486142</v>
      </c>
    </row>
    <row r="40" spans="2:12" x14ac:dyDescent="0.2">
      <c r="B40" t="s">
        <v>37</v>
      </c>
      <c r="C40">
        <v>3.2750938413120809</v>
      </c>
      <c r="D40">
        <v>0.41085992138086297</v>
      </c>
      <c r="E40">
        <v>4.221370954643314</v>
      </c>
      <c r="F40">
        <v>0.51167824629644765</v>
      </c>
      <c r="G40">
        <v>11.978812902816919</v>
      </c>
      <c r="H40">
        <v>0.83477098264231753</v>
      </c>
      <c r="I40">
        <v>31.464308686608831</v>
      </c>
      <c r="J40">
        <v>1.2580005130155587</v>
      </c>
      <c r="K40">
        <v>49.060413614618859</v>
      </c>
      <c r="L40">
        <v>1.4892189407978358</v>
      </c>
    </row>
    <row r="41" spans="2:12" x14ac:dyDescent="0.2">
      <c r="B41" t="s">
        <v>38</v>
      </c>
      <c r="C41">
        <v>1.2640694874876111</v>
      </c>
      <c r="D41">
        <v>0.17661820055598812</v>
      </c>
      <c r="E41">
        <v>2.0628366082954011</v>
      </c>
      <c r="F41">
        <v>0.1924314451364191</v>
      </c>
      <c r="G41">
        <v>6.7159910043494264</v>
      </c>
      <c r="H41">
        <v>0.44830680964458824</v>
      </c>
      <c r="I41">
        <v>17.614800961724079</v>
      </c>
      <c r="J41">
        <v>0.6361855956670045</v>
      </c>
      <c r="K41">
        <v>72.342301938143478</v>
      </c>
      <c r="L41">
        <v>0.77015632604124729</v>
      </c>
    </row>
    <row r="42" spans="2:12" x14ac:dyDescent="0.2">
      <c r="B42" t="s">
        <v>39</v>
      </c>
      <c r="C42">
        <v>8.9966721214002252</v>
      </c>
      <c r="D42">
        <v>0.33113798545141682</v>
      </c>
      <c r="E42">
        <v>14.11632455570817</v>
      </c>
      <c r="F42">
        <v>0.33651632562244094</v>
      </c>
      <c r="G42">
        <v>18.562956525251838</v>
      </c>
      <c r="H42">
        <v>0.35941600106258698</v>
      </c>
      <c r="I42">
        <v>28.275471637275739</v>
      </c>
      <c r="J42">
        <v>0.43208547641786482</v>
      </c>
      <c r="K42">
        <v>30.04857516036401</v>
      </c>
      <c r="L42">
        <v>0.52815267029045976</v>
      </c>
    </row>
    <row r="43" spans="2:12" x14ac:dyDescent="0.2">
      <c r="B43" t="s">
        <v>40</v>
      </c>
      <c r="C43">
        <v>3.8661664418338022</v>
      </c>
      <c r="D43">
        <v>0.35127195267299388</v>
      </c>
      <c r="E43">
        <v>5.9592293469295523</v>
      </c>
      <c r="F43">
        <v>0.42384328088676315</v>
      </c>
      <c r="G43">
        <v>8.2315824188477187</v>
      </c>
      <c r="H43">
        <v>0.58231046056790736</v>
      </c>
      <c r="I43">
        <v>22.416546513695579</v>
      </c>
      <c r="J43">
        <v>0.84766271880162614</v>
      </c>
      <c r="K43">
        <v>59.526475278693347</v>
      </c>
      <c r="L43">
        <v>0.96154372835079771</v>
      </c>
    </row>
    <row r="44" spans="2:12" x14ac:dyDescent="0.2">
      <c r="B44" t="s">
        <v>41</v>
      </c>
      <c r="C44">
        <v>9.0868045064287699</v>
      </c>
      <c r="D44">
        <v>0.56532471698807008</v>
      </c>
      <c r="E44">
        <v>11.036896721698371</v>
      </c>
      <c r="F44">
        <v>0.73794266816933607</v>
      </c>
      <c r="G44">
        <v>14.063607338840759</v>
      </c>
      <c r="H44">
        <v>0.66341779594143957</v>
      </c>
      <c r="I44">
        <v>30.086323629878681</v>
      </c>
      <c r="J44">
        <v>1.0578825641960232</v>
      </c>
      <c r="K44">
        <v>35.726367803153423</v>
      </c>
      <c r="L44">
        <v>1.3689204692681438</v>
      </c>
    </row>
    <row r="45" spans="2:12" x14ac:dyDescent="0.2">
      <c r="B45" t="s">
        <v>42</v>
      </c>
      <c r="C45">
        <v>10.20204557527156</v>
      </c>
      <c r="D45">
        <v>0.94736621607139804</v>
      </c>
      <c r="E45">
        <v>5.3808845762731554</v>
      </c>
      <c r="F45">
        <v>0.68644431961952623</v>
      </c>
      <c r="G45">
        <v>12.29790304591946</v>
      </c>
      <c r="H45">
        <v>0.69547124459093246</v>
      </c>
      <c r="I45">
        <v>29.635174226977838</v>
      </c>
      <c r="J45">
        <v>1.1473734557277311</v>
      </c>
      <c r="K45">
        <v>42.483992575557991</v>
      </c>
      <c r="L45">
        <v>1.5528440387701614</v>
      </c>
    </row>
    <row r="46" spans="2:12" x14ac:dyDescent="0.2">
      <c r="B46" t="s">
        <v>43</v>
      </c>
      <c r="C46">
        <v>0</v>
      </c>
      <c r="E46">
        <v>0</v>
      </c>
      <c r="G46">
        <v>0</v>
      </c>
      <c r="I46">
        <v>0</v>
      </c>
      <c r="K46">
        <v>0</v>
      </c>
    </row>
    <row r="47" spans="2:12" x14ac:dyDescent="0.2">
      <c r="B47" t="s">
        <v>44</v>
      </c>
      <c r="C47">
        <v>12.99477828102647</v>
      </c>
      <c r="D47">
        <v>0.92765785040340187</v>
      </c>
      <c r="E47">
        <v>9.5493193949586974</v>
      </c>
      <c r="F47">
        <v>0.56709026618088232</v>
      </c>
      <c r="G47">
        <v>14.41884562424001</v>
      </c>
      <c r="H47">
        <v>0.66279685923845733</v>
      </c>
      <c r="I47">
        <v>26.386860080835699</v>
      </c>
      <c r="J47">
        <v>0.79709583017470109</v>
      </c>
      <c r="K47">
        <v>36.650196618939113</v>
      </c>
      <c r="L47">
        <v>1.2002065056331075</v>
      </c>
    </row>
    <row r="48" spans="2:12" x14ac:dyDescent="0.2">
      <c r="B48" t="s">
        <v>45</v>
      </c>
      <c r="C48">
        <v>7.1258133613789116</v>
      </c>
      <c r="D48">
        <v>0.5730361549795171</v>
      </c>
      <c r="E48">
        <v>13.78796450245842</v>
      </c>
      <c r="F48">
        <v>0.74608469250489262</v>
      </c>
      <c r="G48">
        <v>16.035565572157061</v>
      </c>
      <c r="H48">
        <v>0.73097030112880601</v>
      </c>
      <c r="I48">
        <v>27.613875901760181</v>
      </c>
      <c r="J48">
        <v>0.87267808239574807</v>
      </c>
      <c r="K48">
        <v>35.436780662245411</v>
      </c>
      <c r="L48">
        <v>1.2196871502827988</v>
      </c>
    </row>
    <row r="49" spans="2:12" x14ac:dyDescent="0.2">
      <c r="B49" t="s">
        <v>46</v>
      </c>
      <c r="C49">
        <v>19.95026073303821</v>
      </c>
      <c r="D49">
        <v>0.96701791704059736</v>
      </c>
      <c r="E49">
        <v>20.184042485713981</v>
      </c>
      <c r="F49">
        <v>0.78939086168740513</v>
      </c>
      <c r="G49">
        <v>23.171518513064719</v>
      </c>
      <c r="H49">
        <v>0.77942882374156985</v>
      </c>
      <c r="I49">
        <v>20.911082615501591</v>
      </c>
      <c r="J49">
        <v>0.85355812044256862</v>
      </c>
      <c r="K49">
        <v>15.78309565268151</v>
      </c>
      <c r="L49">
        <v>0.94910192266951288</v>
      </c>
    </row>
    <row r="50" spans="2:12" x14ac:dyDescent="0.2">
      <c r="B50" t="s">
        <v>47</v>
      </c>
      <c r="C50">
        <v>16.788708025612589</v>
      </c>
      <c r="D50">
        <v>0.89792097169581142</v>
      </c>
      <c r="E50">
        <v>14.39031487749128</v>
      </c>
      <c r="F50">
        <v>0.70280469339038321</v>
      </c>
      <c r="G50">
        <v>20.061424306686039</v>
      </c>
      <c r="H50">
        <v>0.74854891359449571</v>
      </c>
      <c r="I50">
        <v>24.273533597547988</v>
      </c>
      <c r="J50">
        <v>0.77296919218604665</v>
      </c>
      <c r="K50">
        <v>24.486019192662109</v>
      </c>
      <c r="L50">
        <v>1.060799537971812</v>
      </c>
    </row>
    <row r="51" spans="2:12" x14ac:dyDescent="0.2">
      <c r="B51" t="s">
        <v>48</v>
      </c>
      <c r="C51">
        <v>15.3191237739344</v>
      </c>
      <c r="D51">
        <v>0.44491305022907512</v>
      </c>
      <c r="E51">
        <v>13.0247443854851</v>
      </c>
      <c r="F51">
        <v>0.41922305804228754</v>
      </c>
      <c r="G51">
        <v>13.448440419368531</v>
      </c>
      <c r="H51">
        <v>0.47516070635930208</v>
      </c>
      <c r="I51">
        <v>13.890970795339999</v>
      </c>
      <c r="J51">
        <v>0.39805052816835473</v>
      </c>
      <c r="K51">
        <v>44.316720625871973</v>
      </c>
      <c r="L51">
        <v>0.59766628837270053</v>
      </c>
    </row>
    <row r="52" spans="2:12" x14ac:dyDescent="0.2">
      <c r="B52" t="s">
        <v>49</v>
      </c>
      <c r="C52">
        <v>50.145364514867822</v>
      </c>
      <c r="D52">
        <v>1.1444705181517927</v>
      </c>
      <c r="E52">
        <v>16.8826127391761</v>
      </c>
      <c r="F52">
        <v>0.63506808463007636</v>
      </c>
      <c r="G52">
        <v>17.511851386518931</v>
      </c>
      <c r="H52">
        <v>0.71608985675978931</v>
      </c>
      <c r="I52">
        <v>6.9774115657649487</v>
      </c>
      <c r="J52">
        <v>0.49632868465938851</v>
      </c>
      <c r="K52">
        <v>8.4827597936721908</v>
      </c>
      <c r="L52">
        <v>0.66245225663176566</v>
      </c>
    </row>
    <row r="53" spans="2:12" x14ac:dyDescent="0.2">
      <c r="B53" t="s">
        <v>50</v>
      </c>
      <c r="C53">
        <v>1.7334751596885749</v>
      </c>
      <c r="D53">
        <v>0.44578879357854184</v>
      </c>
      <c r="E53">
        <v>1.921608450369777</v>
      </c>
      <c r="F53">
        <v>0.57027345626272485</v>
      </c>
      <c r="G53">
        <v>4.4174419959798241</v>
      </c>
      <c r="H53">
        <v>0.61740379976683357</v>
      </c>
      <c r="I53">
        <v>21.782010362893729</v>
      </c>
      <c r="J53">
        <v>1.6506462125983241</v>
      </c>
      <c r="K53">
        <v>70.145464031068101</v>
      </c>
      <c r="L53">
        <v>1.9250650282725144</v>
      </c>
    </row>
    <row r="54" spans="2:12" x14ac:dyDescent="0.2">
      <c r="B54" t="s">
        <v>51</v>
      </c>
      <c r="C54">
        <v>5.2697222058085371</v>
      </c>
      <c r="D54">
        <v>0.55406319444057206</v>
      </c>
      <c r="E54">
        <v>9.221363033791615</v>
      </c>
      <c r="F54">
        <v>0.69487208644940113</v>
      </c>
      <c r="G54">
        <v>8.597969742836348</v>
      </c>
      <c r="H54">
        <v>0.61771790182993391</v>
      </c>
      <c r="I54">
        <v>24.254228160584301</v>
      </c>
      <c r="J54">
        <v>0.92981638514389708</v>
      </c>
      <c r="K54">
        <v>52.656716856979202</v>
      </c>
      <c r="L54">
        <v>1.5089868505064012</v>
      </c>
    </row>
    <row r="55" spans="2:12" x14ac:dyDescent="0.2">
      <c r="B55" t="s">
        <v>52</v>
      </c>
      <c r="C55">
        <v>1.4949600111568919</v>
      </c>
      <c r="D55">
        <v>0.22636065540371833</v>
      </c>
      <c r="E55">
        <v>2.1991643549109829</v>
      </c>
      <c r="F55">
        <v>0.29232423301222743</v>
      </c>
      <c r="G55">
        <v>5.0727107996899434</v>
      </c>
      <c r="H55">
        <v>0.31905649108235629</v>
      </c>
      <c r="I55">
        <v>20.441733208398489</v>
      </c>
      <c r="J55">
        <v>0.70595570849296096</v>
      </c>
      <c r="K55">
        <v>70.7914316258437</v>
      </c>
      <c r="L55">
        <v>0.88160206825419918</v>
      </c>
    </row>
    <row r="56" spans="2:12" x14ac:dyDescent="0.2">
      <c r="B56" t="s">
        <v>53</v>
      </c>
      <c r="C56">
        <v>2.3927089093302731</v>
      </c>
      <c r="D56">
        <v>0.30545728872490313</v>
      </c>
      <c r="E56">
        <v>3.1848855285738842</v>
      </c>
      <c r="F56">
        <v>0.30142274033927385</v>
      </c>
      <c r="G56">
        <v>8.0697949166276484</v>
      </c>
      <c r="H56">
        <v>0.46465617868439135</v>
      </c>
      <c r="I56">
        <v>23.737018118852198</v>
      </c>
      <c r="J56">
        <v>0.68029223833242136</v>
      </c>
      <c r="K56">
        <v>62.615592526616012</v>
      </c>
      <c r="L56">
        <v>0.7436417815695906</v>
      </c>
    </row>
    <row r="57" spans="2:12" x14ac:dyDescent="0.2">
      <c r="B57" t="s">
        <v>54</v>
      </c>
      <c r="C57">
        <v>1.5982947421527689</v>
      </c>
      <c r="D57">
        <v>0.25978087239139996</v>
      </c>
      <c r="E57">
        <v>3.2696632158858741</v>
      </c>
      <c r="F57">
        <v>0.31964760683962878</v>
      </c>
      <c r="G57">
        <v>8.897066051780147</v>
      </c>
      <c r="H57">
        <v>0.65733436280770252</v>
      </c>
      <c r="I57">
        <v>22.068969898853439</v>
      </c>
      <c r="J57">
        <v>0.83903619259590101</v>
      </c>
      <c r="K57">
        <v>64.166006091327773</v>
      </c>
      <c r="L57">
        <v>1.1272145854589353</v>
      </c>
    </row>
    <row r="58" spans="2:12" x14ac:dyDescent="0.2">
      <c r="B58" t="s">
        <v>55</v>
      </c>
      <c r="C58">
        <v>4.4832057621113934</v>
      </c>
      <c r="D58">
        <v>0.56820130074099295</v>
      </c>
      <c r="E58">
        <v>3.6821648394190771</v>
      </c>
      <c r="F58">
        <v>0.48810689778654204</v>
      </c>
      <c r="G58">
        <v>8.6198449251077385</v>
      </c>
      <c r="H58">
        <v>0.67144782883278997</v>
      </c>
      <c r="I58">
        <v>26.238785578725871</v>
      </c>
      <c r="J58">
        <v>0.86219457043944847</v>
      </c>
      <c r="K58">
        <v>56.975998894635893</v>
      </c>
      <c r="L58">
        <v>1.2498835407578968</v>
      </c>
    </row>
    <row r="59" spans="2:12" x14ac:dyDescent="0.2">
      <c r="B59" t="s">
        <v>56</v>
      </c>
      <c r="C59">
        <v>2.1548718581547068</v>
      </c>
      <c r="D59">
        <v>0.256680207773194</v>
      </c>
      <c r="E59">
        <v>2.7863785707809972</v>
      </c>
      <c r="F59">
        <v>0.27046148026996925</v>
      </c>
      <c r="G59">
        <v>7.4003789466203491</v>
      </c>
      <c r="H59">
        <v>0.52057668158068182</v>
      </c>
      <c r="I59">
        <v>23.47080580617736</v>
      </c>
      <c r="J59">
        <v>0.86748396622622292</v>
      </c>
      <c r="K59">
        <v>64.187564818266594</v>
      </c>
      <c r="L59">
        <v>1.0677626778391809</v>
      </c>
    </row>
    <row r="60" spans="2:12" x14ac:dyDescent="0.2">
      <c r="B60" t="s">
        <v>57</v>
      </c>
      <c r="C60">
        <v>38.998004588499697</v>
      </c>
      <c r="D60">
        <v>1.3440420968666642</v>
      </c>
      <c r="E60">
        <v>25.47015163087945</v>
      </c>
      <c r="F60">
        <v>0.78024394174636302</v>
      </c>
      <c r="G60">
        <v>17.530746146616799</v>
      </c>
      <c r="H60">
        <v>0.8110518299679349</v>
      </c>
      <c r="I60">
        <v>9.442672635931137</v>
      </c>
      <c r="J60">
        <v>0.63734849203928234</v>
      </c>
      <c r="K60">
        <v>8.5584249980729012</v>
      </c>
      <c r="L60">
        <v>0.78109938088508435</v>
      </c>
    </row>
    <row r="61" spans="2:12" x14ac:dyDescent="0.2">
      <c r="B61" t="s">
        <v>58</v>
      </c>
      <c r="C61">
        <v>21.114900107878409</v>
      </c>
      <c r="D61">
        <v>0.79660271051846154</v>
      </c>
      <c r="E61">
        <v>13.12005668465255</v>
      </c>
      <c r="F61">
        <v>0.56118576812109133</v>
      </c>
      <c r="G61">
        <v>19.336261821785769</v>
      </c>
      <c r="H61">
        <v>0.69770431520773113</v>
      </c>
      <c r="I61">
        <v>22.504385796239038</v>
      </c>
      <c r="J61">
        <v>0.83213947020541734</v>
      </c>
      <c r="K61">
        <v>23.924395589444241</v>
      </c>
      <c r="L61">
        <v>0.92075245896161684</v>
      </c>
    </row>
    <row r="62" spans="2:12" x14ac:dyDescent="0.2">
      <c r="B62" t="s">
        <v>59</v>
      </c>
      <c r="C62">
        <v>3.3895410871144009</v>
      </c>
      <c r="D62">
        <v>0.39537681514182255</v>
      </c>
      <c r="E62">
        <v>9.3396472002577315</v>
      </c>
      <c r="F62">
        <v>0.62879898413128166</v>
      </c>
      <c r="G62">
        <v>10.38495431714858</v>
      </c>
      <c r="H62">
        <v>0.56486420565322149</v>
      </c>
      <c r="I62">
        <v>41.941221529593378</v>
      </c>
      <c r="J62">
        <v>0.91676650823464745</v>
      </c>
      <c r="K62">
        <v>34.944635865885893</v>
      </c>
      <c r="L62">
        <v>1.009732203344385</v>
      </c>
    </row>
    <row r="63" spans="2:12" x14ac:dyDescent="0.2">
      <c r="B63" t="s">
        <v>60</v>
      </c>
      <c r="C63">
        <v>47.574553424898077</v>
      </c>
      <c r="D63">
        <v>1.0918491271672315</v>
      </c>
      <c r="E63">
        <v>16.837443226058021</v>
      </c>
      <c r="F63">
        <v>0.76915049313944817</v>
      </c>
      <c r="G63">
        <v>12.698702044324969</v>
      </c>
      <c r="H63">
        <v>0.6967672455809224</v>
      </c>
      <c r="I63">
        <v>10.601956953258121</v>
      </c>
      <c r="J63">
        <v>0.63282827806876951</v>
      </c>
      <c r="K63">
        <v>12.287344351460799</v>
      </c>
      <c r="L63">
        <v>0.74479288634566265</v>
      </c>
    </row>
    <row r="64" spans="2:12" x14ac:dyDescent="0.2">
      <c r="B64" t="s">
        <v>61</v>
      </c>
      <c r="C64">
        <v>6.3947039276334676</v>
      </c>
      <c r="D64">
        <v>0.45218708224924253</v>
      </c>
      <c r="E64">
        <v>10.464829722161189</v>
      </c>
      <c r="F64">
        <v>0.58460766436266731</v>
      </c>
      <c r="G64">
        <v>17.727216732998119</v>
      </c>
      <c r="H64">
        <v>0.60200357318868458</v>
      </c>
      <c r="I64">
        <v>39.054772667151113</v>
      </c>
      <c r="J64">
        <v>0.87504034574891476</v>
      </c>
      <c r="K64">
        <v>26.358476950056101</v>
      </c>
      <c r="L64">
        <v>0.85354074844297534</v>
      </c>
    </row>
    <row r="65" spans="2:12" x14ac:dyDescent="0.2">
      <c r="B65" t="s">
        <v>62</v>
      </c>
      <c r="C65">
        <v>18.704360219381108</v>
      </c>
      <c r="D65">
        <v>0.87729795591031712</v>
      </c>
      <c r="E65">
        <v>12.557158311958201</v>
      </c>
      <c r="F65">
        <v>0.73713450224160781</v>
      </c>
      <c r="G65">
        <v>17.760803122146701</v>
      </c>
      <c r="H65">
        <v>0.75676943310836375</v>
      </c>
      <c r="I65">
        <v>24.53928266008138</v>
      </c>
      <c r="J65">
        <v>0.85694452594904458</v>
      </c>
      <c r="K65">
        <v>26.4383956864326</v>
      </c>
      <c r="L65">
        <v>1.0668145545082695</v>
      </c>
    </row>
    <row r="66" spans="2:12" x14ac:dyDescent="0.2">
      <c r="B66" t="s">
        <v>63</v>
      </c>
      <c r="C66">
        <v>3.238418208546936</v>
      </c>
      <c r="D66">
        <v>0.41666129310708622</v>
      </c>
      <c r="E66">
        <v>5.1735975492198474</v>
      </c>
      <c r="F66">
        <v>0.4256603258570702</v>
      </c>
      <c r="G66">
        <v>10.44347462972714</v>
      </c>
      <c r="H66">
        <v>0.64405705510487044</v>
      </c>
      <c r="I66">
        <v>24.382210435942149</v>
      </c>
      <c r="J66">
        <v>0.954299682846943</v>
      </c>
      <c r="K66">
        <v>56.762299176563921</v>
      </c>
      <c r="L66">
        <v>1.3875551458689575</v>
      </c>
    </row>
    <row r="67" spans="2:12" x14ac:dyDescent="0.2">
      <c r="B67" t="s">
        <v>64</v>
      </c>
      <c r="C67">
        <v>64.905594724970825</v>
      </c>
      <c r="D67">
        <v>1.0414207746297854</v>
      </c>
      <c r="E67">
        <v>13.48724064930161</v>
      </c>
      <c r="F67">
        <v>0.67491246943774164</v>
      </c>
      <c r="G67">
        <v>11.76435121175944</v>
      </c>
      <c r="H67">
        <v>0.61857774103292129</v>
      </c>
      <c r="I67">
        <v>5.6821637296623164</v>
      </c>
      <c r="J67">
        <v>0.44258189325853653</v>
      </c>
      <c r="K67">
        <v>4.1606496843058203</v>
      </c>
      <c r="L67">
        <v>0.42400320840675304</v>
      </c>
    </row>
  </sheetData>
  <phoneticPr fontId="0" type="noConversion"/>
  <pageMargins left="0.75" right="0.75" top="1" bottom="1" header="0.5" footer="0.5"/>
  <headerFooter alignWithMargins="0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7"/>
  <sheetViews>
    <sheetView workbookViewId="0"/>
  </sheetViews>
  <sheetFormatPr defaultRowHeight="12.75" x14ac:dyDescent="0.2"/>
  <sheetData>
    <row r="2" spans="2:12" x14ac:dyDescent="0.2">
      <c r="C2" t="s">
        <v>66</v>
      </c>
      <c r="D2" t="s">
        <v>67</v>
      </c>
      <c r="E2" t="s">
        <v>68</v>
      </c>
      <c r="F2" t="s">
        <v>69</v>
      </c>
      <c r="G2" t="s">
        <v>70</v>
      </c>
      <c r="H2" t="s">
        <v>71</v>
      </c>
      <c r="I2" t="s">
        <v>111</v>
      </c>
      <c r="J2" t="s">
        <v>112</v>
      </c>
      <c r="K2" t="s">
        <v>113</v>
      </c>
      <c r="L2" t="s">
        <v>114</v>
      </c>
    </row>
    <row r="3" spans="2:12" x14ac:dyDescent="0.2">
      <c r="B3" t="s">
        <v>0</v>
      </c>
      <c r="C3">
        <v>3.118858957297673</v>
      </c>
      <c r="D3">
        <v>0.4111838322762677</v>
      </c>
      <c r="E3">
        <v>5.335583933345454</v>
      </c>
      <c r="F3">
        <v>0.60343566711175167</v>
      </c>
      <c r="G3">
        <v>9.1735173850712481</v>
      </c>
      <c r="H3">
        <v>0.72136670751075527</v>
      </c>
      <c r="I3">
        <v>24.057719065057579</v>
      </c>
      <c r="J3">
        <v>1.1199097236723004</v>
      </c>
      <c r="K3">
        <v>58.314320659228059</v>
      </c>
      <c r="L3">
        <v>1.1871758059943829</v>
      </c>
    </row>
    <row r="4" spans="2:12" x14ac:dyDescent="0.2">
      <c r="B4" t="s">
        <v>1</v>
      </c>
      <c r="C4">
        <v>29.85118883118577</v>
      </c>
      <c r="D4">
        <v>0.73360383880673863</v>
      </c>
      <c r="E4">
        <v>12.469001739780751</v>
      </c>
      <c r="F4">
        <v>0.4449999675343006</v>
      </c>
      <c r="G4">
        <v>14.05747545469977</v>
      </c>
      <c r="H4">
        <v>0.4880532803781738</v>
      </c>
      <c r="I4">
        <v>16.541894917423321</v>
      </c>
      <c r="J4">
        <v>0.57217012911818665</v>
      </c>
      <c r="K4">
        <v>27.0804390569104</v>
      </c>
      <c r="L4">
        <v>0.75898629139897977</v>
      </c>
    </row>
    <row r="5" spans="2:12" x14ac:dyDescent="0.2">
      <c r="B5" t="s">
        <v>2</v>
      </c>
      <c r="C5">
        <v>38.614128564272789</v>
      </c>
      <c r="D5">
        <v>1.6555930795596518</v>
      </c>
      <c r="E5">
        <v>16.084875448338661</v>
      </c>
      <c r="F5">
        <v>0.87484621427281772</v>
      </c>
      <c r="G5">
        <v>12.836075688505669</v>
      </c>
      <c r="H5">
        <v>0.90601858696010229</v>
      </c>
      <c r="I5">
        <v>13.507758958613319</v>
      </c>
      <c r="J5">
        <v>0.73998000619688065</v>
      </c>
      <c r="K5">
        <v>18.957161340269561</v>
      </c>
      <c r="L5">
        <v>1.6382758600002605</v>
      </c>
    </row>
    <row r="6" spans="2:12" x14ac:dyDescent="0.2">
      <c r="B6" t="s">
        <v>3</v>
      </c>
      <c r="C6">
        <v>31.073986023800192</v>
      </c>
      <c r="D6">
        <v>0.72774692835675581</v>
      </c>
      <c r="E6">
        <v>20.126578586156452</v>
      </c>
      <c r="F6">
        <v>0.49823631939447699</v>
      </c>
      <c r="G6">
        <v>20.121557378418519</v>
      </c>
      <c r="H6">
        <v>0.51560786153465599</v>
      </c>
      <c r="I6">
        <v>15.74961901311115</v>
      </c>
      <c r="J6">
        <v>0.45604503483427394</v>
      </c>
      <c r="K6">
        <v>12.92825899851371</v>
      </c>
      <c r="L6">
        <v>0.51902590409156613</v>
      </c>
    </row>
    <row r="7" spans="2:12" x14ac:dyDescent="0.2">
      <c r="B7" t="s">
        <v>4</v>
      </c>
      <c r="C7">
        <v>28.502365390401689</v>
      </c>
      <c r="D7">
        <v>1.1276893686312002</v>
      </c>
      <c r="E7">
        <v>15.716568757315921</v>
      </c>
      <c r="F7">
        <v>0.65208399738910494</v>
      </c>
      <c r="G7">
        <v>12.780865498508209</v>
      </c>
      <c r="H7">
        <v>0.67280060898660921</v>
      </c>
      <c r="I7">
        <v>12.89288214502816</v>
      </c>
      <c r="J7">
        <v>0.62225698936999496</v>
      </c>
      <c r="K7">
        <v>30.10731820874603</v>
      </c>
      <c r="L7">
        <v>1.2524972712028761</v>
      </c>
    </row>
    <row r="8" spans="2:12" x14ac:dyDescent="0.2">
      <c r="B8" t="s">
        <v>5</v>
      </c>
      <c r="C8">
        <v>25.18761419190583</v>
      </c>
      <c r="D8">
        <v>0.95686207306213333</v>
      </c>
      <c r="E8">
        <v>9.2122021579667859</v>
      </c>
      <c r="F8">
        <v>0.40842338361873559</v>
      </c>
      <c r="G8">
        <v>12.76842872435672</v>
      </c>
      <c r="H8">
        <v>0.64310943644357199</v>
      </c>
      <c r="I8">
        <v>16.24736972941994</v>
      </c>
      <c r="J8">
        <v>0.66146370718856817</v>
      </c>
      <c r="K8">
        <v>36.584385196350709</v>
      </c>
      <c r="L8">
        <v>1.0231515644131908</v>
      </c>
    </row>
    <row r="9" spans="2:12" x14ac:dyDescent="0.2">
      <c r="B9" t="s">
        <v>6</v>
      </c>
      <c r="C9">
        <v>9.6990396116260946</v>
      </c>
      <c r="D9">
        <v>0.78089931638946741</v>
      </c>
      <c r="E9">
        <v>13.028504119794469</v>
      </c>
      <c r="F9">
        <v>0.7698508030627097</v>
      </c>
      <c r="G9">
        <v>14.52332679550989</v>
      </c>
      <c r="H9">
        <v>0.76701433554519172</v>
      </c>
      <c r="I9">
        <v>22.082818405577559</v>
      </c>
      <c r="J9">
        <v>0.7632999171896967</v>
      </c>
      <c r="K9">
        <v>40.666311067492003</v>
      </c>
      <c r="L9">
        <v>1.5100637616009309</v>
      </c>
    </row>
    <row r="10" spans="2:12" x14ac:dyDescent="0.2">
      <c r="B10" t="s">
        <v>7</v>
      </c>
      <c r="C10">
        <v>36.7743681351783</v>
      </c>
      <c r="D10">
        <v>1.0654375250268489</v>
      </c>
      <c r="E10">
        <v>16.654024450566592</v>
      </c>
      <c r="F10">
        <v>0.5855216300892121</v>
      </c>
      <c r="G10">
        <v>18.51391416627937</v>
      </c>
      <c r="H10">
        <v>0.5409161420830928</v>
      </c>
      <c r="I10">
        <v>16.626421714723541</v>
      </c>
      <c r="J10">
        <v>0.65805969562457556</v>
      </c>
      <c r="K10">
        <v>11.431271533252209</v>
      </c>
      <c r="L10">
        <v>0.69490353248558168</v>
      </c>
    </row>
    <row r="11" spans="2:12" x14ac:dyDescent="0.2">
      <c r="B11" t="s">
        <v>8</v>
      </c>
      <c r="C11">
        <v>32.380789092956157</v>
      </c>
      <c r="D11">
        <v>0.69432575550095044</v>
      </c>
      <c r="E11">
        <v>17.862045121266728</v>
      </c>
      <c r="F11">
        <v>0.51002514686480749</v>
      </c>
      <c r="G11">
        <v>20.963372254728679</v>
      </c>
      <c r="H11">
        <v>0.4655418731519817</v>
      </c>
      <c r="I11">
        <v>15.614520167848109</v>
      </c>
      <c r="J11">
        <v>0.54596435972331159</v>
      </c>
      <c r="K11">
        <v>13.17927336320033</v>
      </c>
      <c r="L11">
        <v>0.51935130827809239</v>
      </c>
    </row>
    <row r="12" spans="2:12" x14ac:dyDescent="0.2">
      <c r="B12" t="s">
        <v>9</v>
      </c>
      <c r="C12">
        <v>45.45036934841643</v>
      </c>
      <c r="D12">
        <v>1.2865895155656932</v>
      </c>
      <c r="E12">
        <v>16.370730977161621</v>
      </c>
      <c r="F12">
        <v>0.81281991260314357</v>
      </c>
      <c r="G12">
        <v>11.69150143741413</v>
      </c>
      <c r="H12">
        <v>0.52368846016289139</v>
      </c>
      <c r="I12">
        <v>9.1748222243454407</v>
      </c>
      <c r="J12">
        <v>0.50481397186970134</v>
      </c>
      <c r="K12">
        <v>17.312576012662412</v>
      </c>
      <c r="L12">
        <v>1.2062884706578654</v>
      </c>
    </row>
    <row r="13" spans="2:12" x14ac:dyDescent="0.2">
      <c r="B13" t="s">
        <v>10</v>
      </c>
      <c r="C13">
        <v>16.492054521648619</v>
      </c>
      <c r="D13">
        <v>1.0896718913503629</v>
      </c>
      <c r="E13">
        <v>11.36313281805921</v>
      </c>
      <c r="F13">
        <v>0.57047191539158681</v>
      </c>
      <c r="G13">
        <v>17.422226133128721</v>
      </c>
      <c r="H13">
        <v>0.73069826566293417</v>
      </c>
      <c r="I13">
        <v>24.339584355766949</v>
      </c>
      <c r="J13">
        <v>0.88574354301238767</v>
      </c>
      <c r="K13">
        <v>30.383002171396519</v>
      </c>
      <c r="L13">
        <v>1.2254941459768061</v>
      </c>
    </row>
    <row r="14" spans="2:12" x14ac:dyDescent="0.2">
      <c r="B14" t="s">
        <v>11</v>
      </c>
      <c r="C14">
        <v>25.48984057642188</v>
      </c>
      <c r="D14">
        <v>1.1623180185853244</v>
      </c>
      <c r="E14">
        <v>9.4492629251606122</v>
      </c>
      <c r="F14">
        <v>0.53767522713891214</v>
      </c>
      <c r="G14">
        <v>13.49874759729826</v>
      </c>
      <c r="H14">
        <v>0.63029002123904443</v>
      </c>
      <c r="I14">
        <v>25.210088611924618</v>
      </c>
      <c r="J14">
        <v>1.2180551998303559</v>
      </c>
      <c r="K14">
        <v>26.352060289194629</v>
      </c>
      <c r="L14">
        <v>1.1532648924311997</v>
      </c>
    </row>
    <row r="15" spans="2:12" x14ac:dyDescent="0.2">
      <c r="B15" t="s">
        <v>12</v>
      </c>
      <c r="C15">
        <v>39.668857753362232</v>
      </c>
      <c r="D15">
        <v>1.6069190170884819</v>
      </c>
      <c r="E15">
        <v>11.31366705326907</v>
      </c>
      <c r="F15">
        <v>0.62906202057251859</v>
      </c>
      <c r="G15">
        <v>11.260750728701</v>
      </c>
      <c r="H15">
        <v>0.73512200665539884</v>
      </c>
      <c r="I15">
        <v>12.576120282713161</v>
      </c>
      <c r="J15">
        <v>0.80456065358138829</v>
      </c>
      <c r="K15">
        <v>25.18060418195455</v>
      </c>
      <c r="L15">
        <v>1.6393722054009741</v>
      </c>
    </row>
    <row r="16" spans="2:12" x14ac:dyDescent="0.2">
      <c r="B16" t="s">
        <v>13</v>
      </c>
      <c r="C16">
        <v>48.59184033038963</v>
      </c>
      <c r="D16">
        <v>1.6612548728604679</v>
      </c>
      <c r="E16">
        <v>17.071471251367441</v>
      </c>
      <c r="F16">
        <v>0.84490027920160138</v>
      </c>
      <c r="G16">
        <v>12.225571762201509</v>
      </c>
      <c r="H16">
        <v>0.78181110291798672</v>
      </c>
      <c r="I16">
        <v>10.331067700233231</v>
      </c>
      <c r="J16">
        <v>0.72238131063287292</v>
      </c>
      <c r="K16">
        <v>11.780048955808169</v>
      </c>
      <c r="L16">
        <v>0.83551883823098361</v>
      </c>
    </row>
    <row r="17" spans="2:12" x14ac:dyDescent="0.2">
      <c r="B17" t="s">
        <v>14</v>
      </c>
      <c r="C17">
        <v>41.96471321991703</v>
      </c>
      <c r="D17">
        <v>1.1264940109956374</v>
      </c>
      <c r="E17">
        <v>18.733337606750929</v>
      </c>
      <c r="F17">
        <v>0.78426180528878964</v>
      </c>
      <c r="G17">
        <v>15.057088736138899</v>
      </c>
      <c r="H17">
        <v>0.72503846481029433</v>
      </c>
      <c r="I17">
        <v>9.8640767617865563</v>
      </c>
      <c r="J17">
        <v>0.59120227817937243</v>
      </c>
      <c r="K17">
        <v>14.38078367540659</v>
      </c>
      <c r="L17">
        <v>0.807240004349291</v>
      </c>
    </row>
    <row r="18" spans="2:12" x14ac:dyDescent="0.2">
      <c r="B18" t="s">
        <v>15</v>
      </c>
      <c r="C18">
        <v>54.106102769005091</v>
      </c>
      <c r="D18">
        <v>1.1747916744192057</v>
      </c>
      <c r="E18">
        <v>20.118830654786748</v>
      </c>
      <c r="F18">
        <v>0.88480699812912444</v>
      </c>
      <c r="G18">
        <v>15.82354026792955</v>
      </c>
      <c r="H18">
        <v>0.60461523180082799</v>
      </c>
      <c r="I18">
        <v>6.6702507674277154</v>
      </c>
      <c r="J18">
        <v>0.52401044264198904</v>
      </c>
      <c r="K18">
        <v>3.281275540850916</v>
      </c>
      <c r="L18">
        <v>0.43463134214847488</v>
      </c>
    </row>
    <row r="19" spans="2:12" x14ac:dyDescent="0.2">
      <c r="B19" t="s">
        <v>16</v>
      </c>
      <c r="C19">
        <v>31.296188935127759</v>
      </c>
      <c r="D19">
        <v>0.88028227939892967</v>
      </c>
      <c r="E19">
        <v>10.95231238159492</v>
      </c>
      <c r="F19">
        <v>0.3517824970927807</v>
      </c>
      <c r="G19">
        <v>12.942459000410439</v>
      </c>
      <c r="H19">
        <v>0.37036268951469525</v>
      </c>
      <c r="I19">
        <v>16.33248598580985</v>
      </c>
      <c r="J19">
        <v>0.44286512242609199</v>
      </c>
      <c r="K19">
        <v>28.476553697057032</v>
      </c>
      <c r="L19">
        <v>0.84657346926977151</v>
      </c>
    </row>
    <row r="20" spans="2:12" x14ac:dyDescent="0.2">
      <c r="B20" t="s">
        <v>17</v>
      </c>
      <c r="C20">
        <v>39.708459541479897</v>
      </c>
      <c r="D20">
        <v>1.090897105298233</v>
      </c>
      <c r="E20">
        <v>23.981165156104201</v>
      </c>
      <c r="F20">
        <v>0.94082351030497668</v>
      </c>
      <c r="G20">
        <v>20.58385576357421</v>
      </c>
      <c r="H20">
        <v>0.70615876086166762</v>
      </c>
      <c r="I20">
        <v>9.4177164419266965</v>
      </c>
      <c r="J20">
        <v>0.64898390872419254</v>
      </c>
      <c r="K20">
        <v>6.3088030969149989</v>
      </c>
      <c r="L20">
        <v>0.4671559629770074</v>
      </c>
    </row>
    <row r="21" spans="2:12" x14ac:dyDescent="0.2">
      <c r="B21" t="s">
        <v>18</v>
      </c>
      <c r="C21">
        <v>60.136760718137097</v>
      </c>
      <c r="D21">
        <v>0.91055747511425211</v>
      </c>
      <c r="E21">
        <v>18.821737286733178</v>
      </c>
      <c r="F21">
        <v>0.75168315663362195</v>
      </c>
      <c r="G21">
        <v>13.060809790099359</v>
      </c>
      <c r="H21">
        <v>0.54724221624601244</v>
      </c>
      <c r="I21">
        <v>5.3623640602992664</v>
      </c>
      <c r="J21">
        <v>0.32236306308410168</v>
      </c>
      <c r="K21">
        <v>2.618328144731112</v>
      </c>
      <c r="L21">
        <v>0.24207360666905142</v>
      </c>
    </row>
    <row r="22" spans="2:12" x14ac:dyDescent="0.2">
      <c r="B22" t="s">
        <v>19</v>
      </c>
      <c r="C22">
        <v>24.761181487356779</v>
      </c>
      <c r="D22">
        <v>0.96187626230406909</v>
      </c>
      <c r="E22">
        <v>7.2892939626173563</v>
      </c>
      <c r="F22">
        <v>0.53722762863254825</v>
      </c>
      <c r="G22">
        <v>6.2611745876834517</v>
      </c>
      <c r="H22">
        <v>0.54111501352650637</v>
      </c>
      <c r="I22">
        <v>12.744567286698739</v>
      </c>
      <c r="J22">
        <v>0.63443707349368206</v>
      </c>
      <c r="K22">
        <v>48.943782675643682</v>
      </c>
      <c r="L22">
        <v>1.1735346293953419</v>
      </c>
    </row>
    <row r="23" spans="2:12" x14ac:dyDescent="0.2">
      <c r="B23" t="s">
        <v>20</v>
      </c>
      <c r="C23">
        <v>18.37740751324818</v>
      </c>
      <c r="D23">
        <v>0.91413247276831089</v>
      </c>
      <c r="E23">
        <v>14.40529680773558</v>
      </c>
      <c r="F23">
        <v>0.89210725435453631</v>
      </c>
      <c r="G23">
        <v>17.73187784006106</v>
      </c>
      <c r="H23">
        <v>0.67013630638095301</v>
      </c>
      <c r="I23">
        <v>22.531295457297539</v>
      </c>
      <c r="J23">
        <v>0.97447949278691315</v>
      </c>
      <c r="K23">
        <v>26.954122381657641</v>
      </c>
      <c r="L23">
        <v>1.219983610690385</v>
      </c>
    </row>
    <row r="24" spans="2:12" x14ac:dyDescent="0.2">
      <c r="B24" t="s">
        <v>21</v>
      </c>
      <c r="C24">
        <v>5.5819037654829557</v>
      </c>
      <c r="D24">
        <v>0.49241567394542818</v>
      </c>
      <c r="E24">
        <v>8.2272124795307366</v>
      </c>
      <c r="F24">
        <v>0.56352461817162991</v>
      </c>
      <c r="G24">
        <v>13.01043842340564</v>
      </c>
      <c r="H24">
        <v>0.58401024477380259</v>
      </c>
      <c r="I24">
        <v>26.823534629448979</v>
      </c>
      <c r="J24">
        <v>0.87098869125943079</v>
      </c>
      <c r="K24">
        <v>46.356910702131692</v>
      </c>
      <c r="L24">
        <v>1.334043858257687</v>
      </c>
    </row>
    <row r="25" spans="2:12" x14ac:dyDescent="0.2">
      <c r="B25" t="s">
        <v>22</v>
      </c>
      <c r="C25">
        <v>45.101760323038711</v>
      </c>
      <c r="D25">
        <v>1.1737417339718847</v>
      </c>
      <c r="E25">
        <v>14.376397058865409</v>
      </c>
      <c r="F25">
        <v>0.69669180138559117</v>
      </c>
      <c r="G25">
        <v>16.324361950915609</v>
      </c>
      <c r="H25">
        <v>0.67115516599179437</v>
      </c>
      <c r="I25">
        <v>11.15665260552079</v>
      </c>
      <c r="J25">
        <v>0.57086798688920859</v>
      </c>
      <c r="K25">
        <v>13.04082806165948</v>
      </c>
      <c r="L25">
        <v>0.79887412773166078</v>
      </c>
    </row>
    <row r="26" spans="2:12" x14ac:dyDescent="0.2">
      <c r="B26" t="s">
        <v>23</v>
      </c>
      <c r="C26">
        <v>3.5231086874838482</v>
      </c>
      <c r="D26">
        <v>0.36076670113278714</v>
      </c>
      <c r="E26">
        <v>5.3843061809645381</v>
      </c>
      <c r="F26">
        <v>0.42604034349804759</v>
      </c>
      <c r="G26">
        <v>12.82773782176452</v>
      </c>
      <c r="H26">
        <v>0.79302751371271973</v>
      </c>
      <c r="I26">
        <v>22.34482245262598</v>
      </c>
      <c r="J26">
        <v>0.87400293954537434</v>
      </c>
      <c r="K26">
        <v>55.920024857161103</v>
      </c>
      <c r="L26">
        <v>1.3045789651340591</v>
      </c>
    </row>
    <row r="27" spans="2:12" x14ac:dyDescent="0.2">
      <c r="B27" t="s">
        <v>24</v>
      </c>
      <c r="C27">
        <v>7.2330750761840337</v>
      </c>
      <c r="D27">
        <v>0.64896078547587388</v>
      </c>
      <c r="E27">
        <v>7.2011888660969152</v>
      </c>
      <c r="F27">
        <v>0.6204218971612242</v>
      </c>
      <c r="G27">
        <v>12.71647306334428</v>
      </c>
      <c r="H27">
        <v>0.74067152770240297</v>
      </c>
      <c r="I27">
        <v>27.251192430236419</v>
      </c>
      <c r="J27">
        <v>1.1114148845113359</v>
      </c>
      <c r="K27">
        <v>45.598070564138361</v>
      </c>
      <c r="L27">
        <v>1.5326460968464581</v>
      </c>
    </row>
    <row r="28" spans="2:12" x14ac:dyDescent="0.2">
      <c r="B28" t="s">
        <v>25</v>
      </c>
      <c r="C28">
        <v>20.201998897769261</v>
      </c>
      <c r="D28">
        <v>1.1188641723982267</v>
      </c>
      <c r="E28">
        <v>17.51796942464615</v>
      </c>
      <c r="F28">
        <v>0.78107678759473265</v>
      </c>
      <c r="G28">
        <v>18.941677468714289</v>
      </c>
      <c r="H28">
        <v>0.91394635468659458</v>
      </c>
      <c r="I28">
        <v>32.263227741611949</v>
      </c>
      <c r="J28">
        <v>1.0824957407658036</v>
      </c>
      <c r="K28">
        <v>11.07512646725837</v>
      </c>
      <c r="L28">
        <v>0.89971990824449544</v>
      </c>
    </row>
    <row r="29" spans="2:12" x14ac:dyDescent="0.2">
      <c r="B29" t="s">
        <v>26</v>
      </c>
      <c r="C29">
        <v>58.133192297402772</v>
      </c>
      <c r="D29">
        <v>0.9475990060262528</v>
      </c>
      <c r="E29">
        <v>19.24725302430333</v>
      </c>
      <c r="F29">
        <v>0.76634901704566472</v>
      </c>
      <c r="G29">
        <v>12.703417164072791</v>
      </c>
      <c r="H29">
        <v>0.57588593959597034</v>
      </c>
      <c r="I29">
        <v>5.8871284868983897</v>
      </c>
      <c r="J29">
        <v>0.44082681197832796</v>
      </c>
      <c r="K29">
        <v>4.0290090273226999</v>
      </c>
      <c r="L29">
        <v>0.42256144402690415</v>
      </c>
    </row>
    <row r="30" spans="2:12" x14ac:dyDescent="0.2">
      <c r="B30" t="s">
        <v>27</v>
      </c>
      <c r="C30">
        <v>73.582063080187822</v>
      </c>
      <c r="D30">
        <v>0.97705376095859209</v>
      </c>
      <c r="E30">
        <v>11.998997691601129</v>
      </c>
      <c r="F30">
        <v>0.78671003459077882</v>
      </c>
      <c r="G30">
        <v>7.9133758377821399</v>
      </c>
      <c r="H30">
        <v>0.59843176162600631</v>
      </c>
      <c r="I30">
        <v>3.7346835849843769</v>
      </c>
      <c r="J30">
        <v>0.3936241996015048</v>
      </c>
      <c r="K30">
        <v>2.7708798054445389</v>
      </c>
      <c r="L30">
        <v>0.43550813764059687</v>
      </c>
    </row>
    <row r="31" spans="2:12" x14ac:dyDescent="0.2">
      <c r="B31" t="s">
        <v>28</v>
      </c>
      <c r="C31">
        <v>65.676278399611249</v>
      </c>
      <c r="D31">
        <v>1.0936283130560833</v>
      </c>
      <c r="E31">
        <v>10.582384209865021</v>
      </c>
      <c r="F31">
        <v>0.6044049067038848</v>
      </c>
      <c r="G31">
        <v>7.8329104933601803</v>
      </c>
      <c r="H31">
        <v>0.50581452660793502</v>
      </c>
      <c r="I31">
        <v>5.8844230510251219</v>
      </c>
      <c r="J31">
        <v>0.40536406204089831</v>
      </c>
      <c r="K31">
        <v>10.02400384613844</v>
      </c>
      <c r="L31">
        <v>0.91058969536941026</v>
      </c>
    </row>
    <row r="32" spans="2:12" x14ac:dyDescent="0.2">
      <c r="B32" t="s">
        <v>29</v>
      </c>
      <c r="C32">
        <v>17.940077248942469</v>
      </c>
      <c r="D32">
        <v>0.71510293865767549</v>
      </c>
      <c r="E32">
        <v>12.056780135381761</v>
      </c>
      <c r="F32">
        <v>0.43658693105425145</v>
      </c>
      <c r="G32">
        <v>14.762140034244069</v>
      </c>
      <c r="H32">
        <v>0.40751550188738045</v>
      </c>
      <c r="I32">
        <v>19.03011814941501</v>
      </c>
      <c r="J32">
        <v>0.44272725444657313</v>
      </c>
      <c r="K32">
        <v>36.210884432016677</v>
      </c>
      <c r="L32">
        <v>1.0571336709275621</v>
      </c>
    </row>
    <row r="33" spans="2:12" x14ac:dyDescent="0.2">
      <c r="B33" t="s">
        <v>30</v>
      </c>
      <c r="C33">
        <v>33.071176746014189</v>
      </c>
      <c r="D33">
        <v>0.98524101332539404</v>
      </c>
      <c r="E33">
        <v>14.929889739874371</v>
      </c>
      <c r="F33">
        <v>0.59205314134190601</v>
      </c>
      <c r="G33">
        <v>16.241163770400199</v>
      </c>
      <c r="H33">
        <v>0.56079835776865239</v>
      </c>
      <c r="I33">
        <v>17.046723265782202</v>
      </c>
      <c r="J33">
        <v>0.73496683789053185</v>
      </c>
      <c r="K33">
        <v>18.711046477929042</v>
      </c>
      <c r="L33">
        <v>1.1087947206874638</v>
      </c>
    </row>
    <row r="34" spans="2:12" x14ac:dyDescent="0.2">
      <c r="B34" t="s">
        <v>31</v>
      </c>
      <c r="C34">
        <v>31.626203750843381</v>
      </c>
      <c r="D34">
        <v>1.4256272599262492</v>
      </c>
      <c r="E34">
        <v>20.169647130215569</v>
      </c>
      <c r="F34">
        <v>0.82195787464870873</v>
      </c>
      <c r="G34">
        <v>21.12227200065804</v>
      </c>
      <c r="H34">
        <v>0.85359479578365904</v>
      </c>
      <c r="I34">
        <v>17.456162801655989</v>
      </c>
      <c r="J34">
        <v>0.8627293569714457</v>
      </c>
      <c r="K34">
        <v>9.625714316627036</v>
      </c>
      <c r="L34">
        <v>0.87030565452076492</v>
      </c>
    </row>
    <row r="35" spans="2:12" x14ac:dyDescent="0.2">
      <c r="B35" t="s">
        <v>32</v>
      </c>
      <c r="C35">
        <v>5.5227513606307408</v>
      </c>
      <c r="D35">
        <v>0.4506901712343937</v>
      </c>
      <c r="E35">
        <v>5.4503545498910064</v>
      </c>
      <c r="F35">
        <v>0.49861423631630092</v>
      </c>
      <c r="G35">
        <v>9.3135646059536672</v>
      </c>
      <c r="H35">
        <v>0.4864121884157287</v>
      </c>
      <c r="I35">
        <v>25.355098444878831</v>
      </c>
      <c r="J35">
        <v>1.0134189011373054</v>
      </c>
      <c r="K35">
        <v>54.358231038645769</v>
      </c>
      <c r="L35">
        <v>1.364915462928546</v>
      </c>
    </row>
    <row r="36" spans="2:12" x14ac:dyDescent="0.2">
      <c r="B36" t="s">
        <v>33</v>
      </c>
      <c r="C36">
        <v>34.416957070180331</v>
      </c>
      <c r="D36">
        <v>1.2465965566078976</v>
      </c>
      <c r="E36">
        <v>31.78477933465755</v>
      </c>
      <c r="F36">
        <v>0.83406620991459723</v>
      </c>
      <c r="G36">
        <v>21.621742922300282</v>
      </c>
      <c r="H36">
        <v>0.84300488675928809</v>
      </c>
      <c r="I36">
        <v>9.4410537317144474</v>
      </c>
      <c r="J36">
        <v>0.73947753427039309</v>
      </c>
      <c r="K36">
        <v>2.7354669411473749</v>
      </c>
      <c r="L36">
        <v>0.6452309895968924</v>
      </c>
    </row>
    <row r="37" spans="2:12" x14ac:dyDescent="0.2">
      <c r="B37" t="s">
        <v>34</v>
      </c>
      <c r="C37">
        <v>38.310632611285129</v>
      </c>
      <c r="D37">
        <v>3.3580952417462551</v>
      </c>
      <c r="E37">
        <v>12.277303194339771</v>
      </c>
      <c r="F37">
        <v>2.2496411204895597</v>
      </c>
      <c r="G37">
        <v>10.75258648769729</v>
      </c>
      <c r="H37">
        <v>2.1459433239897052</v>
      </c>
      <c r="I37">
        <v>11.40595462912284</v>
      </c>
      <c r="J37">
        <v>2.4507843491145955</v>
      </c>
      <c r="K37">
        <v>27.253523077554991</v>
      </c>
      <c r="L37">
        <v>3.1959508000660533</v>
      </c>
    </row>
    <row r="38" spans="2:12" x14ac:dyDescent="0.2">
      <c r="B38" t="s">
        <v>35</v>
      </c>
      <c r="C38">
        <v>57.925508299521688</v>
      </c>
      <c r="D38">
        <v>1.1509650684481159</v>
      </c>
      <c r="E38">
        <v>21.090571567067968</v>
      </c>
      <c r="F38">
        <v>0.78436996777762547</v>
      </c>
      <c r="G38">
        <v>12.293082840708969</v>
      </c>
      <c r="H38">
        <v>0.57372011908471787</v>
      </c>
      <c r="I38">
        <v>5.7148284215255387</v>
      </c>
      <c r="J38">
        <v>0.47790407800260704</v>
      </c>
      <c r="K38">
        <v>2.9760088711758361</v>
      </c>
      <c r="L38">
        <v>0.30310314040748737</v>
      </c>
    </row>
    <row r="39" spans="2:12" x14ac:dyDescent="0.2">
      <c r="B39" t="s">
        <v>36</v>
      </c>
      <c r="C39">
        <v>39.007081384962731</v>
      </c>
      <c r="D39">
        <v>0.889916226664201</v>
      </c>
      <c r="E39">
        <v>10.91826348120869</v>
      </c>
      <c r="F39">
        <v>0.63133711403113513</v>
      </c>
      <c r="G39">
        <v>11.425108015058459</v>
      </c>
      <c r="H39">
        <v>0.60437955004275623</v>
      </c>
      <c r="I39">
        <v>10.387728220157211</v>
      </c>
      <c r="J39">
        <v>0.61663165238836615</v>
      </c>
      <c r="K39">
        <v>28.261818898612908</v>
      </c>
      <c r="L39">
        <v>0.64384378999461656</v>
      </c>
    </row>
    <row r="40" spans="2:12" x14ac:dyDescent="0.2">
      <c r="B40" t="s">
        <v>37</v>
      </c>
      <c r="C40">
        <v>43.405634961953048</v>
      </c>
      <c r="D40">
        <v>1.2552737197660735</v>
      </c>
      <c r="E40">
        <v>20.82498697725168</v>
      </c>
      <c r="F40">
        <v>1.143713151896417</v>
      </c>
      <c r="G40">
        <v>16.3860934844773</v>
      </c>
      <c r="H40">
        <v>0.81174866647540345</v>
      </c>
      <c r="I40">
        <v>10.48191928483225</v>
      </c>
      <c r="J40">
        <v>0.67591275172803433</v>
      </c>
      <c r="K40">
        <v>8.9013652914857211</v>
      </c>
      <c r="L40">
        <v>0.75801689387342674</v>
      </c>
    </row>
    <row r="41" spans="2:12" x14ac:dyDescent="0.2">
      <c r="B41" t="s">
        <v>38</v>
      </c>
      <c r="C41">
        <v>33.317812138636327</v>
      </c>
      <c r="D41">
        <v>0.81118678035763936</v>
      </c>
      <c r="E41">
        <v>12.59208848220112</v>
      </c>
      <c r="F41">
        <v>0.51808175004966539</v>
      </c>
      <c r="G41">
        <v>18.05811019125273</v>
      </c>
      <c r="H41">
        <v>0.65658714678413233</v>
      </c>
      <c r="I41">
        <v>15.222618002974871</v>
      </c>
      <c r="J41">
        <v>0.50386316334240933</v>
      </c>
      <c r="K41">
        <v>20.809371184934928</v>
      </c>
      <c r="L41">
        <v>0.72353290376379553</v>
      </c>
    </row>
    <row r="42" spans="2:12" x14ac:dyDescent="0.2">
      <c r="B42" t="s">
        <v>39</v>
      </c>
      <c r="C42">
        <v>27.192418035441499</v>
      </c>
      <c r="D42">
        <v>0.48242204290330171</v>
      </c>
      <c r="E42">
        <v>20.980171498248591</v>
      </c>
      <c r="F42">
        <v>0.4307819139580541</v>
      </c>
      <c r="G42">
        <v>22.83322610187567</v>
      </c>
      <c r="H42">
        <v>0.47257727468793892</v>
      </c>
      <c r="I42">
        <v>18.462068864847769</v>
      </c>
      <c r="J42">
        <v>0.45290270241655045</v>
      </c>
      <c r="K42">
        <v>10.53211549958648</v>
      </c>
      <c r="L42">
        <v>0.39147147981746411</v>
      </c>
    </row>
    <row r="43" spans="2:12" x14ac:dyDescent="0.2">
      <c r="B43" t="s">
        <v>40</v>
      </c>
      <c r="C43">
        <v>9.0446245046467872</v>
      </c>
      <c r="D43">
        <v>0.61969697195040563</v>
      </c>
      <c r="E43">
        <v>9.9973513671759395</v>
      </c>
      <c r="F43">
        <v>0.60533008863569793</v>
      </c>
      <c r="G43">
        <v>13.38189504513524</v>
      </c>
      <c r="H43">
        <v>0.63070860306129428</v>
      </c>
      <c r="I43">
        <v>22.952591331863591</v>
      </c>
      <c r="J43">
        <v>0.84423949746001126</v>
      </c>
      <c r="K43">
        <v>44.623537751178439</v>
      </c>
      <c r="L43">
        <v>1.0133438317135521</v>
      </c>
    </row>
    <row r="44" spans="2:12" x14ac:dyDescent="0.2">
      <c r="B44" t="s">
        <v>41</v>
      </c>
      <c r="C44">
        <v>30.140262554242788</v>
      </c>
      <c r="D44">
        <v>1.0380514355880954</v>
      </c>
      <c r="E44">
        <v>19.815054780290701</v>
      </c>
      <c r="F44">
        <v>0.67425259864909282</v>
      </c>
      <c r="G44">
        <v>20.57811344606387</v>
      </c>
      <c r="H44">
        <v>0.70999069195449627</v>
      </c>
      <c r="I44">
        <v>19.28620211953525</v>
      </c>
      <c r="J44">
        <v>0.82460137187591187</v>
      </c>
      <c r="K44">
        <v>10.180367099867389</v>
      </c>
      <c r="L44">
        <v>0.69010155094367487</v>
      </c>
    </row>
    <row r="45" spans="2:12" x14ac:dyDescent="0.2">
      <c r="B45" t="s">
        <v>42</v>
      </c>
      <c r="C45">
        <v>57.958280959652221</v>
      </c>
      <c r="D45">
        <v>1.1949247035484201</v>
      </c>
      <c r="E45">
        <v>13.09860950906665</v>
      </c>
      <c r="F45">
        <v>0.64664177908201581</v>
      </c>
      <c r="G45">
        <v>12.323998477808811</v>
      </c>
      <c r="H45">
        <v>0.71560619220803268</v>
      </c>
      <c r="I45">
        <v>8.4173180033655637</v>
      </c>
      <c r="J45">
        <v>0.59281961391174143</v>
      </c>
      <c r="K45">
        <v>8.2017930501067529</v>
      </c>
      <c r="L45">
        <v>0.73884841800276257</v>
      </c>
    </row>
    <row r="46" spans="2:12" x14ac:dyDescent="0.2">
      <c r="B46" t="s">
        <v>43</v>
      </c>
      <c r="C46">
        <v>0</v>
      </c>
      <c r="E46">
        <v>0</v>
      </c>
      <c r="G46">
        <v>0</v>
      </c>
      <c r="I46">
        <v>0</v>
      </c>
      <c r="K46">
        <v>0</v>
      </c>
    </row>
    <row r="47" spans="2:12" x14ac:dyDescent="0.2">
      <c r="B47" t="s">
        <v>44</v>
      </c>
      <c r="C47">
        <v>34.048668284690862</v>
      </c>
      <c r="D47">
        <v>1.4497699941969306</v>
      </c>
      <c r="E47">
        <v>18.592538041844069</v>
      </c>
      <c r="F47">
        <v>0.63222068993080272</v>
      </c>
      <c r="G47">
        <v>18.55779076183449</v>
      </c>
      <c r="H47">
        <v>0.66761933295271136</v>
      </c>
      <c r="I47">
        <v>15.785118123343141</v>
      </c>
      <c r="J47">
        <v>0.73347969654534728</v>
      </c>
      <c r="K47">
        <v>13.01588478828744</v>
      </c>
      <c r="L47">
        <v>0.84258142804854408</v>
      </c>
    </row>
    <row r="48" spans="2:12" x14ac:dyDescent="0.2">
      <c r="B48" t="s">
        <v>45</v>
      </c>
      <c r="C48">
        <v>29.626623638268459</v>
      </c>
      <c r="D48">
        <v>1.2410444587666338</v>
      </c>
      <c r="E48">
        <v>15.068531463255461</v>
      </c>
      <c r="F48">
        <v>0.75189491050037238</v>
      </c>
      <c r="G48">
        <v>15.22005507363137</v>
      </c>
      <c r="H48">
        <v>0.64821311826384709</v>
      </c>
      <c r="I48">
        <v>21.29074361531605</v>
      </c>
      <c r="J48">
        <v>0.80801691057379443</v>
      </c>
      <c r="K48">
        <v>18.794046209528659</v>
      </c>
      <c r="L48">
        <v>0.91556154369640408</v>
      </c>
    </row>
    <row r="49" spans="2:12" x14ac:dyDescent="0.2">
      <c r="B49" t="s">
        <v>46</v>
      </c>
      <c r="C49">
        <v>16.260401426821641</v>
      </c>
      <c r="D49">
        <v>1.0213293994537611</v>
      </c>
      <c r="E49">
        <v>18.382780684539039</v>
      </c>
      <c r="F49">
        <v>0.87696959812853303</v>
      </c>
      <c r="G49">
        <v>21.28940216565822</v>
      </c>
      <c r="H49">
        <v>0.88370507627988215</v>
      </c>
      <c r="I49">
        <v>22.459478736045519</v>
      </c>
      <c r="J49">
        <v>0.93977960832742014</v>
      </c>
      <c r="K49">
        <v>21.607936986935599</v>
      </c>
      <c r="L49">
        <v>1.2266191979807461</v>
      </c>
    </row>
    <row r="50" spans="2:12" x14ac:dyDescent="0.2">
      <c r="B50" t="s">
        <v>47</v>
      </c>
      <c r="C50">
        <v>8.3777084612160255</v>
      </c>
      <c r="D50">
        <v>0.8486244727139689</v>
      </c>
      <c r="E50">
        <v>6.4901775664795602</v>
      </c>
      <c r="F50">
        <v>0.45501851423328554</v>
      </c>
      <c r="G50">
        <v>13.710941790568651</v>
      </c>
      <c r="H50">
        <v>0.77457327604690418</v>
      </c>
      <c r="I50">
        <v>24.10345616949175</v>
      </c>
      <c r="J50">
        <v>0.83008868103433198</v>
      </c>
      <c r="K50">
        <v>47.317716012244027</v>
      </c>
      <c r="L50">
        <v>1.4612292549632906</v>
      </c>
    </row>
    <row r="51" spans="2:12" x14ac:dyDescent="0.2">
      <c r="B51" t="s">
        <v>48</v>
      </c>
      <c r="C51">
        <v>27.8081094422351</v>
      </c>
      <c r="D51">
        <v>0.56291569214613935</v>
      </c>
      <c r="E51">
        <v>16.68923944152899</v>
      </c>
      <c r="F51">
        <v>0.4452112533470805</v>
      </c>
      <c r="G51">
        <v>15.865007627537491</v>
      </c>
      <c r="H51">
        <v>0.42313149909574554</v>
      </c>
      <c r="I51">
        <v>15.18741882689071</v>
      </c>
      <c r="J51">
        <v>0.36774921764764823</v>
      </c>
      <c r="K51">
        <v>24.450224661807692</v>
      </c>
      <c r="L51">
        <v>0.52135367551306289</v>
      </c>
    </row>
    <row r="52" spans="2:12" x14ac:dyDescent="0.2">
      <c r="B52" t="s">
        <v>49</v>
      </c>
      <c r="C52">
        <v>7.0519699949804799</v>
      </c>
      <c r="D52">
        <v>1.047201197472442</v>
      </c>
      <c r="E52">
        <v>1.7162854741645981</v>
      </c>
      <c r="F52">
        <v>0.2115662089222507</v>
      </c>
      <c r="G52">
        <v>3.954695798159674</v>
      </c>
      <c r="H52">
        <v>0.3561285211762022</v>
      </c>
      <c r="I52">
        <v>12.54045869216811</v>
      </c>
      <c r="J52">
        <v>0.5649026933875444</v>
      </c>
      <c r="K52">
        <v>74.736590040527133</v>
      </c>
      <c r="L52">
        <v>1.2924983666402556</v>
      </c>
    </row>
    <row r="53" spans="2:12" x14ac:dyDescent="0.2">
      <c r="B53" t="s">
        <v>50</v>
      </c>
      <c r="C53">
        <v>4.6748922881865971</v>
      </c>
      <c r="D53">
        <v>0.73621442187424035</v>
      </c>
      <c r="E53">
        <v>4.3828073606456224</v>
      </c>
      <c r="F53">
        <v>0.75155213938635002</v>
      </c>
      <c r="G53">
        <v>6.8845342474046696</v>
      </c>
      <c r="H53">
        <v>1.0162945363448865</v>
      </c>
      <c r="I53">
        <v>22.907016349264321</v>
      </c>
      <c r="J53">
        <v>1.507024991811418</v>
      </c>
      <c r="K53">
        <v>61.150749754498797</v>
      </c>
      <c r="L53">
        <v>2.091787517223874</v>
      </c>
    </row>
    <row r="54" spans="2:12" x14ac:dyDescent="0.2">
      <c r="B54" t="s">
        <v>51</v>
      </c>
      <c r="C54">
        <v>7.3841021512339111</v>
      </c>
      <c r="D54">
        <v>0.67783287090417976</v>
      </c>
      <c r="E54">
        <v>9.8552300371034711</v>
      </c>
      <c r="F54">
        <v>0.63905298873370275</v>
      </c>
      <c r="G54">
        <v>13.54541959933009</v>
      </c>
      <c r="H54">
        <v>0.68031430687786087</v>
      </c>
      <c r="I54">
        <v>29.38888342334495</v>
      </c>
      <c r="J54">
        <v>0.80466098422793175</v>
      </c>
      <c r="K54">
        <v>39.826364788987583</v>
      </c>
      <c r="L54">
        <v>1.3707707524690662</v>
      </c>
    </row>
    <row r="55" spans="2:12" x14ac:dyDescent="0.2">
      <c r="B55" t="s">
        <v>52</v>
      </c>
      <c r="C55">
        <v>2.7631838539838509</v>
      </c>
      <c r="D55">
        <v>0.29429946528690609</v>
      </c>
      <c r="E55">
        <v>3.9055232513680291</v>
      </c>
      <c r="F55">
        <v>0.27997104370932269</v>
      </c>
      <c r="G55">
        <v>6.7381322852781356</v>
      </c>
      <c r="H55">
        <v>0.49552896336880958</v>
      </c>
      <c r="I55">
        <v>21.476821803273239</v>
      </c>
      <c r="J55">
        <v>0.83468188275308886</v>
      </c>
      <c r="K55">
        <v>65.116338806096735</v>
      </c>
      <c r="L55">
        <v>1.0695454544373995</v>
      </c>
    </row>
    <row r="56" spans="2:12" x14ac:dyDescent="0.2">
      <c r="B56" t="s">
        <v>53</v>
      </c>
      <c r="C56">
        <v>15.14197045861107</v>
      </c>
      <c r="D56">
        <v>0.63839621116226608</v>
      </c>
      <c r="E56">
        <v>8.5111315808715968</v>
      </c>
      <c r="F56">
        <v>0.4123823971510126</v>
      </c>
      <c r="G56">
        <v>10.99602910367048</v>
      </c>
      <c r="H56">
        <v>0.56727310218935367</v>
      </c>
      <c r="I56">
        <v>21.31452588097121</v>
      </c>
      <c r="J56">
        <v>0.67215104550448379</v>
      </c>
      <c r="K56">
        <v>44.036342975875641</v>
      </c>
      <c r="L56">
        <v>0.93268385881033844</v>
      </c>
    </row>
    <row r="57" spans="2:12" x14ac:dyDescent="0.2">
      <c r="B57" t="s">
        <v>54</v>
      </c>
      <c r="C57">
        <v>3.1685688518513921</v>
      </c>
      <c r="D57">
        <v>0.50337159909745277</v>
      </c>
      <c r="E57">
        <v>3.9016920701623752</v>
      </c>
      <c r="F57">
        <v>0.3791698799202643</v>
      </c>
      <c r="G57">
        <v>11.424567082006361</v>
      </c>
      <c r="H57">
        <v>0.62805905026318054</v>
      </c>
      <c r="I57">
        <v>23.48370615904939</v>
      </c>
      <c r="J57">
        <v>0.83252742213082531</v>
      </c>
      <c r="K57">
        <v>58.021465836930489</v>
      </c>
      <c r="L57">
        <v>1.1003922778219242</v>
      </c>
    </row>
    <row r="58" spans="2:12" x14ac:dyDescent="0.2">
      <c r="B58" t="s">
        <v>55</v>
      </c>
      <c r="C58">
        <v>51.063212605106592</v>
      </c>
      <c r="D58">
        <v>1.6515839535619934</v>
      </c>
      <c r="E58">
        <v>12.810640631184761</v>
      </c>
      <c r="F58">
        <v>0.8370013424996785</v>
      </c>
      <c r="G58">
        <v>11.90566805069289</v>
      </c>
      <c r="H58">
        <v>0.81952752753276126</v>
      </c>
      <c r="I58">
        <v>11.873903869165771</v>
      </c>
      <c r="J58">
        <v>0.61120340700118603</v>
      </c>
      <c r="K58">
        <v>12.346574843849989</v>
      </c>
      <c r="L58">
        <v>1.0881220735126997</v>
      </c>
    </row>
    <row r="59" spans="2:12" x14ac:dyDescent="0.2">
      <c r="B59" t="s">
        <v>56</v>
      </c>
      <c r="C59">
        <v>17.127982744586738</v>
      </c>
      <c r="D59">
        <v>0.66712764792408596</v>
      </c>
      <c r="E59">
        <v>15.064143248441811</v>
      </c>
      <c r="F59">
        <v>0.72580382152072309</v>
      </c>
      <c r="G59">
        <v>18.164693626784089</v>
      </c>
      <c r="H59">
        <v>0.82360950325603266</v>
      </c>
      <c r="I59">
        <v>20.78639920743743</v>
      </c>
      <c r="J59">
        <v>0.79988962059271529</v>
      </c>
      <c r="K59">
        <v>28.85678117274993</v>
      </c>
      <c r="L59">
        <v>0.81856778532098962</v>
      </c>
    </row>
    <row r="60" spans="2:12" x14ac:dyDescent="0.2">
      <c r="B60" t="s">
        <v>57</v>
      </c>
      <c r="C60">
        <v>71.465331113112285</v>
      </c>
      <c r="D60">
        <v>1.0981879793959759</v>
      </c>
      <c r="E60">
        <v>13.91107266187162</v>
      </c>
      <c r="F60">
        <v>0.76551882967015605</v>
      </c>
      <c r="G60">
        <v>7.5612969398220526</v>
      </c>
      <c r="H60">
        <v>0.49738826093976429</v>
      </c>
      <c r="I60">
        <v>3.6558640407577552</v>
      </c>
      <c r="J60">
        <v>0.36617313734301654</v>
      </c>
      <c r="K60">
        <v>3.406435244436298</v>
      </c>
      <c r="L60">
        <v>0.5494431627084515</v>
      </c>
    </row>
    <row r="61" spans="2:12" x14ac:dyDescent="0.2">
      <c r="B61" t="s">
        <v>58</v>
      </c>
      <c r="C61">
        <v>19.603982565278901</v>
      </c>
      <c r="D61">
        <v>0.92189032170648499</v>
      </c>
      <c r="E61">
        <v>13.098390609130741</v>
      </c>
      <c r="F61">
        <v>0.57070677902346489</v>
      </c>
      <c r="G61">
        <v>22.697486537101941</v>
      </c>
      <c r="H61">
        <v>0.74663322332140869</v>
      </c>
      <c r="I61">
        <v>25.226246813583419</v>
      </c>
      <c r="J61">
        <v>0.81802620599021558</v>
      </c>
      <c r="K61">
        <v>19.373893474905021</v>
      </c>
      <c r="L61">
        <v>0.81968982826267156</v>
      </c>
    </row>
    <row r="62" spans="2:12" x14ac:dyDescent="0.2">
      <c r="B62" t="s">
        <v>59</v>
      </c>
      <c r="C62">
        <v>16.31590396962639</v>
      </c>
      <c r="D62">
        <v>0.76151806093066854</v>
      </c>
      <c r="E62">
        <v>15.733977992442069</v>
      </c>
      <c r="F62">
        <v>0.81204219230846619</v>
      </c>
      <c r="G62">
        <v>14.67143411829333</v>
      </c>
      <c r="H62">
        <v>0.67741171118571841</v>
      </c>
      <c r="I62">
        <v>30.492726922773301</v>
      </c>
      <c r="J62">
        <v>0.84208590713509446</v>
      </c>
      <c r="K62">
        <v>22.78595699686489</v>
      </c>
      <c r="L62">
        <v>1.0823307946107803</v>
      </c>
    </row>
    <row r="63" spans="2:12" x14ac:dyDescent="0.2">
      <c r="B63" t="s">
        <v>60</v>
      </c>
      <c r="C63">
        <v>33.231043789708401</v>
      </c>
      <c r="D63">
        <v>1.0727948271144134</v>
      </c>
      <c r="E63">
        <v>17.433769258211949</v>
      </c>
      <c r="F63">
        <v>0.69367425007368466</v>
      </c>
      <c r="G63">
        <v>14.535872002749951</v>
      </c>
      <c r="H63">
        <v>0.69015755781384358</v>
      </c>
      <c r="I63">
        <v>15.233033883100619</v>
      </c>
      <c r="J63">
        <v>0.69871193136365961</v>
      </c>
      <c r="K63">
        <v>19.566281066229081</v>
      </c>
      <c r="L63">
        <v>0.79442112117571417</v>
      </c>
    </row>
    <row r="64" spans="2:12" x14ac:dyDescent="0.2">
      <c r="B64" t="s">
        <v>61</v>
      </c>
      <c r="C64">
        <v>4.5650792173443024</v>
      </c>
      <c r="D64">
        <v>0.41995120204186492</v>
      </c>
      <c r="E64">
        <v>5.4868200007389518</v>
      </c>
      <c r="F64">
        <v>0.52332010005071483</v>
      </c>
      <c r="G64">
        <v>10.340965648380729</v>
      </c>
      <c r="H64">
        <v>0.62414811598377462</v>
      </c>
      <c r="I64">
        <v>37.535193015787073</v>
      </c>
      <c r="J64">
        <v>0.9759949346109954</v>
      </c>
      <c r="K64">
        <v>42.071942117748947</v>
      </c>
      <c r="L64">
        <v>1.2851218669513618</v>
      </c>
    </row>
    <row r="65" spans="2:12" x14ac:dyDescent="0.2">
      <c r="B65" t="s">
        <v>62</v>
      </c>
      <c r="C65">
        <v>14.940310638867899</v>
      </c>
      <c r="D65">
        <v>0.80187495770108708</v>
      </c>
      <c r="E65">
        <v>9.38650229695976</v>
      </c>
      <c r="F65">
        <v>0.6530708129455508</v>
      </c>
      <c r="G65">
        <v>17.20105905079939</v>
      </c>
      <c r="H65">
        <v>0.72990040593466898</v>
      </c>
      <c r="I65">
        <v>23.444524411542972</v>
      </c>
      <c r="J65">
        <v>0.86534372407529836</v>
      </c>
      <c r="K65">
        <v>35.027603601829981</v>
      </c>
      <c r="L65">
        <v>1.019220028927486</v>
      </c>
    </row>
    <row r="66" spans="2:12" x14ac:dyDescent="0.2">
      <c r="B66" t="s">
        <v>63</v>
      </c>
      <c r="C66">
        <v>31.475814403097349</v>
      </c>
      <c r="D66">
        <v>1.218981278302852</v>
      </c>
      <c r="E66">
        <v>19.996834080203929</v>
      </c>
      <c r="F66">
        <v>0.75774795674627371</v>
      </c>
      <c r="G66">
        <v>20.84339682857436</v>
      </c>
      <c r="H66">
        <v>0.93266182712188517</v>
      </c>
      <c r="I66">
        <v>14.979889721093491</v>
      </c>
      <c r="J66">
        <v>0.65379103963854313</v>
      </c>
      <c r="K66">
        <v>12.704064967030879</v>
      </c>
      <c r="L66">
        <v>0.67674213571055186</v>
      </c>
    </row>
    <row r="67" spans="2:12" x14ac:dyDescent="0.2">
      <c r="B67" t="s">
        <v>64</v>
      </c>
      <c r="C67">
        <v>5.0571353969277357</v>
      </c>
      <c r="D67">
        <v>1.0913465729572824</v>
      </c>
      <c r="E67">
        <v>2.6979162960968099</v>
      </c>
      <c r="F67">
        <v>0.45483402127964506</v>
      </c>
      <c r="G67">
        <v>3.881727086798199</v>
      </c>
      <c r="H67">
        <v>0.52585983933475444</v>
      </c>
      <c r="I67">
        <v>27.947839121499161</v>
      </c>
      <c r="J67">
        <v>1.2172743860897028</v>
      </c>
      <c r="K67">
        <v>60.415382098678108</v>
      </c>
      <c r="L67">
        <v>1.8902142893587144</v>
      </c>
    </row>
  </sheetData>
  <phoneticPr fontId="0" type="noConversion"/>
  <pageMargins left="0.75" right="0.75" top="1" bottom="1" header="0.5" footer="0.5"/>
  <headerFooter alignWithMargins="0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7"/>
  <sheetViews>
    <sheetView workbookViewId="0"/>
  </sheetViews>
  <sheetFormatPr defaultRowHeight="12.75" x14ac:dyDescent="0.2"/>
  <sheetData>
    <row r="2" spans="2:12" x14ac:dyDescent="0.2">
      <c r="C2" t="s">
        <v>66</v>
      </c>
      <c r="D2" t="s">
        <v>67</v>
      </c>
      <c r="E2" t="s">
        <v>68</v>
      </c>
      <c r="F2" t="s">
        <v>69</v>
      </c>
      <c r="G2" t="s">
        <v>70</v>
      </c>
      <c r="H2" t="s">
        <v>71</v>
      </c>
      <c r="I2" t="s">
        <v>111</v>
      </c>
      <c r="J2" t="s">
        <v>112</v>
      </c>
      <c r="K2" t="s">
        <v>113</v>
      </c>
      <c r="L2" t="s">
        <v>114</v>
      </c>
    </row>
    <row r="3" spans="2:12" x14ac:dyDescent="0.2">
      <c r="B3" t="s">
        <v>0</v>
      </c>
      <c r="C3">
        <v>23.24253764702549</v>
      </c>
      <c r="D3">
        <v>0.89879365495593877</v>
      </c>
      <c r="E3">
        <v>22.15449261827688</v>
      </c>
      <c r="F3">
        <v>0.97244321413011436</v>
      </c>
      <c r="G3">
        <v>22.996771117824451</v>
      </c>
      <c r="H3">
        <v>0.78763723152614074</v>
      </c>
      <c r="I3">
        <v>19.466140436356689</v>
      </c>
      <c r="J3">
        <v>0.95221297886059053</v>
      </c>
      <c r="K3">
        <v>12.140058180516469</v>
      </c>
      <c r="L3">
        <v>0.78139565454801474</v>
      </c>
    </row>
    <row r="4" spans="2:12" x14ac:dyDescent="0.2">
      <c r="B4" t="s">
        <v>1</v>
      </c>
      <c r="C4">
        <v>11.30178176891509</v>
      </c>
      <c r="D4">
        <v>0.48464522500348389</v>
      </c>
      <c r="E4">
        <v>11.218243714461829</v>
      </c>
      <c r="F4">
        <v>0.52659342927518671</v>
      </c>
      <c r="G4">
        <v>14.38548348477619</v>
      </c>
      <c r="H4">
        <v>0.52993265649341392</v>
      </c>
      <c r="I4">
        <v>22.93048838796614</v>
      </c>
      <c r="J4">
        <v>0.61598231495398637</v>
      </c>
      <c r="K4">
        <v>40.164002643880742</v>
      </c>
      <c r="L4">
        <v>0.72127977988623082</v>
      </c>
    </row>
    <row r="5" spans="2:12" x14ac:dyDescent="0.2">
      <c r="B5" t="s">
        <v>2</v>
      </c>
      <c r="C5">
        <v>26.460759330958108</v>
      </c>
      <c r="D5">
        <v>1.0550321143258976</v>
      </c>
      <c r="E5">
        <v>21.28537668431979</v>
      </c>
      <c r="F5">
        <v>0.75522334794992185</v>
      </c>
      <c r="G5">
        <v>16.114617048675569</v>
      </c>
      <c r="H5">
        <v>0.70034570244045546</v>
      </c>
      <c r="I5">
        <v>16.390217365423009</v>
      </c>
      <c r="J5">
        <v>0.57246814953833125</v>
      </c>
      <c r="K5">
        <v>19.74902957062352</v>
      </c>
      <c r="L5">
        <v>1.0780476499423199</v>
      </c>
    </row>
    <row r="6" spans="2:12" x14ac:dyDescent="0.2">
      <c r="B6" t="s">
        <v>3</v>
      </c>
      <c r="C6">
        <v>18.67784696919502</v>
      </c>
      <c r="D6">
        <v>0.47809507802748125</v>
      </c>
      <c r="E6">
        <v>20.903955142868039</v>
      </c>
      <c r="F6">
        <v>0.40087017536405778</v>
      </c>
      <c r="G6">
        <v>24.742225191654139</v>
      </c>
      <c r="H6">
        <v>0.55924750771475706</v>
      </c>
      <c r="I6">
        <v>21.672397496470971</v>
      </c>
      <c r="J6">
        <v>0.55080543584082531</v>
      </c>
      <c r="K6">
        <v>14.003575199811831</v>
      </c>
      <c r="L6">
        <v>0.4249399325023584</v>
      </c>
    </row>
    <row r="7" spans="2:12" x14ac:dyDescent="0.2">
      <c r="B7" t="s">
        <v>4</v>
      </c>
      <c r="C7">
        <v>31.24435063332534</v>
      </c>
      <c r="D7">
        <v>1.0490262265269599</v>
      </c>
      <c r="E7">
        <v>21.236500478343721</v>
      </c>
      <c r="F7">
        <v>0.91826724506335544</v>
      </c>
      <c r="G7">
        <v>18.314866731757441</v>
      </c>
      <c r="H7">
        <v>0.74036134692295563</v>
      </c>
      <c r="I7">
        <v>12.903652878296461</v>
      </c>
      <c r="J7">
        <v>0.63480878493611936</v>
      </c>
      <c r="K7">
        <v>16.300629278277039</v>
      </c>
      <c r="L7">
        <v>0.90531051233617188</v>
      </c>
    </row>
    <row r="8" spans="2:12" x14ac:dyDescent="0.2">
      <c r="B8" t="s">
        <v>5</v>
      </c>
      <c r="C8">
        <v>41.710825397660876</v>
      </c>
      <c r="D8">
        <v>0.88023097915746207</v>
      </c>
      <c r="E8">
        <v>18.465286032353649</v>
      </c>
      <c r="F8">
        <v>0.561173494671664</v>
      </c>
      <c r="G8">
        <v>17.525234655025859</v>
      </c>
      <c r="H8">
        <v>0.60558879110117581</v>
      </c>
      <c r="I8">
        <v>11.58209797831438</v>
      </c>
      <c r="J8">
        <v>0.53445441825314288</v>
      </c>
      <c r="K8">
        <v>10.71655593664523</v>
      </c>
      <c r="L8">
        <v>0.49363962808917811</v>
      </c>
    </row>
    <row r="9" spans="2:12" x14ac:dyDescent="0.2">
      <c r="B9" t="s">
        <v>6</v>
      </c>
      <c r="C9">
        <v>28.980096880817008</v>
      </c>
      <c r="D9">
        <v>0.83211362077453177</v>
      </c>
      <c r="E9">
        <v>21.725641768165062</v>
      </c>
      <c r="F9">
        <v>0.81230515613929599</v>
      </c>
      <c r="G9">
        <v>19.929188182207561</v>
      </c>
      <c r="H9">
        <v>0.73280096932884387</v>
      </c>
      <c r="I9">
        <v>17.243124611389469</v>
      </c>
      <c r="J9">
        <v>0.62565524212142998</v>
      </c>
      <c r="K9">
        <v>12.1219485574209</v>
      </c>
      <c r="L9">
        <v>0.61470880281567608</v>
      </c>
    </row>
    <row r="10" spans="2:12" x14ac:dyDescent="0.2">
      <c r="B10" t="s">
        <v>7</v>
      </c>
      <c r="C10">
        <v>25.198353714540829</v>
      </c>
      <c r="D10">
        <v>0.62176692228754504</v>
      </c>
      <c r="E10">
        <v>24.4357700152195</v>
      </c>
      <c r="F10">
        <v>0.60563509490394885</v>
      </c>
      <c r="G10">
        <v>22.97268420168551</v>
      </c>
      <c r="H10">
        <v>0.5818380870621418</v>
      </c>
      <c r="I10">
        <v>17.752720410696458</v>
      </c>
      <c r="J10">
        <v>0.49319380955879366</v>
      </c>
      <c r="K10">
        <v>9.6404716578576988</v>
      </c>
      <c r="L10">
        <v>0.47645456136116898</v>
      </c>
    </row>
    <row r="11" spans="2:12" x14ac:dyDescent="0.2">
      <c r="B11" t="s">
        <v>8</v>
      </c>
      <c r="C11">
        <v>19.967625218112751</v>
      </c>
      <c r="D11">
        <v>0.48806630978498283</v>
      </c>
      <c r="E11">
        <v>18.976659807167412</v>
      </c>
      <c r="F11">
        <v>0.50257000893996517</v>
      </c>
      <c r="G11">
        <v>23.145427067325659</v>
      </c>
      <c r="H11">
        <v>0.54948225179800936</v>
      </c>
      <c r="I11">
        <v>20.695302228541699</v>
      </c>
      <c r="J11">
        <v>0.50296162153550183</v>
      </c>
      <c r="K11">
        <v>17.214985678852479</v>
      </c>
      <c r="L11">
        <v>0.58643717187134337</v>
      </c>
    </row>
    <row r="12" spans="2:12" x14ac:dyDescent="0.2">
      <c r="B12" t="s">
        <v>9</v>
      </c>
      <c r="C12">
        <v>34.964716542965327</v>
      </c>
      <c r="D12">
        <v>0.83422033187851408</v>
      </c>
      <c r="E12">
        <v>22.41021963311141</v>
      </c>
      <c r="F12">
        <v>0.58463731114462247</v>
      </c>
      <c r="G12">
        <v>19.01719129217868</v>
      </c>
      <c r="H12">
        <v>0.63165552741022279</v>
      </c>
      <c r="I12">
        <v>11.97540618187019</v>
      </c>
      <c r="J12">
        <v>0.55189494866009192</v>
      </c>
      <c r="K12">
        <v>11.63246634987439</v>
      </c>
      <c r="L12">
        <v>0.57725276434223638</v>
      </c>
    </row>
    <row r="13" spans="2:12" x14ac:dyDescent="0.2">
      <c r="B13" t="s">
        <v>10</v>
      </c>
      <c r="C13">
        <v>13.281133968471609</v>
      </c>
      <c r="D13">
        <v>0.62702743431969354</v>
      </c>
      <c r="E13">
        <v>16.904020877384969</v>
      </c>
      <c r="F13">
        <v>0.69327180571933456</v>
      </c>
      <c r="G13">
        <v>25.505549663698229</v>
      </c>
      <c r="H13">
        <v>0.73728490012691583</v>
      </c>
      <c r="I13">
        <v>27.50016100394939</v>
      </c>
      <c r="J13">
        <v>0.78565409236063488</v>
      </c>
      <c r="K13">
        <v>16.809134486495811</v>
      </c>
      <c r="L13">
        <v>0.74197545846784618</v>
      </c>
    </row>
    <row r="14" spans="2:12" x14ac:dyDescent="0.2">
      <c r="B14" t="s">
        <v>11</v>
      </c>
      <c r="C14">
        <v>13.733896479982221</v>
      </c>
      <c r="D14">
        <v>0.59586086431249596</v>
      </c>
      <c r="E14">
        <v>19.372550711757668</v>
      </c>
      <c r="F14">
        <v>0.88189086409868911</v>
      </c>
      <c r="G14">
        <v>23.655098107194689</v>
      </c>
      <c r="H14">
        <v>0.77139896012698828</v>
      </c>
      <c r="I14">
        <v>27.361023375157671</v>
      </c>
      <c r="J14">
        <v>1.0484547485118474</v>
      </c>
      <c r="K14">
        <v>15.877431325907761</v>
      </c>
      <c r="L14">
        <v>0.9003724884623836</v>
      </c>
    </row>
    <row r="15" spans="2:12" x14ac:dyDescent="0.2">
      <c r="B15" t="s">
        <v>12</v>
      </c>
      <c r="C15">
        <v>29.510229505199359</v>
      </c>
      <c r="D15">
        <v>1.1764742795634866</v>
      </c>
      <c r="E15">
        <v>19.750783014957381</v>
      </c>
      <c r="F15">
        <v>0.82693405995352076</v>
      </c>
      <c r="G15">
        <v>19.655426293684741</v>
      </c>
      <c r="H15">
        <v>0.87915898704019091</v>
      </c>
      <c r="I15">
        <v>16.17539676944272</v>
      </c>
      <c r="J15">
        <v>0.83501453303407758</v>
      </c>
      <c r="K15">
        <v>14.908164416715801</v>
      </c>
      <c r="L15">
        <v>0.78450536031911555</v>
      </c>
    </row>
    <row r="16" spans="2:12" x14ac:dyDescent="0.2">
      <c r="B16" t="s">
        <v>13</v>
      </c>
      <c r="C16">
        <v>45.416597895757562</v>
      </c>
      <c r="D16">
        <v>1.2420443187432155</v>
      </c>
      <c r="E16">
        <v>27.218924356522521</v>
      </c>
      <c r="F16">
        <v>0.94307410592444019</v>
      </c>
      <c r="G16">
        <v>15.54905995129935</v>
      </c>
      <c r="H16">
        <v>0.79992994504382886</v>
      </c>
      <c r="I16">
        <v>7.7203679449445914</v>
      </c>
      <c r="J16">
        <v>0.66610440821528205</v>
      </c>
      <c r="K16">
        <v>4.0950498514759683</v>
      </c>
      <c r="L16">
        <v>0.49085699634301388</v>
      </c>
    </row>
    <row r="17" spans="2:12" x14ac:dyDescent="0.2">
      <c r="B17" t="s">
        <v>14</v>
      </c>
      <c r="C17">
        <v>33.417886682815762</v>
      </c>
      <c r="D17">
        <v>0.96532162674639255</v>
      </c>
      <c r="E17">
        <v>24.764994925810271</v>
      </c>
      <c r="F17">
        <v>0.72730734155577248</v>
      </c>
      <c r="G17">
        <v>18.002976909793599</v>
      </c>
      <c r="H17">
        <v>0.72631149306927489</v>
      </c>
      <c r="I17">
        <v>11.28623290820075</v>
      </c>
      <c r="J17">
        <v>0.67369395875123761</v>
      </c>
      <c r="K17">
        <v>12.527908573379611</v>
      </c>
      <c r="L17">
        <v>0.65122527665411223</v>
      </c>
    </row>
    <row r="18" spans="2:12" x14ac:dyDescent="0.2">
      <c r="B18" t="s">
        <v>15</v>
      </c>
      <c r="C18">
        <v>32.998969317346493</v>
      </c>
      <c r="D18">
        <v>1.0000395559330046</v>
      </c>
      <c r="E18">
        <v>27.382160488551381</v>
      </c>
      <c r="F18">
        <v>0.91238459875873068</v>
      </c>
      <c r="G18">
        <v>22.578520084025751</v>
      </c>
      <c r="H18">
        <v>0.76220301162614479</v>
      </c>
      <c r="I18">
        <v>10.491568768842409</v>
      </c>
      <c r="J18">
        <v>0.61876444693577237</v>
      </c>
      <c r="K18">
        <v>6.5487813412340001</v>
      </c>
      <c r="L18">
        <v>0.5139179164131249</v>
      </c>
    </row>
    <row r="19" spans="2:12" x14ac:dyDescent="0.2">
      <c r="B19" t="s">
        <v>16</v>
      </c>
      <c r="C19">
        <v>26.709271558215288</v>
      </c>
      <c r="D19">
        <v>0.63711448890253086</v>
      </c>
      <c r="E19">
        <v>18.11590510607228</v>
      </c>
      <c r="F19">
        <v>0.49043286432140482</v>
      </c>
      <c r="G19">
        <v>18.977350537454221</v>
      </c>
      <c r="H19">
        <v>0.4913918285604455</v>
      </c>
      <c r="I19">
        <v>17.056769202726191</v>
      </c>
      <c r="J19">
        <v>0.53036333958146509</v>
      </c>
      <c r="K19">
        <v>19.14070359553202</v>
      </c>
      <c r="L19">
        <v>0.56878871530392838</v>
      </c>
    </row>
    <row r="20" spans="2:12" x14ac:dyDescent="0.2">
      <c r="B20" t="s">
        <v>17</v>
      </c>
      <c r="C20">
        <v>42.496458460697383</v>
      </c>
      <c r="D20">
        <v>0.8987936557663313</v>
      </c>
      <c r="E20">
        <v>23.51893104514167</v>
      </c>
      <c r="F20">
        <v>0.98134344640690641</v>
      </c>
      <c r="G20">
        <v>17.827626827357371</v>
      </c>
      <c r="H20">
        <v>0.6842912023487534</v>
      </c>
      <c r="I20">
        <v>8.9540951713136216</v>
      </c>
      <c r="J20">
        <v>0.53633108003374386</v>
      </c>
      <c r="K20">
        <v>7.2028884954899484</v>
      </c>
      <c r="L20">
        <v>0.42966485910927488</v>
      </c>
    </row>
    <row r="21" spans="2:12" x14ac:dyDescent="0.2">
      <c r="B21" t="s">
        <v>18</v>
      </c>
      <c r="C21">
        <v>61.169472012481947</v>
      </c>
      <c r="D21">
        <v>0.75486961850228518</v>
      </c>
      <c r="E21">
        <v>22.733091532343192</v>
      </c>
      <c r="F21">
        <v>0.64757172728884338</v>
      </c>
      <c r="G21">
        <v>11.02743143463783</v>
      </c>
      <c r="H21">
        <v>0.46201992161423983</v>
      </c>
      <c r="I21">
        <v>3.6341174347904479</v>
      </c>
      <c r="J21">
        <v>0.33639595652999593</v>
      </c>
      <c r="K21">
        <v>1.4358875857465849</v>
      </c>
      <c r="L21">
        <v>0.20784872649058697</v>
      </c>
    </row>
    <row r="22" spans="2:12" x14ac:dyDescent="0.2">
      <c r="B22" t="s">
        <v>19</v>
      </c>
      <c r="C22">
        <v>30.516850292211299</v>
      </c>
      <c r="D22">
        <v>0.88402645580597294</v>
      </c>
      <c r="E22">
        <v>17.689157792947</v>
      </c>
      <c r="F22">
        <v>0.71090360170244593</v>
      </c>
      <c r="G22">
        <v>21.324853006383151</v>
      </c>
      <c r="H22">
        <v>0.76182818416147147</v>
      </c>
      <c r="I22">
        <v>16.935523895300371</v>
      </c>
      <c r="J22">
        <v>0.73045890503348021</v>
      </c>
      <c r="K22">
        <v>13.53361501315818</v>
      </c>
      <c r="L22">
        <v>0.70008967681711021</v>
      </c>
    </row>
    <row r="23" spans="2:12" x14ac:dyDescent="0.2">
      <c r="B23" t="s">
        <v>20</v>
      </c>
      <c r="C23">
        <v>17.615551906387921</v>
      </c>
      <c r="D23">
        <v>0.58029168451927227</v>
      </c>
      <c r="E23">
        <v>20.54445115439901</v>
      </c>
      <c r="F23">
        <v>0.83340902719803334</v>
      </c>
      <c r="G23">
        <v>24.77502258683586</v>
      </c>
      <c r="H23">
        <v>0.74335762873751543</v>
      </c>
      <c r="I23">
        <v>21.490850183401928</v>
      </c>
      <c r="J23">
        <v>0.77051616974326687</v>
      </c>
      <c r="K23">
        <v>15.574124168975279</v>
      </c>
      <c r="L23">
        <v>0.72921648948776085</v>
      </c>
    </row>
    <row r="24" spans="2:12" x14ac:dyDescent="0.2">
      <c r="B24" t="s">
        <v>21</v>
      </c>
      <c r="C24">
        <v>43.508067950895537</v>
      </c>
      <c r="D24">
        <v>1.1938960466879545</v>
      </c>
      <c r="E24">
        <v>19.8553173964591</v>
      </c>
      <c r="F24">
        <v>0.70842898836786894</v>
      </c>
      <c r="G24">
        <v>15.11564024769044</v>
      </c>
      <c r="H24">
        <v>0.67221128920779105</v>
      </c>
      <c r="I24">
        <v>11.09402510148781</v>
      </c>
      <c r="J24">
        <v>0.56480901959224505</v>
      </c>
      <c r="K24">
        <v>10.426949303467101</v>
      </c>
      <c r="L24">
        <v>0.61407448909748363</v>
      </c>
    </row>
    <row r="25" spans="2:12" x14ac:dyDescent="0.2">
      <c r="B25" t="s">
        <v>22</v>
      </c>
      <c r="C25">
        <v>13.111217022374101</v>
      </c>
      <c r="D25">
        <v>0.83245050701052914</v>
      </c>
      <c r="E25">
        <v>12.78514684756658</v>
      </c>
      <c r="F25">
        <v>0.69364876277919807</v>
      </c>
      <c r="G25">
        <v>23.166176739551659</v>
      </c>
      <c r="H25">
        <v>0.80677696258707932</v>
      </c>
      <c r="I25">
        <v>23.483827897463708</v>
      </c>
      <c r="J25">
        <v>0.8865257882432247</v>
      </c>
      <c r="K25">
        <v>27.45363149304394</v>
      </c>
      <c r="L25">
        <v>0.96045647619626873</v>
      </c>
    </row>
    <row r="26" spans="2:12" x14ac:dyDescent="0.2">
      <c r="B26" t="s">
        <v>23</v>
      </c>
      <c r="C26">
        <v>20.2678701402873</v>
      </c>
      <c r="D26">
        <v>0.74055308361594252</v>
      </c>
      <c r="E26">
        <v>19.138309192898639</v>
      </c>
      <c r="F26">
        <v>0.65680293426799419</v>
      </c>
      <c r="G26">
        <v>23.669790598089659</v>
      </c>
      <c r="H26">
        <v>0.69651203819226881</v>
      </c>
      <c r="I26">
        <v>16.183955981032842</v>
      </c>
      <c r="J26">
        <v>0.72433070265570521</v>
      </c>
      <c r="K26">
        <v>20.740074087691561</v>
      </c>
      <c r="L26">
        <v>0.6720803422283419</v>
      </c>
    </row>
    <row r="27" spans="2:12" x14ac:dyDescent="0.2">
      <c r="B27" t="s">
        <v>24</v>
      </c>
      <c r="C27">
        <v>21.484897529392079</v>
      </c>
      <c r="D27">
        <v>0.8794801793469561</v>
      </c>
      <c r="E27">
        <v>20.23097602017171</v>
      </c>
      <c r="F27">
        <v>0.81823180555809449</v>
      </c>
      <c r="G27">
        <v>22.064674731763461</v>
      </c>
      <c r="H27">
        <v>0.70476835882974498</v>
      </c>
      <c r="I27">
        <v>20.2382087841413</v>
      </c>
      <c r="J27">
        <v>0.77899195184949832</v>
      </c>
      <c r="K27">
        <v>15.98124293453145</v>
      </c>
      <c r="L27">
        <v>0.77052248333956108</v>
      </c>
    </row>
    <row r="28" spans="2:12" x14ac:dyDescent="0.2">
      <c r="B28" t="s">
        <v>25</v>
      </c>
      <c r="C28">
        <v>25.006138175979039</v>
      </c>
      <c r="D28">
        <v>1.2608775141342115</v>
      </c>
      <c r="E28">
        <v>23.301639231506758</v>
      </c>
      <c r="F28">
        <v>0.75403998308419529</v>
      </c>
      <c r="G28">
        <v>21.03766561686653</v>
      </c>
      <c r="H28">
        <v>0.85352706892864105</v>
      </c>
      <c r="I28">
        <v>24.498897695873222</v>
      </c>
      <c r="J28">
        <v>1.0028193498527358</v>
      </c>
      <c r="K28">
        <v>6.1556592797744534</v>
      </c>
      <c r="L28">
        <v>0.5465252862630664</v>
      </c>
    </row>
    <row r="29" spans="2:12" x14ac:dyDescent="0.2">
      <c r="B29" t="s">
        <v>26</v>
      </c>
      <c r="C29">
        <v>31.976113674026031</v>
      </c>
      <c r="D29">
        <v>0.85341430470697799</v>
      </c>
      <c r="E29">
        <v>23.07004616079799</v>
      </c>
      <c r="F29">
        <v>0.72909598541453724</v>
      </c>
      <c r="G29">
        <v>18.797164368137789</v>
      </c>
      <c r="H29">
        <v>0.79280054466216399</v>
      </c>
      <c r="I29">
        <v>14.21881062235815</v>
      </c>
      <c r="J29">
        <v>0.7075603061549649</v>
      </c>
      <c r="K29">
        <v>11.93786517468005</v>
      </c>
      <c r="L29">
        <v>0.696668399016666</v>
      </c>
    </row>
    <row r="30" spans="2:12" x14ac:dyDescent="0.2">
      <c r="B30" t="s">
        <v>27</v>
      </c>
      <c r="C30">
        <v>71.964313279906506</v>
      </c>
      <c r="D30">
        <v>1.0215086355474798</v>
      </c>
      <c r="E30">
        <v>12.587897996766261</v>
      </c>
      <c r="F30">
        <v>0.75158567808604704</v>
      </c>
      <c r="G30">
        <v>7.9311636992804981</v>
      </c>
      <c r="H30">
        <v>0.609609743585657</v>
      </c>
      <c r="I30">
        <v>4.4783767098520757</v>
      </c>
      <c r="J30">
        <v>0.40426250392023871</v>
      </c>
      <c r="K30">
        <v>3.0382483141946781</v>
      </c>
      <c r="L30">
        <v>0.41719566174001316</v>
      </c>
    </row>
    <row r="31" spans="2:12" x14ac:dyDescent="0.2">
      <c r="B31" t="s">
        <v>28</v>
      </c>
      <c r="C31">
        <v>37.806612854161529</v>
      </c>
      <c r="D31">
        <v>1.0018992619149885</v>
      </c>
      <c r="E31">
        <v>13.23748025043292</v>
      </c>
      <c r="F31">
        <v>0.60331201116808209</v>
      </c>
      <c r="G31">
        <v>15.752296020679919</v>
      </c>
      <c r="H31">
        <v>0.72191770520830545</v>
      </c>
      <c r="I31">
        <v>13.37399697258385</v>
      </c>
      <c r="J31">
        <v>0.65244742099585318</v>
      </c>
      <c r="K31">
        <v>19.829613902141769</v>
      </c>
      <c r="L31">
        <v>0.78207373442277417</v>
      </c>
    </row>
    <row r="32" spans="2:12" x14ac:dyDescent="0.2">
      <c r="B32" t="s">
        <v>29</v>
      </c>
      <c r="C32">
        <v>24.104149941614441</v>
      </c>
      <c r="D32">
        <v>0.492852593252948</v>
      </c>
      <c r="E32">
        <v>17.541109201403589</v>
      </c>
      <c r="F32">
        <v>0.36806408793280193</v>
      </c>
      <c r="G32">
        <v>21.904492282776609</v>
      </c>
      <c r="H32">
        <v>0.41578292620723545</v>
      </c>
      <c r="I32">
        <v>19.572197754993368</v>
      </c>
      <c r="J32">
        <v>0.43138136875716615</v>
      </c>
      <c r="K32">
        <v>16.878050819211989</v>
      </c>
      <c r="L32">
        <v>0.40818176913648624</v>
      </c>
    </row>
    <row r="33" spans="2:12" x14ac:dyDescent="0.2">
      <c r="B33" t="s">
        <v>30</v>
      </c>
      <c r="C33">
        <v>10.147706306241069</v>
      </c>
      <c r="D33">
        <v>0.67814432039793859</v>
      </c>
      <c r="E33">
        <v>10.287991955496629</v>
      </c>
      <c r="F33">
        <v>0.48771903986589288</v>
      </c>
      <c r="G33">
        <v>10.95032835369604</v>
      </c>
      <c r="H33">
        <v>0.56653275444205853</v>
      </c>
      <c r="I33">
        <v>20.05135230689757</v>
      </c>
      <c r="J33">
        <v>0.8279755150761573</v>
      </c>
      <c r="K33">
        <v>48.562621077668702</v>
      </c>
      <c r="L33">
        <v>1.1621268955683683</v>
      </c>
    </row>
    <row r="34" spans="2:12" x14ac:dyDescent="0.2">
      <c r="B34" t="s">
        <v>31</v>
      </c>
      <c r="C34">
        <v>61.215036120383793</v>
      </c>
      <c r="D34">
        <v>1.194862704700304</v>
      </c>
      <c r="E34">
        <v>17.336578183700158</v>
      </c>
      <c r="F34">
        <v>0.59147200466322369</v>
      </c>
      <c r="G34">
        <v>11.66600262525116</v>
      </c>
      <c r="H34">
        <v>0.48834570198620136</v>
      </c>
      <c r="I34">
        <v>5.5416145075808867</v>
      </c>
      <c r="J34">
        <v>0.5343554753092512</v>
      </c>
      <c r="K34">
        <v>4.2407685630839973</v>
      </c>
      <c r="L34">
        <v>0.66004426938909122</v>
      </c>
    </row>
    <row r="35" spans="2:12" x14ac:dyDescent="0.2">
      <c r="B35" t="s">
        <v>32</v>
      </c>
      <c r="C35">
        <v>12.86753065888632</v>
      </c>
      <c r="D35">
        <v>0.75362177972736732</v>
      </c>
      <c r="E35">
        <v>11.70020912599689</v>
      </c>
      <c r="F35">
        <v>0.62871744179014155</v>
      </c>
      <c r="G35">
        <v>15.76532096777121</v>
      </c>
      <c r="H35">
        <v>0.73367459897582321</v>
      </c>
      <c r="I35">
        <v>26.29991651320984</v>
      </c>
      <c r="J35">
        <v>1.0011627672931038</v>
      </c>
      <c r="K35">
        <v>33.367022734135723</v>
      </c>
      <c r="L35">
        <v>1.2541483429118847</v>
      </c>
    </row>
    <row r="36" spans="2:12" x14ac:dyDescent="0.2">
      <c r="B36" t="s">
        <v>33</v>
      </c>
      <c r="C36">
        <v>5.9977846289108658</v>
      </c>
      <c r="D36">
        <v>0.74299547390371357</v>
      </c>
      <c r="E36">
        <v>5.1310268910488137</v>
      </c>
      <c r="F36">
        <v>0.49350221876340661</v>
      </c>
      <c r="G36">
        <v>8.878653460959633</v>
      </c>
      <c r="H36">
        <v>0.58148472101921722</v>
      </c>
      <c r="I36">
        <v>23.791850807946279</v>
      </c>
      <c r="J36">
        <v>0.99569396762066154</v>
      </c>
      <c r="K36">
        <v>56.200684211134401</v>
      </c>
      <c r="L36">
        <v>1.5161862802610448</v>
      </c>
    </row>
    <row r="37" spans="2:12" x14ac:dyDescent="0.2">
      <c r="B37" t="s">
        <v>34</v>
      </c>
      <c r="C37">
        <v>39.115169245428007</v>
      </c>
      <c r="D37">
        <v>3.2461674211983289</v>
      </c>
      <c r="E37">
        <v>24.491713090754999</v>
      </c>
      <c r="F37">
        <v>2.9432363753158417</v>
      </c>
      <c r="G37">
        <v>12.77134450703484</v>
      </c>
      <c r="H37">
        <v>2.2026255648562074</v>
      </c>
      <c r="I37">
        <v>10.077638153059439</v>
      </c>
      <c r="J37">
        <v>2.1053333022235892</v>
      </c>
      <c r="K37">
        <v>13.54413500372271</v>
      </c>
      <c r="L37">
        <v>2.5283828563482502</v>
      </c>
    </row>
    <row r="38" spans="2:12" x14ac:dyDescent="0.2">
      <c r="B38" t="s">
        <v>35</v>
      </c>
      <c r="C38">
        <v>54.394077516884813</v>
      </c>
      <c r="D38">
        <v>1.0932713411357575</v>
      </c>
      <c r="E38">
        <v>23.091225905173591</v>
      </c>
      <c r="F38">
        <v>0.87683781217618373</v>
      </c>
      <c r="G38">
        <v>14.18855153535991</v>
      </c>
      <c r="H38">
        <v>0.71635868409669345</v>
      </c>
      <c r="I38">
        <v>5.1842328619629754</v>
      </c>
      <c r="J38">
        <v>0.4781241879381346</v>
      </c>
      <c r="K38">
        <v>3.1419121806187089</v>
      </c>
      <c r="L38">
        <v>0.31481874887532341</v>
      </c>
    </row>
    <row r="39" spans="2:12" x14ac:dyDescent="0.2">
      <c r="B39" t="s">
        <v>36</v>
      </c>
      <c r="C39">
        <v>30.786054248887361</v>
      </c>
      <c r="D39">
        <v>0.75562011586082423</v>
      </c>
      <c r="E39">
        <v>17.664617513730491</v>
      </c>
      <c r="F39">
        <v>0.66388714321581888</v>
      </c>
      <c r="G39">
        <v>21.517495040879641</v>
      </c>
      <c r="H39">
        <v>0.76502649390283528</v>
      </c>
      <c r="I39">
        <v>13.840969676544789</v>
      </c>
      <c r="J39">
        <v>0.58756361034710824</v>
      </c>
      <c r="K39">
        <v>16.190863519957709</v>
      </c>
      <c r="L39">
        <v>0.68279736999239449</v>
      </c>
    </row>
    <row r="40" spans="2:12" x14ac:dyDescent="0.2">
      <c r="B40" t="s">
        <v>37</v>
      </c>
      <c r="C40">
        <v>44.096879268983777</v>
      </c>
      <c r="D40">
        <v>1.5158032135676873</v>
      </c>
      <c r="E40">
        <v>23.017131400696591</v>
      </c>
      <c r="F40">
        <v>0.82205074995816496</v>
      </c>
      <c r="G40">
        <v>15.24299995988472</v>
      </c>
      <c r="H40">
        <v>0.78362830986320897</v>
      </c>
      <c r="I40">
        <v>9.6165780322748073</v>
      </c>
      <c r="J40">
        <v>0.70909509042339436</v>
      </c>
      <c r="K40">
        <v>8.0264113381601074</v>
      </c>
      <c r="L40">
        <v>0.83439744790154691</v>
      </c>
    </row>
    <row r="41" spans="2:12" x14ac:dyDescent="0.2">
      <c r="B41" t="s">
        <v>38</v>
      </c>
      <c r="C41">
        <v>10.90753931227807</v>
      </c>
      <c r="D41">
        <v>0.46723774450017014</v>
      </c>
      <c r="E41">
        <v>13.82983766844332</v>
      </c>
      <c r="F41">
        <v>0.60229050695679298</v>
      </c>
      <c r="G41">
        <v>24.64046329162904</v>
      </c>
      <c r="H41">
        <v>0.72221702235337304</v>
      </c>
      <c r="I41">
        <v>23.020904878019071</v>
      </c>
      <c r="J41">
        <v>0.65248889157312495</v>
      </c>
      <c r="K41">
        <v>27.6012548496305</v>
      </c>
      <c r="L41">
        <v>0.78366388458949476</v>
      </c>
    </row>
    <row r="42" spans="2:12" x14ac:dyDescent="0.2">
      <c r="B42" t="s">
        <v>39</v>
      </c>
      <c r="C42">
        <v>18.179485793806649</v>
      </c>
      <c r="D42">
        <v>0.36982439992064764</v>
      </c>
      <c r="E42">
        <v>23.875983341276221</v>
      </c>
      <c r="F42">
        <v>0.44968677711231425</v>
      </c>
      <c r="G42">
        <v>24.81174423589303</v>
      </c>
      <c r="H42">
        <v>0.37725112976026354</v>
      </c>
      <c r="I42">
        <v>21.16048283721674</v>
      </c>
      <c r="J42">
        <v>0.35050228625332458</v>
      </c>
      <c r="K42">
        <v>11.972303791807359</v>
      </c>
      <c r="L42">
        <v>0.50627580729777633</v>
      </c>
    </row>
    <row r="43" spans="2:12" x14ac:dyDescent="0.2">
      <c r="B43" t="s">
        <v>40</v>
      </c>
      <c r="C43">
        <v>17.830205284677199</v>
      </c>
      <c r="D43">
        <v>0.72721592707995009</v>
      </c>
      <c r="E43">
        <v>16.074713542426171</v>
      </c>
      <c r="F43">
        <v>0.66281408234435513</v>
      </c>
      <c r="G43">
        <v>18.173222994883609</v>
      </c>
      <c r="H43">
        <v>0.73260490812743084</v>
      </c>
      <c r="I43">
        <v>22.29724637473711</v>
      </c>
      <c r="J43">
        <v>0.79376935602063681</v>
      </c>
      <c r="K43">
        <v>25.624611803275901</v>
      </c>
      <c r="L43">
        <v>0.79266528630318589</v>
      </c>
    </row>
    <row r="44" spans="2:12" x14ac:dyDescent="0.2">
      <c r="B44" t="s">
        <v>41</v>
      </c>
      <c r="C44">
        <v>20.519516897494</v>
      </c>
      <c r="D44">
        <v>0.76169465046314921</v>
      </c>
      <c r="E44">
        <v>22.247311563368768</v>
      </c>
      <c r="F44">
        <v>0.92696805091712497</v>
      </c>
      <c r="G44">
        <v>22.38511413758372</v>
      </c>
      <c r="H44">
        <v>0.62413358947732578</v>
      </c>
      <c r="I44">
        <v>22.710625310622039</v>
      </c>
      <c r="J44">
        <v>0.78243421162769133</v>
      </c>
      <c r="K44">
        <v>12.137432090931471</v>
      </c>
      <c r="L44">
        <v>0.62465837601594287</v>
      </c>
    </row>
    <row r="45" spans="2:12" x14ac:dyDescent="0.2">
      <c r="B45" t="s">
        <v>42</v>
      </c>
      <c r="C45">
        <v>56.030117342233929</v>
      </c>
      <c r="D45">
        <v>1.0747777118962476</v>
      </c>
      <c r="E45">
        <v>18.974827291812989</v>
      </c>
      <c r="F45">
        <v>0.79269457842605129</v>
      </c>
      <c r="G45">
        <v>14.782741691816289</v>
      </c>
      <c r="H45">
        <v>0.64712781040804035</v>
      </c>
      <c r="I45">
        <v>6.3849250308643963</v>
      </c>
      <c r="J45">
        <v>0.56436350400214597</v>
      </c>
      <c r="K45">
        <v>3.8273886432723829</v>
      </c>
      <c r="L45">
        <v>0.45209635974455581</v>
      </c>
    </row>
    <row r="46" spans="2:12" x14ac:dyDescent="0.2">
      <c r="B46" t="s">
        <v>43</v>
      </c>
      <c r="C46">
        <v>0</v>
      </c>
      <c r="E46">
        <v>0</v>
      </c>
      <c r="G46">
        <v>0</v>
      </c>
      <c r="I46">
        <v>0</v>
      </c>
      <c r="K46">
        <v>0</v>
      </c>
    </row>
    <row r="47" spans="2:12" x14ac:dyDescent="0.2">
      <c r="B47" t="s">
        <v>44</v>
      </c>
      <c r="C47">
        <v>24.25067848109757</v>
      </c>
      <c r="D47">
        <v>0.85829109989153662</v>
      </c>
      <c r="E47">
        <v>23.677807327857469</v>
      </c>
      <c r="F47">
        <v>1.0590088954078631</v>
      </c>
      <c r="G47">
        <v>25.071727256798841</v>
      </c>
      <c r="H47">
        <v>0.9237161427747822</v>
      </c>
      <c r="I47">
        <v>18.329041687001151</v>
      </c>
      <c r="J47">
        <v>0.81743846210398463</v>
      </c>
      <c r="K47">
        <v>8.670745247244966</v>
      </c>
      <c r="L47">
        <v>0.55202614509090342</v>
      </c>
    </row>
    <row r="48" spans="2:12" x14ac:dyDescent="0.2">
      <c r="B48" t="s">
        <v>45</v>
      </c>
      <c r="C48">
        <v>8.9309219607293198</v>
      </c>
      <c r="D48">
        <v>0.55676791863376862</v>
      </c>
      <c r="E48">
        <v>19.643009829500539</v>
      </c>
      <c r="F48">
        <v>0.80610988893926894</v>
      </c>
      <c r="G48">
        <v>22.917105591665671</v>
      </c>
      <c r="H48">
        <v>0.76222994270249622</v>
      </c>
      <c r="I48">
        <v>28.520331209884521</v>
      </c>
      <c r="J48">
        <v>0.96991374355187898</v>
      </c>
      <c r="K48">
        <v>19.988631408219959</v>
      </c>
      <c r="L48">
        <v>0.87305646409970328</v>
      </c>
    </row>
    <row r="49" spans="2:12" x14ac:dyDescent="0.2">
      <c r="B49" t="s">
        <v>46</v>
      </c>
      <c r="C49">
        <v>40.870477422048147</v>
      </c>
      <c r="D49">
        <v>1.0764209042118109</v>
      </c>
      <c r="E49">
        <v>25.307009785807971</v>
      </c>
      <c r="F49">
        <v>0.74208918246801248</v>
      </c>
      <c r="G49">
        <v>18.051477480018519</v>
      </c>
      <c r="H49">
        <v>0.81077362102954709</v>
      </c>
      <c r="I49">
        <v>11.011081248268219</v>
      </c>
      <c r="J49">
        <v>0.63705065837465724</v>
      </c>
      <c r="K49">
        <v>4.7599540638571458</v>
      </c>
      <c r="L49">
        <v>0.46143815987905185</v>
      </c>
    </row>
    <row r="50" spans="2:12" x14ac:dyDescent="0.2">
      <c r="B50" t="s">
        <v>47</v>
      </c>
      <c r="C50">
        <v>22.573427250496859</v>
      </c>
      <c r="D50">
        <v>0.84769737960303759</v>
      </c>
      <c r="E50">
        <v>17.39371547442493</v>
      </c>
      <c r="F50">
        <v>0.84329533365614129</v>
      </c>
      <c r="G50">
        <v>23.293286132452309</v>
      </c>
      <c r="H50">
        <v>0.7690186040129432</v>
      </c>
      <c r="I50">
        <v>21.873258756848021</v>
      </c>
      <c r="J50">
        <v>0.8114413207720268</v>
      </c>
      <c r="K50">
        <v>14.866312385777871</v>
      </c>
      <c r="L50">
        <v>0.59912784901921623</v>
      </c>
    </row>
    <row r="51" spans="2:12" x14ac:dyDescent="0.2">
      <c r="B51" t="s">
        <v>48</v>
      </c>
      <c r="C51">
        <v>16.45530063514725</v>
      </c>
      <c r="D51">
        <v>0.52532750211169144</v>
      </c>
      <c r="E51">
        <v>16.682204085039469</v>
      </c>
      <c r="F51">
        <v>0.43363473030676997</v>
      </c>
      <c r="G51">
        <v>19.734288233783371</v>
      </c>
      <c r="H51">
        <v>0.57222813119379279</v>
      </c>
      <c r="I51">
        <v>16.999474962705008</v>
      </c>
      <c r="J51">
        <v>0.41536212775967191</v>
      </c>
      <c r="K51">
        <v>30.12873208332492</v>
      </c>
      <c r="L51">
        <v>0.58949111509230512</v>
      </c>
    </row>
    <row r="52" spans="2:12" x14ac:dyDescent="0.2">
      <c r="B52" t="s">
        <v>49</v>
      </c>
      <c r="C52">
        <v>16.092083435670361</v>
      </c>
      <c r="D52">
        <v>0.7338172303403494</v>
      </c>
      <c r="E52">
        <v>11.126246790882229</v>
      </c>
      <c r="F52">
        <v>0.46488660103890067</v>
      </c>
      <c r="G52">
        <v>13.84866074613223</v>
      </c>
      <c r="H52">
        <v>0.53927042797299296</v>
      </c>
      <c r="I52">
        <v>14.87823004271006</v>
      </c>
      <c r="J52">
        <v>0.66059004932345522</v>
      </c>
      <c r="K52">
        <v>44.054778984605122</v>
      </c>
      <c r="L52">
        <v>1.0170957482712488</v>
      </c>
    </row>
    <row r="53" spans="2:12" x14ac:dyDescent="0.2">
      <c r="B53" t="s">
        <v>50</v>
      </c>
      <c r="C53">
        <v>34.714319835476957</v>
      </c>
      <c r="D53">
        <v>1.5361159297100042</v>
      </c>
      <c r="E53">
        <v>21.253349090024152</v>
      </c>
      <c r="F53">
        <v>1.2924472765084154</v>
      </c>
      <c r="G53">
        <v>22.239994106096749</v>
      </c>
      <c r="H53">
        <v>1.4717110156888036</v>
      </c>
      <c r="I53">
        <v>12.82058154095747</v>
      </c>
      <c r="J53">
        <v>1.2199129751891251</v>
      </c>
      <c r="K53">
        <v>8.9717554274446911</v>
      </c>
      <c r="L53">
        <v>0.84047664391471066</v>
      </c>
    </row>
    <row r="54" spans="2:12" x14ac:dyDescent="0.2">
      <c r="B54" t="s">
        <v>51</v>
      </c>
      <c r="C54">
        <v>18.102482306905362</v>
      </c>
      <c r="D54">
        <v>0.70360385548859405</v>
      </c>
      <c r="E54">
        <v>19.24293631441995</v>
      </c>
      <c r="F54">
        <v>0.76972445126971922</v>
      </c>
      <c r="G54">
        <v>21.248499232294002</v>
      </c>
      <c r="H54">
        <v>0.7791519083718238</v>
      </c>
      <c r="I54">
        <v>22.152443291292752</v>
      </c>
      <c r="J54">
        <v>0.80498011619583754</v>
      </c>
      <c r="K54">
        <v>19.253638855087949</v>
      </c>
      <c r="L54">
        <v>0.84736022226745822</v>
      </c>
    </row>
    <row r="55" spans="2:12" x14ac:dyDescent="0.2">
      <c r="B55" t="s">
        <v>52</v>
      </c>
      <c r="C55">
        <v>31.221276431927421</v>
      </c>
      <c r="D55">
        <v>0.88445019086488896</v>
      </c>
      <c r="E55">
        <v>20.5066297813975</v>
      </c>
      <c r="F55">
        <v>0.58534050128550297</v>
      </c>
      <c r="G55">
        <v>22.323529705061969</v>
      </c>
      <c r="H55">
        <v>0.95919982553793082</v>
      </c>
      <c r="I55">
        <v>15.032161454630391</v>
      </c>
      <c r="J55">
        <v>0.51165213024450429</v>
      </c>
      <c r="K55">
        <v>10.91640262698272</v>
      </c>
      <c r="L55">
        <v>0.65168445116033225</v>
      </c>
    </row>
    <row r="56" spans="2:12" x14ac:dyDescent="0.2">
      <c r="B56" t="s">
        <v>53</v>
      </c>
      <c r="C56">
        <v>19.384345114316041</v>
      </c>
      <c r="D56">
        <v>0.73159003177835724</v>
      </c>
      <c r="E56">
        <v>14.798066464173671</v>
      </c>
      <c r="F56">
        <v>0.66890339762618123</v>
      </c>
      <c r="G56">
        <v>22.83064231837449</v>
      </c>
      <c r="H56">
        <v>0.69681809506026571</v>
      </c>
      <c r="I56">
        <v>22.342315069102831</v>
      </c>
      <c r="J56">
        <v>0.72527311354732726</v>
      </c>
      <c r="K56">
        <v>20.644631034032969</v>
      </c>
      <c r="L56">
        <v>0.72077347265870784</v>
      </c>
    </row>
    <row r="57" spans="2:12" x14ac:dyDescent="0.2">
      <c r="B57" t="s">
        <v>54</v>
      </c>
      <c r="C57">
        <v>15.03725327259613</v>
      </c>
      <c r="D57">
        <v>0.70342990462482313</v>
      </c>
      <c r="E57">
        <v>19.51801491878777</v>
      </c>
      <c r="F57">
        <v>0.80102994745426492</v>
      </c>
      <c r="G57">
        <v>24.26815734030097</v>
      </c>
      <c r="H57">
        <v>0.78382193280349199</v>
      </c>
      <c r="I57">
        <v>23.872856144597581</v>
      </c>
      <c r="J57">
        <v>0.75377526958524399</v>
      </c>
      <c r="K57">
        <v>17.30371832371755</v>
      </c>
      <c r="L57">
        <v>0.82382286617090006</v>
      </c>
    </row>
    <row r="58" spans="2:12" x14ac:dyDescent="0.2">
      <c r="B58" t="s">
        <v>55</v>
      </c>
      <c r="C58">
        <v>45.981060181514422</v>
      </c>
      <c r="D58">
        <v>1.4415581899270036</v>
      </c>
      <c r="E58">
        <v>24.09708903918759</v>
      </c>
      <c r="F58">
        <v>1.059803621510532</v>
      </c>
      <c r="G58">
        <v>16.78309897834961</v>
      </c>
      <c r="H58">
        <v>0.90154015842683854</v>
      </c>
      <c r="I58">
        <v>7.2202503770796644</v>
      </c>
      <c r="J58">
        <v>0.50772013486420431</v>
      </c>
      <c r="K58">
        <v>5.9185014238687224</v>
      </c>
      <c r="L58">
        <v>0.4869859671401322</v>
      </c>
    </row>
    <row r="59" spans="2:12" x14ac:dyDescent="0.2">
      <c r="B59" t="s">
        <v>56</v>
      </c>
      <c r="C59">
        <v>27.909794058510649</v>
      </c>
      <c r="D59">
        <v>0.81166932988485485</v>
      </c>
      <c r="E59">
        <v>23.575177094109041</v>
      </c>
      <c r="F59">
        <v>0.82619764074415236</v>
      </c>
      <c r="G59">
        <v>23.674866850207518</v>
      </c>
      <c r="H59">
        <v>0.8018852728550786</v>
      </c>
      <c r="I59">
        <v>15.856609471031881</v>
      </c>
      <c r="J59">
        <v>0.72331635719753029</v>
      </c>
      <c r="K59">
        <v>8.9835525261409241</v>
      </c>
      <c r="L59">
        <v>0.48728845340467203</v>
      </c>
    </row>
    <row r="60" spans="2:12" x14ac:dyDescent="0.2">
      <c r="B60" t="s">
        <v>57</v>
      </c>
      <c r="C60">
        <v>44.407666082049737</v>
      </c>
      <c r="D60">
        <v>1.1262716713833032</v>
      </c>
      <c r="E60">
        <v>27.142767728877349</v>
      </c>
      <c r="F60">
        <v>0.83135376832409369</v>
      </c>
      <c r="G60">
        <v>16.57607972843066</v>
      </c>
      <c r="H60">
        <v>0.68989783372208779</v>
      </c>
      <c r="I60">
        <v>7.535574320225404</v>
      </c>
      <c r="J60">
        <v>0.47926155173848423</v>
      </c>
      <c r="K60">
        <v>4.3379121404168277</v>
      </c>
      <c r="L60">
        <v>0.54249116618197579</v>
      </c>
    </row>
    <row r="61" spans="2:12" x14ac:dyDescent="0.2">
      <c r="B61" t="s">
        <v>58</v>
      </c>
      <c r="C61">
        <v>11.34750596501973</v>
      </c>
      <c r="D61">
        <v>0.60495566237771414</v>
      </c>
      <c r="E61">
        <v>10.337650741769769</v>
      </c>
      <c r="F61">
        <v>0.50949980825567587</v>
      </c>
      <c r="G61">
        <v>18.551187925448641</v>
      </c>
      <c r="H61">
        <v>0.58424223205497283</v>
      </c>
      <c r="I61">
        <v>28.397455501229452</v>
      </c>
      <c r="J61">
        <v>0.82658542538094881</v>
      </c>
      <c r="K61">
        <v>31.366199866532408</v>
      </c>
      <c r="L61">
        <v>0.93414230348361205</v>
      </c>
    </row>
    <row r="62" spans="2:12" x14ac:dyDescent="0.2">
      <c r="B62" t="s">
        <v>59</v>
      </c>
      <c r="C62">
        <v>12.64791921688359</v>
      </c>
      <c r="D62">
        <v>0.67389795226675786</v>
      </c>
      <c r="E62">
        <v>16.069371348990451</v>
      </c>
      <c r="F62">
        <v>0.71598079392859726</v>
      </c>
      <c r="G62">
        <v>18.79180798650745</v>
      </c>
      <c r="H62">
        <v>0.65250240521814995</v>
      </c>
      <c r="I62">
        <v>35.232477554444699</v>
      </c>
      <c r="J62">
        <v>0.84261699792693623</v>
      </c>
      <c r="K62">
        <v>17.258423893173809</v>
      </c>
      <c r="L62">
        <v>0.82561038263294551</v>
      </c>
    </row>
    <row r="63" spans="2:12" x14ac:dyDescent="0.2">
      <c r="B63" t="s">
        <v>60</v>
      </c>
      <c r="C63">
        <v>20.506070561216902</v>
      </c>
      <c r="D63">
        <v>0.85814470466039805</v>
      </c>
      <c r="E63">
        <v>13.76107786202183</v>
      </c>
      <c r="F63">
        <v>0.7550092551897386</v>
      </c>
      <c r="G63">
        <v>14.02548209281586</v>
      </c>
      <c r="H63">
        <v>0.62718491291328604</v>
      </c>
      <c r="I63">
        <v>17.18433093985853</v>
      </c>
      <c r="J63">
        <v>0.76994630042293477</v>
      </c>
      <c r="K63">
        <v>34.523038544086873</v>
      </c>
      <c r="L63">
        <v>1.1526811673288995</v>
      </c>
    </row>
    <row r="64" spans="2:12" x14ac:dyDescent="0.2">
      <c r="B64" t="s">
        <v>61</v>
      </c>
      <c r="C64">
        <v>14.795081488090551</v>
      </c>
      <c r="D64">
        <v>0.74387653862887193</v>
      </c>
      <c r="E64">
        <v>16.290983459965819</v>
      </c>
      <c r="F64">
        <v>0.74757252187934553</v>
      </c>
      <c r="G64">
        <v>22.4885847578111</v>
      </c>
      <c r="H64">
        <v>0.85553555352261679</v>
      </c>
      <c r="I64">
        <v>30.868866094831699</v>
      </c>
      <c r="J64">
        <v>1.0096966506919975</v>
      </c>
      <c r="K64">
        <v>15.556484199300829</v>
      </c>
      <c r="L64">
        <v>0.7937598463050034</v>
      </c>
    </row>
    <row r="65" spans="2:12" x14ac:dyDescent="0.2">
      <c r="B65" t="s">
        <v>62</v>
      </c>
      <c r="C65">
        <v>27.211226089422642</v>
      </c>
      <c r="D65">
        <v>0.88870803522269426</v>
      </c>
      <c r="E65">
        <v>20.578007046948791</v>
      </c>
      <c r="F65">
        <v>0.69003075713618045</v>
      </c>
      <c r="G65">
        <v>23.25219425228109</v>
      </c>
      <c r="H65">
        <v>0.82094029119466305</v>
      </c>
      <c r="I65">
        <v>17.391429131767879</v>
      </c>
      <c r="J65">
        <v>0.73798583514114702</v>
      </c>
      <c r="K65">
        <v>11.56714347957962</v>
      </c>
      <c r="L65">
        <v>0.65526883619344933</v>
      </c>
    </row>
    <row r="66" spans="2:12" x14ac:dyDescent="0.2">
      <c r="B66" t="s">
        <v>63</v>
      </c>
      <c r="C66">
        <v>13.68646014237736</v>
      </c>
      <c r="D66">
        <v>0.81445303790018631</v>
      </c>
      <c r="E66">
        <v>17.514665946826611</v>
      </c>
      <c r="F66">
        <v>0.86931578251166519</v>
      </c>
      <c r="G66">
        <v>21.322965043328669</v>
      </c>
      <c r="H66">
        <v>0.81926827643896605</v>
      </c>
      <c r="I66">
        <v>22.273610068995449</v>
      </c>
      <c r="J66">
        <v>0.88586859603367574</v>
      </c>
      <c r="K66">
        <v>25.202298798471919</v>
      </c>
      <c r="L66">
        <v>1.2245931255826359</v>
      </c>
    </row>
    <row r="67" spans="2:12" x14ac:dyDescent="0.2">
      <c r="B67" t="s">
        <v>64</v>
      </c>
      <c r="C67">
        <v>22.0699426371757</v>
      </c>
      <c r="D67">
        <v>1.1465931313221649</v>
      </c>
      <c r="E67">
        <v>18.442853696931412</v>
      </c>
      <c r="F67">
        <v>0.725109723601427</v>
      </c>
      <c r="G67">
        <v>28.274590934429149</v>
      </c>
      <c r="H67">
        <v>0.95640885739250159</v>
      </c>
      <c r="I67">
        <v>17.26080627351794</v>
      </c>
      <c r="J67">
        <v>0.75678737967816956</v>
      </c>
      <c r="K67">
        <v>13.951806457945811</v>
      </c>
      <c r="L67">
        <v>0.87937779669407923</v>
      </c>
    </row>
  </sheetData>
  <phoneticPr fontId="0" type="noConversion"/>
  <pageMargins left="0.75" right="0.75" top="1" bottom="1" header="0.5" footer="0.5"/>
  <headerFooter alignWithMargins="0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7"/>
  <sheetViews>
    <sheetView workbookViewId="0"/>
  </sheetViews>
  <sheetFormatPr defaultRowHeight="12.75" x14ac:dyDescent="0.2"/>
  <sheetData>
    <row r="2" spans="2:12" x14ac:dyDescent="0.2">
      <c r="C2" t="s">
        <v>66</v>
      </c>
      <c r="D2" t="s">
        <v>67</v>
      </c>
      <c r="E2" t="s">
        <v>68</v>
      </c>
      <c r="F2" t="s">
        <v>69</v>
      </c>
      <c r="G2" t="s">
        <v>70</v>
      </c>
      <c r="H2" t="s">
        <v>71</v>
      </c>
      <c r="I2" t="s">
        <v>111</v>
      </c>
      <c r="J2" t="s">
        <v>112</v>
      </c>
      <c r="K2" t="s">
        <v>113</v>
      </c>
      <c r="L2" t="s">
        <v>114</v>
      </c>
    </row>
    <row r="3" spans="2:12" x14ac:dyDescent="0.2">
      <c r="B3" t="s">
        <v>0</v>
      </c>
      <c r="C3">
        <v>2.626969495227669</v>
      </c>
      <c r="D3">
        <v>0.39505715118481055</v>
      </c>
      <c r="E3">
        <v>5.3739372101829614</v>
      </c>
      <c r="F3">
        <v>0.61855325040138764</v>
      </c>
      <c r="G3">
        <v>8.6615424264257701</v>
      </c>
      <c r="H3">
        <v>0.4589555779352964</v>
      </c>
      <c r="I3">
        <v>26.435076776083939</v>
      </c>
      <c r="J3">
        <v>1.03076507668066</v>
      </c>
      <c r="K3">
        <v>56.902474092079657</v>
      </c>
      <c r="L3">
        <v>1.2233085319299415</v>
      </c>
    </row>
    <row r="4" spans="2:12" x14ac:dyDescent="0.2">
      <c r="B4" t="s">
        <v>1</v>
      </c>
      <c r="C4">
        <v>5.6476985260719639</v>
      </c>
      <c r="D4">
        <v>0.36404203729968521</v>
      </c>
      <c r="E4">
        <v>8.0488285678162441</v>
      </c>
      <c r="F4">
        <v>0.41833040884073702</v>
      </c>
      <c r="G4">
        <v>8.8177367509453077</v>
      </c>
      <c r="H4">
        <v>0.37115418075340001</v>
      </c>
      <c r="I4">
        <v>21.408408959216509</v>
      </c>
      <c r="J4">
        <v>0.58943935316129259</v>
      </c>
      <c r="K4">
        <v>56.07732719594997</v>
      </c>
      <c r="L4">
        <v>0.85236080637490463</v>
      </c>
    </row>
    <row r="5" spans="2:12" x14ac:dyDescent="0.2">
      <c r="B5" t="s">
        <v>2</v>
      </c>
      <c r="C5">
        <v>7.2918458520784464</v>
      </c>
      <c r="D5">
        <v>0.60278546671672528</v>
      </c>
      <c r="E5">
        <v>13.711704564093321</v>
      </c>
      <c r="F5">
        <v>0.702247897142949</v>
      </c>
      <c r="G5">
        <v>14.24931950454809</v>
      </c>
      <c r="H5">
        <v>0.6379760556216979</v>
      </c>
      <c r="I5">
        <v>21.711330120952042</v>
      </c>
      <c r="J5">
        <v>0.80095406676080094</v>
      </c>
      <c r="K5">
        <v>43.035799958328127</v>
      </c>
      <c r="L5">
        <v>1.5186194917073892</v>
      </c>
    </row>
    <row r="6" spans="2:12" x14ac:dyDescent="0.2">
      <c r="B6" t="s">
        <v>3</v>
      </c>
      <c r="C6">
        <v>17.652368812814341</v>
      </c>
      <c r="D6">
        <v>0.54192032549288782</v>
      </c>
      <c r="E6">
        <v>17.28268749223033</v>
      </c>
      <c r="F6">
        <v>0.46940678148956189</v>
      </c>
      <c r="G6">
        <v>19.795676656000271</v>
      </c>
      <c r="H6">
        <v>0.5117465785591212</v>
      </c>
      <c r="I6">
        <v>20.920975264650501</v>
      </c>
      <c r="J6">
        <v>0.46755037577843889</v>
      </c>
      <c r="K6">
        <v>24.34829177430456</v>
      </c>
      <c r="L6">
        <v>0.74483715835877407</v>
      </c>
    </row>
    <row r="7" spans="2:12" x14ac:dyDescent="0.2">
      <c r="B7" t="s">
        <v>4</v>
      </c>
      <c r="C7">
        <v>10.882112073531991</v>
      </c>
      <c r="D7">
        <v>0.65503712899273847</v>
      </c>
      <c r="E7">
        <v>8.0587379679435429</v>
      </c>
      <c r="F7">
        <v>0.57563681739003991</v>
      </c>
      <c r="G7">
        <v>13.06878032819581</v>
      </c>
      <c r="H7">
        <v>0.65744532323129867</v>
      </c>
      <c r="I7">
        <v>23.723775394629879</v>
      </c>
      <c r="J7">
        <v>0.74029593952045014</v>
      </c>
      <c r="K7">
        <v>44.266594235698783</v>
      </c>
      <c r="L7">
        <v>1.1153983754969221</v>
      </c>
    </row>
    <row r="8" spans="2:12" x14ac:dyDescent="0.2">
      <c r="B8" t="s">
        <v>5</v>
      </c>
      <c r="C8">
        <v>13.68887044661515</v>
      </c>
      <c r="D8">
        <v>0.66948401977274907</v>
      </c>
      <c r="E8">
        <v>7.6960089059624659</v>
      </c>
      <c r="F8">
        <v>0.38343024057751662</v>
      </c>
      <c r="G8">
        <v>11.86551010537209</v>
      </c>
      <c r="H8">
        <v>0.5693745776440623</v>
      </c>
      <c r="I8">
        <v>21.689250195638841</v>
      </c>
      <c r="J8">
        <v>0.58906626251641891</v>
      </c>
      <c r="K8">
        <v>45.060360346411457</v>
      </c>
      <c r="L8">
        <v>0.91208342197361647</v>
      </c>
    </row>
    <row r="9" spans="2:12" x14ac:dyDescent="0.2">
      <c r="B9" t="s">
        <v>6</v>
      </c>
      <c r="C9">
        <v>5.7456537006464359</v>
      </c>
      <c r="D9">
        <v>0.53277540480922747</v>
      </c>
      <c r="E9">
        <v>7.7920920210469022</v>
      </c>
      <c r="F9">
        <v>0.59341442979273751</v>
      </c>
      <c r="G9">
        <v>9.3318587643651583</v>
      </c>
      <c r="H9">
        <v>0.58215691564728689</v>
      </c>
      <c r="I9">
        <v>20.193172021633671</v>
      </c>
      <c r="J9">
        <v>0.70854876416421175</v>
      </c>
      <c r="K9">
        <v>56.93722349230783</v>
      </c>
      <c r="L9">
        <v>1.4329786179008097</v>
      </c>
    </row>
    <row r="10" spans="2:12" x14ac:dyDescent="0.2">
      <c r="B10" t="s">
        <v>7</v>
      </c>
      <c r="C10">
        <v>5.1718714940464023</v>
      </c>
      <c r="D10">
        <v>0.32125074966593065</v>
      </c>
      <c r="E10">
        <v>13.35704218340374</v>
      </c>
      <c r="F10">
        <v>0.44669875942624265</v>
      </c>
      <c r="G10">
        <v>18.375919259777518</v>
      </c>
      <c r="H10">
        <v>0.48444166904437158</v>
      </c>
      <c r="I10">
        <v>32.250094918986299</v>
      </c>
      <c r="J10">
        <v>0.5943359035114153</v>
      </c>
      <c r="K10">
        <v>30.845072143786052</v>
      </c>
      <c r="L10">
        <v>0.67605366375637244</v>
      </c>
    </row>
    <row r="11" spans="2:12" x14ac:dyDescent="0.2">
      <c r="B11" t="s">
        <v>8</v>
      </c>
      <c r="C11">
        <v>7.2873155364140363</v>
      </c>
      <c r="D11">
        <v>0.44970519951255239</v>
      </c>
      <c r="E11">
        <v>8.7584230226558404</v>
      </c>
      <c r="F11">
        <v>0.49553479694415997</v>
      </c>
      <c r="G11">
        <v>16.622422486391368</v>
      </c>
      <c r="H11">
        <v>0.57514528593331027</v>
      </c>
      <c r="I11">
        <v>27.550527838500919</v>
      </c>
      <c r="J11">
        <v>0.47948590744976377</v>
      </c>
      <c r="K11">
        <v>39.78131111603782</v>
      </c>
      <c r="L11">
        <v>0.92089864495692264</v>
      </c>
    </row>
    <row r="12" spans="2:12" x14ac:dyDescent="0.2">
      <c r="B12" t="s">
        <v>9</v>
      </c>
      <c r="C12">
        <v>20.909838355439621</v>
      </c>
      <c r="D12">
        <v>0.98667456576146073</v>
      </c>
      <c r="E12">
        <v>14.34732369860607</v>
      </c>
      <c r="F12">
        <v>0.66063398022858433</v>
      </c>
      <c r="G12">
        <v>15.40144830928287</v>
      </c>
      <c r="H12">
        <v>0.52759160173291575</v>
      </c>
      <c r="I12">
        <v>18.437230358122381</v>
      </c>
      <c r="J12">
        <v>0.68380869286570223</v>
      </c>
      <c r="K12">
        <v>30.904159278549049</v>
      </c>
      <c r="L12">
        <v>1.1148544462051662</v>
      </c>
    </row>
    <row r="13" spans="2:12" x14ac:dyDescent="0.2">
      <c r="B13" t="s">
        <v>10</v>
      </c>
      <c r="C13">
        <v>3.5457649468579868</v>
      </c>
      <c r="D13">
        <v>0.43575797081858825</v>
      </c>
      <c r="E13">
        <v>6.1439627241869754</v>
      </c>
      <c r="F13">
        <v>0.53915617510134439</v>
      </c>
      <c r="G13">
        <v>11.933290112572649</v>
      </c>
      <c r="H13">
        <v>0.59640433579169105</v>
      </c>
      <c r="I13">
        <v>34.132998909573402</v>
      </c>
      <c r="J13">
        <v>0.80245596331959379</v>
      </c>
      <c r="K13">
        <v>44.243983306808992</v>
      </c>
      <c r="L13">
        <v>1.3408981869639318</v>
      </c>
    </row>
    <row r="14" spans="2:12" x14ac:dyDescent="0.2">
      <c r="B14" t="s">
        <v>11</v>
      </c>
      <c r="C14">
        <v>3.2499493959768349</v>
      </c>
      <c r="D14">
        <v>0.36649067633944948</v>
      </c>
      <c r="E14">
        <v>10.279421779425061</v>
      </c>
      <c r="F14">
        <v>0.57524678111679906</v>
      </c>
      <c r="G14">
        <v>14.746988315411359</v>
      </c>
      <c r="H14">
        <v>0.64107649481950346</v>
      </c>
      <c r="I14">
        <v>36.812600202349039</v>
      </c>
      <c r="J14">
        <v>0.95981192300308038</v>
      </c>
      <c r="K14">
        <v>34.911040306837691</v>
      </c>
      <c r="L14">
        <v>0.99451829601068575</v>
      </c>
    </row>
    <row r="15" spans="2:12" x14ac:dyDescent="0.2">
      <c r="B15" t="s">
        <v>12</v>
      </c>
      <c r="C15">
        <v>7.0096730560850444</v>
      </c>
      <c r="D15">
        <v>0.63109712141074603</v>
      </c>
      <c r="E15">
        <v>9.4251051953311773</v>
      </c>
      <c r="F15">
        <v>0.737169651777973</v>
      </c>
      <c r="G15">
        <v>16.12278115772158</v>
      </c>
      <c r="H15">
        <v>0.94199934416256781</v>
      </c>
      <c r="I15">
        <v>23.405247591557458</v>
      </c>
      <c r="J15">
        <v>0.92701146727288175</v>
      </c>
      <c r="K15">
        <v>44.037192999304743</v>
      </c>
      <c r="L15">
        <v>1.3279476979848142</v>
      </c>
    </row>
    <row r="16" spans="2:12" x14ac:dyDescent="0.2">
      <c r="B16" t="s">
        <v>13</v>
      </c>
      <c r="C16">
        <v>2.7401348765989151</v>
      </c>
      <c r="D16">
        <v>0.41668644159336649</v>
      </c>
      <c r="E16">
        <v>5.9404220047959644</v>
      </c>
      <c r="F16">
        <v>0.58607707491129013</v>
      </c>
      <c r="G16">
        <v>16.852601438545179</v>
      </c>
      <c r="H16">
        <v>0.93099776416225144</v>
      </c>
      <c r="I16">
        <v>29.05794418732636</v>
      </c>
      <c r="J16">
        <v>1.1053012521645305</v>
      </c>
      <c r="K16">
        <v>45.408897492733587</v>
      </c>
      <c r="L16">
        <v>1.3847353479951361</v>
      </c>
    </row>
    <row r="17" spans="2:12" x14ac:dyDescent="0.2">
      <c r="B17" t="s">
        <v>14</v>
      </c>
      <c r="C17">
        <v>5.9969465637277519</v>
      </c>
      <c r="D17">
        <v>0.56141683763205008</v>
      </c>
      <c r="E17">
        <v>5.191112669630102</v>
      </c>
      <c r="F17">
        <v>0.42063587076964681</v>
      </c>
      <c r="G17">
        <v>12.76771192492906</v>
      </c>
      <c r="H17">
        <v>0.7602370209078424</v>
      </c>
      <c r="I17">
        <v>23.94230284903588</v>
      </c>
      <c r="J17">
        <v>1.0948185818840412</v>
      </c>
      <c r="K17">
        <v>52.101925992677209</v>
      </c>
      <c r="L17">
        <v>1.3858337515669634</v>
      </c>
    </row>
    <row r="18" spans="2:12" x14ac:dyDescent="0.2">
      <c r="B18" t="s">
        <v>15</v>
      </c>
      <c r="C18">
        <v>27.529001176792502</v>
      </c>
      <c r="D18">
        <v>1.1037836599936248</v>
      </c>
      <c r="E18">
        <v>23.285997499986099</v>
      </c>
      <c r="F18">
        <v>0.84530985656397339</v>
      </c>
      <c r="G18">
        <v>23.11431147107697</v>
      </c>
      <c r="H18">
        <v>0.64219810968435354</v>
      </c>
      <c r="I18">
        <v>14.08424723937042</v>
      </c>
      <c r="J18">
        <v>0.73589970530546056</v>
      </c>
      <c r="K18">
        <v>11.98644261277399</v>
      </c>
      <c r="L18">
        <v>0.69443498395454484</v>
      </c>
    </row>
    <row r="19" spans="2:12" x14ac:dyDescent="0.2">
      <c r="B19" t="s">
        <v>16</v>
      </c>
      <c r="C19">
        <v>7.5216935632435344</v>
      </c>
      <c r="D19">
        <v>0.43301075318223037</v>
      </c>
      <c r="E19">
        <v>8.3327032782340016</v>
      </c>
      <c r="F19">
        <v>0.38489657725127968</v>
      </c>
      <c r="G19">
        <v>16.320735950688761</v>
      </c>
      <c r="H19">
        <v>0.56254893341385803</v>
      </c>
      <c r="I19">
        <v>23.76433443612936</v>
      </c>
      <c r="J19">
        <v>0.5328814043061838</v>
      </c>
      <c r="K19">
        <v>44.060532771704352</v>
      </c>
      <c r="L19">
        <v>0.86565396145608753</v>
      </c>
    </row>
    <row r="20" spans="2:12" x14ac:dyDescent="0.2">
      <c r="B20" t="s">
        <v>17</v>
      </c>
      <c r="C20">
        <v>2.8388477876551041</v>
      </c>
      <c r="D20">
        <v>0.31590268976073688</v>
      </c>
      <c r="E20">
        <v>5.3512283415582251</v>
      </c>
      <c r="F20">
        <v>0.48547968201345731</v>
      </c>
      <c r="G20">
        <v>13.134091989727921</v>
      </c>
      <c r="H20">
        <v>0.61166564758071218</v>
      </c>
      <c r="I20">
        <v>32.790206624466883</v>
      </c>
      <c r="J20">
        <v>0.85675802931934697</v>
      </c>
      <c r="K20">
        <v>45.885625256591872</v>
      </c>
      <c r="L20">
        <v>1.1102098113390022</v>
      </c>
    </row>
    <row r="21" spans="2:12" x14ac:dyDescent="0.2">
      <c r="B21" t="s">
        <v>18</v>
      </c>
      <c r="C21">
        <v>43.194094520058549</v>
      </c>
      <c r="D21">
        <v>1.3895140411786426</v>
      </c>
      <c r="E21">
        <v>19.999636681452841</v>
      </c>
      <c r="F21">
        <v>0.62650397948896686</v>
      </c>
      <c r="G21">
        <v>17.14977974147671</v>
      </c>
      <c r="H21">
        <v>0.59469247827209681</v>
      </c>
      <c r="I21">
        <v>10.75011965691478</v>
      </c>
      <c r="J21">
        <v>0.66390332637122551</v>
      </c>
      <c r="K21">
        <v>8.9063694000971179</v>
      </c>
      <c r="L21">
        <v>0.63462911440257419</v>
      </c>
    </row>
    <row r="22" spans="2:12" x14ac:dyDescent="0.2">
      <c r="B22" t="s">
        <v>19</v>
      </c>
      <c r="C22">
        <v>17.680654410553512</v>
      </c>
      <c r="D22">
        <v>0.94827819292955196</v>
      </c>
      <c r="E22">
        <v>14.090954237721769</v>
      </c>
      <c r="F22">
        <v>0.81652123866406479</v>
      </c>
      <c r="G22">
        <v>18.070862427050621</v>
      </c>
      <c r="H22">
        <v>0.7281360120189212</v>
      </c>
      <c r="I22">
        <v>19.89179987007639</v>
      </c>
      <c r="J22">
        <v>0.84685082435837078</v>
      </c>
      <c r="K22">
        <v>30.265729054597742</v>
      </c>
      <c r="L22">
        <v>1.2132532240274674</v>
      </c>
    </row>
    <row r="23" spans="2:12" x14ac:dyDescent="0.2">
      <c r="B23" t="s">
        <v>20</v>
      </c>
      <c r="C23">
        <v>19.32287859947947</v>
      </c>
      <c r="D23">
        <v>0.68298984389626549</v>
      </c>
      <c r="E23">
        <v>18.525490885914561</v>
      </c>
      <c r="F23">
        <v>0.79126170852744748</v>
      </c>
      <c r="G23">
        <v>22.136214892890841</v>
      </c>
      <c r="H23">
        <v>0.78159613877487821</v>
      </c>
      <c r="I23">
        <v>20.870209918945751</v>
      </c>
      <c r="J23">
        <v>0.63814387456223032</v>
      </c>
      <c r="K23">
        <v>19.145205702769388</v>
      </c>
      <c r="L23">
        <v>1.0068513207906755</v>
      </c>
    </row>
    <row r="24" spans="2:12" x14ac:dyDescent="0.2">
      <c r="B24" t="s">
        <v>21</v>
      </c>
      <c r="C24">
        <v>3.536495828842384</v>
      </c>
      <c r="D24">
        <v>0.45479180255757845</v>
      </c>
      <c r="E24">
        <v>5.5703756619561702</v>
      </c>
      <c r="F24">
        <v>0.46877190596892088</v>
      </c>
      <c r="G24">
        <v>7.5343036007920023</v>
      </c>
      <c r="H24">
        <v>0.77491481876911139</v>
      </c>
      <c r="I24">
        <v>19.676156855609271</v>
      </c>
      <c r="J24">
        <v>0.87960998468019791</v>
      </c>
      <c r="K24">
        <v>63.682668052800182</v>
      </c>
      <c r="L24">
        <v>1.4583643122312351</v>
      </c>
    </row>
    <row r="25" spans="2:12" x14ac:dyDescent="0.2">
      <c r="B25" t="s">
        <v>22</v>
      </c>
      <c r="C25">
        <v>5.966530157909232</v>
      </c>
      <c r="D25">
        <v>0.64019050457972537</v>
      </c>
      <c r="E25">
        <v>4.5891511489500108</v>
      </c>
      <c r="F25">
        <v>0.39378175133571225</v>
      </c>
      <c r="G25">
        <v>14.617913171007389</v>
      </c>
      <c r="H25">
        <v>0.67943641666886134</v>
      </c>
      <c r="I25">
        <v>24.590157361761189</v>
      </c>
      <c r="J25">
        <v>0.83556334012773081</v>
      </c>
      <c r="K25">
        <v>50.236248160372178</v>
      </c>
      <c r="L25">
        <v>1.0933592323307866</v>
      </c>
    </row>
    <row r="26" spans="2:12" x14ac:dyDescent="0.2">
      <c r="B26" t="s">
        <v>23</v>
      </c>
      <c r="C26">
        <v>1.435208315775768</v>
      </c>
      <c r="D26">
        <v>0.24320118479489355</v>
      </c>
      <c r="E26">
        <v>2.3325448764536612</v>
      </c>
      <c r="F26">
        <v>0.2639130022934093</v>
      </c>
      <c r="G26">
        <v>6.8964135327276299</v>
      </c>
      <c r="H26">
        <v>0.38520909566671574</v>
      </c>
      <c r="I26">
        <v>22.858543092350509</v>
      </c>
      <c r="J26">
        <v>0.78701194160606958</v>
      </c>
      <c r="K26">
        <v>66.477290182692428</v>
      </c>
      <c r="L26">
        <v>1.1079949418652824</v>
      </c>
    </row>
    <row r="27" spans="2:12" x14ac:dyDescent="0.2">
      <c r="B27" t="s">
        <v>24</v>
      </c>
      <c r="C27">
        <v>1.7477094177089709</v>
      </c>
      <c r="D27">
        <v>0.3354783549181129</v>
      </c>
      <c r="E27">
        <v>4.1172692735539984</v>
      </c>
      <c r="F27">
        <v>0.50622383033077734</v>
      </c>
      <c r="G27">
        <v>7.7672570533388923</v>
      </c>
      <c r="H27">
        <v>0.65097155114232796</v>
      </c>
      <c r="I27">
        <v>28.822170203086131</v>
      </c>
      <c r="J27">
        <v>1.1227962739590154</v>
      </c>
      <c r="K27">
        <v>57.545594052311998</v>
      </c>
      <c r="L27">
        <v>1.454256880391783</v>
      </c>
    </row>
    <row r="28" spans="2:12" x14ac:dyDescent="0.2">
      <c r="B28" t="s">
        <v>25</v>
      </c>
      <c r="C28">
        <v>9.5852708752095754</v>
      </c>
      <c r="D28">
        <v>0.88410368914742732</v>
      </c>
      <c r="E28">
        <v>15.034026129299351</v>
      </c>
      <c r="F28">
        <v>1.0140601641413283</v>
      </c>
      <c r="G28">
        <v>20.867590910909598</v>
      </c>
      <c r="H28">
        <v>0.99804600127369536</v>
      </c>
      <c r="I28">
        <v>39.628859581412087</v>
      </c>
      <c r="J28">
        <v>1.3048623420568057</v>
      </c>
      <c r="K28">
        <v>14.8842525031694</v>
      </c>
      <c r="L28">
        <v>0.92625310438287223</v>
      </c>
    </row>
    <row r="29" spans="2:12" x14ac:dyDescent="0.2">
      <c r="B29" t="s">
        <v>26</v>
      </c>
      <c r="C29">
        <v>22.70833422167507</v>
      </c>
      <c r="D29">
        <v>0.90271506455771566</v>
      </c>
      <c r="E29">
        <v>19.80577439761819</v>
      </c>
      <c r="F29">
        <v>0.78212620254327359</v>
      </c>
      <c r="G29">
        <v>19.527038568093669</v>
      </c>
      <c r="H29">
        <v>0.66515829714497199</v>
      </c>
      <c r="I29">
        <v>19.231948572830611</v>
      </c>
      <c r="J29">
        <v>0.77184285492679505</v>
      </c>
      <c r="K29">
        <v>18.726904239782471</v>
      </c>
      <c r="L29">
        <v>0.96224358621545647</v>
      </c>
    </row>
    <row r="30" spans="2:12" x14ac:dyDescent="0.2">
      <c r="B30" t="s">
        <v>27</v>
      </c>
      <c r="C30">
        <v>33.542041728608311</v>
      </c>
      <c r="D30">
        <v>0.80004576919094006</v>
      </c>
      <c r="E30">
        <v>10.14204780264159</v>
      </c>
      <c r="F30">
        <v>0.68952916336436054</v>
      </c>
      <c r="G30">
        <v>14.657537932914231</v>
      </c>
      <c r="H30">
        <v>0.77721775539169013</v>
      </c>
      <c r="I30">
        <v>18.466687195361299</v>
      </c>
      <c r="J30">
        <v>0.71521649091370743</v>
      </c>
      <c r="K30">
        <v>23.191685340474582</v>
      </c>
      <c r="L30">
        <v>0.8700704394637927</v>
      </c>
    </row>
    <row r="31" spans="2:12" x14ac:dyDescent="0.2">
      <c r="B31" t="s">
        <v>28</v>
      </c>
      <c r="C31">
        <v>24.884235698053612</v>
      </c>
      <c r="D31">
        <v>1.069538650713538</v>
      </c>
      <c r="E31">
        <v>12.435329993664711</v>
      </c>
      <c r="F31">
        <v>0.62966524538866686</v>
      </c>
      <c r="G31">
        <v>14.661658978828569</v>
      </c>
      <c r="H31">
        <v>0.61202516531207518</v>
      </c>
      <c r="I31">
        <v>17.13129326448524</v>
      </c>
      <c r="J31">
        <v>0.8327355356674716</v>
      </c>
      <c r="K31">
        <v>30.88748206496788</v>
      </c>
      <c r="L31">
        <v>1.0691571959742612</v>
      </c>
    </row>
    <row r="32" spans="2:12" x14ac:dyDescent="0.2">
      <c r="B32" t="s">
        <v>29</v>
      </c>
      <c r="C32">
        <v>4.6360786553857514</v>
      </c>
      <c r="D32">
        <v>0.29715276425926174</v>
      </c>
      <c r="E32">
        <v>6.9681363287386322</v>
      </c>
      <c r="F32">
        <v>0.2997382912480297</v>
      </c>
      <c r="G32">
        <v>12.42403329531183</v>
      </c>
      <c r="H32">
        <v>0.34555878398790402</v>
      </c>
      <c r="I32">
        <v>26.72807734619586</v>
      </c>
      <c r="J32">
        <v>0.45072636678721184</v>
      </c>
      <c r="K32">
        <v>49.243674374367927</v>
      </c>
      <c r="L32">
        <v>0.75460546346990665</v>
      </c>
    </row>
    <row r="33" spans="2:12" x14ac:dyDescent="0.2">
      <c r="B33" t="s">
        <v>30</v>
      </c>
      <c r="C33">
        <v>7.1547685978006799</v>
      </c>
      <c r="D33">
        <v>0.49183612465722648</v>
      </c>
      <c r="E33">
        <v>8.4734389551268752</v>
      </c>
      <c r="F33">
        <v>0.56568762515842297</v>
      </c>
      <c r="G33">
        <v>7.0799801824506989</v>
      </c>
      <c r="H33">
        <v>0.47470959353886438</v>
      </c>
      <c r="I33">
        <v>20.296127176968611</v>
      </c>
      <c r="J33">
        <v>0.72272002796374268</v>
      </c>
      <c r="K33">
        <v>56.995685087653122</v>
      </c>
      <c r="L33">
        <v>1.0852435383694374</v>
      </c>
    </row>
    <row r="34" spans="2:12" x14ac:dyDescent="0.2">
      <c r="B34" t="s">
        <v>31</v>
      </c>
      <c r="C34">
        <v>2.497049812719033</v>
      </c>
      <c r="D34">
        <v>0.34915370465055462</v>
      </c>
      <c r="E34">
        <v>3.5732561587549059</v>
      </c>
      <c r="F34">
        <v>0.40000367128833486</v>
      </c>
      <c r="G34">
        <v>8.9800755557388641</v>
      </c>
      <c r="H34">
        <v>0.49592969203350679</v>
      </c>
      <c r="I34">
        <v>27.957136544824781</v>
      </c>
      <c r="J34">
        <v>0.77850637596561723</v>
      </c>
      <c r="K34">
        <v>56.992481927962423</v>
      </c>
      <c r="L34">
        <v>1.2951843547778432</v>
      </c>
    </row>
    <row r="35" spans="2:12" x14ac:dyDescent="0.2">
      <c r="B35" t="s">
        <v>32</v>
      </c>
      <c r="C35">
        <v>4.4975959131388628</v>
      </c>
      <c r="D35">
        <v>0.37814020502901147</v>
      </c>
      <c r="E35">
        <v>6.2480531898736951</v>
      </c>
      <c r="F35">
        <v>0.58566637118348386</v>
      </c>
      <c r="G35">
        <v>9.8591977458710556</v>
      </c>
      <c r="H35">
        <v>0.59102997102078281</v>
      </c>
      <c r="I35">
        <v>28.077116060152601</v>
      </c>
      <c r="J35">
        <v>0.95152260312751613</v>
      </c>
      <c r="K35">
        <v>51.318037090963777</v>
      </c>
      <c r="L35">
        <v>1.3719727916345466</v>
      </c>
    </row>
    <row r="36" spans="2:12" x14ac:dyDescent="0.2">
      <c r="B36" t="s">
        <v>33</v>
      </c>
      <c r="C36">
        <v>0.29972121004865399</v>
      </c>
      <c r="D36">
        <v>0.10285798506909918</v>
      </c>
      <c r="E36">
        <v>1.8552454195512149</v>
      </c>
      <c r="F36">
        <v>0.26162062069587078</v>
      </c>
      <c r="G36">
        <v>5.7574498346722791</v>
      </c>
      <c r="H36">
        <v>0.45771439710794026</v>
      </c>
      <c r="I36">
        <v>20.190679324706601</v>
      </c>
      <c r="J36">
        <v>0.89439146898215605</v>
      </c>
      <c r="K36">
        <v>71.896904211021265</v>
      </c>
      <c r="L36">
        <v>1.2542370791333577</v>
      </c>
    </row>
    <row r="37" spans="2:12" x14ac:dyDescent="0.2">
      <c r="B37" t="s">
        <v>34</v>
      </c>
      <c r="C37">
        <v>30.807347590395501</v>
      </c>
      <c r="D37">
        <v>2.916720690571295</v>
      </c>
      <c r="E37">
        <v>12.09147978109401</v>
      </c>
      <c r="F37">
        <v>2.1586391136404437</v>
      </c>
      <c r="G37">
        <v>9.2561182805281561</v>
      </c>
      <c r="H37">
        <v>2.049691275014867</v>
      </c>
      <c r="I37">
        <v>12.27225641630085</v>
      </c>
      <c r="J37">
        <v>2.3436927964818302</v>
      </c>
      <c r="K37">
        <v>35.572797931681478</v>
      </c>
      <c r="L37">
        <v>3.3527809361269072</v>
      </c>
    </row>
    <row r="38" spans="2:12" x14ac:dyDescent="0.2">
      <c r="B38" t="s">
        <v>35</v>
      </c>
      <c r="C38">
        <v>15.541449561722001</v>
      </c>
      <c r="D38">
        <v>0.99802952163964087</v>
      </c>
      <c r="E38">
        <v>13.21743868333745</v>
      </c>
      <c r="F38">
        <v>0.80017065910329321</v>
      </c>
      <c r="G38">
        <v>16.516471972341691</v>
      </c>
      <c r="H38">
        <v>0.83111607972747081</v>
      </c>
      <c r="I38">
        <v>23.817856673847182</v>
      </c>
      <c r="J38">
        <v>0.90531740600481003</v>
      </c>
      <c r="K38">
        <v>30.906783108751661</v>
      </c>
      <c r="L38">
        <v>1.2687944954578232</v>
      </c>
    </row>
    <row r="39" spans="2:12" x14ac:dyDescent="0.2">
      <c r="B39" t="s">
        <v>36</v>
      </c>
      <c r="C39">
        <v>21.067011664571879</v>
      </c>
      <c r="D39">
        <v>0.70858557965098534</v>
      </c>
      <c r="E39">
        <v>12.60976385969467</v>
      </c>
      <c r="F39">
        <v>0.55880137650915673</v>
      </c>
      <c r="G39">
        <v>15.574927287906069</v>
      </c>
      <c r="H39">
        <v>0.5755785246850551</v>
      </c>
      <c r="I39">
        <v>17.791823013850529</v>
      </c>
      <c r="J39">
        <v>0.62548649295043079</v>
      </c>
      <c r="K39">
        <v>32.956474173976872</v>
      </c>
      <c r="L39">
        <v>0.76441525307767533</v>
      </c>
    </row>
    <row r="40" spans="2:12" x14ac:dyDescent="0.2">
      <c r="B40" t="s">
        <v>37</v>
      </c>
      <c r="C40">
        <v>2.0278086530169088</v>
      </c>
      <c r="D40">
        <v>0.31660062970222358</v>
      </c>
      <c r="E40">
        <v>4.9310054321794894</v>
      </c>
      <c r="F40">
        <v>0.53505644716888723</v>
      </c>
      <c r="G40">
        <v>10.593237481326749</v>
      </c>
      <c r="H40">
        <v>0.66037542436771357</v>
      </c>
      <c r="I40">
        <v>31.387700770784651</v>
      </c>
      <c r="J40">
        <v>0.92445594197491177</v>
      </c>
      <c r="K40">
        <v>51.060247662692213</v>
      </c>
      <c r="L40">
        <v>1.1481483282509728</v>
      </c>
    </row>
    <row r="41" spans="2:12" x14ac:dyDescent="0.2">
      <c r="B41" t="s">
        <v>38</v>
      </c>
      <c r="C41">
        <v>1.33864602715942</v>
      </c>
      <c r="D41">
        <v>0.18417436120886149</v>
      </c>
      <c r="E41">
        <v>2.9252785421369691</v>
      </c>
      <c r="F41">
        <v>0.24119568878921102</v>
      </c>
      <c r="G41">
        <v>9.6817952220999413</v>
      </c>
      <c r="H41">
        <v>0.4770852668759184</v>
      </c>
      <c r="I41">
        <v>25.775242544143978</v>
      </c>
      <c r="J41">
        <v>0.74171850253374061</v>
      </c>
      <c r="K41">
        <v>60.279037664459693</v>
      </c>
      <c r="L41">
        <v>0.68654027024380082</v>
      </c>
    </row>
    <row r="42" spans="2:12" x14ac:dyDescent="0.2">
      <c r="B42" t="s">
        <v>39</v>
      </c>
      <c r="C42">
        <v>13.587055044083501</v>
      </c>
      <c r="D42">
        <v>0.36033634024756561</v>
      </c>
      <c r="E42">
        <v>19.53691682206799</v>
      </c>
      <c r="F42">
        <v>0.40541132573951183</v>
      </c>
      <c r="G42">
        <v>23.162955828098529</v>
      </c>
      <c r="H42">
        <v>0.36958435757301417</v>
      </c>
      <c r="I42">
        <v>25.40831290107872</v>
      </c>
      <c r="J42">
        <v>0.40572832246029789</v>
      </c>
      <c r="K42">
        <v>18.304759404671248</v>
      </c>
      <c r="L42">
        <v>0.45563763099603777</v>
      </c>
    </row>
    <row r="43" spans="2:12" x14ac:dyDescent="0.2">
      <c r="B43" t="s">
        <v>40</v>
      </c>
      <c r="C43">
        <v>3.3706716901053242</v>
      </c>
      <c r="D43">
        <v>0.36094766188363442</v>
      </c>
      <c r="E43">
        <v>6.60174222374786</v>
      </c>
      <c r="F43">
        <v>0.44798739576367214</v>
      </c>
      <c r="G43">
        <v>9.4251823947512658</v>
      </c>
      <c r="H43">
        <v>0.57225113269662375</v>
      </c>
      <c r="I43">
        <v>24.10901409344493</v>
      </c>
      <c r="J43">
        <v>0.85445815580432005</v>
      </c>
      <c r="K43">
        <v>56.493389597950618</v>
      </c>
      <c r="L43">
        <v>1.0060446975312676</v>
      </c>
    </row>
    <row r="44" spans="2:12" x14ac:dyDescent="0.2">
      <c r="B44" t="s">
        <v>41</v>
      </c>
      <c r="C44">
        <v>12.64183028464765</v>
      </c>
      <c r="D44">
        <v>0.75748606922793849</v>
      </c>
      <c r="E44">
        <v>15.409322040174761</v>
      </c>
      <c r="F44">
        <v>0.80138069709212245</v>
      </c>
      <c r="G44">
        <v>22.01675802226195</v>
      </c>
      <c r="H44">
        <v>0.80922369613242762</v>
      </c>
      <c r="I44">
        <v>31.207166301852361</v>
      </c>
      <c r="J44">
        <v>0.95147196226218667</v>
      </c>
      <c r="K44">
        <v>18.724923351063278</v>
      </c>
      <c r="L44">
        <v>0.84934550193865854</v>
      </c>
    </row>
    <row r="45" spans="2:12" x14ac:dyDescent="0.2">
      <c r="B45" t="s">
        <v>42</v>
      </c>
      <c r="C45">
        <v>60.45479682096623</v>
      </c>
      <c r="D45">
        <v>1.2630268757763115</v>
      </c>
      <c r="E45">
        <v>17.65797170454433</v>
      </c>
      <c r="F45">
        <v>0.79877993871557473</v>
      </c>
      <c r="G45">
        <v>12.85606287368614</v>
      </c>
      <c r="H45">
        <v>0.73513866283405394</v>
      </c>
      <c r="I45">
        <v>5.3114383810664494</v>
      </c>
      <c r="J45">
        <v>0.43694751210080351</v>
      </c>
      <c r="K45">
        <v>3.7197302197368609</v>
      </c>
      <c r="L45">
        <v>0.36224483524654477</v>
      </c>
    </row>
    <row r="46" spans="2:12" x14ac:dyDescent="0.2">
      <c r="B46" t="s">
        <v>43</v>
      </c>
      <c r="C46">
        <v>0</v>
      </c>
      <c r="E46">
        <v>0</v>
      </c>
      <c r="G46">
        <v>0</v>
      </c>
      <c r="I46">
        <v>0</v>
      </c>
      <c r="K46">
        <v>0</v>
      </c>
    </row>
    <row r="47" spans="2:12" x14ac:dyDescent="0.2">
      <c r="B47" t="s">
        <v>44</v>
      </c>
      <c r="C47">
        <v>24.768317276460468</v>
      </c>
      <c r="D47">
        <v>0.94526746838241615</v>
      </c>
      <c r="E47">
        <v>22.10637742299987</v>
      </c>
      <c r="F47">
        <v>0.83682000733190709</v>
      </c>
      <c r="G47">
        <v>23.043935787394918</v>
      </c>
      <c r="H47">
        <v>0.8515897861312518</v>
      </c>
      <c r="I47">
        <v>18.009436770460319</v>
      </c>
      <c r="J47">
        <v>0.68009067925760058</v>
      </c>
      <c r="K47">
        <v>12.071932742684419</v>
      </c>
      <c r="L47">
        <v>0.84236179002281741</v>
      </c>
    </row>
    <row r="48" spans="2:12" x14ac:dyDescent="0.2">
      <c r="B48" t="s">
        <v>45</v>
      </c>
      <c r="C48">
        <v>2.2697719058846482</v>
      </c>
      <c r="D48">
        <v>0.23430844825015676</v>
      </c>
      <c r="E48">
        <v>10.43402914310162</v>
      </c>
      <c r="F48">
        <v>0.5602520882926787</v>
      </c>
      <c r="G48">
        <v>13.11624902840256</v>
      </c>
      <c r="H48">
        <v>0.68032289872946095</v>
      </c>
      <c r="I48">
        <v>35.511364946875382</v>
      </c>
      <c r="J48">
        <v>0.85519197123245394</v>
      </c>
      <c r="K48">
        <v>38.66858497573579</v>
      </c>
      <c r="L48">
        <v>1.2007374852669175</v>
      </c>
    </row>
    <row r="49" spans="2:12" x14ac:dyDescent="0.2">
      <c r="B49" t="s">
        <v>46</v>
      </c>
      <c r="C49">
        <v>2.4710636379698281</v>
      </c>
      <c r="D49">
        <v>0.3257282061935538</v>
      </c>
      <c r="E49">
        <v>6.966601772604383</v>
      </c>
      <c r="F49">
        <v>0.56919536018920591</v>
      </c>
      <c r="G49">
        <v>15.8106188812143</v>
      </c>
      <c r="H49">
        <v>0.83595783593550621</v>
      </c>
      <c r="I49">
        <v>30.460826818791801</v>
      </c>
      <c r="J49">
        <v>0.87357708553982527</v>
      </c>
      <c r="K49">
        <v>44.290888889419691</v>
      </c>
      <c r="L49">
        <v>1.317281364096766</v>
      </c>
    </row>
    <row r="50" spans="2:12" x14ac:dyDescent="0.2">
      <c r="B50" t="s">
        <v>47</v>
      </c>
      <c r="C50">
        <v>2.4103835379224692</v>
      </c>
      <c r="D50">
        <v>0.3239830846719649</v>
      </c>
      <c r="E50">
        <v>5.3181406311281432</v>
      </c>
      <c r="F50">
        <v>0.44416385417668136</v>
      </c>
      <c r="G50">
        <v>12.68434579428669</v>
      </c>
      <c r="H50">
        <v>0.75885823775386585</v>
      </c>
      <c r="I50">
        <v>31.415436277130759</v>
      </c>
      <c r="J50">
        <v>1.0324880888451964</v>
      </c>
      <c r="K50">
        <v>48.171693759531941</v>
      </c>
      <c r="L50">
        <v>1.3470238827053418</v>
      </c>
    </row>
    <row r="51" spans="2:12" x14ac:dyDescent="0.2">
      <c r="B51" t="s">
        <v>48</v>
      </c>
      <c r="C51">
        <v>32.321161329198453</v>
      </c>
      <c r="D51">
        <v>0.52621314136289932</v>
      </c>
      <c r="E51">
        <v>12.91750400647277</v>
      </c>
      <c r="F51">
        <v>0.35948032484787551</v>
      </c>
      <c r="G51">
        <v>12.54898024401972</v>
      </c>
      <c r="H51">
        <v>0.38447479776135385</v>
      </c>
      <c r="I51">
        <v>12.43708670770695</v>
      </c>
      <c r="J51">
        <v>0.38676983047125701</v>
      </c>
      <c r="K51">
        <v>29.77526771260213</v>
      </c>
      <c r="L51">
        <v>0.50340573496037389</v>
      </c>
    </row>
    <row r="52" spans="2:12" x14ac:dyDescent="0.2">
      <c r="B52" t="s">
        <v>49</v>
      </c>
      <c r="C52">
        <v>0.53785379348380125</v>
      </c>
      <c r="D52">
        <v>0.1650645347331314</v>
      </c>
      <c r="E52">
        <v>0.56774039731185766</v>
      </c>
      <c r="F52">
        <v>0.11227742888956659</v>
      </c>
      <c r="G52">
        <v>2.1128365469835879</v>
      </c>
      <c r="H52">
        <v>0.26041075091755439</v>
      </c>
      <c r="I52">
        <v>11.08744734660457</v>
      </c>
      <c r="J52">
        <v>0.69335357265292474</v>
      </c>
      <c r="K52">
        <v>85.694121915616194</v>
      </c>
      <c r="L52">
        <v>0.84185398310802884</v>
      </c>
    </row>
    <row r="53" spans="2:12" x14ac:dyDescent="0.2">
      <c r="B53" t="s">
        <v>50</v>
      </c>
      <c r="C53">
        <v>2.9960050223882728</v>
      </c>
      <c r="D53">
        <v>0.55582799239634317</v>
      </c>
      <c r="E53">
        <v>5.4615745255644441</v>
      </c>
      <c r="F53">
        <v>0.64942790773834136</v>
      </c>
      <c r="G53">
        <v>11.80576636833044</v>
      </c>
      <c r="H53">
        <v>1.0067249052249849</v>
      </c>
      <c r="I53">
        <v>26.053832175134321</v>
      </c>
      <c r="J53">
        <v>1.2133331936563283</v>
      </c>
      <c r="K53">
        <v>53.682821908582532</v>
      </c>
      <c r="L53">
        <v>2.0105606189263092</v>
      </c>
    </row>
    <row r="54" spans="2:12" x14ac:dyDescent="0.2">
      <c r="B54" t="s">
        <v>51</v>
      </c>
      <c r="C54">
        <v>5.8171201950282896</v>
      </c>
      <c r="D54">
        <v>0.49854620524754961</v>
      </c>
      <c r="E54">
        <v>10.816109468355879</v>
      </c>
      <c r="F54">
        <v>0.71376558494890485</v>
      </c>
      <c r="G54">
        <v>13.287301040715789</v>
      </c>
      <c r="H54">
        <v>0.73087386138800381</v>
      </c>
      <c r="I54">
        <v>28.162473742900769</v>
      </c>
      <c r="J54">
        <v>0.92907359435116166</v>
      </c>
      <c r="K54">
        <v>41.916995552999282</v>
      </c>
      <c r="L54">
        <v>1.3609435636767995</v>
      </c>
    </row>
    <row r="55" spans="2:12" x14ac:dyDescent="0.2">
      <c r="B55" t="s">
        <v>52</v>
      </c>
      <c r="C55">
        <v>4.1462274868301421</v>
      </c>
      <c r="D55">
        <v>0.39021293496006737</v>
      </c>
      <c r="E55">
        <v>5.4385944615883082</v>
      </c>
      <c r="F55">
        <v>0.42147827935523907</v>
      </c>
      <c r="G55">
        <v>11.26489669776212</v>
      </c>
      <c r="H55">
        <v>0.62281915808655908</v>
      </c>
      <c r="I55">
        <v>26.387190741571299</v>
      </c>
      <c r="J55">
        <v>0.82355941770273888</v>
      </c>
      <c r="K55">
        <v>52.763090612248142</v>
      </c>
      <c r="L55">
        <v>0.96346467671745928</v>
      </c>
    </row>
    <row r="56" spans="2:12" x14ac:dyDescent="0.2">
      <c r="B56" t="s">
        <v>53</v>
      </c>
      <c r="C56">
        <v>8.7698916437423122</v>
      </c>
      <c r="D56">
        <v>0.47238911274647338</v>
      </c>
      <c r="E56">
        <v>8.6388947683840414</v>
      </c>
      <c r="F56">
        <v>0.45165417570277133</v>
      </c>
      <c r="G56">
        <v>16.295087136886082</v>
      </c>
      <c r="H56">
        <v>0.63137611251103387</v>
      </c>
      <c r="I56">
        <v>25.886900223197909</v>
      </c>
      <c r="J56">
        <v>0.78260272436751732</v>
      </c>
      <c r="K56">
        <v>40.409226227789652</v>
      </c>
      <c r="L56">
        <v>0.8088179131308596</v>
      </c>
    </row>
    <row r="57" spans="2:12" x14ac:dyDescent="0.2">
      <c r="B57" t="s">
        <v>54</v>
      </c>
      <c r="C57">
        <v>2.323981388359678</v>
      </c>
      <c r="D57">
        <v>0.33098959480137674</v>
      </c>
      <c r="E57">
        <v>3.402489033840808</v>
      </c>
      <c r="F57">
        <v>0.30077606243451127</v>
      </c>
      <c r="G57">
        <v>13.67546866773745</v>
      </c>
      <c r="H57">
        <v>0.70489507692507691</v>
      </c>
      <c r="I57">
        <v>24.625080610049391</v>
      </c>
      <c r="J57">
        <v>0.87138761485778848</v>
      </c>
      <c r="K57">
        <v>55.972980300012679</v>
      </c>
      <c r="L57">
        <v>1.1045192033506133</v>
      </c>
    </row>
    <row r="58" spans="2:12" x14ac:dyDescent="0.2">
      <c r="B58" t="s">
        <v>55</v>
      </c>
      <c r="C58">
        <v>4.4273023742961328</v>
      </c>
      <c r="D58">
        <v>0.49775523281079737</v>
      </c>
      <c r="E58">
        <v>6.8741465652729383</v>
      </c>
      <c r="F58">
        <v>0.60298604613151729</v>
      </c>
      <c r="G58">
        <v>15.1845427914001</v>
      </c>
      <c r="H58">
        <v>0.82406792120150085</v>
      </c>
      <c r="I58">
        <v>30.438898848627488</v>
      </c>
      <c r="J58">
        <v>1.0398531706360843</v>
      </c>
      <c r="K58">
        <v>43.075109420403336</v>
      </c>
      <c r="L58">
        <v>1.325496994191109</v>
      </c>
    </row>
    <row r="59" spans="2:12" x14ac:dyDescent="0.2">
      <c r="B59" t="s">
        <v>56</v>
      </c>
      <c r="C59">
        <v>1.77960165939597</v>
      </c>
      <c r="D59">
        <v>0.23994172525831775</v>
      </c>
      <c r="E59">
        <v>2.4579290523069202</v>
      </c>
      <c r="F59">
        <v>0.25113622727828605</v>
      </c>
      <c r="G59">
        <v>6.9333953530720454</v>
      </c>
      <c r="H59">
        <v>0.4628787070349909</v>
      </c>
      <c r="I59">
        <v>23.672556621332198</v>
      </c>
      <c r="J59">
        <v>0.86783790799594041</v>
      </c>
      <c r="K59">
        <v>65.156517313892849</v>
      </c>
      <c r="L59">
        <v>1.0052112117980736</v>
      </c>
    </row>
    <row r="60" spans="2:12" x14ac:dyDescent="0.2">
      <c r="B60" t="s">
        <v>57</v>
      </c>
      <c r="C60">
        <v>46.083824872017779</v>
      </c>
      <c r="D60">
        <v>1.4941969403092314</v>
      </c>
      <c r="E60">
        <v>24.864783567209571</v>
      </c>
      <c r="F60">
        <v>0.82252763833203002</v>
      </c>
      <c r="G60">
        <v>15.385669248842021</v>
      </c>
      <c r="H60">
        <v>0.80758492242081781</v>
      </c>
      <c r="I60">
        <v>7.8205238946896891</v>
      </c>
      <c r="J60">
        <v>0.61167453649034664</v>
      </c>
      <c r="K60">
        <v>5.8451984172409484</v>
      </c>
      <c r="L60">
        <v>0.66183143937014788</v>
      </c>
    </row>
    <row r="61" spans="2:12" x14ac:dyDescent="0.2">
      <c r="B61" t="s">
        <v>58</v>
      </c>
      <c r="C61">
        <v>9.0120211608985485</v>
      </c>
      <c r="D61">
        <v>0.67407260587608275</v>
      </c>
      <c r="E61">
        <v>7.068880367052695</v>
      </c>
      <c r="F61">
        <v>0.41623922821044423</v>
      </c>
      <c r="G61">
        <v>13.724651327153859</v>
      </c>
      <c r="H61">
        <v>0.53044174850198711</v>
      </c>
      <c r="I61">
        <v>27.551137586228439</v>
      </c>
      <c r="J61">
        <v>0.88406652268127728</v>
      </c>
      <c r="K61">
        <v>42.643309558666452</v>
      </c>
      <c r="L61">
        <v>1.1707227054037721</v>
      </c>
    </row>
    <row r="62" spans="2:12" x14ac:dyDescent="0.2">
      <c r="B62" t="s">
        <v>59</v>
      </c>
      <c r="C62">
        <v>4.8835539716756644</v>
      </c>
      <c r="D62">
        <v>0.54120091248444502</v>
      </c>
      <c r="E62">
        <v>8.7587274605507908</v>
      </c>
      <c r="F62">
        <v>0.55936557121802288</v>
      </c>
      <c r="G62">
        <v>8.6436181637116594</v>
      </c>
      <c r="H62">
        <v>0.53910664425594013</v>
      </c>
      <c r="I62">
        <v>38.243658147988143</v>
      </c>
      <c r="J62">
        <v>0.84887306022767339</v>
      </c>
      <c r="K62">
        <v>39.470442256073753</v>
      </c>
      <c r="L62">
        <v>1.1330338355544329</v>
      </c>
    </row>
    <row r="63" spans="2:12" x14ac:dyDescent="0.2">
      <c r="B63" t="s">
        <v>60</v>
      </c>
      <c r="C63">
        <v>3.9806235978816731</v>
      </c>
      <c r="D63">
        <v>0.39488147395205447</v>
      </c>
      <c r="E63">
        <v>5.6003995007627774</v>
      </c>
      <c r="F63">
        <v>0.49796090852420866</v>
      </c>
      <c r="G63">
        <v>6.4015087638660528</v>
      </c>
      <c r="H63">
        <v>0.52827351942139289</v>
      </c>
      <c r="I63">
        <v>19.064063477786309</v>
      </c>
      <c r="J63">
        <v>0.89630496514617086</v>
      </c>
      <c r="K63">
        <v>64.953404659703196</v>
      </c>
      <c r="L63">
        <v>1.3665736944311064</v>
      </c>
    </row>
    <row r="64" spans="2:12" x14ac:dyDescent="0.2">
      <c r="B64" t="s">
        <v>61</v>
      </c>
      <c r="C64">
        <v>2.0700455609359869</v>
      </c>
      <c r="D64">
        <v>0.29568747218579339</v>
      </c>
      <c r="E64">
        <v>3.3548625523080249</v>
      </c>
      <c r="F64">
        <v>0.35381763117216569</v>
      </c>
      <c r="G64">
        <v>6.7003555814372788</v>
      </c>
      <c r="H64">
        <v>0.49517736415284835</v>
      </c>
      <c r="I64">
        <v>36.977989036742073</v>
      </c>
      <c r="J64">
        <v>1.2168293682559324</v>
      </c>
      <c r="K64">
        <v>50.89674726857664</v>
      </c>
      <c r="L64">
        <v>1.3776600650796456</v>
      </c>
    </row>
    <row r="65" spans="2:12" x14ac:dyDescent="0.2">
      <c r="B65" t="s">
        <v>62</v>
      </c>
      <c r="C65">
        <v>8.0932280916825512</v>
      </c>
      <c r="D65">
        <v>0.49390904003860475</v>
      </c>
      <c r="E65">
        <v>11.53025185153713</v>
      </c>
      <c r="F65">
        <v>0.72318130993339036</v>
      </c>
      <c r="G65">
        <v>19.380187839923568</v>
      </c>
      <c r="H65">
        <v>0.75667637021444578</v>
      </c>
      <c r="I65">
        <v>28.406365138641998</v>
      </c>
      <c r="J65">
        <v>1.0466151859479265</v>
      </c>
      <c r="K65">
        <v>32.589967078214741</v>
      </c>
      <c r="L65">
        <v>0.97485048658215645</v>
      </c>
    </row>
    <row r="66" spans="2:12" x14ac:dyDescent="0.2">
      <c r="B66" t="s">
        <v>63</v>
      </c>
      <c r="C66">
        <v>3.9331179743424451</v>
      </c>
      <c r="D66">
        <v>0.63201820294573219</v>
      </c>
      <c r="E66">
        <v>8.9788865624646217</v>
      </c>
      <c r="F66">
        <v>0.64605452133984465</v>
      </c>
      <c r="G66">
        <v>15.826561761163459</v>
      </c>
      <c r="H66">
        <v>0.66808699149987372</v>
      </c>
      <c r="I66">
        <v>27.066407827304761</v>
      </c>
      <c r="J66">
        <v>0.91890964779517503</v>
      </c>
      <c r="K66">
        <v>44.195025874724699</v>
      </c>
      <c r="L66">
        <v>1.5115481121196022</v>
      </c>
    </row>
    <row r="67" spans="2:12" x14ac:dyDescent="0.2">
      <c r="B67" t="s">
        <v>64</v>
      </c>
      <c r="C67">
        <v>1.336180577995657</v>
      </c>
      <c r="D67">
        <v>0.19531843687249073</v>
      </c>
      <c r="E67">
        <v>7.3403524125708</v>
      </c>
      <c r="F67">
        <v>0.64357761672255387</v>
      </c>
      <c r="G67">
        <v>21.484274795561738</v>
      </c>
      <c r="H67">
        <v>1.0099758374145229</v>
      </c>
      <c r="I67">
        <v>34.935212939266727</v>
      </c>
      <c r="J67">
        <v>0.90327776688482186</v>
      </c>
      <c r="K67">
        <v>34.903979274605071</v>
      </c>
      <c r="L67">
        <v>1.5550185846588009</v>
      </c>
    </row>
  </sheetData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B2:J66"/>
  <sheetViews>
    <sheetView zoomScale="70" zoomScaleNormal="70" workbookViewId="0">
      <selection activeCell="AG1" activeCellId="1" sqref="R1:R65536 AG1:AG65536"/>
    </sheetView>
  </sheetViews>
  <sheetFormatPr defaultRowHeight="12.75" x14ac:dyDescent="0.2"/>
  <sheetData>
    <row r="2" spans="2:10" x14ac:dyDescent="0.2">
      <c r="D2" s="15" t="s">
        <v>218</v>
      </c>
      <c r="E2" s="15" t="s">
        <v>219</v>
      </c>
      <c r="F2" s="15" t="s">
        <v>217</v>
      </c>
      <c r="G2" s="15" t="s">
        <v>220</v>
      </c>
      <c r="H2" t="s">
        <v>111</v>
      </c>
      <c r="I2" t="s">
        <v>232</v>
      </c>
      <c r="J2" t="s">
        <v>238</v>
      </c>
    </row>
    <row r="3" spans="2:10" x14ac:dyDescent="0.2">
      <c r="B3" t="s">
        <v>57</v>
      </c>
      <c r="C3" t="str">
        <f>VLOOKUP(B3,xwalk!$A$1:$B$66,2,FALSE)</f>
        <v>Sweden</v>
      </c>
      <c r="D3" s="2">
        <v>18.339289817967259</v>
      </c>
      <c r="E3" s="2">
        <v>11.34940265592129</v>
      </c>
      <c r="F3" s="2">
        <v>0.52445056672586543</v>
      </c>
      <c r="G3" s="2">
        <v>1.127154791750369</v>
      </c>
      <c r="H3" s="2">
        <v>68.659702167635203</v>
      </c>
      <c r="I3">
        <f>VLOOKUP(B3,'Corr-across country'!$B$2:$C$66,2,FALSE)</f>
        <v>478.26063590300987</v>
      </c>
      <c r="J3" t="str">
        <f>VLOOKUP(B3,cntPerformance!$A$2:$D$66,4,FALSE)</f>
        <v>Low</v>
      </c>
    </row>
    <row r="4" spans="2:10" x14ac:dyDescent="0.2">
      <c r="B4" t="s">
        <v>25</v>
      </c>
      <c r="C4" t="str">
        <f>VLOOKUP(B4,xwalk!$A$1:$B$66,2,FALSE)</f>
        <v>Indonesia</v>
      </c>
      <c r="D4" s="2">
        <v>16.01846176974162</v>
      </c>
      <c r="E4" s="2">
        <v>15.30727616900343</v>
      </c>
      <c r="F4" s="2">
        <v>0.58007241254466746</v>
      </c>
      <c r="G4" s="2">
        <v>0.963495588706059</v>
      </c>
      <c r="H4" s="2">
        <v>67.130694060004231</v>
      </c>
      <c r="I4">
        <f>VLOOKUP(B4,'Corr-across country'!$B$2:$C$66,2,FALSE)</f>
        <v>375.11445168174816</v>
      </c>
      <c r="J4" t="str">
        <f>VLOOKUP(B4,cntPerformance!$A$2:$D$66,4,FALSE)</f>
        <v>Low</v>
      </c>
    </row>
    <row r="5" spans="2:10" x14ac:dyDescent="0.2">
      <c r="B5" t="s">
        <v>41</v>
      </c>
      <c r="C5" t="str">
        <f>VLOOKUP(B5,xwalk!$A$1:$B$66,2,FALSE)</f>
        <v>Malaysia</v>
      </c>
      <c r="D5" s="2">
        <v>15.810466913627151</v>
      </c>
      <c r="E5" s="2">
        <v>14.79767793049915</v>
      </c>
      <c r="F5" s="2">
        <v>0.4138297798643033</v>
      </c>
      <c r="G5" s="2">
        <v>0.82321298254829367</v>
      </c>
      <c r="H5" s="2">
        <v>68.154812393461114</v>
      </c>
      <c r="I5">
        <f>VLOOKUP(B5,'Corr-across country'!$B$2:$C$66,2,FALSE)</f>
        <v>420.5129676190478</v>
      </c>
      <c r="J5" t="str">
        <f>VLOOKUP(B5,cntPerformance!$A$2:$D$66,4,FALSE)</f>
        <v>Low</v>
      </c>
    </row>
    <row r="6" spans="2:10" x14ac:dyDescent="0.2">
      <c r="B6" t="s">
        <v>27</v>
      </c>
      <c r="C6" t="str">
        <f>VLOOKUP(B6,xwalk!$A$1:$B$66,2,FALSE)</f>
        <v>Iceland</v>
      </c>
      <c r="D6" s="2">
        <v>15.679188250818781</v>
      </c>
      <c r="E6" s="2">
        <v>10.784961613949889</v>
      </c>
      <c r="F6" s="2">
        <v>0.31577071234369908</v>
      </c>
      <c r="G6" s="2">
        <v>1.915958018883821</v>
      </c>
      <c r="H6" s="2">
        <v>71.304121404003808</v>
      </c>
      <c r="I6">
        <f>VLOOKUP(B6,'Corr-across country'!$B$2:$C$66,2,FALSE)</f>
        <v>492.79569723949663</v>
      </c>
      <c r="J6" t="str">
        <f>VLOOKUP(B6,cntPerformance!$A$2:$D$66,4,FALSE)</f>
        <v>Same</v>
      </c>
    </row>
    <row r="7" spans="2:10" x14ac:dyDescent="0.2">
      <c r="B7" t="s">
        <v>32</v>
      </c>
      <c r="C7" t="str">
        <f>VLOOKUP(B7,xwalk!$A$1:$B$66,2,FALSE)</f>
        <v>Kazakhstan</v>
      </c>
      <c r="D7" s="2">
        <v>15.629456340286071</v>
      </c>
      <c r="E7" s="2">
        <v>12.495698305784741</v>
      </c>
      <c r="F7" s="2">
        <v>0.38091353134291073</v>
      </c>
      <c r="G7" s="2">
        <v>0.68017718564953344</v>
      </c>
      <c r="H7" s="2">
        <v>70.81375463693675</v>
      </c>
      <c r="I7">
        <f>VLOOKUP(B7,'Corr-across country'!$B$2:$C$66,2,FALSE)</f>
        <v>431.79840850507571</v>
      </c>
      <c r="J7" t="str">
        <f>VLOOKUP(B7,cntPerformance!$A$2:$D$66,4,FALSE)</f>
        <v>Low</v>
      </c>
    </row>
    <row r="8" spans="2:10" x14ac:dyDescent="0.2">
      <c r="B8" t="s">
        <v>39</v>
      </c>
      <c r="C8" t="str">
        <f>VLOOKUP(B8,xwalk!$A$1:$B$66,2,FALSE)</f>
        <v>Mexico</v>
      </c>
      <c r="D8" s="2">
        <v>15.25523932495914</v>
      </c>
      <c r="E8" s="2">
        <v>14.27886404865006</v>
      </c>
      <c r="F8" s="2">
        <v>0.59739500166447013</v>
      </c>
      <c r="G8" s="2">
        <v>0.93026402333568869</v>
      </c>
      <c r="H8" s="2">
        <v>68.938237601390639</v>
      </c>
      <c r="I8">
        <f>VLOOKUP(B8,'Corr-across country'!$B$2:$C$66,2,FALSE)</f>
        <v>413.28146666769976</v>
      </c>
      <c r="J8" t="str">
        <f>VLOOKUP(B8,cntPerformance!$A$2:$D$66,4,FALSE)</f>
        <v>Low</v>
      </c>
    </row>
    <row r="9" spans="2:10" x14ac:dyDescent="0.2">
      <c r="B9" t="s">
        <v>44</v>
      </c>
      <c r="C9" t="str">
        <f>VLOOKUP(B9,xwalk!$A$1:$B$66,2,FALSE)</f>
        <v>New Zealand</v>
      </c>
      <c r="D9" s="2">
        <v>15.16713819926327</v>
      </c>
      <c r="E9" s="2">
        <v>14.921105178739721</v>
      </c>
      <c r="F9" s="2">
        <v>0.5487150336584744</v>
      </c>
      <c r="G9" s="2">
        <v>1.1050390747426211</v>
      </c>
      <c r="H9" s="2">
        <v>68.258002513595912</v>
      </c>
      <c r="I9">
        <f>VLOOKUP(B9,'Corr-across country'!$B$2:$C$66,2,FALSE)</f>
        <v>499.749902827592</v>
      </c>
      <c r="J9" t="str">
        <f>VLOOKUP(B9,cntPerformance!$A$2:$D$66,4,FALSE)</f>
        <v>High</v>
      </c>
    </row>
    <row r="10" spans="2:10" x14ac:dyDescent="0.2">
      <c r="B10" t="s">
        <v>30</v>
      </c>
      <c r="C10" t="str">
        <f>VLOOKUP(B10,xwalk!$A$1:$B$66,2,FALSE)</f>
        <v>Jordan</v>
      </c>
      <c r="D10" s="2">
        <v>14.81486876024435</v>
      </c>
      <c r="E10" s="2">
        <v>13.467282969571549</v>
      </c>
      <c r="F10" s="2">
        <v>0.56143577112822973</v>
      </c>
      <c r="G10" s="2">
        <v>1.089873221269354</v>
      </c>
      <c r="H10" s="2">
        <v>70.066539277786504</v>
      </c>
      <c r="I10">
        <f>VLOOKUP(B10,'Corr-across country'!$B$2:$C$66,2,FALSE)</f>
        <v>385.59555639555833</v>
      </c>
      <c r="J10" t="str">
        <f>VLOOKUP(B10,cntPerformance!$A$2:$D$66,4,FALSE)</f>
        <v>Low</v>
      </c>
    </row>
    <row r="11" spans="2:10" x14ac:dyDescent="0.2">
      <c r="B11" t="s">
        <v>15</v>
      </c>
      <c r="C11" t="str">
        <f>VLOOKUP(B11,xwalk!$A$1:$B$66,2,FALSE)</f>
        <v>Denmark</v>
      </c>
      <c r="D11" s="2">
        <v>14.5467884897049</v>
      </c>
      <c r="E11" s="2">
        <v>13.158306628495181</v>
      </c>
      <c r="F11" s="2">
        <v>0.87346477860727434</v>
      </c>
      <c r="G11" s="2">
        <v>1.1309289620561831</v>
      </c>
      <c r="H11" s="2">
        <v>70.290511141136463</v>
      </c>
      <c r="I11">
        <f>VLOOKUP(B11,'Corr-across country'!$B$2:$C$66,2,FALSE)</f>
        <v>500.0267566254139</v>
      </c>
      <c r="J11" t="str">
        <f>VLOOKUP(B11,cntPerformance!$A$2:$D$66,4,FALSE)</f>
        <v>High</v>
      </c>
    </row>
    <row r="12" spans="2:10" x14ac:dyDescent="0.2">
      <c r="B12" t="s">
        <v>20</v>
      </c>
      <c r="C12" t="str">
        <f>VLOOKUP(B12,xwalk!$A$1:$B$66,2,FALSE)</f>
        <v>United Kingdom</v>
      </c>
      <c r="D12" s="2">
        <v>14.51860693071769</v>
      </c>
      <c r="E12" s="2">
        <v>13.02797678588696</v>
      </c>
      <c r="F12" s="2">
        <v>0.37994306229017138</v>
      </c>
      <c r="G12" s="2">
        <v>1.2813060781342771</v>
      </c>
      <c r="H12" s="2">
        <v>70.792167142970897</v>
      </c>
      <c r="I12">
        <f>VLOOKUP(B12,'Corr-across country'!$B$2:$C$66,2,FALSE)</f>
        <v>493.93423089630409</v>
      </c>
      <c r="J12" t="str">
        <f>VLOOKUP(B12,cntPerformance!$A$2:$D$66,4,FALSE)</f>
        <v>Same</v>
      </c>
    </row>
    <row r="13" spans="2:10" x14ac:dyDescent="0.2">
      <c r="B13" t="s">
        <v>3</v>
      </c>
      <c r="C13" t="str">
        <f>VLOOKUP(B13,xwalk!$A$1:$B$66,2,FALSE)</f>
        <v>Australia</v>
      </c>
      <c r="D13" s="2">
        <v>13.85374917474244</v>
      </c>
      <c r="E13" s="2">
        <v>13.60513275123591</v>
      </c>
      <c r="F13" s="2">
        <v>0.49059644214416398</v>
      </c>
      <c r="G13" s="2">
        <v>1.8288444943538711</v>
      </c>
      <c r="H13" s="2">
        <v>70.221677137523614</v>
      </c>
      <c r="I13">
        <f>VLOOKUP(B13,'Corr-across country'!$B$2:$C$66,2,FALSE)</f>
        <v>504.15076631112953</v>
      </c>
      <c r="J13" t="str">
        <f>VLOOKUP(B13,cntPerformance!$A$2:$D$66,4,FALSE)</f>
        <v>High</v>
      </c>
    </row>
    <row r="14" spans="2:10" x14ac:dyDescent="0.2">
      <c r="B14" t="s">
        <v>40</v>
      </c>
      <c r="C14" t="str">
        <f>VLOOKUP(B14,xwalk!$A$1:$B$66,2,FALSE)</f>
        <v>Montenegro</v>
      </c>
      <c r="D14" s="2">
        <v>13.84868362670543</v>
      </c>
      <c r="E14" s="2">
        <v>12.708479570095371</v>
      </c>
      <c r="F14" s="2">
        <v>1.0685730746103741</v>
      </c>
      <c r="G14" s="2">
        <v>1.7077404296025129</v>
      </c>
      <c r="H14" s="2">
        <v>70.66652329898632</v>
      </c>
      <c r="I14">
        <f>VLOOKUP(B14,'Corr-across country'!$B$2:$C$66,2,FALSE)</f>
        <v>409.62661328435456</v>
      </c>
      <c r="J14" t="str">
        <f>VLOOKUP(B14,cntPerformance!$A$2:$D$66,4,FALSE)</f>
        <v>Low</v>
      </c>
    </row>
    <row r="15" spans="2:10" x14ac:dyDescent="0.2">
      <c r="B15" t="s">
        <v>26</v>
      </c>
      <c r="C15" t="str">
        <f>VLOOKUP(B15,xwalk!$A$1:$B$66,2,FALSE)</f>
        <v>Ireland</v>
      </c>
      <c r="D15" s="2">
        <v>13.79375861957072</v>
      </c>
      <c r="E15" s="2">
        <v>12.737170053527061</v>
      </c>
      <c r="F15" s="2">
        <v>1.0127023686858241</v>
      </c>
      <c r="G15" s="2">
        <v>1.3739094695672081</v>
      </c>
      <c r="H15" s="2">
        <v>71.082459488649192</v>
      </c>
      <c r="I15">
        <f>VLOOKUP(B15,'Corr-across country'!$B$2:$C$66,2,FALSE)</f>
        <v>501.49746019664821</v>
      </c>
      <c r="J15" t="str">
        <f>VLOOKUP(B15,cntPerformance!$A$2:$D$66,4,FALSE)</f>
        <v>High</v>
      </c>
    </row>
    <row r="16" spans="2:10" x14ac:dyDescent="0.2">
      <c r="B16" t="s">
        <v>60</v>
      </c>
      <c r="C16" t="str">
        <f>VLOOKUP(B16,xwalk!$A$1:$B$66,2,FALSE)</f>
        <v>Tunisia</v>
      </c>
      <c r="D16" s="2">
        <v>13.76557426293591</v>
      </c>
      <c r="E16" s="2">
        <v>10.94503896999519</v>
      </c>
      <c r="F16" s="2">
        <v>1.299613707718221</v>
      </c>
      <c r="G16" s="2">
        <v>2.1872842034323909</v>
      </c>
      <c r="H16" s="2">
        <v>71.802488855918284</v>
      </c>
      <c r="I16">
        <f>VLOOKUP(B16,'Corr-across country'!$B$2:$C$66,2,FALSE)</f>
        <v>387.82462962025375</v>
      </c>
      <c r="J16" t="str">
        <f>VLOOKUP(B16,cntPerformance!$A$2:$D$66,4,FALSE)</f>
        <v>Low</v>
      </c>
    </row>
    <row r="17" spans="2:10" x14ac:dyDescent="0.2">
      <c r="B17" t="s">
        <v>52</v>
      </c>
      <c r="C17" t="str">
        <f>VLOOKUP(B17,xwalk!$A$1:$B$66,2,FALSE)</f>
        <v>Russian Federation</v>
      </c>
      <c r="D17" s="2">
        <v>13.72927024180499</v>
      </c>
      <c r="E17" s="2">
        <v>9.4278667598594517</v>
      </c>
      <c r="F17" s="2">
        <v>2.012016254490665</v>
      </c>
      <c r="G17" s="2">
        <v>1.5115489447091019</v>
      </c>
      <c r="H17" s="2">
        <v>73.319297799135782</v>
      </c>
      <c r="I17">
        <f>VLOOKUP(B17,'Corr-across country'!$B$2:$C$66,2,FALSE)</f>
        <v>482.16941566331155</v>
      </c>
      <c r="J17" t="str">
        <f>VLOOKUP(B17,cntPerformance!$A$2:$D$66,4,FALSE)</f>
        <v>Low</v>
      </c>
    </row>
    <row r="18" spans="2:10" x14ac:dyDescent="0.2">
      <c r="B18" t="s">
        <v>12</v>
      </c>
      <c r="C18" t="str">
        <f>VLOOKUP(B18,xwalk!$A$1:$B$66,2,FALSE)</f>
        <v>Costa Rica</v>
      </c>
      <c r="D18" s="2">
        <v>13.648442009517961</v>
      </c>
      <c r="E18" s="2">
        <v>12.591244463005109</v>
      </c>
      <c r="F18" s="2">
        <v>0.99874639933772091</v>
      </c>
      <c r="G18" s="2">
        <v>1.5896054889283791</v>
      </c>
      <c r="H18" s="2">
        <v>71.171961639210835</v>
      </c>
      <c r="I18">
        <f>VLOOKUP(B18,'Corr-across country'!$B$2:$C$66,2,FALSE)</f>
        <v>406.99986698879184</v>
      </c>
      <c r="J18" t="str">
        <f>VLOOKUP(B18,cntPerformance!$A$2:$D$66,4,FALSE)</f>
        <v>Low</v>
      </c>
    </row>
    <row r="19" spans="2:10" x14ac:dyDescent="0.2">
      <c r="B19" t="s">
        <v>48</v>
      </c>
      <c r="C19" t="str">
        <f>VLOOKUP(B19,xwalk!$A$1:$B$66,2,FALSE)</f>
        <v>Qatar</v>
      </c>
      <c r="D19" s="2">
        <v>13.63993812593827</v>
      </c>
      <c r="E19" s="2">
        <v>15.741590804478911</v>
      </c>
      <c r="F19" s="2">
        <v>0.45521254283540458</v>
      </c>
      <c r="G19" s="2">
        <v>1.7377800865687469</v>
      </c>
      <c r="H19" s="2">
        <v>68.425478440178679</v>
      </c>
      <c r="I19">
        <f>VLOOKUP(B19,'Corr-across country'!$B$2:$C$66,2,FALSE)</f>
        <v>376.44839863469224</v>
      </c>
      <c r="J19" t="str">
        <f>VLOOKUP(B19,cntPerformance!$A$2:$D$66,4,FALSE)</f>
        <v>Low</v>
      </c>
    </row>
    <row r="20" spans="2:10" x14ac:dyDescent="0.2">
      <c r="B20" t="s">
        <v>45</v>
      </c>
      <c r="C20" t="str">
        <f>VLOOKUP(B20,xwalk!$A$1:$B$66,2,FALSE)</f>
        <v>Peru</v>
      </c>
      <c r="D20" s="2">
        <v>13.54887523051576</v>
      </c>
      <c r="E20" s="2">
        <v>14.721660004325649</v>
      </c>
      <c r="F20" s="2">
        <v>0.91042437581736135</v>
      </c>
      <c r="G20" s="2">
        <v>1.465025836887436</v>
      </c>
      <c r="H20" s="2">
        <v>69.354014552453805</v>
      </c>
      <c r="I20">
        <f>VLOOKUP(B20,'Corr-across country'!$B$2:$C$66,2,FALSE)</f>
        <v>368.10254712735599</v>
      </c>
      <c r="J20" t="str">
        <f>VLOOKUP(B20,cntPerformance!$A$2:$D$66,4,FALSE)</f>
        <v>Low</v>
      </c>
    </row>
    <row r="21" spans="2:10" x14ac:dyDescent="0.2">
      <c r="B21" t="s">
        <v>11</v>
      </c>
      <c r="C21" t="str">
        <f>VLOOKUP(B21,xwalk!$A$1:$B$66,2,FALSE)</f>
        <v>Colombia</v>
      </c>
      <c r="D21" s="2">
        <v>13.539715720318981</v>
      </c>
      <c r="E21" s="2">
        <v>11.932232392915729</v>
      </c>
      <c r="F21" s="2">
        <v>1.294075196693899</v>
      </c>
      <c r="G21" s="2">
        <v>2.4275714696064932</v>
      </c>
      <c r="H21" s="2">
        <v>70.80640522046491</v>
      </c>
      <c r="I21">
        <f>VLOOKUP(B21,'Corr-across country'!$B$2:$C$66,2,FALSE)</f>
        <v>376.48860107281826</v>
      </c>
      <c r="J21" t="str">
        <f>VLOOKUP(B21,cntPerformance!$A$2:$D$66,4,FALSE)</f>
        <v>Low</v>
      </c>
    </row>
    <row r="22" spans="2:10" x14ac:dyDescent="0.2">
      <c r="B22" t="s">
        <v>18</v>
      </c>
      <c r="C22" t="str">
        <f>VLOOKUP(B22,xwalk!$A$1:$B$66,2,FALSE)</f>
        <v>Finland</v>
      </c>
      <c r="D22" s="2">
        <v>13.30308490058691</v>
      </c>
      <c r="E22" s="2">
        <v>10.748180245327321</v>
      </c>
      <c r="F22" s="2">
        <v>1.1678545460176259</v>
      </c>
      <c r="G22" s="2">
        <v>2.4084570270348031</v>
      </c>
      <c r="H22" s="2">
        <v>72.372423281033349</v>
      </c>
      <c r="I22">
        <f>VLOOKUP(B22,'Corr-across country'!$B$2:$C$66,2,FALSE)</f>
        <v>518.75033528297615</v>
      </c>
      <c r="J22" t="str">
        <f>VLOOKUP(B22,cntPerformance!$A$2:$D$66,4,FALSE)</f>
        <v>High</v>
      </c>
    </row>
    <row r="23" spans="2:10" x14ac:dyDescent="0.2">
      <c r="B23" t="s">
        <v>7</v>
      </c>
      <c r="C23" t="str">
        <f>VLOOKUP(B23,xwalk!$A$1:$B$66,2,FALSE)</f>
        <v>Brazil</v>
      </c>
      <c r="D23" s="2">
        <v>13.225750728014811</v>
      </c>
      <c r="E23" s="2">
        <v>13.15302968477592</v>
      </c>
      <c r="F23" s="2">
        <v>0.65706748801708659</v>
      </c>
      <c r="G23" s="2">
        <v>2.1919829256079399</v>
      </c>
      <c r="H23" s="2">
        <v>70.772169173584231</v>
      </c>
      <c r="I23">
        <f>VLOOKUP(B23,'Corr-across country'!$B$2:$C$66,2,FALSE)</f>
        <v>388.50896333838892</v>
      </c>
      <c r="J23" t="str">
        <f>VLOOKUP(B23,cntPerformance!$A$2:$D$66,4,FALSE)</f>
        <v>Low</v>
      </c>
    </row>
    <row r="24" spans="2:10" x14ac:dyDescent="0.2">
      <c r="B24" t="s">
        <v>2</v>
      </c>
      <c r="C24" t="str">
        <f>VLOOKUP(B24,xwalk!$A$1:$B$66,2,FALSE)</f>
        <v>Argentina</v>
      </c>
      <c r="D24" s="2">
        <v>13.201005823975789</v>
      </c>
      <c r="E24" s="2">
        <v>13.301985554592971</v>
      </c>
      <c r="F24" s="2">
        <v>0.82525488391285495</v>
      </c>
      <c r="G24" s="2">
        <v>1.444933496486497</v>
      </c>
      <c r="H24" s="2">
        <v>71.226820241031888</v>
      </c>
      <c r="I24">
        <f>VLOOKUP(B24,'Corr-across country'!$B$2:$C$66,2,FALSE)</f>
        <v>388.43170990714674</v>
      </c>
      <c r="J24" t="str">
        <f>VLOOKUP(B24,cntPerformance!$A$2:$D$66,4,FALSE)</f>
        <v>Low</v>
      </c>
    </row>
    <row r="25" spans="2:10" x14ac:dyDescent="0.2">
      <c r="B25" t="s">
        <v>59</v>
      </c>
      <c r="C25" t="str">
        <f>VLOOKUP(B25,xwalk!$A$1:$B$66,2,FALSE)</f>
        <v>Thailand</v>
      </c>
      <c r="D25" s="2">
        <v>13.17625085111726</v>
      </c>
      <c r="E25" s="2">
        <v>13.55238199892155</v>
      </c>
      <c r="F25" s="2">
        <v>0.58496753041687011</v>
      </c>
      <c r="G25" s="2">
        <v>2.395855029321595</v>
      </c>
      <c r="H25" s="2">
        <v>70.290544590222723</v>
      </c>
      <c r="I25">
        <f>VLOOKUP(B25,'Corr-across country'!$B$2:$C$66,2,FALSE)</f>
        <v>426.73749129301018</v>
      </c>
      <c r="J25" t="str">
        <f>VLOOKUP(B25,cntPerformance!$A$2:$D$66,4,FALSE)</f>
        <v>Low</v>
      </c>
    </row>
    <row r="26" spans="2:10" x14ac:dyDescent="0.2">
      <c r="B26" t="s">
        <v>50</v>
      </c>
      <c r="C26" t="str">
        <f>VLOOKUP(B26,xwalk!$A$1:$B$66,2,FALSE)</f>
        <v>Perm(Russian Federation)</v>
      </c>
      <c r="D26" s="2">
        <v>13.16273700587459</v>
      </c>
      <c r="E26" s="2">
        <v>7.9945359263036568</v>
      </c>
      <c r="F26" s="2">
        <v>2.082046068920878</v>
      </c>
      <c r="G26" s="2">
        <v>1.48132864868266</v>
      </c>
      <c r="H26" s="2">
        <v>75.279352350218218</v>
      </c>
      <c r="I26">
        <f>VLOOKUP(B26,'Corr-across country'!$B$2:$C$66,2,FALSE)</f>
        <v>483.58003080303263</v>
      </c>
      <c r="J26" t="str">
        <f>VLOOKUP(B26,cntPerformance!$A$2:$D$66,4,FALSE)</f>
        <v>Low</v>
      </c>
    </row>
    <row r="27" spans="2:10" x14ac:dyDescent="0.2">
      <c r="B27" t="s">
        <v>1</v>
      </c>
      <c r="C27" t="str">
        <f>VLOOKUP(B27,xwalk!$A$1:$B$66,2,FALSE)</f>
        <v>United Arab Emirates</v>
      </c>
      <c r="D27" s="2">
        <v>13.092367833813521</v>
      </c>
      <c r="E27" s="2">
        <v>12.498939914604261</v>
      </c>
      <c r="F27" s="2">
        <v>1.3513401152738951</v>
      </c>
      <c r="G27" s="2">
        <v>1.7524836307044249</v>
      </c>
      <c r="H27" s="2">
        <v>71.304868505603892</v>
      </c>
      <c r="I27">
        <f>VLOOKUP(B27,'Corr-across country'!$B$2:$C$66,2,FALSE)</f>
        <v>434.00716465781574</v>
      </c>
      <c r="J27" t="str">
        <f>VLOOKUP(B27,cntPerformance!$A$2:$D$66,4,FALSE)</f>
        <v>Low</v>
      </c>
    </row>
    <row r="28" spans="2:10" x14ac:dyDescent="0.2">
      <c r="B28" t="s">
        <v>46</v>
      </c>
      <c r="C28" t="str">
        <f>VLOOKUP(B28,xwalk!$A$1:$B$66,2,FALSE)</f>
        <v>Poland</v>
      </c>
      <c r="D28" s="2">
        <v>13.0878272419999</v>
      </c>
      <c r="E28" s="2">
        <v>10.839124895222371</v>
      </c>
      <c r="F28" s="2">
        <v>1.6826704220059829</v>
      </c>
      <c r="G28" s="2">
        <v>1.4301631379800781</v>
      </c>
      <c r="H28" s="2">
        <v>72.960214302791655</v>
      </c>
      <c r="I28">
        <f>VLOOKUP(B28,'Corr-across country'!$B$2:$C$66,2,FALSE)</f>
        <v>517.50109681795698</v>
      </c>
      <c r="J28" t="str">
        <f>VLOOKUP(B28,cntPerformance!$A$2:$D$66,4,FALSE)</f>
        <v>High</v>
      </c>
    </row>
    <row r="29" spans="2:10" x14ac:dyDescent="0.2">
      <c r="B29" t="s">
        <v>0</v>
      </c>
      <c r="C29" t="str">
        <f>VLOOKUP(B29,xwalk!$A$1:$B$66,2,FALSE)</f>
        <v>Albania</v>
      </c>
      <c r="D29" s="2">
        <v>12.94976090685749</v>
      </c>
      <c r="E29" s="2">
        <v>11.408466915889489</v>
      </c>
      <c r="F29" s="2">
        <v>1.154070804877193</v>
      </c>
      <c r="G29" s="2">
        <v>2.8386416325191619</v>
      </c>
      <c r="H29" s="2">
        <v>71.649059739856654</v>
      </c>
      <c r="I29">
        <f>VLOOKUP(B29,'Corr-across country'!$B$2:$C$66,2,FALSE)</f>
        <v>394.32933335631412</v>
      </c>
      <c r="J29" t="str">
        <f>VLOOKUP(B29,cntPerformance!$A$2:$D$66,4,FALSE)</f>
        <v>Low</v>
      </c>
    </row>
    <row r="30" spans="2:10" x14ac:dyDescent="0.2">
      <c r="B30" t="s">
        <v>36</v>
      </c>
      <c r="C30" t="str">
        <f>VLOOKUP(B30,xwalk!$A$1:$B$66,2,FALSE)</f>
        <v>Luxembourg</v>
      </c>
      <c r="D30" s="2">
        <v>12.91398806558281</v>
      </c>
      <c r="E30" s="2">
        <v>12.417326174040509</v>
      </c>
      <c r="F30" s="2">
        <v>1.084481201904864</v>
      </c>
      <c r="G30" s="2">
        <v>2.4047032220990281</v>
      </c>
      <c r="H30" s="2">
        <v>71.17950133637278</v>
      </c>
      <c r="I30">
        <f>VLOOKUP(B30,'Corr-across country'!$B$2:$C$66,2,FALSE)</f>
        <v>489.84509803719658</v>
      </c>
      <c r="J30" t="str">
        <f>VLOOKUP(B30,cntPerformance!$A$2:$D$66,4,FALSE)</f>
        <v>Low</v>
      </c>
    </row>
    <row r="31" spans="2:10" x14ac:dyDescent="0.2">
      <c r="B31" t="s">
        <v>54</v>
      </c>
      <c r="C31" t="str">
        <f>VLOOKUP(B31,xwalk!$A$1:$B$66,2,FALSE)</f>
        <v>Serbia</v>
      </c>
      <c r="D31" s="2">
        <v>12.8202792421285</v>
      </c>
      <c r="E31" s="2">
        <v>11.75482378679456</v>
      </c>
      <c r="F31" s="2">
        <v>1.1574251850058139</v>
      </c>
      <c r="G31" s="2">
        <v>2.1938679799466518</v>
      </c>
      <c r="H31" s="2">
        <v>72.073603806124467</v>
      </c>
      <c r="I31">
        <f>VLOOKUP(B31,'Corr-across country'!$B$2:$C$66,2,FALSE)</f>
        <v>448.85913024759969</v>
      </c>
      <c r="J31" t="str">
        <f>VLOOKUP(B31,cntPerformance!$A$2:$D$66,4,FALSE)</f>
        <v>Low</v>
      </c>
    </row>
    <row r="32" spans="2:10" x14ac:dyDescent="0.2">
      <c r="B32" t="s">
        <v>17</v>
      </c>
      <c r="C32" t="str">
        <f>VLOOKUP(B32,xwalk!$A$1:$B$66,2,FALSE)</f>
        <v>Estonia</v>
      </c>
      <c r="D32" s="2">
        <v>12.66856051566981</v>
      </c>
      <c r="E32" s="2">
        <v>11.40726109807456</v>
      </c>
      <c r="F32" s="2">
        <v>2.7060803528230948</v>
      </c>
      <c r="G32" s="2">
        <v>1.7163930761488579</v>
      </c>
      <c r="H32" s="2">
        <v>71.501704957283678</v>
      </c>
      <c r="I32">
        <f>VLOOKUP(B32,'Corr-across country'!$B$2:$C$66,2,FALSE)</f>
        <v>520.54552167679503</v>
      </c>
      <c r="J32" t="str">
        <f>VLOOKUP(B32,cntPerformance!$A$2:$D$66,4,FALSE)</f>
        <v>High</v>
      </c>
    </row>
    <row r="33" spans="2:10" x14ac:dyDescent="0.2">
      <c r="B33" t="s">
        <v>22</v>
      </c>
      <c r="C33" t="str">
        <f>VLOOKUP(B33,xwalk!$A$1:$B$66,2,FALSE)</f>
        <v>Hong Kong-China</v>
      </c>
      <c r="D33" s="2">
        <v>12.654199719276461</v>
      </c>
      <c r="E33" s="2">
        <v>10.205176933007129</v>
      </c>
      <c r="F33" s="2">
        <v>1.9040193089502879</v>
      </c>
      <c r="G33" s="2">
        <v>3.5153260583222248</v>
      </c>
      <c r="H33" s="2">
        <v>71.721277980443901</v>
      </c>
      <c r="I33">
        <f>VLOOKUP(B33,'Corr-across country'!$B$2:$C$66,2,FALSE)</f>
        <v>561.24109645455235</v>
      </c>
      <c r="J33" t="str">
        <f>VLOOKUP(B33,cntPerformance!$A$2:$D$66,4,FALSE)</f>
        <v>High</v>
      </c>
    </row>
    <row r="34" spans="2:10" x14ac:dyDescent="0.2">
      <c r="B34" t="s">
        <v>62</v>
      </c>
      <c r="C34" t="str">
        <f>VLOOKUP(B34,xwalk!$A$1:$B$66,2,FALSE)</f>
        <v>Uruguay</v>
      </c>
      <c r="D34" s="2">
        <v>12.587372407569591</v>
      </c>
      <c r="E34" s="2">
        <v>9.7532916447395444</v>
      </c>
      <c r="F34" s="2">
        <v>1.16552211277805</v>
      </c>
      <c r="G34" s="2">
        <v>2.7436115774184211</v>
      </c>
      <c r="H34" s="2">
        <v>73.750202257494379</v>
      </c>
      <c r="I34">
        <f>VLOOKUP(B34,'Corr-across country'!$B$2:$C$66,2,FALSE)</f>
        <v>409.29156793771199</v>
      </c>
      <c r="J34" t="str">
        <f>VLOOKUP(B34,cntPerformance!$A$2:$D$66,4,FALSE)</f>
        <v>Low</v>
      </c>
    </row>
    <row r="35" spans="2:10" x14ac:dyDescent="0.2">
      <c r="B35" t="s">
        <v>8</v>
      </c>
      <c r="C35" t="str">
        <f>VLOOKUP(B35,xwalk!$A$1:$B$66,2,FALSE)</f>
        <v>Canada</v>
      </c>
      <c r="D35" s="2">
        <v>12.52923700845078</v>
      </c>
      <c r="E35" s="2">
        <v>10.95671674167621</v>
      </c>
      <c r="F35" s="2">
        <v>1.6293209329752101</v>
      </c>
      <c r="G35" s="2">
        <v>2.778024284752604</v>
      </c>
      <c r="H35" s="2">
        <v>72.10670103214521</v>
      </c>
      <c r="I35">
        <f>VLOOKUP(B35,'Corr-across country'!$B$2:$C$66,2,FALSE)</f>
        <v>518.07039959593624</v>
      </c>
      <c r="J35" t="str">
        <f>VLOOKUP(B35,cntPerformance!$A$2:$D$66,4,FALSE)</f>
        <v>High</v>
      </c>
    </row>
    <row r="36" spans="2:10" x14ac:dyDescent="0.2">
      <c r="B36" t="s">
        <v>28</v>
      </c>
      <c r="C36" t="str">
        <f>VLOOKUP(B36,xwalk!$A$1:$B$66,2,FALSE)</f>
        <v>Israel</v>
      </c>
      <c r="D36" s="2">
        <v>12.474265173579701</v>
      </c>
      <c r="E36" s="2">
        <v>11.012630719061731</v>
      </c>
      <c r="F36" s="2">
        <v>2.5334892625076031</v>
      </c>
      <c r="G36" s="2">
        <v>1.89441075760864</v>
      </c>
      <c r="H36" s="2">
        <v>72.085204087242303</v>
      </c>
      <c r="I36">
        <f>VLOOKUP(B36,'Corr-across country'!$B$2:$C$66,2,FALSE)</f>
        <v>466.48143014930378</v>
      </c>
      <c r="J36" t="str">
        <f>VLOOKUP(B36,cntPerformance!$A$2:$D$66,4,FALSE)</f>
        <v>Low</v>
      </c>
    </row>
    <row r="37" spans="2:10" x14ac:dyDescent="0.2">
      <c r="B37" t="s">
        <v>42</v>
      </c>
      <c r="C37" t="str">
        <f>VLOOKUP(B37,xwalk!$A$1:$B$66,2,FALSE)</f>
        <v>Netherlands</v>
      </c>
      <c r="D37" s="2">
        <v>12.157097203093331</v>
      </c>
      <c r="E37" s="2">
        <v>11.28607869578631</v>
      </c>
      <c r="F37" s="2">
        <v>1.362139686188212</v>
      </c>
      <c r="G37" s="2">
        <v>3.4997221287662019</v>
      </c>
      <c r="H37" s="2">
        <v>71.694962286165946</v>
      </c>
      <c r="I37">
        <f>VLOOKUP(B37,'Corr-across country'!$B$2:$C$66,2,FALSE)</f>
        <v>522.97175819268023</v>
      </c>
      <c r="J37" t="str">
        <f>VLOOKUP(B37,cntPerformance!$A$2:$D$66,4,FALSE)</f>
        <v>High</v>
      </c>
    </row>
    <row r="38" spans="2:10" x14ac:dyDescent="0.2">
      <c r="B38" t="s">
        <v>63</v>
      </c>
      <c r="C38" t="str">
        <f>VLOOKUP(B38,xwalk!$A$1:$B$66,2,FALSE)</f>
        <v>United States of America</v>
      </c>
      <c r="D38" s="2">
        <v>11.96300435937928</v>
      </c>
      <c r="E38" s="2">
        <v>10.753529033968089</v>
      </c>
      <c r="F38" s="2">
        <v>1.2631415495235969</v>
      </c>
      <c r="G38" s="2">
        <v>3.1994012920191541</v>
      </c>
      <c r="H38" s="2">
        <v>72.820923765109882</v>
      </c>
      <c r="I38">
        <f>VLOOKUP(B38,'Corr-across country'!$B$2:$C$66,2,FALSE)</f>
        <v>481.36678627921356</v>
      </c>
      <c r="J38" t="str">
        <f>VLOOKUP(B38,cntPerformance!$A$2:$D$66,4,FALSE)</f>
        <v>Low</v>
      </c>
    </row>
    <row r="39" spans="2:10" x14ac:dyDescent="0.2">
      <c r="B39" t="s">
        <v>21</v>
      </c>
      <c r="C39" t="str">
        <f>VLOOKUP(B39,xwalk!$A$1:$B$66,2,FALSE)</f>
        <v>Greece</v>
      </c>
      <c r="D39" s="2">
        <v>11.95336179864724</v>
      </c>
      <c r="E39" s="2">
        <v>9.0832139411150674</v>
      </c>
      <c r="F39" s="2">
        <v>3.955039701659385</v>
      </c>
      <c r="G39" s="2">
        <v>2.0978506536978498</v>
      </c>
      <c r="H39" s="2">
        <v>72.910533904880452</v>
      </c>
      <c r="I39">
        <f>VLOOKUP(B39,'Corr-across country'!$B$2:$C$66,2,FALSE)</f>
        <v>452.97342685890976</v>
      </c>
      <c r="J39" t="str">
        <f>VLOOKUP(B39,cntPerformance!$A$2:$D$66,4,FALSE)</f>
        <v>Low</v>
      </c>
    </row>
    <row r="40" spans="2:10" x14ac:dyDescent="0.2">
      <c r="B40" t="s">
        <v>13</v>
      </c>
      <c r="C40" t="str">
        <f>VLOOKUP(B40,xwalk!$A$1:$B$66,2,FALSE)</f>
        <v>Czech Republic</v>
      </c>
      <c r="D40" s="2">
        <v>11.91460580687936</v>
      </c>
      <c r="E40" s="2">
        <v>10.783521645353231</v>
      </c>
      <c r="F40" s="2">
        <v>2.276624232903651</v>
      </c>
      <c r="G40" s="2">
        <v>3.130579434785449</v>
      </c>
      <c r="H40" s="2">
        <v>71.894668880078314</v>
      </c>
      <c r="I40">
        <f>VLOOKUP(B40,'Corr-across country'!$B$2:$C$66,2,FALSE)</f>
        <v>498.95788231767892</v>
      </c>
      <c r="J40" t="str">
        <f>VLOOKUP(B40,cntPerformance!$A$2:$D$66,4,FALSE)</f>
        <v>Same</v>
      </c>
    </row>
    <row r="41" spans="2:10" x14ac:dyDescent="0.2">
      <c r="B41" t="s">
        <v>10</v>
      </c>
      <c r="C41" t="str">
        <f>VLOOKUP(B41,xwalk!$A$1:$B$66,2,FALSE)</f>
        <v>Chile</v>
      </c>
      <c r="D41" s="2">
        <v>11.9042476414179</v>
      </c>
      <c r="E41" s="2">
        <v>11.32197713269063</v>
      </c>
      <c r="F41" s="2">
        <v>1.4983912786851119</v>
      </c>
      <c r="G41" s="2">
        <v>2.8794711577696961</v>
      </c>
      <c r="H41" s="2">
        <v>72.39591278943665</v>
      </c>
      <c r="I41">
        <f>VLOOKUP(B41,'Corr-across country'!$B$2:$C$66,2,FALSE)</f>
        <v>422.63235545200718</v>
      </c>
      <c r="J41" t="str">
        <f>VLOOKUP(B41,cntPerformance!$A$2:$D$66,4,FALSE)</f>
        <v>Low</v>
      </c>
    </row>
    <row r="42" spans="2:10" x14ac:dyDescent="0.2">
      <c r="B42" t="s">
        <v>53</v>
      </c>
      <c r="C42" t="str">
        <f>VLOOKUP(B42,xwalk!$A$1:$B$66,2,FALSE)</f>
        <v>Singapore</v>
      </c>
      <c r="D42" s="2">
        <v>11.82483425728671</v>
      </c>
      <c r="E42" s="2">
        <v>12.52531099925959</v>
      </c>
      <c r="F42" s="2">
        <v>1.496060742206863</v>
      </c>
      <c r="G42" s="2">
        <v>1.7494323993258221</v>
      </c>
      <c r="H42" s="2">
        <v>72.404361601921025</v>
      </c>
      <c r="I42">
        <f>VLOOKUP(B42,'Corr-across country'!$B$2:$C$66,2,FALSE)</f>
        <v>573.46831429665087</v>
      </c>
      <c r="J42" t="str">
        <f>VLOOKUP(B42,cntPerformance!$A$2:$D$66,4,FALSE)</f>
        <v>High</v>
      </c>
    </row>
    <row r="43" spans="2:10" x14ac:dyDescent="0.2">
      <c r="B43" t="s">
        <v>49</v>
      </c>
      <c r="C43" t="str">
        <f>VLOOKUP(B43,xwalk!$A$1:$B$66,2,FALSE)</f>
        <v>Shanghai-China</v>
      </c>
      <c r="D43" s="2">
        <v>11.796774089468</v>
      </c>
      <c r="E43" s="2">
        <v>7.5686668125327889</v>
      </c>
      <c r="F43" s="2">
        <v>4.7764217453914686</v>
      </c>
      <c r="G43" s="2">
        <v>3.4691859394422742</v>
      </c>
      <c r="H43" s="2">
        <v>72.388951413165486</v>
      </c>
      <c r="I43">
        <f>VLOOKUP(B43,'Corr-across country'!$B$2:$C$66,2,FALSE)</f>
        <v>612.67553630544353</v>
      </c>
      <c r="J43" t="str">
        <f>VLOOKUP(B43,cntPerformance!$A$2:$D$66,4,FALSE)</f>
        <v>High</v>
      </c>
    </row>
    <row r="44" spans="2:10" x14ac:dyDescent="0.2">
      <c r="B44" t="s">
        <v>47</v>
      </c>
      <c r="C44" t="str">
        <f>VLOOKUP(B44,xwalk!$A$1:$B$66,2,FALSE)</f>
        <v>Portugal</v>
      </c>
      <c r="D44" s="2">
        <v>11.75013387600011</v>
      </c>
      <c r="E44" s="2">
        <v>9.4357381056298131</v>
      </c>
      <c r="F44" s="2">
        <v>1.28672662482364</v>
      </c>
      <c r="G44" s="2">
        <v>3.526718225761178</v>
      </c>
      <c r="H44" s="2">
        <v>74.000683167785255</v>
      </c>
      <c r="I44">
        <f>VLOOKUP(B44,'Corr-across country'!$B$2:$C$66,2,FALSE)</f>
        <v>487.06318134390733</v>
      </c>
      <c r="J44" t="str">
        <f>VLOOKUP(B44,cntPerformance!$A$2:$D$66,4,FALSE)</f>
        <v>Same</v>
      </c>
    </row>
    <row r="45" spans="2:10" x14ac:dyDescent="0.2">
      <c r="B45" t="s">
        <v>56</v>
      </c>
      <c r="C45" t="str">
        <f>VLOOKUP(B45,xwalk!$A$1:$B$66,2,FALSE)</f>
        <v>Slovenia</v>
      </c>
      <c r="D45" s="2">
        <v>11.70977483102747</v>
      </c>
      <c r="E45" s="2">
        <v>10.675273228662761</v>
      </c>
      <c r="F45" s="2">
        <v>2.4858878052924349</v>
      </c>
      <c r="G45" s="2">
        <v>2.6315733108680841</v>
      </c>
      <c r="H45" s="2">
        <v>72.497490824149253</v>
      </c>
      <c r="I45">
        <f>VLOOKUP(B45,'Corr-across country'!$B$2:$C$66,2,FALSE)</f>
        <v>501.12742239095326</v>
      </c>
      <c r="J45" t="str">
        <f>VLOOKUP(B45,cntPerformance!$A$2:$D$66,4,FALSE)</f>
        <v>High</v>
      </c>
    </row>
    <row r="46" spans="2:10" x14ac:dyDescent="0.2">
      <c r="B46" t="s">
        <v>6</v>
      </c>
      <c r="C46" t="str">
        <f>VLOOKUP(B46,xwalk!$A$1:$B$66,2,FALSE)</f>
        <v>Bulgaria</v>
      </c>
      <c r="D46" s="2">
        <v>11.47282780626194</v>
      </c>
      <c r="E46" s="2">
        <v>8.7411117528726354</v>
      </c>
      <c r="F46" s="2">
        <v>1.9036531218215149</v>
      </c>
      <c r="G46" s="2">
        <v>2.4476474280537932</v>
      </c>
      <c r="H46" s="2">
        <v>75.434759890990122</v>
      </c>
      <c r="I46">
        <f>VLOOKUP(B46,'Corr-across country'!$B$2:$C$66,2,FALSE)</f>
        <v>438.7382598774164</v>
      </c>
      <c r="J46" t="str">
        <f>VLOOKUP(B46,cntPerformance!$A$2:$D$66,4,FALSE)</f>
        <v>Low</v>
      </c>
    </row>
    <row r="47" spans="2:10" x14ac:dyDescent="0.2">
      <c r="B47" t="s">
        <v>38</v>
      </c>
      <c r="C47" t="str">
        <f>VLOOKUP(B47,xwalk!$A$1:$B$66,2,FALSE)</f>
        <v>Macao-China</v>
      </c>
      <c r="D47" s="2">
        <v>11.33860233954395</v>
      </c>
      <c r="E47" s="2">
        <v>11.132483053718611</v>
      </c>
      <c r="F47" s="2">
        <v>3.2496061668917942</v>
      </c>
      <c r="G47" s="2">
        <v>1.832778641978978</v>
      </c>
      <c r="H47" s="2">
        <v>72.446529797866688</v>
      </c>
      <c r="I47">
        <f>VLOOKUP(B47,'Corr-across country'!$B$2:$C$66,2,FALSE)</f>
        <v>538.13449473391779</v>
      </c>
      <c r="J47" t="str">
        <f>VLOOKUP(B47,cntPerformance!$A$2:$D$66,4,FALSE)</f>
        <v>High</v>
      </c>
    </row>
    <row r="48" spans="2:10" x14ac:dyDescent="0.2">
      <c r="B48" t="s">
        <v>31</v>
      </c>
      <c r="C48" t="str">
        <f>VLOOKUP(B48,xwalk!$A$1:$B$66,2,FALSE)</f>
        <v>Japan</v>
      </c>
      <c r="D48" s="2">
        <v>11.334404605792029</v>
      </c>
      <c r="E48" s="2">
        <v>8.0563658344837439</v>
      </c>
      <c r="F48" s="2">
        <v>3.3993599927680349</v>
      </c>
      <c r="G48" s="2">
        <v>4.2620604680152443</v>
      </c>
      <c r="H48" s="2">
        <v>72.947809098940937</v>
      </c>
      <c r="I48">
        <f>VLOOKUP(B48,'Corr-across country'!$B$2:$C$66,2,FALSE)</f>
        <v>536.40691823421946</v>
      </c>
      <c r="J48" t="str">
        <f>VLOOKUP(B48,cntPerformance!$A$2:$D$66,4,FALSE)</f>
        <v>High</v>
      </c>
    </row>
    <row r="49" spans="2:10" x14ac:dyDescent="0.2">
      <c r="B49" t="s">
        <v>55</v>
      </c>
      <c r="C49" t="str">
        <f>VLOOKUP(B49,xwalk!$A$1:$B$66,2,FALSE)</f>
        <v>Slovak Republic</v>
      </c>
      <c r="D49" s="2">
        <v>11.21974633639001</v>
      </c>
      <c r="E49" s="2">
        <v>9.4548322586018134</v>
      </c>
      <c r="F49" s="2">
        <v>1.9339873073949441</v>
      </c>
      <c r="G49" s="2">
        <v>3.9151407463421148</v>
      </c>
      <c r="H49" s="2">
        <v>73.47629335127111</v>
      </c>
      <c r="I49">
        <f>VLOOKUP(B49,'Corr-across country'!$B$2:$C$66,2,FALSE)</f>
        <v>481.64474400632844</v>
      </c>
      <c r="J49" t="str">
        <f>VLOOKUP(B49,cntPerformance!$A$2:$D$66,4,FALSE)</f>
        <v>Low</v>
      </c>
    </row>
    <row r="50" spans="2:10" x14ac:dyDescent="0.2">
      <c r="B50" t="s">
        <v>23</v>
      </c>
      <c r="C50" t="str">
        <f>VLOOKUP(B50,xwalk!$A$1:$B$66,2,FALSE)</f>
        <v>Croatia</v>
      </c>
      <c r="D50" s="2">
        <v>11.137355242205791</v>
      </c>
      <c r="E50" s="2">
        <v>10.01870986487714</v>
      </c>
      <c r="F50" s="2">
        <v>2.088901712867044</v>
      </c>
      <c r="G50" s="2">
        <v>3.05569130815821</v>
      </c>
      <c r="H50" s="2">
        <v>73.699341871891818</v>
      </c>
      <c r="I50">
        <f>VLOOKUP(B50,'Corr-across country'!$B$2:$C$66,2,FALSE)</f>
        <v>471.13146075925152</v>
      </c>
      <c r="J50" t="str">
        <f>VLOOKUP(B50,cntPerformance!$A$2:$D$66,4,FALSE)</f>
        <v>Low</v>
      </c>
    </row>
    <row r="51" spans="2:10" x14ac:dyDescent="0.2">
      <c r="B51" t="s">
        <v>64</v>
      </c>
      <c r="C51" t="str">
        <f>VLOOKUP(B51,xwalk!$A$1:$B$66,2,FALSE)</f>
        <v>Viet Nam</v>
      </c>
      <c r="D51" s="2">
        <v>10.904379512691809</v>
      </c>
      <c r="E51" s="2">
        <v>10.161710926097051</v>
      </c>
      <c r="F51" s="2">
        <v>2.0864365396758382</v>
      </c>
      <c r="G51" s="2">
        <v>3.298274158700556</v>
      </c>
      <c r="H51" s="2">
        <v>73.549198862834757</v>
      </c>
      <c r="I51">
        <f>VLOOKUP(B51,'Corr-across country'!$B$2:$C$66,2,FALSE)</f>
        <v>511.33820750118758</v>
      </c>
      <c r="J51" t="str">
        <f>VLOOKUP(B51,cntPerformance!$A$2:$D$66,4,FALSE)</f>
        <v>High</v>
      </c>
    </row>
    <row r="52" spans="2:10" x14ac:dyDescent="0.2">
      <c r="B52" t="s">
        <v>14</v>
      </c>
      <c r="C52" t="str">
        <f>VLOOKUP(B52,xwalk!$A$1:$B$66,2,FALSE)</f>
        <v>Germany</v>
      </c>
      <c r="D52" s="2">
        <v>10.85280762207711</v>
      </c>
      <c r="E52" s="2">
        <v>7.7448366100331176</v>
      </c>
      <c r="F52" s="2">
        <v>2.7553253818326571</v>
      </c>
      <c r="G52" s="2">
        <v>3.9513589565057181</v>
      </c>
      <c r="H52" s="2">
        <v>74.695671429551396</v>
      </c>
      <c r="I52">
        <f>VLOOKUP(B52,'Corr-across country'!$B$2:$C$66,2,FALSE)</f>
        <v>513.52505581992546</v>
      </c>
      <c r="J52" t="str">
        <f>VLOOKUP(B52,cntPerformance!$A$2:$D$66,4,FALSE)</f>
        <v>High</v>
      </c>
    </row>
    <row r="53" spans="2:10" x14ac:dyDescent="0.2">
      <c r="B53" t="s">
        <v>19</v>
      </c>
      <c r="C53" t="str">
        <f>VLOOKUP(B53,xwalk!$A$1:$B$66,2,FALSE)</f>
        <v>France</v>
      </c>
      <c r="D53" s="2">
        <v>10.711754815928559</v>
      </c>
      <c r="E53" s="2">
        <v>8.3352559789845451</v>
      </c>
      <c r="F53" s="2">
        <v>3.963579824785155</v>
      </c>
      <c r="G53" s="2">
        <v>2.920506802421476</v>
      </c>
      <c r="H53" s="2">
        <v>74.06890257788028</v>
      </c>
      <c r="I53">
        <f>VLOOKUP(B53,'Corr-across country'!$B$2:$C$66,2,FALSE)</f>
        <v>494.98467432063057</v>
      </c>
      <c r="J53" t="str">
        <f>VLOOKUP(B53,cntPerformance!$A$2:$D$66,4,FALSE)</f>
        <v>Same</v>
      </c>
    </row>
    <row r="54" spans="2:10" x14ac:dyDescent="0.2">
      <c r="B54" t="s">
        <v>34</v>
      </c>
      <c r="C54" t="str">
        <f>VLOOKUP(B54,xwalk!$A$1:$B$66,2,FALSE)</f>
        <v>Liechtenstein</v>
      </c>
      <c r="D54" s="2">
        <v>10.67260650686794</v>
      </c>
      <c r="E54" s="2">
        <v>5.6303158850527426</v>
      </c>
      <c r="F54" s="2">
        <v>2.400906109381022</v>
      </c>
      <c r="G54" s="2">
        <v>6.7299429898299161</v>
      </c>
      <c r="H54" s="2">
        <v>74.566228508868377</v>
      </c>
      <c r="I54">
        <f>VLOOKUP(B54,'Corr-across country'!$B$2:$C$66,2,FALSE)</f>
        <v>534.96508297892069</v>
      </c>
      <c r="J54" t="str">
        <f>VLOOKUP(B54,cntPerformance!$A$2:$D$66,4,FALSE)</f>
        <v>High</v>
      </c>
    </row>
    <row r="55" spans="2:10" x14ac:dyDescent="0.2">
      <c r="B55" t="s">
        <v>35</v>
      </c>
      <c r="C55" t="str">
        <f>VLOOKUP(B55,xwalk!$A$1:$B$66,2,FALSE)</f>
        <v>Lithuania</v>
      </c>
      <c r="D55" s="2">
        <v>10.57389094779019</v>
      </c>
      <c r="E55" s="2">
        <v>10.287316655326361</v>
      </c>
      <c r="F55" s="2">
        <v>2.7609862002408341</v>
      </c>
      <c r="G55" s="2">
        <v>2.4083287929821902</v>
      </c>
      <c r="H55" s="2">
        <v>73.969477403660449</v>
      </c>
      <c r="I55">
        <f>VLOOKUP(B55,'Corr-across country'!$B$2:$C$66,2,FALSE)</f>
        <v>478.82327743335418</v>
      </c>
      <c r="J55" t="str">
        <f>VLOOKUP(B55,cntPerformance!$A$2:$D$66,4,FALSE)</f>
        <v>Low</v>
      </c>
    </row>
    <row r="56" spans="2:10" x14ac:dyDescent="0.2">
      <c r="B56" t="s">
        <v>9</v>
      </c>
      <c r="C56" t="str">
        <f>VLOOKUP(B56,xwalk!$A$1:$B$66,2,FALSE)</f>
        <v>Switzerland</v>
      </c>
      <c r="D56" s="2">
        <v>10.488392695042799</v>
      </c>
      <c r="E56" s="2">
        <v>9.456619678437578</v>
      </c>
      <c r="F56" s="2">
        <v>1.8026510794558019</v>
      </c>
      <c r="G56" s="2">
        <v>4.1585136218223839</v>
      </c>
      <c r="H56" s="2">
        <v>74.093822925241454</v>
      </c>
      <c r="I56">
        <f>VLOOKUP(B56,'Corr-across country'!$B$2:$C$66,2,FALSE)</f>
        <v>530.93100395040528</v>
      </c>
      <c r="J56" t="str">
        <f>VLOOKUP(B56,cntPerformance!$A$2:$D$66,4,FALSE)</f>
        <v>High</v>
      </c>
    </row>
    <row r="57" spans="2:10" x14ac:dyDescent="0.2">
      <c r="B57" t="s">
        <v>37</v>
      </c>
      <c r="C57" t="str">
        <f>VLOOKUP(B57,xwalk!$A$1:$B$66,2,FALSE)</f>
        <v>Latvia</v>
      </c>
      <c r="D57" s="2">
        <v>10.467574945645829</v>
      </c>
      <c r="E57" s="2">
        <v>7.2850193755752466</v>
      </c>
      <c r="F57" s="2">
        <v>4.8860532178879934</v>
      </c>
      <c r="G57" s="2">
        <v>3.042432778875698</v>
      </c>
      <c r="H57" s="2">
        <v>74.318919682015235</v>
      </c>
      <c r="I57">
        <f>VLOOKUP(B57,'Corr-across country'!$B$2:$C$66,2,FALSE)</f>
        <v>490.57102141135442</v>
      </c>
      <c r="J57" t="str">
        <f>VLOOKUP(B57,cntPerformance!$A$2:$D$66,4,FALSE)</f>
        <v>Same</v>
      </c>
    </row>
    <row r="58" spans="2:10" x14ac:dyDescent="0.2">
      <c r="B58" t="s">
        <v>29</v>
      </c>
      <c r="C58" t="str">
        <f>VLOOKUP(B58,xwalk!$A$1:$B$66,2,FALSE)</f>
        <v>Italy</v>
      </c>
      <c r="D58" s="2">
        <v>10.45660941764141</v>
      </c>
      <c r="E58" s="2">
        <v>10.23258498584126</v>
      </c>
      <c r="F58" s="2">
        <v>2.9907138722703581</v>
      </c>
      <c r="G58" s="2">
        <v>3.2671823743594679</v>
      </c>
      <c r="H58" s="2">
        <v>73.0529093498875</v>
      </c>
      <c r="I58">
        <f>VLOOKUP(B58,'Corr-across country'!$B$2:$C$66,2,FALSE)</f>
        <v>485.32118101256566</v>
      </c>
      <c r="J58" t="str">
        <f>VLOOKUP(B58,cntPerformance!$A$2:$D$66,4,FALSE)</f>
        <v>Low</v>
      </c>
    </row>
    <row r="59" spans="2:10" x14ac:dyDescent="0.2">
      <c r="B59" t="s">
        <v>51</v>
      </c>
      <c r="C59" t="str">
        <f>VLOOKUP(B59,xwalk!$A$1:$B$66,2,FALSE)</f>
        <v>Romania</v>
      </c>
      <c r="D59" s="2">
        <v>10.417294812732109</v>
      </c>
      <c r="E59" s="2">
        <v>11.56052710925978</v>
      </c>
      <c r="F59" s="2">
        <v>1.1189542374370649</v>
      </c>
      <c r="G59" s="2">
        <v>2.3522912078181681</v>
      </c>
      <c r="H59" s="2">
        <v>74.550932632752904</v>
      </c>
      <c r="I59">
        <f>VLOOKUP(B59,'Corr-across country'!$B$2:$C$66,2,FALSE)</f>
        <v>444.55424278765287</v>
      </c>
      <c r="J59" t="str">
        <f>VLOOKUP(B59,cntPerformance!$A$2:$D$66,4,FALSE)</f>
        <v>Low</v>
      </c>
    </row>
    <row r="60" spans="2:10" x14ac:dyDescent="0.2">
      <c r="B60" t="s">
        <v>61</v>
      </c>
      <c r="C60" t="str">
        <f>VLOOKUP(B60,xwalk!$A$1:$B$66,2,FALSE)</f>
        <v>Turkey</v>
      </c>
      <c r="D60" s="2">
        <v>10.19880160042074</v>
      </c>
      <c r="E60" s="2">
        <v>8.5561113531682729</v>
      </c>
      <c r="F60" s="2">
        <v>2.3550560059072319</v>
      </c>
      <c r="G60" s="2">
        <v>3.9510186322011398</v>
      </c>
      <c r="H60" s="2">
        <v>74.939012408302617</v>
      </c>
      <c r="I60">
        <f>VLOOKUP(B60,'Corr-across country'!$B$2:$C$66,2,FALSE)</f>
        <v>447.98441497895749</v>
      </c>
      <c r="J60" t="str">
        <f>VLOOKUP(B60,cntPerformance!$A$2:$D$66,4,FALSE)</f>
        <v>Low</v>
      </c>
    </row>
    <row r="61" spans="2:10" x14ac:dyDescent="0.2">
      <c r="B61" t="s">
        <v>4</v>
      </c>
      <c r="C61" t="str">
        <f>VLOOKUP(B61,xwalk!$A$1:$B$66,2,FALSE)</f>
        <v>Austria</v>
      </c>
      <c r="D61" s="2">
        <v>9.8393942862038912</v>
      </c>
      <c r="E61" s="2">
        <v>8.2008547347930989</v>
      </c>
      <c r="F61" s="2">
        <v>2.6820959187909419</v>
      </c>
      <c r="G61" s="2">
        <v>4.5385400207637172</v>
      </c>
      <c r="H61" s="2">
        <v>74.73911503944835</v>
      </c>
      <c r="I61">
        <f>VLOOKUP(B61,'Corr-across country'!$B$2:$C$66,2,FALSE)</f>
        <v>505.54074324980269</v>
      </c>
      <c r="J61" t="str">
        <f>VLOOKUP(B61,cntPerformance!$A$2:$D$66,4,FALSE)</f>
        <v>High</v>
      </c>
    </row>
    <row r="62" spans="2:10" x14ac:dyDescent="0.2">
      <c r="B62" t="s">
        <v>5</v>
      </c>
      <c r="C62" t="str">
        <f>VLOOKUP(B62,xwalk!$A$1:$B$66,2,FALSE)</f>
        <v>Belgium</v>
      </c>
      <c r="D62" s="2">
        <v>9.7389767162600887</v>
      </c>
      <c r="E62" s="2">
        <v>7.5227687818785371</v>
      </c>
      <c r="F62" s="2">
        <v>4.0627564966128018</v>
      </c>
      <c r="G62" s="2">
        <v>3.9268980341942452</v>
      </c>
      <c r="H62" s="2">
        <v>74.748599971054333</v>
      </c>
      <c r="I62">
        <f>VLOOKUP(B62,'Corr-across country'!$B$2:$C$66,2,FALSE)</f>
        <v>514.52924472735526</v>
      </c>
      <c r="J62" t="str">
        <f>VLOOKUP(B62,cntPerformance!$A$2:$D$66,4,FALSE)</f>
        <v>High</v>
      </c>
    </row>
    <row r="63" spans="2:10" x14ac:dyDescent="0.2">
      <c r="B63" t="s">
        <v>24</v>
      </c>
      <c r="C63" t="str">
        <f>VLOOKUP(B63,xwalk!$A$1:$B$66,2,FALSE)</f>
        <v>Hungary</v>
      </c>
      <c r="D63" s="2">
        <v>8.9806241188517788</v>
      </c>
      <c r="E63" s="2">
        <v>7.9597092084682046</v>
      </c>
      <c r="F63" s="2">
        <v>3.4360333245652521</v>
      </c>
      <c r="G63" s="2">
        <v>5.0158446533905954</v>
      </c>
      <c r="H63" s="2">
        <v>74.607788694724178</v>
      </c>
      <c r="I63">
        <f>VLOOKUP(B63,'Corr-across country'!$B$2:$C$66,2,FALSE)</f>
        <v>477.04445501549026</v>
      </c>
      <c r="J63" t="str">
        <f>VLOOKUP(B63,cntPerformance!$A$2:$D$66,4,FALSE)</f>
        <v>Low</v>
      </c>
    </row>
    <row r="64" spans="2:10" x14ac:dyDescent="0.2">
      <c r="B64" t="s">
        <v>58</v>
      </c>
      <c r="C64" t="str">
        <f>VLOOKUP(B64,xwalk!$A$1:$B$66,2,FALSE)</f>
        <v>Chinese Taipei</v>
      </c>
      <c r="D64" s="2">
        <v>8.9058457092038665</v>
      </c>
      <c r="E64" s="2">
        <v>7.3832297975068881</v>
      </c>
      <c r="F64" s="2">
        <v>4.1767237267543393</v>
      </c>
      <c r="G64" s="2">
        <v>5.1921215220390113</v>
      </c>
      <c r="H64" s="2">
        <v>74.342079244495906</v>
      </c>
      <c r="I64">
        <f>VLOOKUP(B64,'Corr-across country'!$B$2:$C$66,2,FALSE)</f>
        <v>559.82479620150173</v>
      </c>
      <c r="J64" t="str">
        <f>VLOOKUP(B64,cntPerformance!$A$2:$D$66,4,FALSE)</f>
        <v>High</v>
      </c>
    </row>
    <row r="65" spans="2:10" x14ac:dyDescent="0.2">
      <c r="B65" t="s">
        <v>16</v>
      </c>
      <c r="C65" t="str">
        <f>VLOOKUP(B65,xwalk!$A$1:$B$66,2,FALSE)</f>
        <v>Spain</v>
      </c>
      <c r="D65" s="2">
        <v>8.4527795304678115</v>
      </c>
      <c r="E65" s="2">
        <v>7.1088097044509553</v>
      </c>
      <c r="F65" s="2">
        <v>4.2581654573150702</v>
      </c>
      <c r="G65" s="2">
        <v>5.5767221453752969</v>
      </c>
      <c r="H65" s="2">
        <v>74.603523162390871</v>
      </c>
      <c r="I65">
        <f>VLOOKUP(B65,'Corr-across country'!$B$2:$C$66,2,FALSE)</f>
        <v>484.31929780196191</v>
      </c>
      <c r="J65" t="str">
        <f>VLOOKUP(B65,cntPerformance!$A$2:$D$66,4,FALSE)</f>
        <v>Low</v>
      </c>
    </row>
    <row r="66" spans="2:10" x14ac:dyDescent="0.2">
      <c r="B66" t="s">
        <v>33</v>
      </c>
      <c r="C66" t="str">
        <f>VLOOKUP(B66,xwalk!$A$1:$B$66,2,FALSE)</f>
        <v>Korea</v>
      </c>
      <c r="D66" s="2">
        <v>8.2552113615507761</v>
      </c>
      <c r="E66" s="2">
        <v>5.6082237911697694</v>
      </c>
      <c r="F66" s="2">
        <v>6.7717300022104396</v>
      </c>
      <c r="G66" s="2">
        <v>5.2698159701588319</v>
      </c>
      <c r="H66" s="2">
        <v>74.095018874910195</v>
      </c>
      <c r="I66">
        <f>VLOOKUP(B66,'Corr-across country'!$B$2:$C$66,2,FALSE)</f>
        <v>553.76665914360933</v>
      </c>
      <c r="J66" t="str">
        <f>VLOOKUP(B66,cntPerformance!$A$2:$D$66,4,FALSE)</f>
        <v>High</v>
      </c>
    </row>
  </sheetData>
  <autoFilter ref="B2:H2">
    <sortState ref="B3:H66">
      <sortCondition descending="1" ref="D2"/>
    </sortState>
  </autoFilter>
  <conditionalFormatting sqref="I3:I66">
    <cfRule type="colorScale" priority="5">
      <colorScale>
        <cfvo type="min"/>
        <cfvo type="max"/>
        <color rgb="FFFCFCFF"/>
        <color rgb="FF63BE7B"/>
      </colorScale>
    </cfRule>
  </conditionalFormatting>
  <conditionalFormatting sqref="J3:J66">
    <cfRule type="containsText" dxfId="19" priority="1" stopIfTrue="1" operator="containsText" text="low">
      <formula>NOT(ISERROR(SEARCH("low",J3)))</formula>
    </cfRule>
    <cfRule type="containsText" dxfId="18" priority="2" stopIfTrue="1" operator="containsText" text="High">
      <formula>NOT(ISERROR(SEARCH("High",J3)))</formula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">
      <colorScale>
        <cfvo type="min"/>
        <cfvo type="max"/>
        <color rgb="FFFCFCFF"/>
        <color rgb="FF63BE7B"/>
      </colorScale>
    </cfRule>
  </conditionalFormatting>
  <pageMargins left="0.75" right="0.75" top="1" bottom="1" header="0.5" footer="0.5"/>
  <pageSetup orientation="portrait" r:id="rId1"/>
  <headerFooter alignWithMargins="0"/>
  <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66"/>
  <sheetViews>
    <sheetView topLeftCell="A13" zoomScale="85" zoomScaleNormal="85" workbookViewId="0">
      <selection activeCell="C14" sqref="C14"/>
    </sheetView>
  </sheetViews>
  <sheetFormatPr defaultRowHeight="12.75" x14ac:dyDescent="0.2"/>
  <sheetData>
    <row r="1" spans="2:16" x14ac:dyDescent="0.2">
      <c r="D1" s="46" t="s">
        <v>205</v>
      </c>
      <c r="E1" s="46"/>
      <c r="F1" s="46"/>
      <c r="G1" s="46"/>
      <c r="H1" s="46"/>
      <c r="I1" s="46"/>
      <c r="K1" s="46" t="s">
        <v>205</v>
      </c>
      <c r="L1" s="46"/>
      <c r="M1" s="46"/>
      <c r="N1" s="46"/>
      <c r="O1" s="46"/>
      <c r="P1" s="46"/>
    </row>
    <row r="2" spans="2:16" x14ac:dyDescent="0.2">
      <c r="D2" t="s">
        <v>203</v>
      </c>
      <c r="E2" t="s">
        <v>66</v>
      </c>
      <c r="F2" t="s">
        <v>68</v>
      </c>
      <c r="G2" t="s">
        <v>70</v>
      </c>
      <c r="H2" t="s">
        <v>111</v>
      </c>
      <c r="I2" t="s">
        <v>113</v>
      </c>
      <c r="J2" t="s">
        <v>206</v>
      </c>
      <c r="K2" t="s">
        <v>203</v>
      </c>
      <c r="L2" t="s">
        <v>66</v>
      </c>
      <c r="M2" t="s">
        <v>68</v>
      </c>
      <c r="N2" t="s">
        <v>70</v>
      </c>
      <c r="O2" t="s">
        <v>111</v>
      </c>
      <c r="P2" t="s">
        <v>113</v>
      </c>
    </row>
    <row r="3" spans="2:16" x14ac:dyDescent="0.2">
      <c r="B3" t="s">
        <v>42</v>
      </c>
      <c r="C3" t="str">
        <f>VLOOKUP(B3,xwalk!$A$1:$B$66,2,FALSE)</f>
        <v>Netherlands</v>
      </c>
      <c r="D3" s="2">
        <f t="shared" ref="D3:D34" si="0">100-E3</f>
        <v>39.54520317903377</v>
      </c>
      <c r="E3" s="2">
        <v>60.45479682096623</v>
      </c>
      <c r="F3" s="2">
        <v>17.65797170454433</v>
      </c>
      <c r="G3" s="2">
        <v>12.85606287368614</v>
      </c>
      <c r="H3" s="2">
        <v>5.3114383810664494</v>
      </c>
      <c r="I3" s="2">
        <v>3.7197302197368609</v>
      </c>
      <c r="J3" s="2">
        <f t="shared" ref="J3:J34" si="1">200-SUM(D3:I3)</f>
        <v>60.454796820966209</v>
      </c>
      <c r="K3" s="2">
        <f>VLOOKUP($B3,st62q04!$B$2:$I$66,3,FALSE)</f>
        <v>79.789167337544313</v>
      </c>
      <c r="L3" s="2">
        <f>VLOOKUP($B3,st62q04!$B$2:$I$66,4,FALSE)</f>
        <v>20.21083266245569</v>
      </c>
      <c r="M3" s="2">
        <f>VLOOKUP($B3,st62q04!$B$2:$I$66,5,FALSE)</f>
        <v>12.86217563793735</v>
      </c>
      <c r="N3" s="2">
        <f>VLOOKUP($B3,st62q04!$B$2:$I$66,6,FALSE)</f>
        <v>19.196461862678682</v>
      </c>
      <c r="O3" s="2">
        <f>VLOOKUP($B3,st62q04!$B$2:$I$66,7,FALSE)</f>
        <v>22.74504402310782</v>
      </c>
      <c r="P3" s="2">
        <f>VLOOKUP($B3,st62q04!$B$2:$I$66,8,FALSE)</f>
        <v>24.985485813820471</v>
      </c>
    </row>
    <row r="4" spans="2:16" x14ac:dyDescent="0.2">
      <c r="B4" t="s">
        <v>57</v>
      </c>
      <c r="C4" t="str">
        <f>VLOOKUP(B4,xwalk!$A$1:$B$66,2,FALSE)</f>
        <v>Sweden</v>
      </c>
      <c r="D4" s="2">
        <f t="shared" si="0"/>
        <v>53.916175127982221</v>
      </c>
      <c r="E4" s="2">
        <v>46.083824872017779</v>
      </c>
      <c r="F4" s="2">
        <v>24.864783567209571</v>
      </c>
      <c r="G4" s="2">
        <v>15.385669248842021</v>
      </c>
      <c r="H4" s="2">
        <v>7.8205238946896891</v>
      </c>
      <c r="I4" s="2">
        <v>5.8451984172409484</v>
      </c>
      <c r="J4" s="2">
        <f t="shared" si="1"/>
        <v>46.083824872017772</v>
      </c>
      <c r="K4" s="2">
        <f>VLOOKUP($B4,st62q04!$B$2:$I$66,3,FALSE)</f>
        <v>52.173559076525919</v>
      </c>
      <c r="L4" s="2">
        <f>VLOOKUP($B4,st62q04!$B$2:$I$66,4,FALSE)</f>
        <v>47.826440923474081</v>
      </c>
      <c r="M4" s="2">
        <f>VLOOKUP($B4,st62q04!$B$2:$I$66,5,FALSE)</f>
        <v>24.868640748848001</v>
      </c>
      <c r="N4" s="2">
        <f>VLOOKUP($B4,st62q04!$B$2:$I$66,6,FALSE)</f>
        <v>15.167620820415101</v>
      </c>
      <c r="O4" s="2">
        <f>VLOOKUP($B4,st62q04!$B$2:$I$66,7,FALSE)</f>
        <v>7.2900615027828826</v>
      </c>
      <c r="P4" s="2">
        <f>VLOOKUP($B4,st62q04!$B$2:$I$66,8,FALSE)</f>
        <v>4.8472360044799263</v>
      </c>
    </row>
    <row r="5" spans="2:16" x14ac:dyDescent="0.2">
      <c r="B5" t="s">
        <v>18</v>
      </c>
      <c r="C5" t="str">
        <f>VLOOKUP(B5,xwalk!$A$1:$B$66,2,FALSE)</f>
        <v>Finland</v>
      </c>
      <c r="D5" s="2">
        <f t="shared" si="0"/>
        <v>56.805905479941451</v>
      </c>
      <c r="E5" s="2">
        <v>43.194094520058549</v>
      </c>
      <c r="F5" s="2">
        <v>19.999636681452841</v>
      </c>
      <c r="G5" s="2">
        <v>17.14977974147671</v>
      </c>
      <c r="H5" s="2">
        <v>10.75011965691478</v>
      </c>
      <c r="I5" s="2">
        <v>8.9063694000971179</v>
      </c>
      <c r="J5" s="2">
        <f t="shared" si="1"/>
        <v>43.194094520058542</v>
      </c>
      <c r="K5" s="2">
        <f>VLOOKUP($B5,st62q04!$B$2:$I$66,3,FALSE)</f>
        <v>66.740858024105492</v>
      </c>
      <c r="L5" s="2">
        <f>VLOOKUP($B5,st62q04!$B$2:$I$66,4,FALSE)</f>
        <v>33.259141975894508</v>
      </c>
      <c r="M5" s="2">
        <f>VLOOKUP($B5,st62q04!$B$2:$I$66,5,FALSE)</f>
        <v>21.492728191838761</v>
      </c>
      <c r="N5" s="2">
        <f>VLOOKUP($B5,st62q04!$B$2:$I$66,6,FALSE)</f>
        <v>21.839397067961141</v>
      </c>
      <c r="O5" s="2">
        <f>VLOOKUP($B5,st62q04!$B$2:$I$66,7,FALSE)</f>
        <v>15.31939424921749</v>
      </c>
      <c r="P5" s="2">
        <f>VLOOKUP($B5,st62q04!$B$2:$I$66,8,FALSE)</f>
        <v>8.0893385150880981</v>
      </c>
    </row>
    <row r="6" spans="2:16" x14ac:dyDescent="0.2">
      <c r="B6" t="s">
        <v>27</v>
      </c>
      <c r="C6" t="str">
        <f>VLOOKUP(B6,xwalk!$A$1:$B$66,2,FALSE)</f>
        <v>Iceland</v>
      </c>
      <c r="D6" s="2">
        <f t="shared" si="0"/>
        <v>66.457958271391689</v>
      </c>
      <c r="E6" s="2">
        <v>33.542041728608311</v>
      </c>
      <c r="F6" s="2">
        <v>10.14204780264159</v>
      </c>
      <c r="G6" s="2">
        <v>14.657537932914231</v>
      </c>
      <c r="H6" s="2">
        <v>18.466687195361299</v>
      </c>
      <c r="I6" s="2">
        <v>23.191685340474582</v>
      </c>
      <c r="J6" s="2">
        <f t="shared" si="1"/>
        <v>33.542041728608325</v>
      </c>
      <c r="K6" s="2">
        <f>VLOOKUP($B6,st62q04!$B$2:$I$66,3,FALSE)</f>
        <v>27.334125413189255</v>
      </c>
      <c r="L6" s="2">
        <f>VLOOKUP($B6,st62q04!$B$2:$I$66,4,FALSE)</f>
        <v>72.665874586810745</v>
      </c>
      <c r="M6" s="2">
        <f>VLOOKUP($B6,st62q04!$B$2:$I$66,5,FALSE)</f>
        <v>11.662195415122349</v>
      </c>
      <c r="N6" s="2">
        <f>VLOOKUP($B6,st62q04!$B$2:$I$66,6,FALSE)</f>
        <v>7.8711603105792696</v>
      </c>
      <c r="O6" s="2">
        <f>VLOOKUP($B6,st62q04!$B$2:$I$66,7,FALSE)</f>
        <v>4.274776983554732</v>
      </c>
      <c r="P6" s="2">
        <f>VLOOKUP($B6,st62q04!$B$2:$I$66,8,FALSE)</f>
        <v>3.525992703932928</v>
      </c>
    </row>
    <row r="7" spans="2:16" x14ac:dyDescent="0.2">
      <c r="B7" t="s">
        <v>48</v>
      </c>
      <c r="C7" t="str">
        <f>VLOOKUP(B7,xwalk!$A$1:$B$66,2,FALSE)</f>
        <v>Qatar</v>
      </c>
      <c r="D7" s="2">
        <f t="shared" si="0"/>
        <v>67.678838670801554</v>
      </c>
      <c r="E7" s="2">
        <v>32.321161329198453</v>
      </c>
      <c r="F7" s="2">
        <v>12.91750400647277</v>
      </c>
      <c r="G7" s="2">
        <v>12.54898024401972</v>
      </c>
      <c r="H7" s="2">
        <v>12.43708670770695</v>
      </c>
      <c r="I7" s="2">
        <v>29.77526771260213</v>
      </c>
      <c r="J7" s="2">
        <f t="shared" si="1"/>
        <v>32.321161329198446</v>
      </c>
      <c r="K7" s="2">
        <f>VLOOKUP($B7,st62q04!$B$2:$I$66,3,FALSE)</f>
        <v>88.220174285001875</v>
      </c>
      <c r="L7" s="2">
        <f>VLOOKUP($B7,st62q04!$B$2:$I$66,4,FALSE)</f>
        <v>11.779825714998131</v>
      </c>
      <c r="M7" s="2">
        <f>VLOOKUP($B7,st62q04!$B$2:$I$66,5,FALSE)</f>
        <v>14.11176950465471</v>
      </c>
      <c r="N7" s="2">
        <f>VLOOKUP($B7,st62q04!$B$2:$I$66,6,FALSE)</f>
        <v>16.272549151406491</v>
      </c>
      <c r="O7" s="2">
        <f>VLOOKUP($B7,st62q04!$B$2:$I$66,7,FALSE)</f>
        <v>15.746486853535931</v>
      </c>
      <c r="P7" s="2">
        <f>VLOOKUP($B7,st62q04!$B$2:$I$66,8,FALSE)</f>
        <v>42.089368775404743</v>
      </c>
    </row>
    <row r="8" spans="2:16" x14ac:dyDescent="0.2">
      <c r="B8" t="s">
        <v>34</v>
      </c>
      <c r="C8" t="str">
        <f>VLOOKUP(B8,xwalk!$A$1:$B$66,2,FALSE)</f>
        <v>Liechtenstein</v>
      </c>
      <c r="D8" s="2">
        <f t="shared" si="0"/>
        <v>69.192652409604506</v>
      </c>
      <c r="E8" s="2">
        <v>30.807347590395501</v>
      </c>
      <c r="F8" s="2">
        <v>12.09147978109401</v>
      </c>
      <c r="G8" s="2">
        <v>9.2561182805281561</v>
      </c>
      <c r="H8" s="2">
        <v>12.27225641630085</v>
      </c>
      <c r="I8" s="2">
        <v>35.572797931681478</v>
      </c>
      <c r="J8" s="2">
        <f t="shared" si="1"/>
        <v>30.807347590395523</v>
      </c>
      <c r="K8" s="2">
        <f>VLOOKUP($B8,st62q04!$B$2:$I$66,3,FALSE)</f>
        <v>58.691450922956548</v>
      </c>
      <c r="L8" s="2">
        <f>VLOOKUP($B8,st62q04!$B$2:$I$66,4,FALSE)</f>
        <v>41.308549077043452</v>
      </c>
      <c r="M8" s="2">
        <f>VLOOKUP($B8,st62q04!$B$2:$I$66,5,FALSE)</f>
        <v>25.053548544067549</v>
      </c>
      <c r="N8" s="2">
        <f>VLOOKUP($B8,st62q04!$B$2:$I$66,6,FALSE)</f>
        <v>15.387086304335471</v>
      </c>
      <c r="O8" s="2">
        <f>VLOOKUP($B8,st62q04!$B$2:$I$66,7,FALSE)</f>
        <v>7.742060690421301</v>
      </c>
      <c r="P8" s="2">
        <f>VLOOKUP($B8,st62q04!$B$2:$I$66,8,FALSE)</f>
        <v>10.508755384132231</v>
      </c>
    </row>
    <row r="9" spans="2:16" x14ac:dyDescent="0.2">
      <c r="B9" t="s">
        <v>15</v>
      </c>
      <c r="C9" t="str">
        <f>VLOOKUP(B9,xwalk!$A$1:$B$66,2,FALSE)</f>
        <v>Denmark</v>
      </c>
      <c r="D9" s="2">
        <f t="shared" si="0"/>
        <v>72.470998823207495</v>
      </c>
      <c r="E9" s="2">
        <v>27.529001176792502</v>
      </c>
      <c r="F9" s="2">
        <v>23.285997499986099</v>
      </c>
      <c r="G9" s="2">
        <v>23.11431147107697</v>
      </c>
      <c r="H9" s="2">
        <v>14.08424723937042</v>
      </c>
      <c r="I9" s="2">
        <v>11.98644261277399</v>
      </c>
      <c r="J9" s="2">
        <f t="shared" si="1"/>
        <v>27.529001176792519</v>
      </c>
      <c r="K9" s="2">
        <f>VLOOKUP($B9,st62q04!$B$2:$I$66,3,FALSE)</f>
        <v>84.115652200497181</v>
      </c>
      <c r="L9" s="2">
        <f>VLOOKUP($B9,st62q04!$B$2:$I$66,4,FALSE)</f>
        <v>15.884347799502819</v>
      </c>
      <c r="M9" s="2">
        <f>VLOOKUP($B9,st62q04!$B$2:$I$66,5,FALSE)</f>
        <v>14.399879986531079</v>
      </c>
      <c r="N9" s="2">
        <f>VLOOKUP($B9,st62q04!$B$2:$I$66,6,FALSE)</f>
        <v>20.22168084958782</v>
      </c>
      <c r="O9" s="2">
        <f>VLOOKUP($B9,st62q04!$B$2:$I$66,7,FALSE)</f>
        <v>19.459774436145651</v>
      </c>
      <c r="P9" s="2">
        <f>VLOOKUP($B9,st62q04!$B$2:$I$66,8,FALSE)</f>
        <v>30.034316928232631</v>
      </c>
    </row>
    <row r="10" spans="2:16" x14ac:dyDescent="0.2">
      <c r="B10" t="s">
        <v>28</v>
      </c>
      <c r="C10" t="str">
        <f>VLOOKUP(B10,xwalk!$A$1:$B$66,2,FALSE)</f>
        <v>Israel</v>
      </c>
      <c r="D10" s="2">
        <f t="shared" si="0"/>
        <v>75.115764301946385</v>
      </c>
      <c r="E10" s="2">
        <v>24.884235698053612</v>
      </c>
      <c r="F10" s="2">
        <v>12.435329993664711</v>
      </c>
      <c r="G10" s="2">
        <v>14.661658978828569</v>
      </c>
      <c r="H10" s="2">
        <v>17.13129326448524</v>
      </c>
      <c r="I10" s="2">
        <v>30.88748206496788</v>
      </c>
      <c r="J10" s="2">
        <f t="shared" si="1"/>
        <v>24.884235698053601</v>
      </c>
      <c r="K10" s="2">
        <f>VLOOKUP($B10,st62q04!$B$2:$I$66,3,FALSE)</f>
        <v>59.360159913303157</v>
      </c>
      <c r="L10" s="2">
        <f>VLOOKUP($B10,st62q04!$B$2:$I$66,4,FALSE)</f>
        <v>40.639840086696843</v>
      </c>
      <c r="M10" s="2">
        <f>VLOOKUP($B10,st62q04!$B$2:$I$66,5,FALSE)</f>
        <v>16.286291904903852</v>
      </c>
      <c r="N10" s="2">
        <f>VLOOKUP($B10,st62q04!$B$2:$I$66,6,FALSE)</f>
        <v>14.271483502873959</v>
      </c>
      <c r="O10" s="2">
        <f>VLOOKUP($B10,st62q04!$B$2:$I$66,7,FALSE)</f>
        <v>10.27739096075728</v>
      </c>
      <c r="P10" s="2">
        <f>VLOOKUP($B10,st62q04!$B$2:$I$66,8,FALSE)</f>
        <v>18.524993544768069</v>
      </c>
    </row>
    <row r="11" spans="2:16" x14ac:dyDescent="0.2">
      <c r="B11" t="s">
        <v>44</v>
      </c>
      <c r="C11" t="str">
        <f>VLOOKUP(B11,xwalk!$A$1:$B$66,2,FALSE)</f>
        <v>New Zealand</v>
      </c>
      <c r="D11" s="2">
        <f t="shared" si="0"/>
        <v>75.231682723539535</v>
      </c>
      <c r="E11" s="2">
        <v>24.768317276460468</v>
      </c>
      <c r="F11" s="2">
        <v>22.10637742299987</v>
      </c>
      <c r="G11" s="2">
        <v>23.043935787394918</v>
      </c>
      <c r="H11" s="2">
        <v>18.009436770460319</v>
      </c>
      <c r="I11" s="2">
        <v>12.071932742684419</v>
      </c>
      <c r="J11" s="2">
        <f t="shared" si="1"/>
        <v>24.768317276460465</v>
      </c>
      <c r="K11" s="2">
        <f>VLOOKUP($B11,st62q04!$B$2:$I$66,3,FALSE)</f>
        <v>86.841851053825394</v>
      </c>
      <c r="L11" s="2">
        <f>VLOOKUP($B11,st62q04!$B$2:$I$66,4,FALSE)</f>
        <v>13.15814894617461</v>
      </c>
      <c r="M11" s="2">
        <f>VLOOKUP($B11,st62q04!$B$2:$I$66,5,FALSE)</f>
        <v>15.790023395993961</v>
      </c>
      <c r="N11" s="2">
        <f>VLOOKUP($B11,st62q04!$B$2:$I$66,6,FALSE)</f>
        <v>24.975727768650771</v>
      </c>
      <c r="O11" s="2">
        <f>VLOOKUP($B11,st62q04!$B$2:$I$66,7,FALSE)</f>
        <v>25.707752873998569</v>
      </c>
      <c r="P11" s="2">
        <f>VLOOKUP($B11,st62q04!$B$2:$I$66,8,FALSE)</f>
        <v>20.36834701518211</v>
      </c>
    </row>
    <row r="12" spans="2:16" x14ac:dyDescent="0.2">
      <c r="B12" t="s">
        <v>26</v>
      </c>
      <c r="C12" t="str">
        <f>VLOOKUP(B12,xwalk!$A$1:$B$66,2,FALSE)</f>
        <v>Ireland</v>
      </c>
      <c r="D12" s="2">
        <f t="shared" si="0"/>
        <v>77.291665778324926</v>
      </c>
      <c r="E12" s="2">
        <v>22.70833422167507</v>
      </c>
      <c r="F12" s="2">
        <v>19.80577439761819</v>
      </c>
      <c r="G12" s="2">
        <v>19.527038568093669</v>
      </c>
      <c r="H12" s="2">
        <v>19.231948572830611</v>
      </c>
      <c r="I12" s="2">
        <v>18.726904239782471</v>
      </c>
      <c r="J12" s="2">
        <f t="shared" si="1"/>
        <v>22.708334221675045</v>
      </c>
      <c r="K12" s="2">
        <f>VLOOKUP($B12,st62q04!$B$2:$I$66,3,FALSE)</f>
        <v>82.448877414239874</v>
      </c>
      <c r="L12" s="2">
        <f>VLOOKUP($B12,st62q04!$B$2:$I$66,4,FALSE)</f>
        <v>17.55112258576013</v>
      </c>
      <c r="M12" s="2">
        <f>VLOOKUP($B12,st62q04!$B$2:$I$66,5,FALSE)</f>
        <v>17.93409833621218</v>
      </c>
      <c r="N12" s="2">
        <f>VLOOKUP($B12,st62q04!$B$2:$I$66,6,FALSE)</f>
        <v>21.35431264699665</v>
      </c>
      <c r="O12" s="2">
        <f>VLOOKUP($B12,st62q04!$B$2:$I$66,7,FALSE)</f>
        <v>20.875135547228918</v>
      </c>
      <c r="P12" s="2">
        <f>VLOOKUP($B12,st62q04!$B$2:$I$66,8,FALSE)</f>
        <v>22.285330883802111</v>
      </c>
    </row>
    <row r="13" spans="2:16" x14ac:dyDescent="0.2">
      <c r="B13" t="s">
        <v>36</v>
      </c>
      <c r="C13" t="str">
        <f>VLOOKUP(B13,xwalk!$A$1:$B$66,2,FALSE)</f>
        <v>Luxembourg</v>
      </c>
      <c r="D13" s="2">
        <f t="shared" si="0"/>
        <v>78.932988335428121</v>
      </c>
      <c r="E13" s="2">
        <v>21.067011664571879</v>
      </c>
      <c r="F13" s="2">
        <v>12.60976385969467</v>
      </c>
      <c r="G13" s="2">
        <v>15.574927287906069</v>
      </c>
      <c r="H13" s="2">
        <v>17.791823013850529</v>
      </c>
      <c r="I13" s="2">
        <v>32.956474173976872</v>
      </c>
      <c r="J13" s="2">
        <f t="shared" si="1"/>
        <v>21.067011664571851</v>
      </c>
      <c r="K13" s="2">
        <f>VLOOKUP($B13,st62q04!$B$2:$I$66,3,FALSE)</f>
        <v>81.819053653845089</v>
      </c>
      <c r="L13" s="2">
        <f>VLOOKUP($B13,st62q04!$B$2:$I$66,4,FALSE)</f>
        <v>18.180946346154911</v>
      </c>
      <c r="M13" s="2">
        <f>VLOOKUP($B13,st62q04!$B$2:$I$66,5,FALSE)</f>
        <v>14.05433707613488</v>
      </c>
      <c r="N13" s="2">
        <f>VLOOKUP($B13,st62q04!$B$2:$I$66,6,FALSE)</f>
        <v>18.319900380896041</v>
      </c>
      <c r="O13" s="2">
        <f>VLOOKUP($B13,st62q04!$B$2:$I$66,7,FALSE)</f>
        <v>18.51296609421161</v>
      </c>
      <c r="P13" s="2">
        <f>VLOOKUP($B13,st62q04!$B$2:$I$66,8,FALSE)</f>
        <v>30.93185010260256</v>
      </c>
    </row>
    <row r="14" spans="2:16" x14ac:dyDescent="0.2">
      <c r="B14" t="s">
        <v>9</v>
      </c>
      <c r="C14" t="str">
        <f>VLOOKUP(B14,xwalk!$A$1:$B$66,2,FALSE)</f>
        <v>Switzerland</v>
      </c>
      <c r="D14" s="2">
        <f t="shared" si="0"/>
        <v>79.090161644560382</v>
      </c>
      <c r="E14" s="2">
        <v>20.909838355439621</v>
      </c>
      <c r="F14" s="2">
        <v>14.34732369860607</v>
      </c>
      <c r="G14" s="2">
        <v>15.40144830928287</v>
      </c>
      <c r="H14" s="2">
        <v>18.437230358122381</v>
      </c>
      <c r="I14" s="2">
        <v>30.904159278549049</v>
      </c>
      <c r="J14" s="2">
        <f t="shared" si="1"/>
        <v>20.909838355439632</v>
      </c>
      <c r="K14" s="2">
        <f>VLOOKUP($B14,st62q04!$B$2:$I$66,3,FALSE)</f>
        <v>66.373280795663291</v>
      </c>
      <c r="L14" s="2">
        <f>VLOOKUP($B14,st62q04!$B$2:$I$66,4,FALSE)</f>
        <v>33.626719204336709</v>
      </c>
      <c r="M14" s="2">
        <f>VLOOKUP($B14,st62q04!$B$2:$I$66,5,FALSE)</f>
        <v>21.665083881865939</v>
      </c>
      <c r="N14" s="2">
        <f>VLOOKUP($B14,st62q04!$B$2:$I$66,6,FALSE)</f>
        <v>17.273539193480548</v>
      </c>
      <c r="O14" s="2">
        <f>VLOOKUP($B14,st62q04!$B$2:$I$66,7,FALSE)</f>
        <v>11.486814717276721</v>
      </c>
      <c r="P14" s="2">
        <f>VLOOKUP($B14,st62q04!$B$2:$I$66,8,FALSE)</f>
        <v>15.947843003040081</v>
      </c>
    </row>
    <row r="15" spans="2:16" x14ac:dyDescent="0.2">
      <c r="B15" t="s">
        <v>20</v>
      </c>
      <c r="C15" t="str">
        <f>VLOOKUP(B15,xwalk!$A$1:$B$66,2,FALSE)</f>
        <v>United Kingdom</v>
      </c>
      <c r="D15" s="2">
        <f t="shared" si="0"/>
        <v>80.677121400520534</v>
      </c>
      <c r="E15" s="2">
        <v>19.32287859947947</v>
      </c>
      <c r="F15" s="2">
        <v>18.525490885914561</v>
      </c>
      <c r="G15" s="2">
        <v>22.136214892890841</v>
      </c>
      <c r="H15" s="2">
        <v>20.870209918945751</v>
      </c>
      <c r="I15" s="2">
        <v>19.145205702769388</v>
      </c>
      <c r="J15" s="2">
        <f t="shared" si="1"/>
        <v>19.322878599479452</v>
      </c>
      <c r="K15" s="2">
        <f>VLOOKUP($B15,st62q04!$B$2:$I$66,3,FALSE)</f>
        <v>82.092521874612714</v>
      </c>
      <c r="L15" s="2">
        <f>VLOOKUP($B15,st62q04!$B$2:$I$66,4,FALSE)</f>
        <v>17.907478125387279</v>
      </c>
      <c r="M15" s="2">
        <f>VLOOKUP($B15,st62q04!$B$2:$I$66,5,FALSE)</f>
        <v>19.523799756129598</v>
      </c>
      <c r="N15" s="2">
        <f>VLOOKUP($B15,st62q04!$B$2:$I$66,6,FALSE)</f>
        <v>21.952248044371899</v>
      </c>
      <c r="O15" s="2">
        <f>VLOOKUP($B15,st62q04!$B$2:$I$66,7,FALSE)</f>
        <v>21.796159486244399</v>
      </c>
      <c r="P15" s="2">
        <f>VLOOKUP($B15,st62q04!$B$2:$I$66,8,FALSE)</f>
        <v>18.820314587866829</v>
      </c>
    </row>
    <row r="16" spans="2:16" x14ac:dyDescent="0.2">
      <c r="B16" t="s">
        <v>19</v>
      </c>
      <c r="C16" t="str">
        <f>VLOOKUP(B16,xwalk!$A$1:$B$66,2,FALSE)</f>
        <v>France</v>
      </c>
      <c r="D16" s="2">
        <f t="shared" si="0"/>
        <v>82.319345589446485</v>
      </c>
      <c r="E16" s="2">
        <v>17.680654410553512</v>
      </c>
      <c r="F16" s="2">
        <v>14.090954237721769</v>
      </c>
      <c r="G16" s="2">
        <v>18.070862427050621</v>
      </c>
      <c r="H16" s="2">
        <v>19.89179987007639</v>
      </c>
      <c r="I16" s="2">
        <v>30.265729054597742</v>
      </c>
      <c r="J16" s="2">
        <f t="shared" si="1"/>
        <v>17.680654410553473</v>
      </c>
      <c r="K16" s="2">
        <f>VLOOKUP($B16,st62q04!$B$2:$I$66,3,FALSE)</f>
        <v>74.773970003567783</v>
      </c>
      <c r="L16" s="2">
        <f>VLOOKUP($B16,st62q04!$B$2:$I$66,4,FALSE)</f>
        <v>25.226029996432221</v>
      </c>
      <c r="M16" s="2">
        <f>VLOOKUP($B16,st62q04!$B$2:$I$66,5,FALSE)</f>
        <v>15.98822822249595</v>
      </c>
      <c r="N16" s="2">
        <f>VLOOKUP($B16,st62q04!$B$2:$I$66,6,FALSE)</f>
        <v>16.3604908347682</v>
      </c>
      <c r="O16" s="2">
        <f>VLOOKUP($B16,st62q04!$B$2:$I$66,7,FALSE)</f>
        <v>16.272568970870651</v>
      </c>
      <c r="P16" s="2">
        <f>VLOOKUP($B16,st62q04!$B$2:$I$66,8,FALSE)</f>
        <v>26.152681975432969</v>
      </c>
    </row>
    <row r="17" spans="2:16" x14ac:dyDescent="0.2">
      <c r="B17" t="s">
        <v>3</v>
      </c>
      <c r="C17" t="str">
        <f>VLOOKUP(B17,xwalk!$A$1:$B$66,2,FALSE)</f>
        <v>Australia</v>
      </c>
      <c r="D17" s="2">
        <f t="shared" si="0"/>
        <v>82.347631187185655</v>
      </c>
      <c r="E17" s="2">
        <v>17.652368812814341</v>
      </c>
      <c r="F17" s="2">
        <v>17.28268749223033</v>
      </c>
      <c r="G17" s="2">
        <v>19.795676656000271</v>
      </c>
      <c r="H17" s="2">
        <v>20.920975264650501</v>
      </c>
      <c r="I17" s="2">
        <v>24.34829177430456</v>
      </c>
      <c r="J17" s="2">
        <f t="shared" si="1"/>
        <v>17.652368812814331</v>
      </c>
      <c r="K17" s="2">
        <f>VLOOKUP($B17,st62q04!$B$2:$I$66,3,FALSE)</f>
        <v>86.614962666682388</v>
      </c>
      <c r="L17" s="2">
        <f>VLOOKUP($B17,st62q04!$B$2:$I$66,4,FALSE)</f>
        <v>13.38503733331761</v>
      </c>
      <c r="M17" s="2">
        <f>VLOOKUP($B17,st62q04!$B$2:$I$66,5,FALSE)</f>
        <v>14.166275965628341</v>
      </c>
      <c r="N17" s="2">
        <f>VLOOKUP($B17,st62q04!$B$2:$I$66,6,FALSE)</f>
        <v>21.64988440194227</v>
      </c>
      <c r="O17" s="2">
        <f>VLOOKUP($B17,st62q04!$B$2:$I$66,7,FALSE)</f>
        <v>24.656717689567522</v>
      </c>
      <c r="P17" s="2">
        <f>VLOOKUP($B17,st62q04!$B$2:$I$66,8,FALSE)</f>
        <v>26.142084609544259</v>
      </c>
    </row>
    <row r="18" spans="2:16" x14ac:dyDescent="0.2">
      <c r="B18" t="s">
        <v>35</v>
      </c>
      <c r="C18" t="str">
        <f>VLOOKUP(B18,xwalk!$A$1:$B$66,2,FALSE)</f>
        <v>Lithuania</v>
      </c>
      <c r="D18" s="2">
        <f t="shared" si="0"/>
        <v>84.458550438277996</v>
      </c>
      <c r="E18" s="2">
        <v>15.541449561722001</v>
      </c>
      <c r="F18" s="2">
        <v>13.21743868333745</v>
      </c>
      <c r="G18" s="2">
        <v>16.516471972341691</v>
      </c>
      <c r="H18" s="2">
        <v>23.817856673847182</v>
      </c>
      <c r="I18" s="2">
        <v>30.906783108751661</v>
      </c>
      <c r="J18" s="2">
        <f t="shared" si="1"/>
        <v>15.541449561722004</v>
      </c>
      <c r="K18" s="2">
        <f>VLOOKUP($B18,st62q04!$B$2:$I$66,3,FALSE)</f>
        <v>81.490685377273138</v>
      </c>
      <c r="L18" s="2">
        <f>VLOOKUP($B18,st62q04!$B$2:$I$66,4,FALSE)</f>
        <v>18.509314622726858</v>
      </c>
      <c r="M18" s="2">
        <f>VLOOKUP($B18,st62q04!$B$2:$I$66,5,FALSE)</f>
        <v>18.627306102472819</v>
      </c>
      <c r="N18" s="2">
        <f>VLOOKUP($B18,st62q04!$B$2:$I$66,6,FALSE)</f>
        <v>22.186804447019089</v>
      </c>
      <c r="O18" s="2">
        <f>VLOOKUP($B18,st62q04!$B$2:$I$66,7,FALSE)</f>
        <v>19.034822177941852</v>
      </c>
      <c r="P18" s="2">
        <f>VLOOKUP($B18,st62q04!$B$2:$I$66,8,FALSE)</f>
        <v>21.64175264983939</v>
      </c>
    </row>
    <row r="19" spans="2:16" x14ac:dyDescent="0.2">
      <c r="B19" t="s">
        <v>5</v>
      </c>
      <c r="C19" t="str">
        <f>VLOOKUP(B19,xwalk!$A$1:$B$66,2,FALSE)</f>
        <v>Belgium</v>
      </c>
      <c r="D19" s="2">
        <f t="shared" si="0"/>
        <v>86.311129553384845</v>
      </c>
      <c r="E19" s="2">
        <v>13.68887044661515</v>
      </c>
      <c r="F19" s="2">
        <v>7.6960089059624659</v>
      </c>
      <c r="G19" s="2">
        <v>11.86551010537209</v>
      </c>
      <c r="H19" s="2">
        <v>21.689250195638841</v>
      </c>
      <c r="I19" s="2">
        <v>45.060360346411457</v>
      </c>
      <c r="J19" s="2">
        <f t="shared" si="1"/>
        <v>13.688870446615113</v>
      </c>
      <c r="K19" s="2">
        <f>VLOOKUP($B19,st62q04!$B$2:$I$66,3,FALSE)</f>
        <v>65.457182547632968</v>
      </c>
      <c r="L19" s="2">
        <f>VLOOKUP($B19,st62q04!$B$2:$I$66,4,FALSE)</f>
        <v>34.542817452367032</v>
      </c>
      <c r="M19" s="2">
        <f>VLOOKUP($B19,st62q04!$B$2:$I$66,5,FALSE)</f>
        <v>15.1633115293952</v>
      </c>
      <c r="N19" s="2">
        <f>VLOOKUP($B19,st62q04!$B$2:$I$66,6,FALSE)</f>
        <v>17.295890514121371</v>
      </c>
      <c r="O19" s="2">
        <f>VLOOKUP($B19,st62q04!$B$2:$I$66,7,FALSE)</f>
        <v>13.37133279583556</v>
      </c>
      <c r="P19" s="2">
        <f>VLOOKUP($B19,st62q04!$B$2:$I$66,8,FALSE)</f>
        <v>19.626647708280839</v>
      </c>
    </row>
    <row r="20" spans="2:16" x14ac:dyDescent="0.2">
      <c r="B20" t="s">
        <v>39</v>
      </c>
      <c r="C20" t="str">
        <f>VLOOKUP(B20,xwalk!$A$1:$B$66,2,FALSE)</f>
        <v>Mexico</v>
      </c>
      <c r="D20" s="2">
        <f t="shared" si="0"/>
        <v>86.412944955916501</v>
      </c>
      <c r="E20" s="2">
        <v>13.587055044083501</v>
      </c>
      <c r="F20" s="2">
        <v>19.53691682206799</v>
      </c>
      <c r="G20" s="2">
        <v>23.162955828098529</v>
      </c>
      <c r="H20" s="2">
        <v>25.40831290107872</v>
      </c>
      <c r="I20" s="2">
        <v>18.304759404671248</v>
      </c>
      <c r="J20" s="2">
        <f t="shared" si="1"/>
        <v>13.587055044083513</v>
      </c>
      <c r="K20" s="2">
        <f>VLOOKUP($B20,st62q04!$B$2:$I$66,3,FALSE)</f>
        <v>88.950422807173183</v>
      </c>
      <c r="L20" s="2">
        <f>VLOOKUP($B20,st62q04!$B$2:$I$66,4,FALSE)</f>
        <v>11.04957719282682</v>
      </c>
      <c r="M20" s="2">
        <f>VLOOKUP($B20,st62q04!$B$2:$I$66,5,FALSE)</f>
        <v>18.341762852710222</v>
      </c>
      <c r="N20" s="2">
        <f>VLOOKUP($B20,st62q04!$B$2:$I$66,6,FALSE)</f>
        <v>22.16114125188367</v>
      </c>
      <c r="O20" s="2">
        <f>VLOOKUP($B20,st62q04!$B$2:$I$66,7,FALSE)</f>
        <v>25.283355899071118</v>
      </c>
      <c r="P20" s="2">
        <f>VLOOKUP($B20,st62q04!$B$2:$I$66,8,FALSE)</f>
        <v>23.16416280350818</v>
      </c>
    </row>
    <row r="21" spans="2:16" x14ac:dyDescent="0.2">
      <c r="B21" t="s">
        <v>41</v>
      </c>
      <c r="C21" t="str">
        <f>VLOOKUP(B21,xwalk!$A$1:$B$66,2,FALSE)</f>
        <v>Malaysia</v>
      </c>
      <c r="D21" s="2">
        <f t="shared" si="0"/>
        <v>87.358169715352346</v>
      </c>
      <c r="E21" s="2">
        <v>12.64183028464765</v>
      </c>
      <c r="F21" s="2">
        <v>15.409322040174761</v>
      </c>
      <c r="G21" s="2">
        <v>22.01675802226195</v>
      </c>
      <c r="H21" s="2">
        <v>31.207166301852361</v>
      </c>
      <c r="I21" s="2">
        <v>18.724923351063278</v>
      </c>
      <c r="J21" s="2">
        <f t="shared" si="1"/>
        <v>12.641830284647654</v>
      </c>
      <c r="K21" s="2">
        <f>VLOOKUP($B21,st62q04!$B$2:$I$66,3,FALSE)</f>
        <v>88.859131573507355</v>
      </c>
      <c r="L21" s="2">
        <f>VLOOKUP($B21,st62q04!$B$2:$I$66,4,FALSE)</f>
        <v>11.14086842649264</v>
      </c>
      <c r="M21" s="2">
        <f>VLOOKUP($B21,st62q04!$B$2:$I$66,5,FALSE)</f>
        <v>14.217376299936101</v>
      </c>
      <c r="N21" s="2">
        <f>VLOOKUP($B21,st62q04!$B$2:$I$66,6,FALSE)</f>
        <v>18.526194653195379</v>
      </c>
      <c r="O21" s="2">
        <f>VLOOKUP($B21,st62q04!$B$2:$I$66,7,FALSE)</f>
        <v>30.4511487487338</v>
      </c>
      <c r="P21" s="2">
        <f>VLOOKUP($B21,st62q04!$B$2:$I$66,8,FALSE)</f>
        <v>25.664411871642081</v>
      </c>
    </row>
    <row r="22" spans="2:16" x14ac:dyDescent="0.2">
      <c r="B22" t="s">
        <v>4</v>
      </c>
      <c r="C22" t="str">
        <f>VLOOKUP(B22,xwalk!$A$1:$B$66,2,FALSE)</f>
        <v>Austria</v>
      </c>
      <c r="D22" s="2">
        <f t="shared" si="0"/>
        <v>89.117887926468015</v>
      </c>
      <c r="E22" s="2">
        <v>10.882112073531991</v>
      </c>
      <c r="F22" s="2">
        <v>8.0587379679435429</v>
      </c>
      <c r="G22" s="2">
        <v>13.06878032819581</v>
      </c>
      <c r="H22" s="2">
        <v>23.723775394629879</v>
      </c>
      <c r="I22" s="2">
        <v>44.266594235698783</v>
      </c>
      <c r="J22" s="2">
        <f t="shared" si="1"/>
        <v>10.882112073531971</v>
      </c>
      <c r="K22" s="2">
        <f>VLOOKUP($B22,st62q04!$B$2:$I$66,3,FALSE)</f>
        <v>58.924778542559288</v>
      </c>
      <c r="L22" s="2">
        <f>VLOOKUP($B22,st62q04!$B$2:$I$66,4,FALSE)</f>
        <v>41.075221457440712</v>
      </c>
      <c r="M22" s="2">
        <f>VLOOKUP($B22,st62q04!$B$2:$I$66,5,FALSE)</f>
        <v>23.13492093697084</v>
      </c>
      <c r="N22" s="2">
        <f>VLOOKUP($B22,st62q04!$B$2:$I$66,6,FALSE)</f>
        <v>17.341982472346331</v>
      </c>
      <c r="O22" s="2">
        <f>VLOOKUP($B22,st62q04!$B$2:$I$66,7,FALSE)</f>
        <v>10.76005605124181</v>
      </c>
      <c r="P22" s="2">
        <f>VLOOKUP($B22,st62q04!$B$2:$I$66,8,FALSE)</f>
        <v>7.6878190820003107</v>
      </c>
    </row>
    <row r="23" spans="2:16" x14ac:dyDescent="0.2">
      <c r="B23" t="s">
        <v>25</v>
      </c>
      <c r="C23" t="str">
        <f>VLOOKUP(B23,xwalk!$A$1:$B$66,2,FALSE)</f>
        <v>Indonesia</v>
      </c>
      <c r="D23" s="2">
        <f t="shared" si="0"/>
        <v>90.414729124790426</v>
      </c>
      <c r="E23" s="2">
        <v>9.5852708752095754</v>
      </c>
      <c r="F23" s="2">
        <v>15.034026129299351</v>
      </c>
      <c r="G23" s="2">
        <v>20.867590910909598</v>
      </c>
      <c r="H23" s="2">
        <v>39.628859581412087</v>
      </c>
      <c r="I23" s="2">
        <v>14.8842525031694</v>
      </c>
      <c r="J23" s="2">
        <f t="shared" si="1"/>
        <v>9.5852708752095737</v>
      </c>
      <c r="K23" s="2">
        <f>VLOOKUP($B23,st62q04!$B$2:$I$66,3,FALSE)</f>
        <v>82.551027048348189</v>
      </c>
      <c r="L23" s="2">
        <f>VLOOKUP($B23,st62q04!$B$2:$I$66,4,FALSE)</f>
        <v>17.448972951651811</v>
      </c>
      <c r="M23" s="2">
        <f>VLOOKUP($B23,st62q04!$B$2:$I$66,5,FALSE)</f>
        <v>20.326995411873408</v>
      </c>
      <c r="N23" s="2">
        <f>VLOOKUP($B23,st62q04!$B$2:$I$66,6,FALSE)</f>
        <v>20.72582155012158</v>
      </c>
      <c r="O23" s="2">
        <f>VLOOKUP($B23,st62q04!$B$2:$I$66,7,FALSE)</f>
        <v>31.400584888802399</v>
      </c>
      <c r="P23" s="2">
        <f>VLOOKUP($B23,st62q04!$B$2:$I$66,8,FALSE)</f>
        <v>10.097625197550821</v>
      </c>
    </row>
    <row r="24" spans="2:16" x14ac:dyDescent="0.2">
      <c r="B24" t="s">
        <v>58</v>
      </c>
      <c r="C24" t="str">
        <f>VLOOKUP(B24,xwalk!$A$1:$B$66,2,FALSE)</f>
        <v>Chinese Taipei</v>
      </c>
      <c r="D24" s="2">
        <f t="shared" si="0"/>
        <v>90.987978839101459</v>
      </c>
      <c r="E24" s="2">
        <v>9.0120211608985485</v>
      </c>
      <c r="F24" s="2">
        <v>7.068880367052695</v>
      </c>
      <c r="G24" s="2">
        <v>13.724651327153859</v>
      </c>
      <c r="H24" s="2">
        <v>27.551137586228439</v>
      </c>
      <c r="I24" s="2">
        <v>42.643309558666452</v>
      </c>
      <c r="J24" s="2">
        <f t="shared" si="1"/>
        <v>9.0120211608985414</v>
      </c>
      <c r="K24" s="2">
        <f>VLOOKUP($B24,st62q04!$B$2:$I$66,3,FALSE)</f>
        <v>38.667706559662747</v>
      </c>
      <c r="L24" s="2">
        <f>VLOOKUP($B24,st62q04!$B$2:$I$66,4,FALSE)</f>
        <v>61.332293440337253</v>
      </c>
      <c r="M24" s="2">
        <f>VLOOKUP($B24,st62q04!$B$2:$I$66,5,FALSE)</f>
        <v>17.616323349630651</v>
      </c>
      <c r="N24" s="2">
        <f>VLOOKUP($B24,st62q04!$B$2:$I$66,6,FALSE)</f>
        <v>14.38496204523037</v>
      </c>
      <c r="O24" s="2">
        <f>VLOOKUP($B24,st62q04!$B$2:$I$66,7,FALSE)</f>
        <v>5.0649252582632718</v>
      </c>
      <c r="P24" s="2">
        <f>VLOOKUP($B24,st62q04!$B$2:$I$66,8,FALSE)</f>
        <v>1.6014959065384411</v>
      </c>
    </row>
    <row r="25" spans="2:16" x14ac:dyDescent="0.2">
      <c r="B25" t="s">
        <v>53</v>
      </c>
      <c r="C25" t="str">
        <f>VLOOKUP(B25,xwalk!$A$1:$B$66,2,FALSE)</f>
        <v>Singapore</v>
      </c>
      <c r="D25" s="2">
        <f t="shared" si="0"/>
        <v>91.230108356257688</v>
      </c>
      <c r="E25" s="2">
        <v>8.7698916437423122</v>
      </c>
      <c r="F25" s="2">
        <v>8.6388947683840414</v>
      </c>
      <c r="G25" s="2">
        <v>16.295087136886082</v>
      </c>
      <c r="H25" s="2">
        <v>25.886900223197909</v>
      </c>
      <c r="I25" s="2">
        <v>40.409226227789652</v>
      </c>
      <c r="J25" s="2">
        <f t="shared" si="1"/>
        <v>8.7698916437423406</v>
      </c>
      <c r="K25" s="2">
        <f>VLOOKUP($B25,st62q04!$B$2:$I$66,3,FALSE)</f>
        <v>87.297306912155264</v>
      </c>
      <c r="L25" s="2">
        <f>VLOOKUP($B25,st62q04!$B$2:$I$66,4,FALSE)</f>
        <v>12.702693087844739</v>
      </c>
      <c r="M25" s="2">
        <f>VLOOKUP($B25,st62q04!$B$2:$I$66,5,FALSE)</f>
        <v>10.345412240771839</v>
      </c>
      <c r="N25" s="2">
        <f>VLOOKUP($B25,st62q04!$B$2:$I$66,6,FALSE)</f>
        <v>17.48436736417985</v>
      </c>
      <c r="O25" s="2">
        <f>VLOOKUP($B25,st62q04!$B$2:$I$66,7,FALSE)</f>
        <v>21.41640270277864</v>
      </c>
      <c r="P25" s="2">
        <f>VLOOKUP($B25,st62q04!$B$2:$I$66,8,FALSE)</f>
        <v>38.051124604424942</v>
      </c>
    </row>
    <row r="26" spans="2:16" x14ac:dyDescent="0.2">
      <c r="B26" t="s">
        <v>62</v>
      </c>
      <c r="C26" t="str">
        <f>VLOOKUP(B26,xwalk!$A$1:$B$66,2,FALSE)</f>
        <v>Uruguay</v>
      </c>
      <c r="D26" s="2">
        <f t="shared" si="0"/>
        <v>91.906771908317452</v>
      </c>
      <c r="E26" s="2">
        <v>8.0932280916825512</v>
      </c>
      <c r="F26" s="2">
        <v>11.53025185153713</v>
      </c>
      <c r="G26" s="2">
        <v>19.380187839923568</v>
      </c>
      <c r="H26" s="2">
        <v>28.406365138641998</v>
      </c>
      <c r="I26" s="2">
        <v>32.589967078214741</v>
      </c>
      <c r="J26" s="2">
        <f t="shared" si="1"/>
        <v>8.0932280916825334</v>
      </c>
      <c r="K26" s="2">
        <f>VLOOKUP($B26,st62q04!$B$2:$I$66,3,FALSE)</f>
        <v>75.574321222489658</v>
      </c>
      <c r="L26" s="2">
        <f>VLOOKUP($B26,st62q04!$B$2:$I$66,4,FALSE)</f>
        <v>24.425678777510349</v>
      </c>
      <c r="M26" s="2">
        <f>VLOOKUP($B26,st62q04!$B$2:$I$66,5,FALSE)</f>
        <v>20.335522599303189</v>
      </c>
      <c r="N26" s="2">
        <f>VLOOKUP($B26,st62q04!$B$2:$I$66,6,FALSE)</f>
        <v>23.694536781974801</v>
      </c>
      <c r="O26" s="2">
        <f>VLOOKUP($B26,st62q04!$B$2:$I$66,7,FALSE)</f>
        <v>17.063226076497969</v>
      </c>
      <c r="P26" s="2">
        <f>VLOOKUP($B26,st62q04!$B$2:$I$66,8,FALSE)</f>
        <v>14.481035764713679</v>
      </c>
    </row>
    <row r="27" spans="2:16" x14ac:dyDescent="0.2">
      <c r="B27" t="s">
        <v>16</v>
      </c>
      <c r="C27" t="str">
        <f>VLOOKUP(B27,xwalk!$A$1:$B$66,2,FALSE)</f>
        <v>Spain</v>
      </c>
      <c r="D27" s="2">
        <f t="shared" si="0"/>
        <v>92.478306436756469</v>
      </c>
      <c r="E27" s="2">
        <v>7.5216935632435344</v>
      </c>
      <c r="F27" s="2">
        <v>8.3327032782340016</v>
      </c>
      <c r="G27" s="2">
        <v>16.320735950688761</v>
      </c>
      <c r="H27" s="2">
        <v>23.76433443612936</v>
      </c>
      <c r="I27" s="2">
        <v>44.060532771704352</v>
      </c>
      <c r="J27" s="2">
        <f t="shared" si="1"/>
        <v>7.5216935632435309</v>
      </c>
      <c r="K27" s="2">
        <f>VLOOKUP($B27,st62q04!$B$2:$I$66,3,FALSE)</f>
        <v>35.07457034312938</v>
      </c>
      <c r="L27" s="2">
        <f>VLOOKUP($B27,st62q04!$B$2:$I$66,4,FALSE)</f>
        <v>64.92542965687062</v>
      </c>
      <c r="M27" s="2">
        <f>VLOOKUP($B27,st62q04!$B$2:$I$66,5,FALSE)</f>
        <v>16.697531269867209</v>
      </c>
      <c r="N27" s="2">
        <f>VLOOKUP($B27,st62q04!$B$2:$I$66,6,FALSE)</f>
        <v>8.9619642726911568</v>
      </c>
      <c r="O27" s="2">
        <f>VLOOKUP($B27,st62q04!$B$2:$I$66,7,FALSE)</f>
        <v>5.2208730641347216</v>
      </c>
      <c r="P27" s="2">
        <f>VLOOKUP($B27,st62q04!$B$2:$I$66,8,FALSE)</f>
        <v>4.1942017364362822</v>
      </c>
    </row>
    <row r="28" spans="2:16" x14ac:dyDescent="0.2">
      <c r="B28" t="s">
        <v>2</v>
      </c>
      <c r="C28" t="str">
        <f>VLOOKUP(B28,xwalk!$A$1:$B$66,2,FALSE)</f>
        <v>Argentina</v>
      </c>
      <c r="D28" s="2">
        <f t="shared" si="0"/>
        <v>92.708154147921547</v>
      </c>
      <c r="E28" s="2">
        <v>7.2918458520784464</v>
      </c>
      <c r="F28" s="2">
        <v>13.711704564093321</v>
      </c>
      <c r="G28" s="2">
        <v>14.24931950454809</v>
      </c>
      <c r="H28" s="2">
        <v>21.711330120952042</v>
      </c>
      <c r="I28" s="2">
        <v>43.035799958328127</v>
      </c>
      <c r="J28" s="2">
        <f t="shared" si="1"/>
        <v>7.2918458520783815</v>
      </c>
      <c r="K28" s="2">
        <f>VLOOKUP($B28,st62q04!$B$2:$I$66,3,FALSE)</f>
        <v>85.005479563076648</v>
      </c>
      <c r="L28" s="2">
        <f>VLOOKUP($B28,st62q04!$B$2:$I$66,4,FALSE)</f>
        <v>14.994520436923359</v>
      </c>
      <c r="M28" s="2">
        <f>VLOOKUP($B28,st62q04!$B$2:$I$66,5,FALSE)</f>
        <v>16.867265356979949</v>
      </c>
      <c r="N28" s="2">
        <f>VLOOKUP($B28,st62q04!$B$2:$I$66,6,FALSE)</f>
        <v>16.44573243860026</v>
      </c>
      <c r="O28" s="2">
        <f>VLOOKUP($B28,st62q04!$B$2:$I$66,7,FALSE)</f>
        <v>19.479657656751041</v>
      </c>
      <c r="P28" s="2">
        <f>VLOOKUP($B28,st62q04!$B$2:$I$66,8,FALSE)</f>
        <v>32.21282411074538</v>
      </c>
    </row>
    <row r="29" spans="2:16" x14ac:dyDescent="0.2">
      <c r="B29" t="s">
        <v>8</v>
      </c>
      <c r="C29" t="str">
        <f>VLOOKUP(B29,xwalk!$A$1:$B$66,2,FALSE)</f>
        <v>Canada</v>
      </c>
      <c r="D29" s="2">
        <f t="shared" si="0"/>
        <v>92.712684463585958</v>
      </c>
      <c r="E29" s="2">
        <v>7.2873155364140363</v>
      </c>
      <c r="F29" s="2">
        <v>8.7584230226558404</v>
      </c>
      <c r="G29" s="2">
        <v>16.622422486391368</v>
      </c>
      <c r="H29" s="2">
        <v>27.550527838500919</v>
      </c>
      <c r="I29" s="2">
        <v>39.78131111603782</v>
      </c>
      <c r="J29" s="2">
        <f t="shared" si="1"/>
        <v>7.2873155364140416</v>
      </c>
      <c r="K29" s="2">
        <f>VLOOKUP($B29,st62q04!$B$2:$I$66,3,FALSE)</f>
        <v>86.015333754652616</v>
      </c>
      <c r="L29" s="2">
        <f>VLOOKUP($B29,st62q04!$B$2:$I$66,4,FALSE)</f>
        <v>13.98466624534738</v>
      </c>
      <c r="M29" s="2">
        <f>VLOOKUP($B29,st62q04!$B$2:$I$66,5,FALSE)</f>
        <v>12.983913855520759</v>
      </c>
      <c r="N29" s="2">
        <f>VLOOKUP($B29,st62q04!$B$2:$I$66,6,FALSE)</f>
        <v>20.836684596890009</v>
      </c>
      <c r="O29" s="2">
        <f>VLOOKUP($B29,st62q04!$B$2:$I$66,7,FALSE)</f>
        <v>24.386662830832179</v>
      </c>
      <c r="P29" s="2">
        <f>VLOOKUP($B29,st62q04!$B$2:$I$66,8,FALSE)</f>
        <v>27.80807247140968</v>
      </c>
    </row>
    <row r="30" spans="2:16" x14ac:dyDescent="0.2">
      <c r="B30" t="s">
        <v>30</v>
      </c>
      <c r="C30" t="str">
        <f>VLOOKUP(B30,xwalk!$A$1:$B$66,2,FALSE)</f>
        <v>Jordan</v>
      </c>
      <c r="D30" s="2">
        <f t="shared" si="0"/>
        <v>92.845231402199317</v>
      </c>
      <c r="E30" s="2">
        <v>7.1547685978006799</v>
      </c>
      <c r="F30" s="2">
        <v>8.4734389551268752</v>
      </c>
      <c r="G30" s="2">
        <v>7.0799801824506989</v>
      </c>
      <c r="H30" s="2">
        <v>20.296127176968611</v>
      </c>
      <c r="I30" s="2">
        <v>56.995685087653122</v>
      </c>
      <c r="J30" s="2">
        <f t="shared" si="1"/>
        <v>7.1547685978006825</v>
      </c>
      <c r="K30" s="2">
        <f>VLOOKUP($B30,st62q04!$B$2:$I$66,3,FALSE)</f>
        <v>90.150712185664474</v>
      </c>
      <c r="L30" s="2">
        <f>VLOOKUP($B30,st62q04!$B$2:$I$66,4,FALSE)</f>
        <v>9.8492878143355203</v>
      </c>
      <c r="M30" s="2">
        <f>VLOOKUP($B30,st62q04!$B$2:$I$66,5,FALSE)</f>
        <v>9.9696961118414098</v>
      </c>
      <c r="N30" s="2">
        <f>VLOOKUP($B30,st62q04!$B$2:$I$66,6,FALSE)</f>
        <v>9.8325724868262157</v>
      </c>
      <c r="O30" s="2">
        <f>VLOOKUP($B30,st62q04!$B$2:$I$66,7,FALSE)</f>
        <v>20.551857079290599</v>
      </c>
      <c r="P30" s="2">
        <f>VLOOKUP($B30,st62q04!$B$2:$I$66,8,FALSE)</f>
        <v>49.796586507706259</v>
      </c>
    </row>
    <row r="31" spans="2:16" x14ac:dyDescent="0.2">
      <c r="B31" t="s">
        <v>12</v>
      </c>
      <c r="C31" t="str">
        <f>VLOOKUP(B31,xwalk!$A$1:$B$66,2,FALSE)</f>
        <v>Costa Rica</v>
      </c>
      <c r="D31" s="2">
        <f t="shared" si="0"/>
        <v>92.990326943914951</v>
      </c>
      <c r="E31" s="2">
        <v>7.0096730560850444</v>
      </c>
      <c r="F31" s="2">
        <v>9.4251051953311773</v>
      </c>
      <c r="G31" s="2">
        <v>16.12278115772158</v>
      </c>
      <c r="H31" s="2">
        <v>23.405247591557458</v>
      </c>
      <c r="I31" s="2">
        <v>44.037192999304743</v>
      </c>
      <c r="J31" s="2">
        <f t="shared" si="1"/>
        <v>7.0096730560850347</v>
      </c>
      <c r="K31" s="2">
        <f>VLOOKUP($B31,st62q04!$B$2:$I$66,3,FALSE)</f>
        <v>81.015016556445914</v>
      </c>
      <c r="L31" s="2">
        <f>VLOOKUP($B31,st62q04!$B$2:$I$66,4,FALSE)</f>
        <v>18.984983443554089</v>
      </c>
      <c r="M31" s="2">
        <f>VLOOKUP($B31,st62q04!$B$2:$I$66,5,FALSE)</f>
        <v>14.69394938545843</v>
      </c>
      <c r="N31" s="2">
        <f>VLOOKUP($B31,st62q04!$B$2:$I$66,6,FALSE)</f>
        <v>20.36419845384129</v>
      </c>
      <c r="O31" s="2">
        <f>VLOOKUP($B31,st62q04!$B$2:$I$66,7,FALSE)</f>
        <v>19.747952543006171</v>
      </c>
      <c r="P31" s="2">
        <f>VLOOKUP($B31,st62q04!$B$2:$I$66,8,FALSE)</f>
        <v>26.208916174140018</v>
      </c>
    </row>
    <row r="32" spans="2:16" x14ac:dyDescent="0.2">
      <c r="B32" t="s">
        <v>14</v>
      </c>
      <c r="C32" t="str">
        <f>VLOOKUP(B32,xwalk!$A$1:$B$66,2,FALSE)</f>
        <v>Germany</v>
      </c>
      <c r="D32" s="2">
        <f t="shared" si="0"/>
        <v>94.003053436272253</v>
      </c>
      <c r="E32" s="2">
        <v>5.9969465637277519</v>
      </c>
      <c r="F32" s="2">
        <v>5.191112669630102</v>
      </c>
      <c r="G32" s="2">
        <v>12.76771192492906</v>
      </c>
      <c r="H32" s="2">
        <v>23.94230284903588</v>
      </c>
      <c r="I32" s="2">
        <v>52.101925992677209</v>
      </c>
      <c r="J32" s="2">
        <f t="shared" si="1"/>
        <v>5.9969465637277608</v>
      </c>
      <c r="K32" s="2">
        <f>VLOOKUP($B32,st62q04!$B$2:$I$66,3,FALSE)</f>
        <v>63.631470761241218</v>
      </c>
      <c r="L32" s="2">
        <f>VLOOKUP($B32,st62q04!$B$2:$I$66,4,FALSE)</f>
        <v>36.368529238758782</v>
      </c>
      <c r="M32" s="2">
        <f>VLOOKUP($B32,st62q04!$B$2:$I$66,5,FALSE)</f>
        <v>23.45579958754962</v>
      </c>
      <c r="N32" s="2">
        <f>VLOOKUP($B32,st62q04!$B$2:$I$66,6,FALSE)</f>
        <v>18.27736901256873</v>
      </c>
      <c r="O32" s="2">
        <f>VLOOKUP($B32,st62q04!$B$2:$I$66,7,FALSE)</f>
        <v>11.55041509954359</v>
      </c>
      <c r="P32" s="2">
        <f>VLOOKUP($B32,st62q04!$B$2:$I$66,8,FALSE)</f>
        <v>10.34788706157927</v>
      </c>
    </row>
    <row r="33" spans="2:16" x14ac:dyDescent="0.2">
      <c r="B33" t="s">
        <v>22</v>
      </c>
      <c r="C33" t="str">
        <f>VLOOKUP(B33,xwalk!$A$1:$B$66,2,FALSE)</f>
        <v>Hong Kong-China</v>
      </c>
      <c r="D33" s="2">
        <f t="shared" si="0"/>
        <v>94.033469842090767</v>
      </c>
      <c r="E33" s="2">
        <v>5.966530157909232</v>
      </c>
      <c r="F33" s="2">
        <v>4.5891511489500108</v>
      </c>
      <c r="G33" s="2">
        <v>14.617913171007389</v>
      </c>
      <c r="H33" s="2">
        <v>24.590157361761189</v>
      </c>
      <c r="I33" s="2">
        <v>50.236248160372178</v>
      </c>
      <c r="J33" s="2">
        <f t="shared" si="1"/>
        <v>5.9665301579092329</v>
      </c>
      <c r="K33" s="2">
        <f>VLOOKUP($B33,st62q04!$B$2:$I$66,3,FALSE)</f>
        <v>44.901835516799068</v>
      </c>
      <c r="L33" s="2">
        <f>VLOOKUP($B33,st62q04!$B$2:$I$66,4,FALSE)</f>
        <v>55.098164483200932</v>
      </c>
      <c r="M33" s="2">
        <f>VLOOKUP($B33,st62q04!$B$2:$I$66,5,FALSE)</f>
        <v>17.128725928754331</v>
      </c>
      <c r="N33" s="2">
        <f>VLOOKUP($B33,st62q04!$B$2:$I$66,6,FALSE)</f>
        <v>14.88597090806352</v>
      </c>
      <c r="O33" s="2">
        <f>VLOOKUP($B33,st62q04!$B$2:$I$66,7,FALSE)</f>
        <v>7.5526328095019881</v>
      </c>
      <c r="P33" s="2">
        <f>VLOOKUP($B33,st62q04!$B$2:$I$66,8,FALSE)</f>
        <v>5.3345058704792372</v>
      </c>
    </row>
    <row r="34" spans="2:16" x14ac:dyDescent="0.2">
      <c r="B34" t="s">
        <v>51</v>
      </c>
      <c r="C34" t="str">
        <f>VLOOKUP(B34,xwalk!$A$1:$B$66,2,FALSE)</f>
        <v>Romania</v>
      </c>
      <c r="D34" s="2">
        <f t="shared" si="0"/>
        <v>94.182879804971705</v>
      </c>
      <c r="E34" s="2">
        <v>5.8171201950282896</v>
      </c>
      <c r="F34" s="2">
        <v>10.816109468355879</v>
      </c>
      <c r="G34" s="2">
        <v>13.287301040715789</v>
      </c>
      <c r="H34" s="2">
        <v>28.162473742900769</v>
      </c>
      <c r="I34" s="2">
        <v>41.916995552999282</v>
      </c>
      <c r="J34" s="2">
        <f t="shared" si="1"/>
        <v>5.8171201950282807</v>
      </c>
      <c r="K34" s="2">
        <f>VLOOKUP($B34,st62q04!$B$2:$I$66,3,FALSE)</f>
        <v>92.1602625827243</v>
      </c>
      <c r="L34" s="2">
        <f>VLOOKUP($B34,st62q04!$B$2:$I$66,4,FALSE)</f>
        <v>7.8397374172756997</v>
      </c>
      <c r="M34" s="2">
        <f>VLOOKUP($B34,st62q04!$B$2:$I$66,5,FALSE)</f>
        <v>14.418973713941011</v>
      </c>
      <c r="N34" s="2">
        <f>VLOOKUP($B34,st62q04!$B$2:$I$66,6,FALSE)</f>
        <v>15.423057442738161</v>
      </c>
      <c r="O34" s="2">
        <f>VLOOKUP($B34,st62q04!$B$2:$I$66,7,FALSE)</f>
        <v>25.923022308473911</v>
      </c>
      <c r="P34" s="2">
        <f>VLOOKUP($B34,st62q04!$B$2:$I$66,8,FALSE)</f>
        <v>36.395209117571248</v>
      </c>
    </row>
    <row r="35" spans="2:16" x14ac:dyDescent="0.2">
      <c r="B35" t="s">
        <v>6</v>
      </c>
      <c r="C35" t="str">
        <f>VLOOKUP(B35,xwalk!$A$1:$B$66,2,FALSE)</f>
        <v>Bulgaria</v>
      </c>
      <c r="D35" s="2">
        <f t="shared" ref="D35:D66" si="2">100-E35</f>
        <v>94.254346299353557</v>
      </c>
      <c r="E35" s="2">
        <v>5.7456537006464359</v>
      </c>
      <c r="F35" s="2">
        <v>7.7920920210469022</v>
      </c>
      <c r="G35" s="2">
        <v>9.3318587643651583</v>
      </c>
      <c r="H35" s="2">
        <v>20.193172021633671</v>
      </c>
      <c r="I35" s="2">
        <v>56.93722349230783</v>
      </c>
      <c r="J35" s="2">
        <f t="shared" ref="J35:J66" si="3">200-SUM(D35:I35)</f>
        <v>5.745653700646443</v>
      </c>
      <c r="K35" s="2">
        <f>VLOOKUP($B35,st62q04!$B$2:$I$66,3,FALSE)</f>
        <v>83.698828518953405</v>
      </c>
      <c r="L35" s="2">
        <f>VLOOKUP($B35,st62q04!$B$2:$I$66,4,FALSE)</f>
        <v>16.301171481046591</v>
      </c>
      <c r="M35" s="2">
        <f>VLOOKUP($B35,st62q04!$B$2:$I$66,5,FALSE)</f>
        <v>16.303043554138529</v>
      </c>
      <c r="N35" s="2">
        <f>VLOOKUP($B35,st62q04!$B$2:$I$66,6,FALSE)</f>
        <v>18.758416372676852</v>
      </c>
      <c r="O35" s="2">
        <f>VLOOKUP($B35,st62q04!$B$2:$I$66,7,FALSE)</f>
        <v>21.561387754905731</v>
      </c>
      <c r="P35" s="2">
        <f>VLOOKUP($B35,st62q04!$B$2:$I$66,8,FALSE)</f>
        <v>27.075980837232301</v>
      </c>
    </row>
    <row r="36" spans="2:16" x14ac:dyDescent="0.2">
      <c r="B36" t="s">
        <v>1</v>
      </c>
      <c r="C36" t="str">
        <f>VLOOKUP(B36,xwalk!$A$1:$B$66,2,FALSE)</f>
        <v>United Arab Emirates</v>
      </c>
      <c r="D36" s="2">
        <f t="shared" si="2"/>
        <v>94.352301473928037</v>
      </c>
      <c r="E36" s="2">
        <v>5.6476985260719639</v>
      </c>
      <c r="F36" s="2">
        <v>8.0488285678162441</v>
      </c>
      <c r="G36" s="2">
        <v>8.8177367509453077</v>
      </c>
      <c r="H36" s="2">
        <v>21.408408959216509</v>
      </c>
      <c r="I36" s="2">
        <v>56.07732719594997</v>
      </c>
      <c r="J36" s="2">
        <f t="shared" si="3"/>
        <v>5.647698526071963</v>
      </c>
      <c r="K36" s="2">
        <f>VLOOKUP($B36,st62q04!$B$2:$I$66,3,FALSE)</f>
        <v>87.765307815546279</v>
      </c>
      <c r="L36" s="2">
        <f>VLOOKUP($B36,st62q04!$B$2:$I$66,4,FALSE)</f>
        <v>12.234692184453721</v>
      </c>
      <c r="M36" s="2">
        <f>VLOOKUP($B36,st62q04!$B$2:$I$66,5,FALSE)</f>
        <v>11.410239680410401</v>
      </c>
      <c r="N36" s="2">
        <f>VLOOKUP($B36,st62q04!$B$2:$I$66,6,FALSE)</f>
        <v>12.865817745754811</v>
      </c>
      <c r="O36" s="2">
        <f>VLOOKUP($B36,st62q04!$B$2:$I$66,7,FALSE)</f>
        <v>21.161841436398159</v>
      </c>
      <c r="P36" s="2">
        <f>VLOOKUP($B36,st62q04!$B$2:$I$66,8,FALSE)</f>
        <v>42.327408952982907</v>
      </c>
    </row>
    <row r="37" spans="2:16" x14ac:dyDescent="0.2">
      <c r="B37" t="s">
        <v>7</v>
      </c>
      <c r="C37" t="str">
        <f>VLOOKUP(B37,xwalk!$A$1:$B$66,2,FALSE)</f>
        <v>Brazil</v>
      </c>
      <c r="D37" s="2">
        <f t="shared" si="2"/>
        <v>94.8281285059536</v>
      </c>
      <c r="E37" s="2">
        <v>5.1718714940464023</v>
      </c>
      <c r="F37" s="2">
        <v>13.35704218340374</v>
      </c>
      <c r="G37" s="2">
        <v>18.375919259777518</v>
      </c>
      <c r="H37" s="2">
        <v>32.250094918986299</v>
      </c>
      <c r="I37" s="2">
        <v>30.845072143786052</v>
      </c>
      <c r="J37" s="2">
        <f t="shared" si="3"/>
        <v>5.1718714940464281</v>
      </c>
      <c r="K37" s="2">
        <f>VLOOKUP($B37,st62q04!$B$2:$I$66,3,FALSE)</f>
        <v>87.267021880700966</v>
      </c>
      <c r="L37" s="2">
        <f>VLOOKUP($B37,st62q04!$B$2:$I$66,4,FALSE)</f>
        <v>12.73297811929903</v>
      </c>
      <c r="M37" s="2">
        <f>VLOOKUP($B37,st62q04!$B$2:$I$66,5,FALSE)</f>
        <v>18.132318635685358</v>
      </c>
      <c r="N37" s="2">
        <f>VLOOKUP($B37,st62q04!$B$2:$I$66,6,FALSE)</f>
        <v>25.163556249011389</v>
      </c>
      <c r="O37" s="2">
        <f>VLOOKUP($B37,st62q04!$B$2:$I$66,7,FALSE)</f>
        <v>24.6211930299032</v>
      </c>
      <c r="P37" s="2">
        <f>VLOOKUP($B37,st62q04!$B$2:$I$66,8,FALSE)</f>
        <v>19.34995396610103</v>
      </c>
    </row>
    <row r="38" spans="2:16" x14ac:dyDescent="0.2">
      <c r="B38" t="s">
        <v>59</v>
      </c>
      <c r="C38" t="str">
        <f>VLOOKUP(B38,xwalk!$A$1:$B$66,2,FALSE)</f>
        <v>Thailand</v>
      </c>
      <c r="D38" s="2">
        <f t="shared" si="2"/>
        <v>95.116446028324333</v>
      </c>
      <c r="E38" s="2">
        <v>4.8835539716756644</v>
      </c>
      <c r="F38" s="2">
        <v>8.7587274605507908</v>
      </c>
      <c r="G38" s="2">
        <v>8.6436181637116594</v>
      </c>
      <c r="H38" s="2">
        <v>38.243658147988143</v>
      </c>
      <c r="I38" s="2">
        <v>39.470442256073753</v>
      </c>
      <c r="J38" s="2">
        <f t="shared" si="3"/>
        <v>4.8835539716756671</v>
      </c>
      <c r="K38" s="2">
        <f>VLOOKUP($B38,st62q04!$B$2:$I$66,3,FALSE)</f>
        <v>93.651607480137542</v>
      </c>
      <c r="L38" s="2">
        <f>VLOOKUP($B38,st62q04!$B$2:$I$66,4,FALSE)</f>
        <v>6.3483925198624629</v>
      </c>
      <c r="M38" s="2">
        <f>VLOOKUP($B38,st62q04!$B$2:$I$66,5,FALSE)</f>
        <v>13.938609666771841</v>
      </c>
      <c r="N38" s="2">
        <f>VLOOKUP($B38,st62q04!$B$2:$I$66,6,FALSE)</f>
        <v>15.25601426355343</v>
      </c>
      <c r="O38" s="2">
        <f>VLOOKUP($B38,st62q04!$B$2:$I$66,7,FALSE)</f>
        <v>39.764021068498081</v>
      </c>
      <c r="P38" s="2">
        <f>VLOOKUP($B38,st62q04!$B$2:$I$66,8,FALSE)</f>
        <v>24.692962481314169</v>
      </c>
    </row>
    <row r="39" spans="2:16" x14ac:dyDescent="0.2">
      <c r="B39" t="s">
        <v>29</v>
      </c>
      <c r="C39" t="str">
        <f>VLOOKUP(B39,xwalk!$A$1:$B$66,2,FALSE)</f>
        <v>Italy</v>
      </c>
      <c r="D39" s="2">
        <f t="shared" si="2"/>
        <v>95.363921344614255</v>
      </c>
      <c r="E39" s="2">
        <v>4.6360786553857514</v>
      </c>
      <c r="F39" s="2">
        <v>6.9681363287386322</v>
      </c>
      <c r="G39" s="2">
        <v>12.42403329531183</v>
      </c>
      <c r="H39" s="2">
        <v>26.72807734619586</v>
      </c>
      <c r="I39" s="2">
        <v>49.243674374367927</v>
      </c>
      <c r="J39" s="2">
        <f t="shared" si="3"/>
        <v>4.6360786553857452</v>
      </c>
      <c r="K39" s="2">
        <f>VLOOKUP($B39,st62q04!$B$2:$I$66,3,FALSE)</f>
        <v>90.521619644344199</v>
      </c>
      <c r="L39" s="2">
        <f>VLOOKUP($B39,st62q04!$B$2:$I$66,4,FALSE)</f>
        <v>9.478380355655796</v>
      </c>
      <c r="M39" s="2">
        <f>VLOOKUP($B39,st62q04!$B$2:$I$66,5,FALSE)</f>
        <v>10.65461090208847</v>
      </c>
      <c r="N39" s="2">
        <f>VLOOKUP($B39,st62q04!$B$2:$I$66,6,FALSE)</f>
        <v>16.670011824381771</v>
      </c>
      <c r="O39" s="2">
        <f>VLOOKUP($B39,st62q04!$B$2:$I$66,7,FALSE)</f>
        <v>25.11901776720071</v>
      </c>
      <c r="P39" s="2">
        <f>VLOOKUP($B39,st62q04!$B$2:$I$66,8,FALSE)</f>
        <v>38.077979150673258</v>
      </c>
    </row>
    <row r="40" spans="2:16" x14ac:dyDescent="0.2">
      <c r="B40" t="s">
        <v>32</v>
      </c>
      <c r="C40" t="str">
        <f>VLOOKUP(B40,xwalk!$A$1:$B$66,2,FALSE)</f>
        <v>Kazakhstan</v>
      </c>
      <c r="D40" s="2">
        <f t="shared" si="2"/>
        <v>95.502404086861134</v>
      </c>
      <c r="E40" s="2">
        <v>4.4975959131388628</v>
      </c>
      <c r="F40" s="2">
        <v>6.2480531898736951</v>
      </c>
      <c r="G40" s="2">
        <v>9.8591977458710556</v>
      </c>
      <c r="H40" s="2">
        <v>28.077116060152601</v>
      </c>
      <c r="I40" s="2">
        <v>51.318037090963777</v>
      </c>
      <c r="J40" s="2">
        <f t="shared" si="3"/>
        <v>4.4975959131388663</v>
      </c>
      <c r="K40" s="2">
        <f>VLOOKUP($B40,st62q04!$B$2:$I$66,3,FALSE)</f>
        <v>85.845054291202715</v>
      </c>
      <c r="L40" s="2">
        <f>VLOOKUP($B40,st62q04!$B$2:$I$66,4,FALSE)</f>
        <v>14.15494570879728</v>
      </c>
      <c r="M40" s="2">
        <f>VLOOKUP($B40,st62q04!$B$2:$I$66,5,FALSE)</f>
        <v>15.023348399704039</v>
      </c>
      <c r="N40" s="2">
        <f>VLOOKUP($B40,st62q04!$B$2:$I$66,6,FALSE)</f>
        <v>17.802000580864579</v>
      </c>
      <c r="O40" s="2">
        <f>VLOOKUP($B40,st62q04!$B$2:$I$66,7,FALSE)</f>
        <v>25.958587279631189</v>
      </c>
      <c r="P40" s="2">
        <f>VLOOKUP($B40,st62q04!$B$2:$I$66,8,FALSE)</f>
        <v>27.061118031002909</v>
      </c>
    </row>
    <row r="41" spans="2:16" x14ac:dyDescent="0.2">
      <c r="B41" t="s">
        <v>55</v>
      </c>
      <c r="C41" t="str">
        <f>VLOOKUP(B41,xwalk!$A$1:$B$66,2,FALSE)</f>
        <v>Slovak Republic</v>
      </c>
      <c r="D41" s="2">
        <f t="shared" si="2"/>
        <v>95.572697625703867</v>
      </c>
      <c r="E41" s="2">
        <v>4.4273023742961328</v>
      </c>
      <c r="F41" s="2">
        <v>6.8741465652729383</v>
      </c>
      <c r="G41" s="2">
        <v>15.1845427914001</v>
      </c>
      <c r="H41" s="2">
        <v>30.438898848627488</v>
      </c>
      <c r="I41" s="2">
        <v>43.075109420403336</v>
      </c>
      <c r="J41" s="2">
        <f t="shared" si="3"/>
        <v>4.4273023742961186</v>
      </c>
      <c r="K41" s="2">
        <f>VLOOKUP($B41,st62q04!$B$2:$I$66,3,FALSE)</f>
        <v>74.829148661376195</v>
      </c>
      <c r="L41" s="2">
        <f>VLOOKUP($B41,st62q04!$B$2:$I$66,4,FALSE)</f>
        <v>25.170851338623809</v>
      </c>
      <c r="M41" s="2">
        <f>VLOOKUP($B41,st62q04!$B$2:$I$66,5,FALSE)</f>
        <v>15.92367258282326</v>
      </c>
      <c r="N41" s="2">
        <f>VLOOKUP($B41,st62q04!$B$2:$I$66,6,FALSE)</f>
        <v>19.892396438975481</v>
      </c>
      <c r="O41" s="2">
        <f>VLOOKUP($B41,st62q04!$B$2:$I$66,7,FALSE)</f>
        <v>16.523724868501279</v>
      </c>
      <c r="P41" s="2">
        <f>VLOOKUP($B41,st62q04!$B$2:$I$66,8,FALSE)</f>
        <v>22.489354771076179</v>
      </c>
    </row>
    <row r="42" spans="2:16" x14ac:dyDescent="0.2">
      <c r="B42" t="s">
        <v>52</v>
      </c>
      <c r="C42" t="str">
        <f>VLOOKUP(B42,xwalk!$A$1:$B$66,2,FALSE)</f>
        <v>Russian Federation</v>
      </c>
      <c r="D42" s="2">
        <f t="shared" si="2"/>
        <v>95.853772513169858</v>
      </c>
      <c r="E42" s="2">
        <v>4.1462274868301421</v>
      </c>
      <c r="F42" s="2">
        <v>5.4385944615883082</v>
      </c>
      <c r="G42" s="2">
        <v>11.26489669776212</v>
      </c>
      <c r="H42" s="2">
        <v>26.387190741571299</v>
      </c>
      <c r="I42" s="2">
        <v>52.763090612248142</v>
      </c>
      <c r="J42" s="2">
        <f t="shared" si="3"/>
        <v>4.1462274868301279</v>
      </c>
      <c r="K42" s="2">
        <f>VLOOKUP($B42,st62q04!$B$2:$I$66,3,FALSE)</f>
        <v>84.463161253467803</v>
      </c>
      <c r="L42" s="2">
        <f>VLOOKUP($B42,st62q04!$B$2:$I$66,4,FALSE)</f>
        <v>15.53683874653219</v>
      </c>
      <c r="M42" s="2">
        <f>VLOOKUP($B42,st62q04!$B$2:$I$66,5,FALSE)</f>
        <v>16.55579881044644</v>
      </c>
      <c r="N42" s="2">
        <f>VLOOKUP($B42,st62q04!$B$2:$I$66,6,FALSE)</f>
        <v>22.353482542696408</v>
      </c>
      <c r="O42" s="2">
        <f>VLOOKUP($B42,st62q04!$B$2:$I$66,7,FALSE)</f>
        <v>22.96822876394663</v>
      </c>
      <c r="P42" s="2">
        <f>VLOOKUP($B42,st62q04!$B$2:$I$66,8,FALSE)</f>
        <v>22.585651136378299</v>
      </c>
    </row>
    <row r="43" spans="2:16" x14ac:dyDescent="0.2">
      <c r="B43" t="s">
        <v>60</v>
      </c>
      <c r="C43" t="str">
        <f>VLOOKUP(B43,xwalk!$A$1:$B$66,2,FALSE)</f>
        <v>Tunisia</v>
      </c>
      <c r="D43" s="2">
        <f t="shared" si="2"/>
        <v>96.019376402118326</v>
      </c>
      <c r="E43" s="2">
        <v>3.9806235978816731</v>
      </c>
      <c r="F43" s="2">
        <v>5.6003995007627774</v>
      </c>
      <c r="G43" s="2">
        <v>6.4015087638660528</v>
      </c>
      <c r="H43" s="2">
        <v>19.064063477786309</v>
      </c>
      <c r="I43" s="2">
        <v>64.953404659703196</v>
      </c>
      <c r="J43" s="2">
        <f t="shared" si="3"/>
        <v>3.9806235978816744</v>
      </c>
      <c r="K43" s="2">
        <f>VLOOKUP($B43,st62q04!$B$2:$I$66,3,FALSE)</f>
        <v>68.419210371225915</v>
      </c>
      <c r="L43" s="2">
        <f>VLOOKUP($B43,st62q04!$B$2:$I$66,4,FALSE)</f>
        <v>31.580789628774092</v>
      </c>
      <c r="M43" s="2">
        <f>VLOOKUP($B43,st62q04!$B$2:$I$66,5,FALSE)</f>
        <v>19.9941208807751</v>
      </c>
      <c r="N43" s="2">
        <f>VLOOKUP($B43,st62q04!$B$2:$I$66,6,FALSE)</f>
        <v>17.285606102484341</v>
      </c>
      <c r="O43" s="2">
        <f>VLOOKUP($B43,st62q04!$B$2:$I$66,7,FALSE)</f>
        <v>15.34654697264383</v>
      </c>
      <c r="P43" s="2">
        <f>VLOOKUP($B43,st62q04!$B$2:$I$66,8,FALSE)</f>
        <v>15.792936415322631</v>
      </c>
    </row>
    <row r="44" spans="2:16" x14ac:dyDescent="0.2">
      <c r="B44" t="s">
        <v>63</v>
      </c>
      <c r="C44" t="str">
        <f>VLOOKUP(B44,xwalk!$A$1:$B$66,2,FALSE)</f>
        <v>United States of America</v>
      </c>
      <c r="D44" s="2">
        <f t="shared" si="2"/>
        <v>96.066882025657549</v>
      </c>
      <c r="E44" s="2">
        <v>3.9331179743424451</v>
      </c>
      <c r="F44" s="2">
        <v>8.9788865624646217</v>
      </c>
      <c r="G44" s="2">
        <v>15.826561761163459</v>
      </c>
      <c r="H44" s="2">
        <v>27.066407827304761</v>
      </c>
      <c r="I44" s="2">
        <v>44.195025874724699</v>
      </c>
      <c r="J44" s="2">
        <f t="shared" si="3"/>
        <v>3.9331179743424514</v>
      </c>
      <c r="K44" s="2">
        <f>VLOOKUP($B44,st62q04!$B$2:$I$66,3,FALSE)</f>
        <v>85.033739601921127</v>
      </c>
      <c r="L44" s="2">
        <f>VLOOKUP($B44,st62q04!$B$2:$I$66,4,FALSE)</f>
        <v>14.96626039807888</v>
      </c>
      <c r="M44" s="2">
        <f>VLOOKUP($B44,st62q04!$B$2:$I$66,5,FALSE)</f>
        <v>16.608170510052251</v>
      </c>
      <c r="N44" s="2">
        <f>VLOOKUP($B44,st62q04!$B$2:$I$66,6,FALSE)</f>
        <v>22.95307091826902</v>
      </c>
      <c r="O44" s="2">
        <f>VLOOKUP($B44,st62q04!$B$2:$I$66,7,FALSE)</f>
        <v>22.02601358491037</v>
      </c>
      <c r="P44" s="2">
        <f>VLOOKUP($B44,st62q04!$B$2:$I$66,8,FALSE)</f>
        <v>23.446484588689479</v>
      </c>
    </row>
    <row r="45" spans="2:16" x14ac:dyDescent="0.2">
      <c r="B45" t="s">
        <v>10</v>
      </c>
      <c r="C45" t="str">
        <f>VLOOKUP(B45,xwalk!$A$1:$B$66,2,FALSE)</f>
        <v>Chile</v>
      </c>
      <c r="D45" s="2">
        <f t="shared" si="2"/>
        <v>96.454235053142014</v>
      </c>
      <c r="E45" s="2">
        <v>3.5457649468579868</v>
      </c>
      <c r="F45" s="2">
        <v>6.1439627241869754</v>
      </c>
      <c r="G45" s="2">
        <v>11.933290112572649</v>
      </c>
      <c r="H45" s="2">
        <v>34.132998909573402</v>
      </c>
      <c r="I45" s="2">
        <v>44.243983306808992</v>
      </c>
      <c r="J45" s="2">
        <f t="shared" si="3"/>
        <v>3.5457649468579859</v>
      </c>
      <c r="K45" s="2">
        <f>VLOOKUP($B45,st62q04!$B$2:$I$66,3,FALSE)</f>
        <v>88.402617776345124</v>
      </c>
      <c r="L45" s="2">
        <f>VLOOKUP($B45,st62q04!$B$2:$I$66,4,FALSE)</f>
        <v>11.597382223654879</v>
      </c>
      <c r="M45" s="2">
        <f>VLOOKUP($B45,st62q04!$B$2:$I$66,5,FALSE)</f>
        <v>13.856640951475869</v>
      </c>
      <c r="N45" s="2">
        <f>VLOOKUP($B45,st62q04!$B$2:$I$66,6,FALSE)</f>
        <v>21.98609211391868</v>
      </c>
      <c r="O45" s="2">
        <f>VLOOKUP($B45,st62q04!$B$2:$I$66,7,FALSE)</f>
        <v>27.58942449248525</v>
      </c>
      <c r="P45" s="2">
        <f>VLOOKUP($B45,st62q04!$B$2:$I$66,8,FALSE)</f>
        <v>24.97046021846532</v>
      </c>
    </row>
    <row r="46" spans="2:16" x14ac:dyDescent="0.2">
      <c r="B46" t="s">
        <v>21</v>
      </c>
      <c r="C46" t="str">
        <f>VLOOKUP(B46,xwalk!$A$1:$B$66,2,FALSE)</f>
        <v>Greece</v>
      </c>
      <c r="D46" s="2">
        <f t="shared" si="2"/>
        <v>96.463504171157609</v>
      </c>
      <c r="E46" s="2">
        <v>3.536495828842384</v>
      </c>
      <c r="F46" s="2">
        <v>5.5703756619561702</v>
      </c>
      <c r="G46" s="2">
        <v>7.5343036007920023</v>
      </c>
      <c r="H46" s="2">
        <v>19.676156855609271</v>
      </c>
      <c r="I46" s="2">
        <v>63.682668052800182</v>
      </c>
      <c r="J46" s="2">
        <f t="shared" si="3"/>
        <v>3.5364958288423622</v>
      </c>
      <c r="K46" s="2">
        <f>VLOOKUP($B46,st62q04!$B$2:$I$66,3,FALSE)</f>
        <v>73.325269514472325</v>
      </c>
      <c r="L46" s="2">
        <f>VLOOKUP($B46,st62q04!$B$2:$I$66,4,FALSE)</f>
        <v>26.674730485527672</v>
      </c>
      <c r="M46" s="2">
        <f>VLOOKUP($B46,st62q04!$B$2:$I$66,5,FALSE)</f>
        <v>18.02519123217392</v>
      </c>
      <c r="N46" s="2">
        <f>VLOOKUP($B46,st62q04!$B$2:$I$66,6,FALSE)</f>
        <v>17.0534834934526</v>
      </c>
      <c r="O46" s="2">
        <f>VLOOKUP($B46,st62q04!$B$2:$I$66,7,FALSE)</f>
        <v>16.625212022388329</v>
      </c>
      <c r="P46" s="2">
        <f>VLOOKUP($B46,st62q04!$B$2:$I$66,8,FALSE)</f>
        <v>21.621382766457501</v>
      </c>
    </row>
    <row r="47" spans="2:16" x14ac:dyDescent="0.2">
      <c r="B47" t="s">
        <v>40</v>
      </c>
      <c r="C47" t="str">
        <f>VLOOKUP(B47,xwalk!$A$1:$B$66,2,FALSE)</f>
        <v>Montenegro</v>
      </c>
      <c r="D47" s="2">
        <f t="shared" si="2"/>
        <v>96.629328309894674</v>
      </c>
      <c r="E47" s="2">
        <v>3.3706716901053242</v>
      </c>
      <c r="F47" s="2">
        <v>6.60174222374786</v>
      </c>
      <c r="G47" s="2">
        <v>9.4251823947512658</v>
      </c>
      <c r="H47" s="2">
        <v>24.10901409344493</v>
      </c>
      <c r="I47" s="2">
        <v>56.493389597950618</v>
      </c>
      <c r="J47" s="2">
        <f t="shared" si="3"/>
        <v>3.3706716901053255</v>
      </c>
      <c r="K47" s="2">
        <f>VLOOKUP($B47,st62q04!$B$2:$I$66,3,FALSE)</f>
        <v>84.16678879222637</v>
      </c>
      <c r="L47" s="2">
        <f>VLOOKUP($B47,st62q04!$B$2:$I$66,4,FALSE)</f>
        <v>15.83321120777363</v>
      </c>
      <c r="M47" s="2">
        <f>VLOOKUP($B47,st62q04!$B$2:$I$66,5,FALSE)</f>
        <v>12.78648046403281</v>
      </c>
      <c r="N47" s="2">
        <f>VLOOKUP($B47,st62q04!$B$2:$I$66,6,FALSE)</f>
        <v>16.282898599333588</v>
      </c>
      <c r="O47" s="2">
        <f>VLOOKUP($B47,st62q04!$B$2:$I$66,7,FALSE)</f>
        <v>20.847561317015629</v>
      </c>
      <c r="P47" s="2">
        <f>VLOOKUP($B47,st62q04!$B$2:$I$66,8,FALSE)</f>
        <v>34.249848411844333</v>
      </c>
    </row>
    <row r="48" spans="2:16" x14ac:dyDescent="0.2">
      <c r="B48" t="s">
        <v>11</v>
      </c>
      <c r="C48" t="str">
        <f>VLOOKUP(B48,xwalk!$A$1:$B$66,2,FALSE)</f>
        <v>Colombia</v>
      </c>
      <c r="D48" s="2">
        <f t="shared" si="2"/>
        <v>96.750050604023158</v>
      </c>
      <c r="E48" s="2">
        <v>3.2499493959768349</v>
      </c>
      <c r="F48" s="2">
        <v>10.279421779425061</v>
      </c>
      <c r="G48" s="2">
        <v>14.746988315411359</v>
      </c>
      <c r="H48" s="2">
        <v>36.812600202349039</v>
      </c>
      <c r="I48" s="2">
        <v>34.911040306837691</v>
      </c>
      <c r="J48" s="2">
        <f t="shared" si="3"/>
        <v>3.2499493959768415</v>
      </c>
      <c r="K48" s="2">
        <f>VLOOKUP($B48,st62q04!$B$2:$I$66,3,FALSE)</f>
        <v>90.171741332173625</v>
      </c>
      <c r="L48" s="2">
        <f>VLOOKUP($B48,st62q04!$B$2:$I$66,4,FALSE)</f>
        <v>9.828258667826379</v>
      </c>
      <c r="M48" s="2">
        <f>VLOOKUP($B48,st62q04!$B$2:$I$66,5,FALSE)</f>
        <v>16.364487391051021</v>
      </c>
      <c r="N48" s="2">
        <f>VLOOKUP($B48,st62q04!$B$2:$I$66,6,FALSE)</f>
        <v>22.329580518376449</v>
      </c>
      <c r="O48" s="2">
        <f>VLOOKUP($B48,st62q04!$B$2:$I$66,7,FALSE)</f>
        <v>29.025728505104919</v>
      </c>
      <c r="P48" s="2">
        <f>VLOOKUP($B48,st62q04!$B$2:$I$66,8,FALSE)</f>
        <v>22.451944917641239</v>
      </c>
    </row>
    <row r="49" spans="2:16" x14ac:dyDescent="0.2">
      <c r="B49" t="s">
        <v>50</v>
      </c>
      <c r="C49" t="str">
        <f>VLOOKUP(B49,xwalk!$A$1:$B$66,2,FALSE)</f>
        <v>Perm(Russian Federation)</v>
      </c>
      <c r="D49" s="2">
        <f t="shared" si="2"/>
        <v>97.003994977611725</v>
      </c>
      <c r="E49" s="2">
        <v>2.9960050223882728</v>
      </c>
      <c r="F49" s="2">
        <v>5.4615745255644441</v>
      </c>
      <c r="G49" s="2">
        <v>11.80576636833044</v>
      </c>
      <c r="H49" s="2">
        <v>26.053832175134321</v>
      </c>
      <c r="I49" s="2">
        <v>53.682821908582532</v>
      </c>
      <c r="J49" s="2">
        <f t="shared" si="3"/>
        <v>2.9960050223882604</v>
      </c>
      <c r="K49" s="2">
        <f>VLOOKUP($B49,st62q04!$B$2:$I$66,3,FALSE)</f>
        <v>83.599329913586857</v>
      </c>
      <c r="L49" s="2">
        <f>VLOOKUP($B49,st62q04!$B$2:$I$66,4,FALSE)</f>
        <v>16.40067008641314</v>
      </c>
      <c r="M49" s="2">
        <f>VLOOKUP($B49,st62q04!$B$2:$I$66,5,FALSE)</f>
        <v>15.49601886745017</v>
      </c>
      <c r="N49" s="2">
        <f>VLOOKUP($B49,st62q04!$B$2:$I$66,6,FALSE)</f>
        <v>21.661587507776499</v>
      </c>
      <c r="O49" s="2">
        <f>VLOOKUP($B49,st62q04!$B$2:$I$66,7,FALSE)</f>
        <v>23.734868886274128</v>
      </c>
      <c r="P49" s="2">
        <f>VLOOKUP($B49,st62q04!$B$2:$I$66,8,FALSE)</f>
        <v>22.706854652086061</v>
      </c>
    </row>
    <row r="50" spans="2:16" x14ac:dyDescent="0.2">
      <c r="B50" t="s">
        <v>17</v>
      </c>
      <c r="C50" t="str">
        <f>VLOOKUP(B50,xwalk!$A$1:$B$66,2,FALSE)</f>
        <v>Estonia</v>
      </c>
      <c r="D50" s="2">
        <f t="shared" si="2"/>
        <v>97.161152212344902</v>
      </c>
      <c r="E50" s="2">
        <v>2.8388477876551041</v>
      </c>
      <c r="F50" s="2">
        <v>5.3512283415582251</v>
      </c>
      <c r="G50" s="2">
        <v>13.134091989727921</v>
      </c>
      <c r="H50" s="2">
        <v>32.790206624466883</v>
      </c>
      <c r="I50" s="2">
        <v>45.885625256591872</v>
      </c>
      <c r="J50" s="2">
        <f t="shared" si="3"/>
        <v>2.8388477876550837</v>
      </c>
      <c r="K50" s="2">
        <f>VLOOKUP($B50,st62q04!$B$2:$I$66,3,FALSE)</f>
        <v>81.570010219279311</v>
      </c>
      <c r="L50" s="2">
        <f>VLOOKUP($B50,st62q04!$B$2:$I$66,4,FALSE)</f>
        <v>18.429989780720689</v>
      </c>
      <c r="M50" s="2">
        <f>VLOOKUP($B50,st62q04!$B$2:$I$66,5,FALSE)</f>
        <v>18.910878115587529</v>
      </c>
      <c r="N50" s="2">
        <f>VLOOKUP($B50,st62q04!$B$2:$I$66,6,FALSE)</f>
        <v>24.980946956081421</v>
      </c>
      <c r="O50" s="2">
        <f>VLOOKUP($B50,st62q04!$B$2:$I$66,7,FALSE)</f>
        <v>20.694927805153821</v>
      </c>
      <c r="P50" s="2">
        <f>VLOOKUP($B50,st62q04!$B$2:$I$66,8,FALSE)</f>
        <v>16.983257342456529</v>
      </c>
    </row>
    <row r="51" spans="2:16" x14ac:dyDescent="0.2">
      <c r="B51" t="s">
        <v>13</v>
      </c>
      <c r="C51" t="str">
        <f>VLOOKUP(B51,xwalk!$A$1:$B$66,2,FALSE)</f>
        <v>Czech Republic</v>
      </c>
      <c r="D51" s="2">
        <f t="shared" si="2"/>
        <v>97.259865123401084</v>
      </c>
      <c r="E51" s="2">
        <v>2.7401348765989151</v>
      </c>
      <c r="F51" s="2">
        <v>5.9404220047959644</v>
      </c>
      <c r="G51" s="2">
        <v>16.852601438545179</v>
      </c>
      <c r="H51" s="2">
        <v>29.05794418732636</v>
      </c>
      <c r="I51" s="2">
        <v>45.408897492733587</v>
      </c>
      <c r="J51" s="2">
        <f t="shared" si="3"/>
        <v>2.7401348765989155</v>
      </c>
      <c r="K51" s="2">
        <f>VLOOKUP($B51,st62q04!$B$2:$I$66,3,FALSE)</f>
        <v>75.162484207321882</v>
      </c>
      <c r="L51" s="2">
        <f>VLOOKUP($B51,st62q04!$B$2:$I$66,4,FALSE)</f>
        <v>24.837515792678118</v>
      </c>
      <c r="M51" s="2">
        <f>VLOOKUP($B51,st62q04!$B$2:$I$66,5,FALSE)</f>
        <v>22.87505816622437</v>
      </c>
      <c r="N51" s="2">
        <f>VLOOKUP($B51,st62q04!$B$2:$I$66,6,FALSE)</f>
        <v>20.553044707461691</v>
      </c>
      <c r="O51" s="2">
        <f>VLOOKUP($B51,st62q04!$B$2:$I$66,7,FALSE)</f>
        <v>14.93133963833175</v>
      </c>
      <c r="P51" s="2">
        <f>VLOOKUP($B51,st62q04!$B$2:$I$66,8,FALSE)</f>
        <v>16.803041695304071</v>
      </c>
    </row>
    <row r="52" spans="2:16" x14ac:dyDescent="0.2">
      <c r="B52" t="s">
        <v>0</v>
      </c>
      <c r="C52" t="str">
        <f>VLOOKUP(B52,xwalk!$A$1:$B$66,2,FALSE)</f>
        <v>Albania</v>
      </c>
      <c r="D52" s="2">
        <f t="shared" si="2"/>
        <v>97.373030504772331</v>
      </c>
      <c r="E52" s="2">
        <v>2.626969495227669</v>
      </c>
      <c r="F52" s="2">
        <v>5.3739372101829614</v>
      </c>
      <c r="G52" s="2">
        <v>8.6615424264257701</v>
      </c>
      <c r="H52" s="2">
        <v>26.435076776083939</v>
      </c>
      <c r="I52" s="2">
        <v>56.902474092079657</v>
      </c>
      <c r="J52" s="2">
        <f t="shared" si="3"/>
        <v>2.6269694952276836</v>
      </c>
      <c r="K52" s="2">
        <f>VLOOKUP($B52,st62q04!$B$2:$I$66,3,FALSE)</f>
        <v>96.90704322981108</v>
      </c>
      <c r="L52" s="2">
        <f>VLOOKUP($B52,st62q04!$B$2:$I$66,4,FALSE)</f>
        <v>3.092956770188914</v>
      </c>
      <c r="M52" s="2">
        <f>VLOOKUP($B52,st62q04!$B$2:$I$66,5,FALSE)</f>
        <v>5.4231357563560341</v>
      </c>
      <c r="N52" s="2">
        <f>VLOOKUP($B52,st62q04!$B$2:$I$66,6,FALSE)</f>
        <v>9.5148182783138893</v>
      </c>
      <c r="O52" s="2">
        <f>VLOOKUP($B52,st62q04!$B$2:$I$66,7,FALSE)</f>
        <v>22.584015214145811</v>
      </c>
      <c r="P52" s="2">
        <f>VLOOKUP($B52,st62q04!$B$2:$I$66,8,FALSE)</f>
        <v>59.385073980995351</v>
      </c>
    </row>
    <row r="53" spans="2:16" x14ac:dyDescent="0.2">
      <c r="B53" t="s">
        <v>31</v>
      </c>
      <c r="C53" t="str">
        <f>VLOOKUP(B53,xwalk!$A$1:$B$66,2,FALSE)</f>
        <v>Japan</v>
      </c>
      <c r="D53" s="2">
        <f t="shared" si="2"/>
        <v>97.502950187280973</v>
      </c>
      <c r="E53" s="2">
        <v>2.497049812719033</v>
      </c>
      <c r="F53" s="2">
        <v>3.5732561587549059</v>
      </c>
      <c r="G53" s="2">
        <v>8.9800755557388641</v>
      </c>
      <c r="H53" s="2">
        <v>27.957136544824781</v>
      </c>
      <c r="I53" s="2">
        <v>56.992481927962423</v>
      </c>
      <c r="J53" s="2">
        <f t="shared" si="3"/>
        <v>2.497049812719041</v>
      </c>
      <c r="K53" s="2">
        <f>VLOOKUP($B53,st62q04!$B$2:$I$66,3,FALSE)</f>
        <v>56.51946141131419</v>
      </c>
      <c r="L53" s="2">
        <f>VLOOKUP($B53,st62q04!$B$2:$I$66,4,FALSE)</f>
        <v>43.48053858868581</v>
      </c>
      <c r="M53" s="2">
        <f>VLOOKUP($B53,st62q04!$B$2:$I$66,5,FALSE)</f>
        <v>22.47020256326352</v>
      </c>
      <c r="N53" s="2">
        <f>VLOOKUP($B53,st62q04!$B$2:$I$66,6,FALSE)</f>
        <v>20.709638760325848</v>
      </c>
      <c r="O53" s="2">
        <f>VLOOKUP($B53,st62q04!$B$2:$I$66,7,FALSE)</f>
        <v>10.152667547388271</v>
      </c>
      <c r="P53" s="2">
        <f>VLOOKUP($B53,st62q04!$B$2:$I$66,8,FALSE)</f>
        <v>3.1869525403365548</v>
      </c>
    </row>
    <row r="54" spans="2:16" x14ac:dyDescent="0.2">
      <c r="B54" t="s">
        <v>46</v>
      </c>
      <c r="C54" t="str">
        <f>VLOOKUP(B54,xwalk!$A$1:$B$66,2,FALSE)</f>
        <v>Poland</v>
      </c>
      <c r="D54" s="2">
        <f t="shared" si="2"/>
        <v>97.528936362030166</v>
      </c>
      <c r="E54" s="2">
        <v>2.4710636379698281</v>
      </c>
      <c r="F54" s="2">
        <v>6.966601772604383</v>
      </c>
      <c r="G54" s="2">
        <v>15.8106188812143</v>
      </c>
      <c r="H54" s="2">
        <v>30.460826818791801</v>
      </c>
      <c r="I54" s="2">
        <v>44.290888889419691</v>
      </c>
      <c r="J54" s="2">
        <f t="shared" si="3"/>
        <v>2.4710636379698485</v>
      </c>
      <c r="K54" s="2">
        <f>VLOOKUP($B54,st62q04!$B$2:$I$66,3,FALSE)</f>
        <v>90.452025532895405</v>
      </c>
      <c r="L54" s="2">
        <f>VLOOKUP($B54,st62q04!$B$2:$I$66,4,FALSE)</f>
        <v>9.5479744671045914</v>
      </c>
      <c r="M54" s="2">
        <f>VLOOKUP($B54,st62q04!$B$2:$I$66,5,FALSE)</f>
        <v>16.037474208310329</v>
      </c>
      <c r="N54" s="2">
        <f>VLOOKUP($B54,st62q04!$B$2:$I$66,6,FALSE)</f>
        <v>24.02572286827829</v>
      </c>
      <c r="O54" s="2">
        <f>VLOOKUP($B54,st62q04!$B$2:$I$66,7,FALSE)</f>
        <v>27.49090129875113</v>
      </c>
      <c r="P54" s="2">
        <f>VLOOKUP($B54,st62q04!$B$2:$I$66,8,FALSE)</f>
        <v>22.89792715755566</v>
      </c>
    </row>
    <row r="55" spans="2:16" x14ac:dyDescent="0.2">
      <c r="B55" t="s">
        <v>47</v>
      </c>
      <c r="C55" t="str">
        <f>VLOOKUP(B55,xwalk!$A$1:$B$66,2,FALSE)</f>
        <v>Portugal</v>
      </c>
      <c r="D55" s="2">
        <f t="shared" si="2"/>
        <v>97.589616462077529</v>
      </c>
      <c r="E55" s="2">
        <v>2.4103835379224692</v>
      </c>
      <c r="F55" s="2">
        <v>5.3181406311281432</v>
      </c>
      <c r="G55" s="2">
        <v>12.68434579428669</v>
      </c>
      <c r="H55" s="2">
        <v>31.415436277130759</v>
      </c>
      <c r="I55" s="2">
        <v>48.171693759531941</v>
      </c>
      <c r="J55" s="2">
        <f t="shared" si="3"/>
        <v>2.4103835379224847</v>
      </c>
      <c r="K55" s="2">
        <f>VLOOKUP($B55,st62q04!$B$2:$I$66,3,FALSE)</f>
        <v>82.998817809908928</v>
      </c>
      <c r="L55" s="2">
        <f>VLOOKUP($B55,st62q04!$B$2:$I$66,4,FALSE)</f>
        <v>17.001182190091068</v>
      </c>
      <c r="M55" s="2">
        <f>VLOOKUP($B55,st62q04!$B$2:$I$66,5,FALSE)</f>
        <v>14.80683744456873</v>
      </c>
      <c r="N55" s="2">
        <f>VLOOKUP($B55,st62q04!$B$2:$I$66,6,FALSE)</f>
        <v>19.200173173176879</v>
      </c>
      <c r="O55" s="2">
        <f>VLOOKUP($B55,st62q04!$B$2:$I$66,7,FALSE)</f>
        <v>20.79545942619562</v>
      </c>
      <c r="P55" s="2">
        <f>VLOOKUP($B55,st62q04!$B$2:$I$66,8,FALSE)</f>
        <v>28.196347765967712</v>
      </c>
    </row>
    <row r="56" spans="2:16" x14ac:dyDescent="0.2">
      <c r="B56" t="s">
        <v>54</v>
      </c>
      <c r="C56" t="str">
        <f>VLOOKUP(B56,xwalk!$A$1:$B$66,2,FALSE)</f>
        <v>Serbia</v>
      </c>
      <c r="D56" s="2">
        <f t="shared" si="2"/>
        <v>97.676018611640316</v>
      </c>
      <c r="E56" s="2">
        <v>2.323981388359678</v>
      </c>
      <c r="F56" s="2">
        <v>3.402489033840808</v>
      </c>
      <c r="G56" s="2">
        <v>13.67546866773745</v>
      </c>
      <c r="H56" s="2">
        <v>24.625080610049391</v>
      </c>
      <c r="I56" s="2">
        <v>55.972980300012679</v>
      </c>
      <c r="J56" s="2">
        <f t="shared" si="3"/>
        <v>2.323981388359698</v>
      </c>
      <c r="K56" s="2">
        <f>VLOOKUP($B56,st62q04!$B$2:$I$66,3,FALSE)</f>
        <v>88.657803464315123</v>
      </c>
      <c r="L56" s="2">
        <f>VLOOKUP($B56,st62q04!$B$2:$I$66,4,FALSE)</f>
        <v>11.34219653568487</v>
      </c>
      <c r="M56" s="2">
        <f>VLOOKUP($B56,st62q04!$B$2:$I$66,5,FALSE)</f>
        <v>12.635554330366199</v>
      </c>
      <c r="N56" s="2">
        <f>VLOOKUP($B56,st62q04!$B$2:$I$66,6,FALSE)</f>
        <v>17.618587579956738</v>
      </c>
      <c r="O56" s="2">
        <f>VLOOKUP($B56,st62q04!$B$2:$I$66,7,FALSE)</f>
        <v>24.409200646065958</v>
      </c>
      <c r="P56" s="2">
        <f>VLOOKUP($B56,st62q04!$B$2:$I$66,8,FALSE)</f>
        <v>33.994460907926253</v>
      </c>
    </row>
    <row r="57" spans="2:16" x14ac:dyDescent="0.2">
      <c r="B57" t="s">
        <v>45</v>
      </c>
      <c r="C57" t="str">
        <f>VLOOKUP(B57,xwalk!$A$1:$B$66,2,FALSE)</f>
        <v>Peru</v>
      </c>
      <c r="D57" s="2">
        <f t="shared" si="2"/>
        <v>97.730228094115347</v>
      </c>
      <c r="E57" s="2">
        <v>2.2697719058846482</v>
      </c>
      <c r="F57" s="2">
        <v>10.43402914310162</v>
      </c>
      <c r="G57" s="2">
        <v>13.11624902840256</v>
      </c>
      <c r="H57" s="2">
        <v>35.511364946875382</v>
      </c>
      <c r="I57" s="2">
        <v>38.66858497573579</v>
      </c>
      <c r="J57" s="2">
        <f t="shared" si="3"/>
        <v>2.2697719058846246</v>
      </c>
      <c r="K57" s="2">
        <f>VLOOKUP($B57,st62q04!$B$2:$I$66,3,FALSE)</f>
        <v>95.15084819616537</v>
      </c>
      <c r="L57" s="2">
        <f>VLOOKUP($B57,st62q04!$B$2:$I$66,4,FALSE)</f>
        <v>4.8491518038346317</v>
      </c>
      <c r="M57" s="2">
        <f>VLOOKUP($B57,st62q04!$B$2:$I$66,5,FALSE)</f>
        <v>14.9085269916042</v>
      </c>
      <c r="N57" s="2">
        <f>VLOOKUP($B57,st62q04!$B$2:$I$66,6,FALSE)</f>
        <v>15.90886767898221</v>
      </c>
      <c r="O57" s="2">
        <f>VLOOKUP($B57,st62q04!$B$2:$I$66,7,FALSE)</f>
        <v>28.388580502601759</v>
      </c>
      <c r="P57" s="2">
        <f>VLOOKUP($B57,st62q04!$B$2:$I$66,8,FALSE)</f>
        <v>35.944873022977212</v>
      </c>
    </row>
    <row r="58" spans="2:16" x14ac:dyDescent="0.2">
      <c r="B58" t="s">
        <v>61</v>
      </c>
      <c r="C58" t="str">
        <f>VLOOKUP(B58,xwalk!$A$1:$B$66,2,FALSE)</f>
        <v>Turkey</v>
      </c>
      <c r="D58" s="2">
        <f t="shared" si="2"/>
        <v>97.929954439064019</v>
      </c>
      <c r="E58" s="2">
        <v>2.0700455609359869</v>
      </c>
      <c r="F58" s="2">
        <v>3.3548625523080249</v>
      </c>
      <c r="G58" s="2">
        <v>6.7003555814372788</v>
      </c>
      <c r="H58" s="2">
        <v>36.977989036742073</v>
      </c>
      <c r="I58" s="2">
        <v>50.89674726857664</v>
      </c>
      <c r="J58" s="2">
        <f t="shared" si="3"/>
        <v>2.0700455609359949</v>
      </c>
      <c r="K58" s="2">
        <f>VLOOKUP($B58,st62q04!$B$2:$I$66,3,FALSE)</f>
        <v>75.682845082663206</v>
      </c>
      <c r="L58" s="2">
        <f>VLOOKUP($B58,st62q04!$B$2:$I$66,4,FALSE)</f>
        <v>24.31715491733679</v>
      </c>
      <c r="M58" s="2">
        <f>VLOOKUP($B58,st62q04!$B$2:$I$66,5,FALSE)</f>
        <v>15.89321820223484</v>
      </c>
      <c r="N58" s="2">
        <f>VLOOKUP($B58,st62q04!$B$2:$I$66,6,FALSE)</f>
        <v>22.843602008332962</v>
      </c>
      <c r="O58" s="2">
        <f>VLOOKUP($B58,st62q04!$B$2:$I$66,7,FALSE)</f>
        <v>23.337528688293389</v>
      </c>
      <c r="P58" s="2">
        <f>VLOOKUP($B58,st62q04!$B$2:$I$66,8,FALSE)</f>
        <v>13.608496183802041</v>
      </c>
    </row>
    <row r="59" spans="2:16" x14ac:dyDescent="0.2">
      <c r="B59" t="s">
        <v>37</v>
      </c>
      <c r="C59" t="str">
        <f>VLOOKUP(B59,xwalk!$A$1:$B$66,2,FALSE)</f>
        <v>Latvia</v>
      </c>
      <c r="D59" s="2">
        <f t="shared" si="2"/>
        <v>97.972191346983095</v>
      </c>
      <c r="E59" s="2">
        <v>2.0278086530169088</v>
      </c>
      <c r="F59" s="2">
        <v>4.9310054321794894</v>
      </c>
      <c r="G59" s="2">
        <v>10.593237481326749</v>
      </c>
      <c r="H59" s="2">
        <v>31.387700770784651</v>
      </c>
      <c r="I59" s="2">
        <v>51.060247662692213</v>
      </c>
      <c r="J59" s="2">
        <f t="shared" si="3"/>
        <v>2.0278086530169048</v>
      </c>
      <c r="K59" s="2">
        <f>VLOOKUP($B59,st62q04!$B$2:$I$66,3,FALSE)</f>
        <v>65.589993125928913</v>
      </c>
      <c r="L59" s="2">
        <f>VLOOKUP($B59,st62q04!$B$2:$I$66,4,FALSE)</f>
        <v>34.41000687407108</v>
      </c>
      <c r="M59" s="2">
        <f>VLOOKUP($B59,st62q04!$B$2:$I$66,5,FALSE)</f>
        <v>19.178238762980179</v>
      </c>
      <c r="N59" s="2">
        <f>VLOOKUP($B59,st62q04!$B$2:$I$66,6,FALSE)</f>
        <v>19.10914843348322</v>
      </c>
      <c r="O59" s="2">
        <f>VLOOKUP($B59,st62q04!$B$2:$I$66,7,FALSE)</f>
        <v>15.70528131777758</v>
      </c>
      <c r="P59" s="2">
        <f>VLOOKUP($B59,st62q04!$B$2:$I$66,8,FALSE)</f>
        <v>11.59732461168794</v>
      </c>
    </row>
    <row r="60" spans="2:16" x14ac:dyDescent="0.2">
      <c r="B60" t="s">
        <v>56</v>
      </c>
      <c r="C60" t="str">
        <f>VLOOKUP(B60,xwalk!$A$1:$B$66,2,FALSE)</f>
        <v>Slovenia</v>
      </c>
      <c r="D60" s="2">
        <f t="shared" si="2"/>
        <v>98.220398340604035</v>
      </c>
      <c r="E60" s="2">
        <v>1.77960165939597</v>
      </c>
      <c r="F60" s="2">
        <v>2.4579290523069202</v>
      </c>
      <c r="G60" s="2">
        <v>6.9333953530720454</v>
      </c>
      <c r="H60" s="2">
        <v>23.672556621332198</v>
      </c>
      <c r="I60" s="2">
        <v>65.156517313892849</v>
      </c>
      <c r="J60" s="2">
        <f t="shared" si="3"/>
        <v>1.7796016593960076</v>
      </c>
      <c r="K60" s="2">
        <f>VLOOKUP($B60,st62q04!$B$2:$I$66,3,FALSE)</f>
        <v>88.781828742112197</v>
      </c>
      <c r="L60" s="2">
        <f>VLOOKUP($B60,st62q04!$B$2:$I$66,4,FALSE)</f>
        <v>11.2181712578878</v>
      </c>
      <c r="M60" s="2">
        <f>VLOOKUP($B60,st62q04!$B$2:$I$66,5,FALSE)</f>
        <v>11.165005710746501</v>
      </c>
      <c r="N60" s="2">
        <f>VLOOKUP($B60,st62q04!$B$2:$I$66,6,FALSE)</f>
        <v>19.922340358746141</v>
      </c>
      <c r="O60" s="2">
        <f>VLOOKUP($B60,st62q04!$B$2:$I$66,7,FALSE)</f>
        <v>24.431627552431681</v>
      </c>
      <c r="P60" s="2">
        <f>VLOOKUP($B60,st62q04!$B$2:$I$66,8,FALSE)</f>
        <v>33.262855120187901</v>
      </c>
    </row>
    <row r="61" spans="2:16" x14ac:dyDescent="0.2">
      <c r="B61" t="s">
        <v>24</v>
      </c>
      <c r="C61" t="str">
        <f>VLOOKUP(B61,xwalk!$A$1:$B$66,2,FALSE)</f>
        <v>Hungary</v>
      </c>
      <c r="D61" s="2">
        <f t="shared" si="2"/>
        <v>98.252290582291025</v>
      </c>
      <c r="E61" s="2">
        <v>1.7477094177089709</v>
      </c>
      <c r="F61" s="2">
        <v>4.1172692735539984</v>
      </c>
      <c r="G61" s="2">
        <v>7.7672570533388923</v>
      </c>
      <c r="H61" s="2">
        <v>28.822170203086131</v>
      </c>
      <c r="I61" s="2">
        <v>57.545594052311998</v>
      </c>
      <c r="J61" s="2">
        <f t="shared" si="3"/>
        <v>1.7477094177089896</v>
      </c>
      <c r="K61" s="2">
        <f>VLOOKUP($B61,st62q04!$B$2:$I$66,3,FALSE)</f>
        <v>72.752622728242258</v>
      </c>
      <c r="L61" s="2">
        <f>VLOOKUP($B61,st62q04!$B$2:$I$66,4,FALSE)</f>
        <v>27.247377271757738</v>
      </c>
      <c r="M61" s="2">
        <f>VLOOKUP($B61,st62q04!$B$2:$I$66,5,FALSE)</f>
        <v>21.366496797523379</v>
      </c>
      <c r="N61" s="2">
        <f>VLOOKUP($B61,st62q04!$B$2:$I$66,6,FALSE)</f>
        <v>21.716004194110361</v>
      </c>
      <c r="O61" s="2">
        <f>VLOOKUP($B61,st62q04!$B$2:$I$66,7,FALSE)</f>
        <v>16.82445353478154</v>
      </c>
      <c r="P61" s="2">
        <f>VLOOKUP($B61,st62q04!$B$2:$I$66,8,FALSE)</f>
        <v>12.845668201826999</v>
      </c>
    </row>
    <row r="62" spans="2:16" x14ac:dyDescent="0.2">
      <c r="B62" t="s">
        <v>23</v>
      </c>
      <c r="C62" t="str">
        <f>VLOOKUP(B62,xwalk!$A$1:$B$66,2,FALSE)</f>
        <v>Croatia</v>
      </c>
      <c r="D62" s="2">
        <f t="shared" si="2"/>
        <v>98.564791684224232</v>
      </c>
      <c r="E62" s="2">
        <v>1.435208315775768</v>
      </c>
      <c r="F62" s="2">
        <v>2.3325448764536612</v>
      </c>
      <c r="G62" s="2">
        <v>6.8964135327276299</v>
      </c>
      <c r="H62" s="2">
        <v>22.858543092350509</v>
      </c>
      <c r="I62" s="2">
        <v>66.477290182692428</v>
      </c>
      <c r="J62" s="2">
        <f t="shared" si="3"/>
        <v>1.4352083157757534</v>
      </c>
      <c r="K62" s="2">
        <f>VLOOKUP($B62,st62q04!$B$2:$I$66,3,FALSE)</f>
        <v>90.424113306903863</v>
      </c>
      <c r="L62" s="2">
        <f>VLOOKUP($B62,st62q04!$B$2:$I$66,4,FALSE)</f>
        <v>9.5758866930961357</v>
      </c>
      <c r="M62" s="2">
        <f>VLOOKUP($B62,st62q04!$B$2:$I$66,5,FALSE)</f>
        <v>8.6988222379739515</v>
      </c>
      <c r="N62" s="2">
        <f>VLOOKUP($B62,st62q04!$B$2:$I$66,6,FALSE)</f>
        <v>14.901984272065491</v>
      </c>
      <c r="O62" s="2">
        <f>VLOOKUP($B62,st62q04!$B$2:$I$66,7,FALSE)</f>
        <v>18.22700344859766</v>
      </c>
      <c r="P62" s="2">
        <f>VLOOKUP($B62,st62q04!$B$2:$I$66,8,FALSE)</f>
        <v>48.596303348266758</v>
      </c>
    </row>
    <row r="63" spans="2:16" x14ac:dyDescent="0.2">
      <c r="B63" t="s">
        <v>38</v>
      </c>
      <c r="C63" t="str">
        <f>VLOOKUP(B63,xwalk!$A$1:$B$66,2,FALSE)</f>
        <v>Macao-China</v>
      </c>
      <c r="D63" s="2">
        <f t="shared" si="2"/>
        <v>98.661353972840587</v>
      </c>
      <c r="E63" s="2">
        <v>1.33864602715942</v>
      </c>
      <c r="F63" s="2">
        <v>2.9252785421369691</v>
      </c>
      <c r="G63" s="2">
        <v>9.6817952220999413</v>
      </c>
      <c r="H63" s="2">
        <v>25.775242544143978</v>
      </c>
      <c r="I63" s="2">
        <v>60.279037664459693</v>
      </c>
      <c r="J63" s="2">
        <f t="shared" si="3"/>
        <v>1.3386460271594274</v>
      </c>
      <c r="K63" s="2">
        <f>VLOOKUP($B63,st62q04!$B$2:$I$66,3,FALSE)</f>
        <v>75.505305977943365</v>
      </c>
      <c r="L63" s="2">
        <f>VLOOKUP($B63,st62q04!$B$2:$I$66,4,FALSE)</f>
        <v>24.494694022056638</v>
      </c>
      <c r="M63" s="2">
        <f>VLOOKUP($B63,st62q04!$B$2:$I$66,5,FALSE)</f>
        <v>13.33707953479313</v>
      </c>
      <c r="N63" s="2">
        <f>VLOOKUP($B63,st62q04!$B$2:$I$66,6,FALSE)</f>
        <v>21.719058965144889</v>
      </c>
      <c r="O63" s="2">
        <f>VLOOKUP($B63,st62q04!$B$2:$I$66,7,FALSE)</f>
        <v>17.858581366943412</v>
      </c>
      <c r="P63" s="2">
        <f>VLOOKUP($B63,st62q04!$B$2:$I$66,8,FALSE)</f>
        <v>22.590586111061938</v>
      </c>
    </row>
    <row r="64" spans="2:16" x14ac:dyDescent="0.2">
      <c r="B64" t="s">
        <v>64</v>
      </c>
      <c r="C64" t="str">
        <f>VLOOKUP(B64,xwalk!$A$1:$B$66,2,FALSE)</f>
        <v>Viet Nam</v>
      </c>
      <c r="D64" s="2">
        <f t="shared" si="2"/>
        <v>98.663819422004337</v>
      </c>
      <c r="E64" s="2">
        <v>1.336180577995657</v>
      </c>
      <c r="F64" s="2">
        <v>7.3403524125708</v>
      </c>
      <c r="G64" s="2">
        <v>21.484274795561738</v>
      </c>
      <c r="H64" s="2">
        <v>34.935212939266727</v>
      </c>
      <c r="I64" s="2">
        <v>34.903979274605071</v>
      </c>
      <c r="J64" s="2">
        <f t="shared" si="3"/>
        <v>1.3361805779956626</v>
      </c>
      <c r="K64" s="2">
        <f>VLOOKUP($B64,st62q04!$B$2:$I$66,3,FALSE)</f>
        <v>55.926646117982663</v>
      </c>
      <c r="L64" s="2">
        <f>VLOOKUP($B64,st62q04!$B$2:$I$66,4,FALSE)</f>
        <v>44.073353882017337</v>
      </c>
      <c r="M64" s="2">
        <f>VLOOKUP($B64,st62q04!$B$2:$I$66,5,FALSE)</f>
        <v>18.944361978194479</v>
      </c>
      <c r="N64" s="2">
        <f>VLOOKUP($B64,st62q04!$B$2:$I$66,6,FALSE)</f>
        <v>22.059521777830629</v>
      </c>
      <c r="O64" s="2">
        <f>VLOOKUP($B64,st62q04!$B$2:$I$66,7,FALSE)</f>
        <v>9.8694627686749179</v>
      </c>
      <c r="P64" s="2">
        <f>VLOOKUP($B64,st62q04!$B$2:$I$66,8,FALSE)</f>
        <v>5.0532995932826328</v>
      </c>
    </row>
    <row r="65" spans="2:16" x14ac:dyDescent="0.2">
      <c r="B65" t="s">
        <v>49</v>
      </c>
      <c r="C65" t="str">
        <f>VLOOKUP(B65,xwalk!$A$1:$B$66,2,FALSE)</f>
        <v>Shanghai-China</v>
      </c>
      <c r="D65" s="2">
        <f t="shared" si="2"/>
        <v>99.462146206516195</v>
      </c>
      <c r="E65" s="2">
        <v>0.53785379348380125</v>
      </c>
      <c r="F65" s="2">
        <v>0.56774039731185766</v>
      </c>
      <c r="G65" s="2">
        <v>2.1128365469835879</v>
      </c>
      <c r="H65" s="2">
        <v>11.08744734660457</v>
      </c>
      <c r="I65" s="2">
        <v>85.694121915616194</v>
      </c>
      <c r="J65" s="2">
        <f t="shared" si="3"/>
        <v>0.53785379348380502</v>
      </c>
      <c r="K65" s="2">
        <f>VLOOKUP($B65,st62q04!$B$2:$I$66,3,FALSE)</f>
        <v>63.936680499833273</v>
      </c>
      <c r="L65" s="2">
        <f>VLOOKUP($B65,st62q04!$B$2:$I$66,4,FALSE)</f>
        <v>36.063319500166727</v>
      </c>
      <c r="M65" s="2">
        <f>VLOOKUP($B65,st62q04!$B$2:$I$66,5,FALSE)</f>
        <v>15.1136859880581</v>
      </c>
      <c r="N65" s="2">
        <f>VLOOKUP($B65,st62q04!$B$2:$I$66,6,FALSE)</f>
        <v>18.115265430852659</v>
      </c>
      <c r="O65" s="2">
        <f>VLOOKUP($B65,st62q04!$B$2:$I$66,7,FALSE)</f>
        <v>11.32084971235918</v>
      </c>
      <c r="P65" s="2">
        <f>VLOOKUP($B65,st62q04!$B$2:$I$66,8,FALSE)</f>
        <v>19.386879368563349</v>
      </c>
    </row>
    <row r="66" spans="2:16" x14ac:dyDescent="0.2">
      <c r="B66" t="s">
        <v>33</v>
      </c>
      <c r="C66" t="str">
        <f>VLOOKUP(B66,xwalk!$A$1:$B$66,2,FALSE)</f>
        <v>Korea</v>
      </c>
      <c r="D66" s="2">
        <f t="shared" si="2"/>
        <v>99.700278789951341</v>
      </c>
      <c r="E66" s="2">
        <v>0.29972121004865399</v>
      </c>
      <c r="F66" s="2">
        <v>1.8552454195512149</v>
      </c>
      <c r="G66" s="2">
        <v>5.7574498346722791</v>
      </c>
      <c r="H66" s="2">
        <v>20.190679324706601</v>
      </c>
      <c r="I66" s="2">
        <v>71.896904211021265</v>
      </c>
      <c r="J66" s="2">
        <f t="shared" si="3"/>
        <v>0.29972121004863084</v>
      </c>
      <c r="K66" s="2">
        <f>VLOOKUP($B66,st62q04!$B$2:$I$66,3,FALSE)</f>
        <v>37.189580381768948</v>
      </c>
      <c r="L66" s="2">
        <f>VLOOKUP($B66,st62q04!$B$2:$I$66,4,FALSE)</f>
        <v>62.810419618231052</v>
      </c>
      <c r="M66" s="2">
        <f>VLOOKUP($B66,st62q04!$B$2:$I$66,5,FALSE)</f>
        <v>23.31215949318463</v>
      </c>
      <c r="N66" s="2">
        <f>VLOOKUP($B66,st62q04!$B$2:$I$66,6,FALSE)</f>
        <v>8.4869136384896127</v>
      </c>
      <c r="O66" s="2">
        <f>VLOOKUP($B66,st62q04!$B$2:$I$66,7,FALSE)</f>
        <v>3.915123905606968</v>
      </c>
      <c r="P66" s="2">
        <f>VLOOKUP($B66,st62q04!$B$2:$I$66,8,FALSE)</f>
        <v>1.4753833444877129</v>
      </c>
    </row>
  </sheetData>
  <autoFilter ref="B2:P2">
    <sortState ref="B3:P66">
      <sortCondition descending="1" ref="E2"/>
    </sortState>
  </autoFilter>
  <mergeCells count="2">
    <mergeCell ref="K1:P1"/>
    <mergeCell ref="D1:I1"/>
  </mergeCells>
  <phoneticPr fontId="0" type="noConversion"/>
  <pageMargins left="0.75" right="0.75" top="1" bottom="1" header="0.5" footer="0.5"/>
  <headerFooter alignWithMargins="0"/>
  <drawing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7"/>
  <sheetViews>
    <sheetView workbookViewId="0"/>
  </sheetViews>
  <sheetFormatPr defaultRowHeight="12.75" x14ac:dyDescent="0.2"/>
  <sheetData>
    <row r="2" spans="2:12" x14ac:dyDescent="0.2">
      <c r="C2" t="s">
        <v>66</v>
      </c>
      <c r="D2" t="s">
        <v>67</v>
      </c>
      <c r="E2" t="s">
        <v>68</v>
      </c>
      <c r="F2" t="s">
        <v>69</v>
      </c>
      <c r="G2" t="s">
        <v>70</v>
      </c>
      <c r="H2" t="s">
        <v>71</v>
      </c>
      <c r="I2" t="s">
        <v>111</v>
      </c>
      <c r="J2" t="s">
        <v>112</v>
      </c>
      <c r="K2" t="s">
        <v>113</v>
      </c>
      <c r="L2" t="s">
        <v>114</v>
      </c>
    </row>
    <row r="3" spans="2:12" x14ac:dyDescent="0.2">
      <c r="B3" t="s">
        <v>0</v>
      </c>
      <c r="C3">
        <v>3.3262434387045241</v>
      </c>
      <c r="D3">
        <v>0.49427385478401242</v>
      </c>
      <c r="E3">
        <v>4.9426206375710446</v>
      </c>
      <c r="F3">
        <v>0.50799384949335635</v>
      </c>
      <c r="G3">
        <v>7.4876558836971654</v>
      </c>
      <c r="H3">
        <v>0.46938929378145061</v>
      </c>
      <c r="I3">
        <v>23.073093229370521</v>
      </c>
      <c r="J3">
        <v>1.1736663826043572</v>
      </c>
      <c r="K3">
        <v>61.170386810656723</v>
      </c>
      <c r="L3">
        <v>1.219679833570237</v>
      </c>
    </row>
    <row r="4" spans="2:12" x14ac:dyDescent="0.2">
      <c r="B4" t="s">
        <v>1</v>
      </c>
      <c r="C4">
        <v>8.9279595977099948</v>
      </c>
      <c r="D4">
        <v>0.46831888630780516</v>
      </c>
      <c r="E4">
        <v>9.5919292519843538</v>
      </c>
      <c r="F4">
        <v>0.41762640530615808</v>
      </c>
      <c r="G4">
        <v>10.56290931067922</v>
      </c>
      <c r="H4">
        <v>0.40489963635566689</v>
      </c>
      <c r="I4">
        <v>18.876157829549861</v>
      </c>
      <c r="J4">
        <v>0.64617606641466652</v>
      </c>
      <c r="K4">
        <v>52.04104401007659</v>
      </c>
      <c r="L4">
        <v>1.0658172814768445</v>
      </c>
    </row>
    <row r="5" spans="2:12" x14ac:dyDescent="0.2">
      <c r="B5" t="s">
        <v>2</v>
      </c>
      <c r="C5">
        <v>11.10922861553116</v>
      </c>
      <c r="D5">
        <v>0.76979828801597261</v>
      </c>
      <c r="E5">
        <v>14.404678830614831</v>
      </c>
      <c r="F5">
        <v>0.81352467751617485</v>
      </c>
      <c r="G5">
        <v>14.41878036912984</v>
      </c>
      <c r="H5">
        <v>0.69637289418097414</v>
      </c>
      <c r="I5">
        <v>20.708232923933441</v>
      </c>
      <c r="J5">
        <v>0.85276225445149545</v>
      </c>
      <c r="K5">
        <v>39.359079260790729</v>
      </c>
      <c r="L5">
        <v>1.5728812963959933</v>
      </c>
    </row>
    <row r="6" spans="2:12" x14ac:dyDescent="0.2">
      <c r="B6" t="s">
        <v>3</v>
      </c>
      <c r="C6">
        <v>34.826305452949462</v>
      </c>
      <c r="D6">
        <v>0.57002383906603171</v>
      </c>
      <c r="E6">
        <v>23.95877848807844</v>
      </c>
      <c r="F6">
        <v>0.51045440550531118</v>
      </c>
      <c r="G6">
        <v>20.728030341194891</v>
      </c>
      <c r="H6">
        <v>0.50833089346926907</v>
      </c>
      <c r="I6">
        <v>13.4161300069999</v>
      </c>
      <c r="J6">
        <v>0.40675885600035661</v>
      </c>
      <c r="K6">
        <v>7.0707557107773127</v>
      </c>
      <c r="L6">
        <v>0.37353539863908791</v>
      </c>
    </row>
    <row r="7" spans="2:12" x14ac:dyDescent="0.2">
      <c r="B7" t="s">
        <v>4</v>
      </c>
      <c r="C7">
        <v>1.8346453712069339</v>
      </c>
      <c r="D7">
        <v>0.29942539932843865</v>
      </c>
      <c r="E7">
        <v>1.4115800349043599</v>
      </c>
      <c r="F7">
        <v>0.22962948071672659</v>
      </c>
      <c r="G7">
        <v>3.0903282362223048</v>
      </c>
      <c r="H7">
        <v>0.31035791830973036</v>
      </c>
      <c r="I7">
        <v>14.210609795479449</v>
      </c>
      <c r="J7">
        <v>0.57184353283248868</v>
      </c>
      <c r="K7">
        <v>79.452836562186974</v>
      </c>
      <c r="L7">
        <v>0.66933331561350762</v>
      </c>
    </row>
    <row r="8" spans="2:12" x14ac:dyDescent="0.2">
      <c r="B8" t="s">
        <v>5</v>
      </c>
      <c r="C8">
        <v>7.9020294819415318</v>
      </c>
      <c r="D8">
        <v>0.45654498977991859</v>
      </c>
      <c r="E8">
        <v>5.1796514478559343</v>
      </c>
      <c r="F8">
        <v>0.36140017067845431</v>
      </c>
      <c r="G8">
        <v>7.8551933109697938</v>
      </c>
      <c r="H8">
        <v>0.41462977400932305</v>
      </c>
      <c r="I8">
        <v>15.26298985934406</v>
      </c>
      <c r="J8">
        <v>0.59074068607458108</v>
      </c>
      <c r="K8">
        <v>63.800135899888687</v>
      </c>
      <c r="L8">
        <v>0.83874971970032797</v>
      </c>
    </row>
    <row r="9" spans="2:12" x14ac:dyDescent="0.2">
      <c r="B9" t="s">
        <v>6</v>
      </c>
      <c r="C9">
        <v>7.1777593336261676</v>
      </c>
      <c r="D9">
        <v>0.59412288201706664</v>
      </c>
      <c r="E9">
        <v>7.1789165948691922</v>
      </c>
      <c r="F9">
        <v>0.58956909907866661</v>
      </c>
      <c r="G9">
        <v>8.0134974284439071</v>
      </c>
      <c r="H9">
        <v>0.58372826575630354</v>
      </c>
      <c r="I9">
        <v>15.16776238639946</v>
      </c>
      <c r="J9">
        <v>0.72136587674816921</v>
      </c>
      <c r="K9">
        <v>62.462064256661279</v>
      </c>
      <c r="L9">
        <v>1.4986094672959183</v>
      </c>
    </row>
    <row r="10" spans="2:12" x14ac:dyDescent="0.2">
      <c r="B10" t="s">
        <v>7</v>
      </c>
      <c r="C10">
        <v>6.9756117436366782</v>
      </c>
      <c r="D10">
        <v>0.31150571286280726</v>
      </c>
      <c r="E10">
        <v>13.33244585217243</v>
      </c>
      <c r="F10">
        <v>0.50365050572702097</v>
      </c>
      <c r="G10">
        <v>18.663428049496471</v>
      </c>
      <c r="H10">
        <v>0.47515450107775636</v>
      </c>
      <c r="I10">
        <v>32.160245171239332</v>
      </c>
      <c r="J10">
        <v>0.61516280289502889</v>
      </c>
      <c r="K10">
        <v>28.868269183455091</v>
      </c>
      <c r="L10">
        <v>0.69934414556343649</v>
      </c>
    </row>
    <row r="11" spans="2:12" x14ac:dyDescent="0.2">
      <c r="B11" t="s">
        <v>8</v>
      </c>
      <c r="C11">
        <v>14.192753260717989</v>
      </c>
      <c r="D11">
        <v>0.63323876267537149</v>
      </c>
      <c r="E11">
        <v>12.848680096264131</v>
      </c>
      <c r="F11">
        <v>0.52086947093950942</v>
      </c>
      <c r="G11">
        <v>16.498868974333192</v>
      </c>
      <c r="H11">
        <v>0.51499589679597169</v>
      </c>
      <c r="I11">
        <v>23.235676321134289</v>
      </c>
      <c r="J11">
        <v>0.56729303347713167</v>
      </c>
      <c r="K11">
        <v>33.224021347550391</v>
      </c>
      <c r="L11">
        <v>0.77324563407905345</v>
      </c>
    </row>
    <row r="12" spans="2:12" x14ac:dyDescent="0.2">
      <c r="B12" t="s">
        <v>9</v>
      </c>
      <c r="C12">
        <v>7.973018915971199</v>
      </c>
      <c r="D12">
        <v>0.42977754167664689</v>
      </c>
      <c r="E12">
        <v>6.5540341917848659</v>
      </c>
      <c r="F12">
        <v>0.34755362267705731</v>
      </c>
      <c r="G12">
        <v>9.3128561218929491</v>
      </c>
      <c r="H12">
        <v>0.44523833718850758</v>
      </c>
      <c r="I12">
        <v>13.268031358269941</v>
      </c>
      <c r="J12">
        <v>0.56817810378668898</v>
      </c>
      <c r="K12">
        <v>62.892059412081053</v>
      </c>
      <c r="L12">
        <v>0.9466558057870984</v>
      </c>
    </row>
    <row r="13" spans="2:12" x14ac:dyDescent="0.2">
      <c r="B13" t="s">
        <v>10</v>
      </c>
      <c r="C13">
        <v>4.6648490386282608</v>
      </c>
      <c r="D13">
        <v>0.48739989450366167</v>
      </c>
      <c r="E13">
        <v>6.8099361298196506</v>
      </c>
      <c r="F13">
        <v>0.57391929313235612</v>
      </c>
      <c r="G13">
        <v>10.59752482858398</v>
      </c>
      <c r="H13">
        <v>0.63286034560426219</v>
      </c>
      <c r="I13">
        <v>28.720139057724719</v>
      </c>
      <c r="J13">
        <v>0.78186088696672629</v>
      </c>
      <c r="K13">
        <v>49.207550945243412</v>
      </c>
      <c r="L13">
        <v>1.3922310530299429</v>
      </c>
    </row>
    <row r="14" spans="2:12" x14ac:dyDescent="0.2">
      <c r="B14" t="s">
        <v>11</v>
      </c>
      <c r="C14">
        <v>5.381923360959985</v>
      </c>
      <c r="D14">
        <v>0.44944098629613383</v>
      </c>
      <c r="E14">
        <v>9.5962524327303118</v>
      </c>
      <c r="F14">
        <v>0.5178957133205</v>
      </c>
      <c r="G14">
        <v>16.61553117009186</v>
      </c>
      <c r="H14">
        <v>0.70152021510450813</v>
      </c>
      <c r="I14">
        <v>34.617197089344756</v>
      </c>
      <c r="J14">
        <v>0.89869838988597606</v>
      </c>
      <c r="K14">
        <v>33.78909594687309</v>
      </c>
      <c r="L14">
        <v>1.0925121179802926</v>
      </c>
    </row>
    <row r="15" spans="2:12" x14ac:dyDescent="0.2">
      <c r="B15" t="s">
        <v>12</v>
      </c>
      <c r="C15">
        <v>11.78094938029688</v>
      </c>
      <c r="D15">
        <v>0.93631478811819202</v>
      </c>
      <c r="E15">
        <v>9.3005286761174695</v>
      </c>
      <c r="F15">
        <v>0.63571328047765296</v>
      </c>
      <c r="G15">
        <v>14.131810750550081</v>
      </c>
      <c r="H15">
        <v>0.70314085034960505</v>
      </c>
      <c r="I15">
        <v>20.355492049209928</v>
      </c>
      <c r="J15">
        <v>0.96177789623182985</v>
      </c>
      <c r="K15">
        <v>44.431219143825643</v>
      </c>
      <c r="L15">
        <v>1.1773405437670361</v>
      </c>
    </row>
    <row r="16" spans="2:12" x14ac:dyDescent="0.2">
      <c r="B16" t="s">
        <v>13</v>
      </c>
      <c r="C16">
        <v>0.94685003588160355</v>
      </c>
      <c r="D16">
        <v>0.17109622256591803</v>
      </c>
      <c r="E16">
        <v>1.2747554916807771</v>
      </c>
      <c r="F16">
        <v>0.27653149655437242</v>
      </c>
      <c r="G16">
        <v>6.1998630803589894</v>
      </c>
      <c r="H16">
        <v>0.46298559997444644</v>
      </c>
      <c r="I16">
        <v>16.732997637115002</v>
      </c>
      <c r="J16">
        <v>0.64332549348533385</v>
      </c>
      <c r="K16">
        <v>74.84553375496364</v>
      </c>
      <c r="L16">
        <v>0.92579457894601824</v>
      </c>
    </row>
    <row r="17" spans="2:12" x14ac:dyDescent="0.2">
      <c r="B17" t="s">
        <v>14</v>
      </c>
      <c r="C17">
        <v>2.0440427053092609</v>
      </c>
      <c r="D17">
        <v>0.26228039700032152</v>
      </c>
      <c r="E17">
        <v>2.454302132525128</v>
      </c>
      <c r="F17">
        <v>0.3004280692547377</v>
      </c>
      <c r="G17">
        <v>4.6649707223380794</v>
      </c>
      <c r="H17">
        <v>0.41678910684329579</v>
      </c>
      <c r="I17">
        <v>10.98278706692072</v>
      </c>
      <c r="J17">
        <v>0.70298348767197449</v>
      </c>
      <c r="K17">
        <v>79.853897372906815</v>
      </c>
      <c r="L17">
        <v>0.89361452794033625</v>
      </c>
    </row>
    <row r="18" spans="2:12" x14ac:dyDescent="0.2">
      <c r="B18" t="s">
        <v>15</v>
      </c>
      <c r="C18">
        <v>2.5287077277432188</v>
      </c>
      <c r="D18">
        <v>0.34183506535231095</v>
      </c>
      <c r="E18">
        <v>2.3133412417561519</v>
      </c>
      <c r="F18">
        <v>0.31013987905214435</v>
      </c>
      <c r="G18">
        <v>4.7653310961797413</v>
      </c>
      <c r="H18">
        <v>0.44285098470897516</v>
      </c>
      <c r="I18">
        <v>16.77894257655861</v>
      </c>
      <c r="J18">
        <v>0.68074305292890114</v>
      </c>
      <c r="K18">
        <v>73.613677357762285</v>
      </c>
      <c r="L18">
        <v>0.9139996600662742</v>
      </c>
    </row>
    <row r="19" spans="2:12" x14ac:dyDescent="0.2">
      <c r="B19" t="s">
        <v>16</v>
      </c>
      <c r="C19">
        <v>10.72956739138975</v>
      </c>
      <c r="D19">
        <v>0.50382338785767478</v>
      </c>
      <c r="E19">
        <v>8.6519613401877802</v>
      </c>
      <c r="F19">
        <v>0.40086817768033978</v>
      </c>
      <c r="G19">
        <v>14.09182335308097</v>
      </c>
      <c r="H19">
        <v>0.50452876165705629</v>
      </c>
      <c r="I19">
        <v>22.906569554031851</v>
      </c>
      <c r="J19">
        <v>0.64537346141815233</v>
      </c>
      <c r="K19">
        <v>43.620078361309652</v>
      </c>
      <c r="L19">
        <v>0.85656775888693448</v>
      </c>
    </row>
    <row r="20" spans="2:12" x14ac:dyDescent="0.2">
      <c r="B20" t="s">
        <v>17</v>
      </c>
      <c r="C20">
        <v>5.8500433361888584</v>
      </c>
      <c r="D20">
        <v>0.46059879157569961</v>
      </c>
      <c r="E20">
        <v>4.4989235629963913</v>
      </c>
      <c r="F20">
        <v>0.40398937439275812</v>
      </c>
      <c r="G20">
        <v>8.3353712105021742</v>
      </c>
      <c r="H20">
        <v>0.56609940490151733</v>
      </c>
      <c r="I20">
        <v>18.22766484656513</v>
      </c>
      <c r="J20">
        <v>0.78667976038836274</v>
      </c>
      <c r="K20">
        <v>63.087997043747457</v>
      </c>
      <c r="L20">
        <v>0.9776386805691335</v>
      </c>
    </row>
    <row r="21" spans="2:12" x14ac:dyDescent="0.2">
      <c r="B21" t="s">
        <v>18</v>
      </c>
      <c r="C21">
        <v>42.403744055047007</v>
      </c>
      <c r="D21">
        <v>0.86648575988396104</v>
      </c>
      <c r="E21">
        <v>21.962298482877149</v>
      </c>
      <c r="F21">
        <v>0.71625646673449195</v>
      </c>
      <c r="G21">
        <v>17.752629970565891</v>
      </c>
      <c r="H21">
        <v>0.63007096983569832</v>
      </c>
      <c r="I21">
        <v>10.05831559410227</v>
      </c>
      <c r="J21">
        <v>0.60344992704735323</v>
      </c>
      <c r="K21">
        <v>7.8230118974076861</v>
      </c>
      <c r="L21">
        <v>0.51310277825839834</v>
      </c>
    </row>
    <row r="22" spans="2:12" x14ac:dyDescent="0.2">
      <c r="B22" t="s">
        <v>19</v>
      </c>
      <c r="C22">
        <v>21.188518165178589</v>
      </c>
      <c r="D22">
        <v>0.88462614034772025</v>
      </c>
      <c r="E22">
        <v>16.064272677217719</v>
      </c>
      <c r="F22">
        <v>0.62277080113846572</v>
      </c>
      <c r="G22">
        <v>18.965085291839362</v>
      </c>
      <c r="H22">
        <v>0.71085331974888843</v>
      </c>
      <c r="I22">
        <v>20.084100063463289</v>
      </c>
      <c r="J22">
        <v>0.70375612862941961</v>
      </c>
      <c r="K22">
        <v>23.698023802301051</v>
      </c>
      <c r="L22">
        <v>0.98593819528198978</v>
      </c>
    </row>
    <row r="23" spans="2:12" x14ac:dyDescent="0.2">
      <c r="B23" t="s">
        <v>20</v>
      </c>
      <c r="C23">
        <v>39.007243679716829</v>
      </c>
      <c r="D23">
        <v>0.86451112457099399</v>
      </c>
      <c r="E23">
        <v>24.516716555066939</v>
      </c>
      <c r="F23">
        <v>0.77795026661751998</v>
      </c>
      <c r="G23">
        <v>19.364055322330032</v>
      </c>
      <c r="H23">
        <v>0.62830317924630019</v>
      </c>
      <c r="I23">
        <v>11.65190278559707</v>
      </c>
      <c r="J23">
        <v>0.49699231239085001</v>
      </c>
      <c r="K23">
        <v>5.4600816572891304</v>
      </c>
      <c r="L23">
        <v>0.42496881863819708</v>
      </c>
    </row>
    <row r="24" spans="2:12" x14ac:dyDescent="0.2">
      <c r="B24" t="s">
        <v>21</v>
      </c>
      <c r="C24">
        <v>3.4169388685048578</v>
      </c>
      <c r="D24">
        <v>0.43396686361487341</v>
      </c>
      <c r="E24">
        <v>3.503765567733379</v>
      </c>
      <c r="F24">
        <v>0.38838674221728758</v>
      </c>
      <c r="G24">
        <v>4.8749740551935021</v>
      </c>
      <c r="H24">
        <v>0.57429961455710488</v>
      </c>
      <c r="I24">
        <v>15.394453636524259</v>
      </c>
      <c r="J24">
        <v>0.73992713642779262</v>
      </c>
      <c r="K24">
        <v>72.809867872044023</v>
      </c>
      <c r="L24">
        <v>1.3163415226670954</v>
      </c>
    </row>
    <row r="25" spans="2:12" x14ac:dyDescent="0.2">
      <c r="B25" t="s">
        <v>22</v>
      </c>
      <c r="C25">
        <v>7.7882876258445783</v>
      </c>
      <c r="D25">
        <v>0.62203381179553541</v>
      </c>
      <c r="E25">
        <v>5.2073048797238384</v>
      </c>
      <c r="F25">
        <v>0.46901635376370138</v>
      </c>
      <c r="G25">
        <v>10.585901779102009</v>
      </c>
      <c r="H25">
        <v>0.62081133098399965</v>
      </c>
      <c r="I25">
        <v>22.009170451779688</v>
      </c>
      <c r="J25">
        <v>0.7532909477925831</v>
      </c>
      <c r="K25">
        <v>54.409335263549877</v>
      </c>
      <c r="L25">
        <v>1.1804171244909463</v>
      </c>
    </row>
    <row r="26" spans="2:12" x14ac:dyDescent="0.2">
      <c r="B26" t="s">
        <v>23</v>
      </c>
      <c r="C26">
        <v>32.953318902964469</v>
      </c>
      <c r="D26">
        <v>0.90978410095430462</v>
      </c>
      <c r="E26">
        <v>26.813289108577859</v>
      </c>
      <c r="F26">
        <v>0.74531885313921808</v>
      </c>
      <c r="G26">
        <v>22.43334661600597</v>
      </c>
      <c r="H26">
        <v>0.85685760924885013</v>
      </c>
      <c r="I26">
        <v>10.40110524891465</v>
      </c>
      <c r="J26">
        <v>0.54738201217646942</v>
      </c>
      <c r="K26">
        <v>7.3989401235370744</v>
      </c>
      <c r="L26">
        <v>0.52104719643575803</v>
      </c>
    </row>
    <row r="27" spans="2:12" x14ac:dyDescent="0.2">
      <c r="B27" t="s">
        <v>24</v>
      </c>
      <c r="C27">
        <v>3.1171899604675639</v>
      </c>
      <c r="D27">
        <v>0.46978606347466312</v>
      </c>
      <c r="E27">
        <v>4.0706466518268067</v>
      </c>
      <c r="F27">
        <v>0.44470115261352317</v>
      </c>
      <c r="G27">
        <v>8.517619700714107</v>
      </c>
      <c r="H27">
        <v>0.62619063731051994</v>
      </c>
      <c r="I27">
        <v>24.635136213689229</v>
      </c>
      <c r="J27">
        <v>0.99530917556370524</v>
      </c>
      <c r="K27">
        <v>59.659407473302302</v>
      </c>
      <c r="L27">
        <v>1.3798377023038089</v>
      </c>
    </row>
    <row r="28" spans="2:12" x14ac:dyDescent="0.2">
      <c r="B28" t="s">
        <v>25</v>
      </c>
      <c r="C28">
        <v>1.3946529612714209</v>
      </c>
      <c r="D28">
        <v>0.1941131145725557</v>
      </c>
      <c r="E28">
        <v>8.795387668928317</v>
      </c>
      <c r="F28">
        <v>0.61912344758980475</v>
      </c>
      <c r="G28">
        <v>13.80527147356335</v>
      </c>
      <c r="H28">
        <v>0.76318197384663156</v>
      </c>
      <c r="I28">
        <v>47.429027963985341</v>
      </c>
      <c r="J28">
        <v>1.2452640154995476</v>
      </c>
      <c r="K28">
        <v>28.575659932251579</v>
      </c>
      <c r="L28">
        <v>1.2906496399687319</v>
      </c>
    </row>
    <row r="29" spans="2:12" x14ac:dyDescent="0.2">
      <c r="B29" t="s">
        <v>26</v>
      </c>
      <c r="C29">
        <v>32.716309694919943</v>
      </c>
      <c r="D29">
        <v>0.96989147635445605</v>
      </c>
      <c r="E29">
        <v>23.992011450269668</v>
      </c>
      <c r="F29">
        <v>0.87464492002185723</v>
      </c>
      <c r="G29">
        <v>20.916089357947961</v>
      </c>
      <c r="H29">
        <v>0.81785742704534969</v>
      </c>
      <c r="I29">
        <v>13.534515820278781</v>
      </c>
      <c r="J29">
        <v>0.66501666576951202</v>
      </c>
      <c r="K29">
        <v>8.8410736765836635</v>
      </c>
      <c r="L29">
        <v>0.56408736214720478</v>
      </c>
    </row>
    <row r="30" spans="2:12" x14ac:dyDescent="0.2">
      <c r="B30" t="s">
        <v>27</v>
      </c>
      <c r="C30">
        <v>28.627612158066761</v>
      </c>
      <c r="D30">
        <v>0.94643382320688496</v>
      </c>
      <c r="E30">
        <v>15.25487923769497</v>
      </c>
      <c r="F30">
        <v>0.73835072100048194</v>
      </c>
      <c r="G30">
        <v>20.379869309690889</v>
      </c>
      <c r="H30">
        <v>0.81844223871089961</v>
      </c>
      <c r="I30">
        <v>17.711237150689101</v>
      </c>
      <c r="J30">
        <v>0.77552620347794388</v>
      </c>
      <c r="K30">
        <v>18.026402143858299</v>
      </c>
      <c r="L30">
        <v>0.89034063187037471</v>
      </c>
    </row>
    <row r="31" spans="2:12" x14ac:dyDescent="0.2">
      <c r="B31" t="s">
        <v>28</v>
      </c>
      <c r="C31">
        <v>6.4285894849055847</v>
      </c>
      <c r="D31">
        <v>0.6539885324873238</v>
      </c>
      <c r="E31">
        <v>3.786853216604118</v>
      </c>
      <c r="F31">
        <v>0.34353916957290076</v>
      </c>
      <c r="G31">
        <v>7.3283972252889091</v>
      </c>
      <c r="H31">
        <v>0.50146875483256015</v>
      </c>
      <c r="I31">
        <v>11.79904847026685</v>
      </c>
      <c r="J31">
        <v>0.62171333971892329</v>
      </c>
      <c r="K31">
        <v>70.657111602934549</v>
      </c>
      <c r="L31">
        <v>1.1543714243028906</v>
      </c>
    </row>
    <row r="32" spans="2:12" x14ac:dyDescent="0.2">
      <c r="B32" t="s">
        <v>29</v>
      </c>
      <c r="C32">
        <v>8.2819015334822375</v>
      </c>
      <c r="D32">
        <v>0.31411609570291887</v>
      </c>
      <c r="E32">
        <v>8.995418779141124</v>
      </c>
      <c r="F32">
        <v>0.381346671208521</v>
      </c>
      <c r="G32">
        <v>10.722115610840399</v>
      </c>
      <c r="H32">
        <v>0.44806618821075705</v>
      </c>
      <c r="I32">
        <v>19.246196260682488</v>
      </c>
      <c r="J32">
        <v>0.44461349761701358</v>
      </c>
      <c r="K32">
        <v>52.754367815853733</v>
      </c>
      <c r="L32">
        <v>1.01472575507243</v>
      </c>
    </row>
    <row r="33" spans="2:12" x14ac:dyDescent="0.2">
      <c r="B33" t="s">
        <v>30</v>
      </c>
      <c r="C33">
        <v>8.4793314541322555</v>
      </c>
      <c r="D33">
        <v>0.53436011710164599</v>
      </c>
      <c r="E33">
        <v>7.5553434554777734</v>
      </c>
      <c r="F33">
        <v>0.49376909901466121</v>
      </c>
      <c r="G33">
        <v>5.9113519126008303</v>
      </c>
      <c r="H33">
        <v>0.48403791375144029</v>
      </c>
      <c r="I33">
        <v>15.9697267570306</v>
      </c>
      <c r="J33">
        <v>0.80066626650726991</v>
      </c>
      <c r="K33">
        <v>62.084246420758532</v>
      </c>
      <c r="L33">
        <v>1.255685324742845</v>
      </c>
    </row>
    <row r="34" spans="2:12" x14ac:dyDescent="0.2">
      <c r="B34" t="s">
        <v>31</v>
      </c>
      <c r="C34">
        <v>39.935441202790287</v>
      </c>
      <c r="D34">
        <v>1.0758800755951587</v>
      </c>
      <c r="E34">
        <v>16.25349441437816</v>
      </c>
      <c r="F34">
        <v>0.62145730502331153</v>
      </c>
      <c r="G34">
        <v>16.864793497577889</v>
      </c>
      <c r="H34">
        <v>0.75241591026092458</v>
      </c>
      <c r="I34">
        <v>13.993662624037739</v>
      </c>
      <c r="J34">
        <v>0.51583710178151732</v>
      </c>
      <c r="K34">
        <v>12.95260826121593</v>
      </c>
      <c r="L34">
        <v>0.78715555109963053</v>
      </c>
    </row>
    <row r="35" spans="2:12" x14ac:dyDescent="0.2">
      <c r="B35" t="s">
        <v>32</v>
      </c>
      <c r="C35">
        <v>8.1146959737626165</v>
      </c>
      <c r="D35">
        <v>0.64604067824150224</v>
      </c>
      <c r="E35">
        <v>8.9202660393307216</v>
      </c>
      <c r="F35">
        <v>0.6621768522271918</v>
      </c>
      <c r="G35">
        <v>11.989763722337649</v>
      </c>
      <c r="H35">
        <v>0.61497912031382906</v>
      </c>
      <c r="I35">
        <v>26.952872752442129</v>
      </c>
      <c r="J35">
        <v>1.0863480389222737</v>
      </c>
      <c r="K35">
        <v>44.022401512126883</v>
      </c>
      <c r="L35">
        <v>1.4726556552350936</v>
      </c>
    </row>
    <row r="36" spans="2:12" x14ac:dyDescent="0.2">
      <c r="B36" t="s">
        <v>33</v>
      </c>
      <c r="C36">
        <v>0.71613109723082491</v>
      </c>
      <c r="D36">
        <v>0.18220705208784149</v>
      </c>
      <c r="E36">
        <v>2.1183290360080549</v>
      </c>
      <c r="F36">
        <v>0.30896318454527405</v>
      </c>
      <c r="G36">
        <v>5.5896793549343373</v>
      </c>
      <c r="H36">
        <v>0.42196299971718992</v>
      </c>
      <c r="I36">
        <v>20.259981671039601</v>
      </c>
      <c r="J36">
        <v>0.87735904760658456</v>
      </c>
      <c r="K36">
        <v>71.315878840787178</v>
      </c>
      <c r="L36">
        <v>1.273932505157451</v>
      </c>
    </row>
    <row r="37" spans="2:12" x14ac:dyDescent="0.2">
      <c r="B37" t="s">
        <v>34</v>
      </c>
      <c r="C37">
        <v>0.76077953274823074</v>
      </c>
      <c r="D37">
        <v>0.71136757227576797</v>
      </c>
      <c r="E37">
        <v>0.47548720796764421</v>
      </c>
      <c r="F37">
        <v>0.47765247622493506</v>
      </c>
      <c r="G37">
        <v>1.664205227886755</v>
      </c>
      <c r="H37">
        <v>1.0543904293699664</v>
      </c>
      <c r="I37">
        <v>13.096962302423179</v>
      </c>
      <c r="J37">
        <v>2.5187045321595187</v>
      </c>
      <c r="K37">
        <v>84.002565728974204</v>
      </c>
      <c r="L37">
        <v>2.421215993685593</v>
      </c>
    </row>
    <row r="38" spans="2:12" x14ac:dyDescent="0.2">
      <c r="B38" t="s">
        <v>35</v>
      </c>
      <c r="C38">
        <v>2.9579709674280421</v>
      </c>
      <c r="D38">
        <v>0.3412324796342539</v>
      </c>
      <c r="E38">
        <v>3.0440616844816848</v>
      </c>
      <c r="F38">
        <v>0.32848060498399623</v>
      </c>
      <c r="G38">
        <v>4.6031479950541234</v>
      </c>
      <c r="H38">
        <v>0.46569854293009683</v>
      </c>
      <c r="I38">
        <v>11.497474553128169</v>
      </c>
      <c r="J38">
        <v>0.6992865186948688</v>
      </c>
      <c r="K38">
        <v>77.89734479990797</v>
      </c>
      <c r="L38">
        <v>1.0375922477278925</v>
      </c>
    </row>
    <row r="39" spans="2:12" x14ac:dyDescent="0.2">
      <c r="B39" t="s">
        <v>36</v>
      </c>
      <c r="C39">
        <v>14.4426423068077</v>
      </c>
      <c r="D39">
        <v>0.52039265948292013</v>
      </c>
      <c r="E39">
        <v>8.7843915110634878</v>
      </c>
      <c r="F39">
        <v>0.43934497303823794</v>
      </c>
      <c r="G39">
        <v>11.568968466566551</v>
      </c>
      <c r="H39">
        <v>0.52418015053612199</v>
      </c>
      <c r="I39">
        <v>17.377823475006139</v>
      </c>
      <c r="J39">
        <v>0.65413042044009828</v>
      </c>
      <c r="K39">
        <v>47.826174240556142</v>
      </c>
      <c r="L39">
        <v>0.84510728089316545</v>
      </c>
    </row>
    <row r="40" spans="2:12" x14ac:dyDescent="0.2">
      <c r="B40" t="s">
        <v>37</v>
      </c>
      <c r="C40">
        <v>1.5106390507641481</v>
      </c>
      <c r="D40">
        <v>0.26115694756266883</v>
      </c>
      <c r="E40">
        <v>2.461695878657542</v>
      </c>
      <c r="F40">
        <v>0.32413992010163262</v>
      </c>
      <c r="G40">
        <v>3.438208496377011</v>
      </c>
      <c r="H40">
        <v>0.39593963763091711</v>
      </c>
      <c r="I40">
        <v>15.48745871108799</v>
      </c>
      <c r="J40">
        <v>0.81049149518747532</v>
      </c>
      <c r="K40">
        <v>77.101997863113326</v>
      </c>
      <c r="L40">
        <v>0.96044739587845662</v>
      </c>
    </row>
    <row r="41" spans="2:12" x14ac:dyDescent="0.2">
      <c r="B41" t="s">
        <v>38</v>
      </c>
      <c r="C41">
        <v>6.2823711344499964</v>
      </c>
      <c r="D41">
        <v>0.41948985289810142</v>
      </c>
      <c r="E41">
        <v>4.3646380460617662</v>
      </c>
      <c r="F41">
        <v>0.31351574911524649</v>
      </c>
      <c r="G41">
        <v>8.8481410123158231</v>
      </c>
      <c r="H41">
        <v>0.51657207795495863</v>
      </c>
      <c r="I41">
        <v>20.609044879822932</v>
      </c>
      <c r="J41">
        <v>0.68877527673568262</v>
      </c>
      <c r="K41">
        <v>59.895804927349481</v>
      </c>
      <c r="L41">
        <v>0.69629865222000609</v>
      </c>
    </row>
    <row r="42" spans="2:12" x14ac:dyDescent="0.2">
      <c r="B42" t="s">
        <v>39</v>
      </c>
      <c r="C42">
        <v>12.990274506985431</v>
      </c>
      <c r="D42">
        <v>0.41854265993597461</v>
      </c>
      <c r="E42">
        <v>17.06018218308559</v>
      </c>
      <c r="F42">
        <v>0.41946015244505719</v>
      </c>
      <c r="G42">
        <v>21.586126676682479</v>
      </c>
      <c r="H42">
        <v>0.37443030306639791</v>
      </c>
      <c r="I42">
        <v>27.18779416452794</v>
      </c>
      <c r="J42">
        <v>0.4363905478096185</v>
      </c>
      <c r="K42">
        <v>21.175622468718551</v>
      </c>
      <c r="L42">
        <v>0.59417162954818969</v>
      </c>
    </row>
    <row r="43" spans="2:12" x14ac:dyDescent="0.2">
      <c r="B43" t="s">
        <v>40</v>
      </c>
      <c r="C43">
        <v>3.0029278701083859</v>
      </c>
      <c r="D43">
        <v>0.29439569778671487</v>
      </c>
      <c r="E43">
        <v>5.0369977707463498</v>
      </c>
      <c r="F43">
        <v>0.35939894080623397</v>
      </c>
      <c r="G43">
        <v>5.7464933421042943</v>
      </c>
      <c r="H43">
        <v>0.44503741743667813</v>
      </c>
      <c r="I43">
        <v>18.16629669897296</v>
      </c>
      <c r="J43">
        <v>0.73707481532953534</v>
      </c>
      <c r="K43">
        <v>68.047284318068009</v>
      </c>
      <c r="L43">
        <v>0.84929288254863478</v>
      </c>
    </row>
    <row r="44" spans="2:12" x14ac:dyDescent="0.2">
      <c r="B44" t="s">
        <v>41</v>
      </c>
      <c r="C44">
        <v>29.84216032631543</v>
      </c>
      <c r="D44">
        <v>0.79492434706714454</v>
      </c>
      <c r="E44">
        <v>24.789911214777781</v>
      </c>
      <c r="F44">
        <v>0.73113966307016964</v>
      </c>
      <c r="G44">
        <v>24.658541692896549</v>
      </c>
      <c r="H44">
        <v>0.75533446600881837</v>
      </c>
      <c r="I44">
        <v>15.42209016101226</v>
      </c>
      <c r="J44">
        <v>0.67199868268689811</v>
      </c>
      <c r="K44">
        <v>5.2872966049979828</v>
      </c>
      <c r="L44">
        <v>0.36159056550351404</v>
      </c>
    </row>
    <row r="45" spans="2:12" x14ac:dyDescent="0.2">
      <c r="B45" t="s">
        <v>42</v>
      </c>
      <c r="C45">
        <v>1.925769036757506</v>
      </c>
      <c r="D45">
        <v>0.37807886117799078</v>
      </c>
      <c r="E45">
        <v>3.488826107797856</v>
      </c>
      <c r="F45">
        <v>0.44947661724955834</v>
      </c>
      <c r="G45">
        <v>5.7722446660683744</v>
      </c>
      <c r="H45">
        <v>0.53309444547780305</v>
      </c>
      <c r="I45">
        <v>20.6349703071111</v>
      </c>
      <c r="J45">
        <v>1.0223996242808455</v>
      </c>
      <c r="K45">
        <v>68.178189882265158</v>
      </c>
      <c r="L45">
        <v>1.3718375841553654</v>
      </c>
    </row>
    <row r="46" spans="2:12" x14ac:dyDescent="0.2">
      <c r="B46" t="s">
        <v>43</v>
      </c>
      <c r="C46">
        <v>0</v>
      </c>
      <c r="E46">
        <v>0</v>
      </c>
      <c r="G46">
        <v>0</v>
      </c>
      <c r="I46">
        <v>0</v>
      </c>
      <c r="K46">
        <v>0</v>
      </c>
    </row>
    <row r="47" spans="2:12" x14ac:dyDescent="0.2">
      <c r="B47" t="s">
        <v>44</v>
      </c>
      <c r="C47">
        <v>36.941257115165257</v>
      </c>
      <c r="D47">
        <v>1.0827122178364861</v>
      </c>
      <c r="E47">
        <v>24.30941822101315</v>
      </c>
      <c r="F47">
        <v>0.96526505786519079</v>
      </c>
      <c r="G47">
        <v>20.54626403560669</v>
      </c>
      <c r="H47">
        <v>0.79414397752379307</v>
      </c>
      <c r="I47">
        <v>13.27656129719543</v>
      </c>
      <c r="J47">
        <v>0.70089056115570392</v>
      </c>
      <c r="K47">
        <v>4.9264993310194747</v>
      </c>
      <c r="L47">
        <v>0.43853187550714073</v>
      </c>
    </row>
    <row r="48" spans="2:12" x14ac:dyDescent="0.2">
      <c r="B48" t="s">
        <v>45</v>
      </c>
      <c r="C48">
        <v>2.3652879380291929</v>
      </c>
      <c r="D48">
        <v>0.27108610552405016</v>
      </c>
      <c r="E48">
        <v>8.7346814938896458</v>
      </c>
      <c r="F48">
        <v>0.49137693961200912</v>
      </c>
      <c r="G48">
        <v>10.16216422353115</v>
      </c>
      <c r="H48">
        <v>0.66137478692276341</v>
      </c>
      <c r="I48">
        <v>32.099553741994733</v>
      </c>
      <c r="J48">
        <v>0.93599018955222879</v>
      </c>
      <c r="K48">
        <v>46.638312602555303</v>
      </c>
      <c r="L48">
        <v>1.3437907833598319</v>
      </c>
    </row>
    <row r="49" spans="2:12" x14ac:dyDescent="0.2">
      <c r="B49" t="s">
        <v>46</v>
      </c>
      <c r="C49">
        <v>1.444801248011728</v>
      </c>
      <c r="D49">
        <v>0.23142505433824451</v>
      </c>
      <c r="E49">
        <v>2.562381071491449</v>
      </c>
      <c r="F49">
        <v>0.35165660868179272</v>
      </c>
      <c r="G49">
        <v>5.4034006400171419</v>
      </c>
      <c r="H49">
        <v>0.45621801332902789</v>
      </c>
      <c r="I49">
        <v>17.518319453305541</v>
      </c>
      <c r="J49">
        <v>0.76781720944310561</v>
      </c>
      <c r="K49">
        <v>73.071097587174137</v>
      </c>
      <c r="L49">
        <v>1.0285150976231696</v>
      </c>
    </row>
    <row r="50" spans="2:12" x14ac:dyDescent="0.2">
      <c r="B50" t="s">
        <v>47</v>
      </c>
      <c r="C50">
        <v>11.36010921069215</v>
      </c>
      <c r="D50">
        <v>0.66625385918184277</v>
      </c>
      <c r="E50">
        <v>10.21223013839805</v>
      </c>
      <c r="F50">
        <v>0.55044989163031544</v>
      </c>
      <c r="G50">
        <v>16.076080896492531</v>
      </c>
      <c r="H50">
        <v>0.72105400956345278</v>
      </c>
      <c r="I50">
        <v>27.610518561824811</v>
      </c>
      <c r="J50">
        <v>1.0020406047662178</v>
      </c>
      <c r="K50">
        <v>34.741061192592461</v>
      </c>
      <c r="L50">
        <v>1.3112136493557622</v>
      </c>
    </row>
    <row r="51" spans="2:12" x14ac:dyDescent="0.2">
      <c r="B51" t="s">
        <v>48</v>
      </c>
      <c r="C51">
        <v>31.055570257728711</v>
      </c>
      <c r="D51">
        <v>0.56621306276586392</v>
      </c>
      <c r="E51">
        <v>17.65759856798508</v>
      </c>
      <c r="F51">
        <v>0.48830417784587432</v>
      </c>
      <c r="G51">
        <v>15.825757447038621</v>
      </c>
      <c r="H51">
        <v>0.45854805496569784</v>
      </c>
      <c r="I51">
        <v>13.68916937066399</v>
      </c>
      <c r="J51">
        <v>0.43564195461296018</v>
      </c>
      <c r="K51">
        <v>21.771904356583612</v>
      </c>
      <c r="L51">
        <v>0.51571984289764372</v>
      </c>
    </row>
    <row r="52" spans="2:12" x14ac:dyDescent="0.2">
      <c r="B52" t="s">
        <v>49</v>
      </c>
      <c r="C52">
        <v>0.86064053422141906</v>
      </c>
      <c r="D52">
        <v>0.16885379522676591</v>
      </c>
      <c r="E52">
        <v>0.87327581696093437</v>
      </c>
      <c r="F52">
        <v>0.16283812999049613</v>
      </c>
      <c r="G52">
        <v>2.2211853280939331</v>
      </c>
      <c r="H52">
        <v>0.29974102311604528</v>
      </c>
      <c r="I52">
        <v>11.1577430546093</v>
      </c>
      <c r="J52">
        <v>0.74715774956949177</v>
      </c>
      <c r="K52">
        <v>84.887155266114405</v>
      </c>
      <c r="L52">
        <v>0.93241778257817864</v>
      </c>
    </row>
    <row r="53" spans="2:12" x14ac:dyDescent="0.2">
      <c r="B53" t="s">
        <v>50</v>
      </c>
      <c r="C53">
        <v>18.090921695673561</v>
      </c>
      <c r="D53">
        <v>1.8716899586092968</v>
      </c>
      <c r="E53">
        <v>15.51474232265595</v>
      </c>
      <c r="F53">
        <v>1.0606964663702034</v>
      </c>
      <c r="G53">
        <v>22.001797941202959</v>
      </c>
      <c r="H53">
        <v>1.3424001966290509</v>
      </c>
      <c r="I53">
        <v>19.702848543443942</v>
      </c>
      <c r="J53">
        <v>1.3798467297121966</v>
      </c>
      <c r="K53">
        <v>24.689689497023611</v>
      </c>
      <c r="L53">
        <v>2.1590759952655625</v>
      </c>
    </row>
    <row r="54" spans="2:12" x14ac:dyDescent="0.2">
      <c r="B54" t="s">
        <v>51</v>
      </c>
      <c r="C54">
        <v>6.2420691964042812</v>
      </c>
      <c r="D54">
        <v>0.55100089912310024</v>
      </c>
      <c r="E54">
        <v>8.6108144532507112</v>
      </c>
      <c r="F54">
        <v>0.67199832012414262</v>
      </c>
      <c r="G54">
        <v>9.7746398304527382</v>
      </c>
      <c r="H54">
        <v>0.63223042900770665</v>
      </c>
      <c r="I54">
        <v>23.3538441893987</v>
      </c>
      <c r="J54">
        <v>0.86310671302826858</v>
      </c>
      <c r="K54">
        <v>52.018632330493567</v>
      </c>
      <c r="L54">
        <v>1.4762795328472262</v>
      </c>
    </row>
    <row r="55" spans="2:12" x14ac:dyDescent="0.2">
      <c r="B55" t="s">
        <v>52</v>
      </c>
      <c r="C55">
        <v>16.55462438068426</v>
      </c>
      <c r="D55">
        <v>0.62189444160798801</v>
      </c>
      <c r="E55">
        <v>17.116336575693278</v>
      </c>
      <c r="F55">
        <v>0.65200069883834633</v>
      </c>
      <c r="G55">
        <v>21.037435125531559</v>
      </c>
      <c r="H55">
        <v>0.71869102566939447</v>
      </c>
      <c r="I55">
        <v>21.7514672648676</v>
      </c>
      <c r="J55">
        <v>0.66495626133356189</v>
      </c>
      <c r="K55">
        <v>23.540136653223289</v>
      </c>
      <c r="L55">
        <v>0.95205968090629556</v>
      </c>
    </row>
    <row r="56" spans="2:12" x14ac:dyDescent="0.2">
      <c r="B56" t="s">
        <v>53</v>
      </c>
      <c r="C56">
        <v>31.260283378551382</v>
      </c>
      <c r="D56">
        <v>0.76337487443504981</v>
      </c>
      <c r="E56">
        <v>18.902615460969361</v>
      </c>
      <c r="F56">
        <v>0.60087301247479508</v>
      </c>
      <c r="G56">
        <v>22.044815785371931</v>
      </c>
      <c r="H56">
        <v>0.66979781927126592</v>
      </c>
      <c r="I56">
        <v>17.364875420394441</v>
      </c>
      <c r="J56">
        <v>0.52750301463617055</v>
      </c>
      <c r="K56">
        <v>10.4274099547129</v>
      </c>
      <c r="L56">
        <v>0.61261803481248156</v>
      </c>
    </row>
    <row r="57" spans="2:12" x14ac:dyDescent="0.2">
      <c r="B57" t="s">
        <v>54</v>
      </c>
      <c r="C57">
        <v>1.6002829198750119</v>
      </c>
      <c r="D57">
        <v>0.29344486913795687</v>
      </c>
      <c r="E57">
        <v>2.365245172042989</v>
      </c>
      <c r="F57">
        <v>0.34075663227815539</v>
      </c>
      <c r="G57">
        <v>7.9084803427648511</v>
      </c>
      <c r="H57">
        <v>0.57975248273673863</v>
      </c>
      <c r="I57">
        <v>14.823502213520801</v>
      </c>
      <c r="J57">
        <v>0.80344687678553228</v>
      </c>
      <c r="K57">
        <v>73.302489351796353</v>
      </c>
      <c r="L57">
        <v>1.1491462729284327</v>
      </c>
    </row>
    <row r="58" spans="2:12" x14ac:dyDescent="0.2">
      <c r="B58" t="s">
        <v>55</v>
      </c>
      <c r="C58">
        <v>44.26304953320119</v>
      </c>
      <c r="D58">
        <v>1.2882558600907419</v>
      </c>
      <c r="E58">
        <v>24.837762806593631</v>
      </c>
      <c r="F58">
        <v>0.89996232341511495</v>
      </c>
      <c r="G58">
        <v>14.69993242219882</v>
      </c>
      <c r="H58">
        <v>0.79028733408942409</v>
      </c>
      <c r="I58">
        <v>8.3190651869472507</v>
      </c>
      <c r="J58">
        <v>0.67802673707744443</v>
      </c>
      <c r="K58">
        <v>7.8801900510591008</v>
      </c>
      <c r="L58">
        <v>1.0615493562364344</v>
      </c>
    </row>
    <row r="59" spans="2:12" x14ac:dyDescent="0.2">
      <c r="B59" t="s">
        <v>56</v>
      </c>
      <c r="C59">
        <v>1.9359312752118609</v>
      </c>
      <c r="D59">
        <v>0.25809516092463897</v>
      </c>
      <c r="E59">
        <v>1.5030059817825181</v>
      </c>
      <c r="F59">
        <v>0.21011960793665774</v>
      </c>
      <c r="G59">
        <v>3.9543993249372118</v>
      </c>
      <c r="H59">
        <v>0.34911595702746268</v>
      </c>
      <c r="I59">
        <v>15.75179172288864</v>
      </c>
      <c r="J59">
        <v>0.78570293923112111</v>
      </c>
      <c r="K59">
        <v>76.854871695179767</v>
      </c>
      <c r="L59">
        <v>0.86297226667187898</v>
      </c>
    </row>
    <row r="60" spans="2:12" x14ac:dyDescent="0.2">
      <c r="B60" t="s">
        <v>57</v>
      </c>
      <c r="C60">
        <v>41.583227364081417</v>
      </c>
      <c r="D60">
        <v>1.0314306438407244</v>
      </c>
      <c r="E60">
        <v>29.591167798502639</v>
      </c>
      <c r="F60">
        <v>0.76290194673374701</v>
      </c>
      <c r="G60">
        <v>18.039846922713618</v>
      </c>
      <c r="H60">
        <v>0.78086980547153928</v>
      </c>
      <c r="I60">
        <v>7.598669807991655</v>
      </c>
      <c r="J60">
        <v>0.57666631191603268</v>
      </c>
      <c r="K60">
        <v>3.1870881067106569</v>
      </c>
      <c r="L60">
        <v>0.43527338268072813</v>
      </c>
    </row>
    <row r="61" spans="2:12" x14ac:dyDescent="0.2">
      <c r="B61" t="s">
        <v>58</v>
      </c>
      <c r="C61">
        <v>1.51158020413076</v>
      </c>
      <c r="D61">
        <v>0.22331324238392389</v>
      </c>
      <c r="E61">
        <v>2.7847323445252341</v>
      </c>
      <c r="F61">
        <v>0.36906708933557958</v>
      </c>
      <c r="G61">
        <v>8.571103848703606</v>
      </c>
      <c r="H61">
        <v>0.49613349830186004</v>
      </c>
      <c r="I61">
        <v>31.32903749783399</v>
      </c>
      <c r="J61">
        <v>0.83929716313665514</v>
      </c>
      <c r="K61">
        <v>55.803546104806401</v>
      </c>
      <c r="L61">
        <v>1.0967098107249731</v>
      </c>
    </row>
    <row r="62" spans="2:12" x14ac:dyDescent="0.2">
      <c r="B62" t="s">
        <v>59</v>
      </c>
      <c r="C62">
        <v>13.17416452090929</v>
      </c>
      <c r="D62">
        <v>0.67833686979949082</v>
      </c>
      <c r="E62">
        <v>12.768293420719431</v>
      </c>
      <c r="F62">
        <v>0.6784187263084327</v>
      </c>
      <c r="G62">
        <v>12.881181565084651</v>
      </c>
      <c r="H62">
        <v>0.57863615183931083</v>
      </c>
      <c r="I62">
        <v>31.609637648703391</v>
      </c>
      <c r="J62">
        <v>0.75025908257788165</v>
      </c>
      <c r="K62">
        <v>29.566722844583239</v>
      </c>
      <c r="L62">
        <v>1.1330707260893045</v>
      </c>
    </row>
    <row r="63" spans="2:12" x14ac:dyDescent="0.2">
      <c r="B63" t="s">
        <v>60</v>
      </c>
      <c r="C63">
        <v>5.4338967388579764</v>
      </c>
      <c r="D63">
        <v>0.52923066071998393</v>
      </c>
      <c r="E63">
        <v>5.3813698723727272</v>
      </c>
      <c r="F63">
        <v>0.47828369146726885</v>
      </c>
      <c r="G63">
        <v>8.0803005631301588</v>
      </c>
      <c r="H63">
        <v>0.55687274631761929</v>
      </c>
      <c r="I63">
        <v>18.372137767821311</v>
      </c>
      <c r="J63">
        <v>0.86341533533271986</v>
      </c>
      <c r="K63">
        <v>62.732295057817822</v>
      </c>
      <c r="L63">
        <v>1.3945133436809989</v>
      </c>
    </row>
    <row r="64" spans="2:12" x14ac:dyDescent="0.2">
      <c r="B64" t="s">
        <v>61</v>
      </c>
      <c r="C64">
        <v>3.253258796506509</v>
      </c>
      <c r="D64">
        <v>0.4123467025426984</v>
      </c>
      <c r="E64">
        <v>4.8864857089638134</v>
      </c>
      <c r="F64">
        <v>0.51537685407462863</v>
      </c>
      <c r="G64">
        <v>8.6864782395297571</v>
      </c>
      <c r="H64">
        <v>0.492991595767997</v>
      </c>
      <c r="I64">
        <v>36.454941166985527</v>
      </c>
      <c r="J64">
        <v>1.0884204729768523</v>
      </c>
      <c r="K64">
        <v>46.718836088014392</v>
      </c>
      <c r="L64">
        <v>1.3139939926480171</v>
      </c>
    </row>
    <row r="65" spans="2:12" x14ac:dyDescent="0.2">
      <c r="B65" t="s">
        <v>62</v>
      </c>
      <c r="C65">
        <v>5.5994775386384203</v>
      </c>
      <c r="D65">
        <v>0.47263682164657184</v>
      </c>
      <c r="E65">
        <v>7.8317636393692016</v>
      </c>
      <c r="F65">
        <v>0.60156189109012759</v>
      </c>
      <c r="G65">
        <v>11.75540662035019</v>
      </c>
      <c r="H65">
        <v>0.584359083427619</v>
      </c>
      <c r="I65">
        <v>26.507937939578209</v>
      </c>
      <c r="J65">
        <v>0.92649934589316185</v>
      </c>
      <c r="K65">
        <v>48.305414262063977</v>
      </c>
      <c r="L65">
        <v>0.98577191827123078</v>
      </c>
    </row>
    <row r="66" spans="2:12" x14ac:dyDescent="0.2">
      <c r="B66" t="s">
        <v>63</v>
      </c>
      <c r="C66">
        <v>8.0129001886715923</v>
      </c>
      <c r="D66">
        <v>0.59368817162504861</v>
      </c>
      <c r="E66">
        <v>10.36188286976923</v>
      </c>
      <c r="F66">
        <v>0.66824643258267791</v>
      </c>
      <c r="G66">
        <v>16.953390105709879</v>
      </c>
      <c r="H66">
        <v>0.8231264814510928</v>
      </c>
      <c r="I66">
        <v>25.362082515619239</v>
      </c>
      <c r="J66">
        <v>0.86927076518613144</v>
      </c>
      <c r="K66">
        <v>39.309744320230052</v>
      </c>
      <c r="L66">
        <v>1.4367310812655296</v>
      </c>
    </row>
    <row r="67" spans="2:12" x14ac:dyDescent="0.2">
      <c r="B67" t="s">
        <v>64</v>
      </c>
      <c r="C67">
        <v>4.9804714337213669</v>
      </c>
      <c r="D67">
        <v>0.43021806331470086</v>
      </c>
      <c r="E67">
        <v>6.73991255332857</v>
      </c>
      <c r="F67">
        <v>0.61650352422145349</v>
      </c>
      <c r="G67">
        <v>10.84015703636098</v>
      </c>
      <c r="H67">
        <v>0.79849974783308253</v>
      </c>
      <c r="I67">
        <v>35.040583100028691</v>
      </c>
      <c r="J67">
        <v>0.93825853120546587</v>
      </c>
      <c r="K67">
        <v>42.398875876560389</v>
      </c>
      <c r="L67">
        <v>1.6562447116867893</v>
      </c>
    </row>
  </sheetData>
  <phoneticPr fontId="0" type="noConversion"/>
  <pageMargins left="0.75" right="0.75" top="1" bottom="1" header="0.5" footer="0.5"/>
  <headerFooter alignWithMargins="0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7"/>
  <sheetViews>
    <sheetView workbookViewId="0"/>
  </sheetViews>
  <sheetFormatPr defaultRowHeight="12.75" x14ac:dyDescent="0.2"/>
  <sheetData>
    <row r="2" spans="2:12" x14ac:dyDescent="0.2">
      <c r="C2" t="s">
        <v>66</v>
      </c>
      <c r="D2" t="s">
        <v>67</v>
      </c>
      <c r="E2" t="s">
        <v>68</v>
      </c>
      <c r="F2" t="s">
        <v>69</v>
      </c>
      <c r="G2" t="s">
        <v>70</v>
      </c>
      <c r="H2" t="s">
        <v>71</v>
      </c>
      <c r="I2" t="s">
        <v>111</v>
      </c>
      <c r="J2" t="s">
        <v>112</v>
      </c>
      <c r="K2" t="s">
        <v>113</v>
      </c>
      <c r="L2" t="s">
        <v>114</v>
      </c>
    </row>
    <row r="3" spans="2:12" x14ac:dyDescent="0.2">
      <c r="B3" t="s">
        <v>0</v>
      </c>
      <c r="C3">
        <v>37.248615328268812</v>
      </c>
      <c r="D3">
        <v>0.97195785770495791</v>
      </c>
      <c r="E3">
        <v>20.412193157752721</v>
      </c>
      <c r="F3">
        <v>0.82511528150125246</v>
      </c>
      <c r="G3">
        <v>19.19428420445487</v>
      </c>
      <c r="H3">
        <v>0.82198851918443405</v>
      </c>
      <c r="I3">
        <v>14.1024671587514</v>
      </c>
      <c r="J3">
        <v>0.77576886303949988</v>
      </c>
      <c r="K3">
        <v>9.042440150772201</v>
      </c>
      <c r="L3">
        <v>0.72195710210173325</v>
      </c>
    </row>
    <row r="4" spans="2:12" x14ac:dyDescent="0.2">
      <c r="B4" t="s">
        <v>1</v>
      </c>
      <c r="C4">
        <v>41.583585237418383</v>
      </c>
      <c r="D4">
        <v>0.81968588719553415</v>
      </c>
      <c r="E4">
        <v>15.547566212828039</v>
      </c>
      <c r="F4">
        <v>0.48440268268210918</v>
      </c>
      <c r="G4">
        <v>15.7585879041293</v>
      </c>
      <c r="H4">
        <v>0.49374497590302496</v>
      </c>
      <c r="I4">
        <v>14.59399177151435</v>
      </c>
      <c r="J4">
        <v>0.44163745400831189</v>
      </c>
      <c r="K4">
        <v>12.516268874109929</v>
      </c>
      <c r="L4">
        <v>0.5921798950431425</v>
      </c>
    </row>
    <row r="5" spans="2:12" x14ac:dyDescent="0.2">
      <c r="B5" t="s">
        <v>2</v>
      </c>
      <c r="C5">
        <v>58.036457101172282</v>
      </c>
      <c r="D5">
        <v>1.118567080255517</v>
      </c>
      <c r="E5">
        <v>14.538901659284599</v>
      </c>
      <c r="F5">
        <v>0.72651738450575898</v>
      </c>
      <c r="G5">
        <v>9.7971511433534477</v>
      </c>
      <c r="H5">
        <v>0.55905675109031494</v>
      </c>
      <c r="I5">
        <v>7.954152357959801</v>
      </c>
      <c r="J5">
        <v>0.5154118428008122</v>
      </c>
      <c r="K5">
        <v>9.6733377382298684</v>
      </c>
      <c r="L5">
        <v>0.66927061293769263</v>
      </c>
    </row>
    <row r="6" spans="2:12" x14ac:dyDescent="0.2">
      <c r="B6" t="s">
        <v>3</v>
      </c>
      <c r="C6">
        <v>63.622399085495118</v>
      </c>
      <c r="D6">
        <v>0.55381487585169187</v>
      </c>
      <c r="E6">
        <v>16.90999805144433</v>
      </c>
      <c r="F6">
        <v>0.46420210882949797</v>
      </c>
      <c r="G6">
        <v>11.774013418794519</v>
      </c>
      <c r="H6">
        <v>0.39093272495419623</v>
      </c>
      <c r="I6">
        <v>5.5611424522875303</v>
      </c>
      <c r="J6">
        <v>0.26399328670085409</v>
      </c>
      <c r="K6">
        <v>2.1324469919784872</v>
      </c>
      <c r="L6">
        <v>0.16097577963477175</v>
      </c>
    </row>
    <row r="7" spans="2:12" x14ac:dyDescent="0.2">
      <c r="B7" t="s">
        <v>4</v>
      </c>
      <c r="C7">
        <v>71.724628550020896</v>
      </c>
      <c r="D7">
        <v>0.9059908091242832</v>
      </c>
      <c r="E7">
        <v>13.65982694251956</v>
      </c>
      <c r="F7">
        <v>0.61036574111421826</v>
      </c>
      <c r="G7">
        <v>7.7633462504423632</v>
      </c>
      <c r="H7">
        <v>0.51120334406563694</v>
      </c>
      <c r="I7">
        <v>4.0033598069708871</v>
      </c>
      <c r="J7">
        <v>0.35470635267171585</v>
      </c>
      <c r="K7">
        <v>2.8488384500462778</v>
      </c>
      <c r="L7">
        <v>0.31589546313680494</v>
      </c>
    </row>
    <row r="8" spans="2:12" x14ac:dyDescent="0.2">
      <c r="B8" t="s">
        <v>5</v>
      </c>
      <c r="C8">
        <v>62.827917093916057</v>
      </c>
      <c r="D8">
        <v>0.76032648893248389</v>
      </c>
      <c r="E8">
        <v>13.835953338172351</v>
      </c>
      <c r="F8">
        <v>0.5061143888756604</v>
      </c>
      <c r="G8">
        <v>10.42537648124059</v>
      </c>
      <c r="H8">
        <v>0.40829768332239569</v>
      </c>
      <c r="I8">
        <v>6.3509218230138096</v>
      </c>
      <c r="J8">
        <v>0.39307485758322797</v>
      </c>
      <c r="K8">
        <v>6.5598312636571912</v>
      </c>
      <c r="L8">
        <v>0.42257645616323763</v>
      </c>
    </row>
    <row r="9" spans="2:12" x14ac:dyDescent="0.2">
      <c r="B9" t="s">
        <v>6</v>
      </c>
      <c r="C9">
        <v>46.360459808507457</v>
      </c>
      <c r="D9">
        <v>1.1511394680363747</v>
      </c>
      <c r="E9">
        <v>18.62410745096356</v>
      </c>
      <c r="F9">
        <v>0.7974973047450612</v>
      </c>
      <c r="G9">
        <v>14.273825570238779</v>
      </c>
      <c r="H9">
        <v>0.65167859939579453</v>
      </c>
      <c r="I9">
        <v>10.7285581525775</v>
      </c>
      <c r="J9">
        <v>0.60212360280467769</v>
      </c>
      <c r="K9">
        <v>10.013049017712691</v>
      </c>
      <c r="L9">
        <v>0.55600644128075127</v>
      </c>
    </row>
    <row r="10" spans="2:12" x14ac:dyDescent="0.2">
      <c r="B10" t="s">
        <v>7</v>
      </c>
      <c r="C10">
        <v>41.187234613155951</v>
      </c>
      <c r="D10">
        <v>0.73248493345197729</v>
      </c>
      <c r="E10">
        <v>21.505060391575839</v>
      </c>
      <c r="F10">
        <v>0.50580340861239892</v>
      </c>
      <c r="G10">
        <v>19.48653689623708</v>
      </c>
      <c r="H10">
        <v>0.58804393379597275</v>
      </c>
      <c r="I10">
        <v>12.1077499330073</v>
      </c>
      <c r="J10">
        <v>0.4233030042221757</v>
      </c>
      <c r="K10">
        <v>5.7134181660238061</v>
      </c>
      <c r="L10">
        <v>0.31252404875704531</v>
      </c>
    </row>
    <row r="11" spans="2:12" x14ac:dyDescent="0.2">
      <c r="B11" t="s">
        <v>8</v>
      </c>
      <c r="C11">
        <v>59.108675963004842</v>
      </c>
      <c r="D11">
        <v>0.57420393808842474</v>
      </c>
      <c r="E11">
        <v>17.21513571029886</v>
      </c>
      <c r="F11">
        <v>0.46076739125305149</v>
      </c>
      <c r="G11">
        <v>13.107092600277671</v>
      </c>
      <c r="H11">
        <v>0.41593760369683236</v>
      </c>
      <c r="I11">
        <v>7.3649085969062122</v>
      </c>
      <c r="J11">
        <v>0.35929842716088428</v>
      </c>
      <c r="K11">
        <v>3.204187129512412</v>
      </c>
      <c r="L11">
        <v>0.2074827894821929</v>
      </c>
    </row>
    <row r="12" spans="2:12" x14ac:dyDescent="0.2">
      <c r="B12" t="s">
        <v>9</v>
      </c>
      <c r="C12">
        <v>73.972205244181183</v>
      </c>
      <c r="D12">
        <v>0.72243729581252214</v>
      </c>
      <c r="E12">
        <v>12.216800894270939</v>
      </c>
      <c r="F12">
        <v>0.49863714945371351</v>
      </c>
      <c r="G12">
        <v>8.2207936246460029</v>
      </c>
      <c r="H12">
        <v>0.47860542209945195</v>
      </c>
      <c r="I12">
        <v>3.452806840771673</v>
      </c>
      <c r="J12">
        <v>0.32806718639099736</v>
      </c>
      <c r="K12">
        <v>2.137393396130213</v>
      </c>
      <c r="L12">
        <v>0.19509694933487487</v>
      </c>
    </row>
    <row r="13" spans="2:12" x14ac:dyDescent="0.2">
      <c r="B13" t="s">
        <v>10</v>
      </c>
      <c r="C13">
        <v>46.792854160835631</v>
      </c>
      <c r="D13">
        <v>0.9564457142948033</v>
      </c>
      <c r="E13">
        <v>21.46665358498808</v>
      </c>
      <c r="F13">
        <v>0.64669442301901647</v>
      </c>
      <c r="G13">
        <v>19.105677224145339</v>
      </c>
      <c r="H13">
        <v>0.64864381841579499</v>
      </c>
      <c r="I13">
        <v>9.4034106498109598</v>
      </c>
      <c r="J13">
        <v>0.56418657143646356</v>
      </c>
      <c r="K13">
        <v>3.2314043802199839</v>
      </c>
      <c r="L13">
        <v>0.34533164651217513</v>
      </c>
    </row>
    <row r="14" spans="2:12" x14ac:dyDescent="0.2">
      <c r="B14" t="s">
        <v>11</v>
      </c>
      <c r="C14">
        <v>35.349618515004451</v>
      </c>
      <c r="D14">
        <v>1.198376519112816</v>
      </c>
      <c r="E14">
        <v>21.326135508187079</v>
      </c>
      <c r="F14">
        <v>0.82008089744388046</v>
      </c>
      <c r="G14">
        <v>20.978986998274721</v>
      </c>
      <c r="H14">
        <v>0.94429713979674623</v>
      </c>
      <c r="I14">
        <v>15.92845099772156</v>
      </c>
      <c r="J14">
        <v>0.72987620496164174</v>
      </c>
      <c r="K14">
        <v>6.4168079808121812</v>
      </c>
      <c r="L14">
        <v>0.56737563125833934</v>
      </c>
    </row>
    <row r="15" spans="2:12" x14ac:dyDescent="0.2">
      <c r="B15" t="s">
        <v>12</v>
      </c>
      <c r="C15">
        <v>53.626862668987883</v>
      </c>
      <c r="D15">
        <v>1.1689247905358902</v>
      </c>
      <c r="E15">
        <v>17.976351895272671</v>
      </c>
      <c r="F15">
        <v>0.77352559466157833</v>
      </c>
      <c r="G15">
        <v>13.95733823690996</v>
      </c>
      <c r="H15">
        <v>0.76855800760518755</v>
      </c>
      <c r="I15">
        <v>8.2207153842858389</v>
      </c>
      <c r="J15">
        <v>0.57433517657283195</v>
      </c>
      <c r="K15">
        <v>6.2187318145436654</v>
      </c>
      <c r="L15">
        <v>0.53185676759900258</v>
      </c>
    </row>
    <row r="16" spans="2:12" x14ac:dyDescent="0.2">
      <c r="B16" t="s">
        <v>13</v>
      </c>
      <c r="C16">
        <v>61.008257485447643</v>
      </c>
      <c r="D16">
        <v>1.0956160322085022</v>
      </c>
      <c r="E16">
        <v>20.074103069802241</v>
      </c>
      <c r="F16">
        <v>0.86167600888769613</v>
      </c>
      <c r="G16">
        <v>11.4479226712117</v>
      </c>
      <c r="H16">
        <v>0.6815831669711041</v>
      </c>
      <c r="I16">
        <v>4.6871860492428512</v>
      </c>
      <c r="J16">
        <v>0.54109073226208126</v>
      </c>
      <c r="K16">
        <v>2.7825307242955608</v>
      </c>
      <c r="L16">
        <v>0.35564008454756868</v>
      </c>
    </row>
    <row r="17" spans="2:12" x14ac:dyDescent="0.2">
      <c r="B17" t="s">
        <v>14</v>
      </c>
      <c r="C17">
        <v>73.9295164469697</v>
      </c>
      <c r="D17">
        <v>0.86310934371205905</v>
      </c>
      <c r="E17">
        <v>12.96724584525559</v>
      </c>
      <c r="F17">
        <v>0.58302168503867524</v>
      </c>
      <c r="G17">
        <v>6.9896348517177822</v>
      </c>
      <c r="H17">
        <v>0.48699050590571691</v>
      </c>
      <c r="I17">
        <v>3.2514585274187988</v>
      </c>
      <c r="J17">
        <v>0.34163997009063968</v>
      </c>
      <c r="K17">
        <v>2.8621443286381369</v>
      </c>
      <c r="L17">
        <v>0.26830942886907755</v>
      </c>
    </row>
    <row r="18" spans="2:12" x14ac:dyDescent="0.2">
      <c r="B18" t="s">
        <v>15</v>
      </c>
      <c r="C18">
        <v>60.192671724459537</v>
      </c>
      <c r="D18">
        <v>0.9273450385901103</v>
      </c>
      <c r="E18">
        <v>17.54046055832525</v>
      </c>
      <c r="F18">
        <v>0.77515622630405723</v>
      </c>
      <c r="G18">
        <v>12.79807786281383</v>
      </c>
      <c r="H18">
        <v>0.54274653503767878</v>
      </c>
      <c r="I18">
        <v>5.908964130898462</v>
      </c>
      <c r="J18">
        <v>0.50677394802041398</v>
      </c>
      <c r="K18">
        <v>3.5598257235029251</v>
      </c>
      <c r="L18">
        <v>0.34789106989660301</v>
      </c>
    </row>
    <row r="19" spans="2:12" x14ac:dyDescent="0.2">
      <c r="B19" t="s">
        <v>16</v>
      </c>
      <c r="C19">
        <v>67.113402287780985</v>
      </c>
      <c r="D19">
        <v>0.74713298497059322</v>
      </c>
      <c r="E19">
        <v>15.79094121905325</v>
      </c>
      <c r="F19">
        <v>0.49422109348895576</v>
      </c>
      <c r="G19">
        <v>8.8097179741452063</v>
      </c>
      <c r="H19">
        <v>0.34055452081629167</v>
      </c>
      <c r="I19">
        <v>4.6514826727136542</v>
      </c>
      <c r="J19">
        <v>0.28752479493315575</v>
      </c>
      <c r="K19">
        <v>3.634455846306921</v>
      </c>
      <c r="L19">
        <v>0.24381542874706261</v>
      </c>
    </row>
    <row r="20" spans="2:12" x14ac:dyDescent="0.2">
      <c r="B20" t="s">
        <v>17</v>
      </c>
      <c r="C20">
        <v>66.824159814944579</v>
      </c>
      <c r="D20">
        <v>0.88414631100634289</v>
      </c>
      <c r="E20">
        <v>15.864010967847189</v>
      </c>
      <c r="F20">
        <v>0.85721086384058587</v>
      </c>
      <c r="G20">
        <v>9.58612600514126</v>
      </c>
      <c r="H20">
        <v>0.56397986787998178</v>
      </c>
      <c r="I20">
        <v>4.3836241855726872</v>
      </c>
      <c r="J20">
        <v>0.44028808873132796</v>
      </c>
      <c r="K20">
        <v>3.3420790264942641</v>
      </c>
      <c r="L20">
        <v>0.27632450592201901</v>
      </c>
    </row>
    <row r="21" spans="2:12" x14ac:dyDescent="0.2">
      <c r="B21" t="s">
        <v>18</v>
      </c>
      <c r="C21">
        <v>81.837212600956576</v>
      </c>
      <c r="D21">
        <v>0.57790573551285529</v>
      </c>
      <c r="E21">
        <v>9.766636958361584</v>
      </c>
      <c r="F21">
        <v>0.4438106574831015</v>
      </c>
      <c r="G21">
        <v>5.6846285707663959</v>
      </c>
      <c r="H21">
        <v>0.37503728523463936</v>
      </c>
      <c r="I21">
        <v>1.853417578292134</v>
      </c>
      <c r="J21">
        <v>0.22898639874661539</v>
      </c>
      <c r="K21">
        <v>0.85810429162330171</v>
      </c>
      <c r="L21">
        <v>0.12038789490437306</v>
      </c>
    </row>
    <row r="22" spans="2:12" x14ac:dyDescent="0.2">
      <c r="B22" t="s">
        <v>19</v>
      </c>
      <c r="C22">
        <v>66.337177354251338</v>
      </c>
      <c r="D22">
        <v>0.9860790764428996</v>
      </c>
      <c r="E22">
        <v>14.39880676966035</v>
      </c>
      <c r="F22">
        <v>0.60788019219034994</v>
      </c>
      <c r="G22">
        <v>9.7619748018197789</v>
      </c>
      <c r="H22">
        <v>0.66959244782309213</v>
      </c>
      <c r="I22">
        <v>5.9843124593287644</v>
      </c>
      <c r="J22">
        <v>0.42192086082008401</v>
      </c>
      <c r="K22">
        <v>3.517728614939768</v>
      </c>
      <c r="L22">
        <v>0.36209455056729356</v>
      </c>
    </row>
    <row r="23" spans="2:12" x14ac:dyDescent="0.2">
      <c r="B23" t="s">
        <v>20</v>
      </c>
      <c r="C23">
        <v>62.440202279113542</v>
      </c>
      <c r="D23">
        <v>0.88068458819237461</v>
      </c>
      <c r="E23">
        <v>17.95803927606535</v>
      </c>
      <c r="F23">
        <v>0.718768704569547</v>
      </c>
      <c r="G23">
        <v>11.443407229812561</v>
      </c>
      <c r="H23">
        <v>0.57810007492698878</v>
      </c>
      <c r="I23">
        <v>5.5566691855170189</v>
      </c>
      <c r="J23">
        <v>0.38403330945223907</v>
      </c>
      <c r="K23">
        <v>2.6016820294915348</v>
      </c>
      <c r="L23">
        <v>0.27458202095706619</v>
      </c>
    </row>
    <row r="24" spans="2:12" x14ac:dyDescent="0.2">
      <c r="B24" t="s">
        <v>21</v>
      </c>
      <c r="C24">
        <v>58.717209759983326</v>
      </c>
      <c r="D24">
        <v>1.1146799587821896</v>
      </c>
      <c r="E24">
        <v>17.11755829537146</v>
      </c>
      <c r="F24">
        <v>0.75195707040248416</v>
      </c>
      <c r="G24">
        <v>11.65940729913587</v>
      </c>
      <c r="H24">
        <v>0.53637269095333651</v>
      </c>
      <c r="I24">
        <v>6.7781221842855164</v>
      </c>
      <c r="J24">
        <v>0.45067727681076103</v>
      </c>
      <c r="K24">
        <v>5.7277024612238394</v>
      </c>
      <c r="L24">
        <v>0.52402369464073784</v>
      </c>
    </row>
    <row r="25" spans="2:12" x14ac:dyDescent="0.2">
      <c r="B25" t="s">
        <v>22</v>
      </c>
      <c r="C25">
        <v>40.279193263304727</v>
      </c>
      <c r="D25">
        <v>1.1995410489898874</v>
      </c>
      <c r="E25">
        <v>15.985823463767121</v>
      </c>
      <c r="F25">
        <v>0.65984815904145522</v>
      </c>
      <c r="G25">
        <v>17.38534353688199</v>
      </c>
      <c r="H25">
        <v>0.68589497814478961</v>
      </c>
      <c r="I25">
        <v>12.612010636969391</v>
      </c>
      <c r="J25">
        <v>0.70330072092089058</v>
      </c>
      <c r="K25">
        <v>13.737629099076759</v>
      </c>
      <c r="L25">
        <v>0.83221904541213998</v>
      </c>
    </row>
    <row r="26" spans="2:12" x14ac:dyDescent="0.2">
      <c r="B26" t="s">
        <v>23</v>
      </c>
      <c r="C26">
        <v>59.737660602891239</v>
      </c>
      <c r="D26">
        <v>0.8120464731365582</v>
      </c>
      <c r="E26">
        <v>19.26009080183114</v>
      </c>
      <c r="F26">
        <v>0.66740284694459007</v>
      </c>
      <c r="G26">
        <v>12.71438176601966</v>
      </c>
      <c r="H26">
        <v>0.56408591699197419</v>
      </c>
      <c r="I26">
        <v>4.926953201326012</v>
      </c>
      <c r="J26">
        <v>0.36231289817275997</v>
      </c>
      <c r="K26">
        <v>3.3609136279319469</v>
      </c>
      <c r="L26">
        <v>0.31672699476900812</v>
      </c>
    </row>
    <row r="27" spans="2:12" x14ac:dyDescent="0.2">
      <c r="B27" t="s">
        <v>24</v>
      </c>
      <c r="C27">
        <v>64.025380998793253</v>
      </c>
      <c r="D27">
        <v>0.83338339278172502</v>
      </c>
      <c r="E27">
        <v>17.156631718646249</v>
      </c>
      <c r="F27">
        <v>0.72595979965783841</v>
      </c>
      <c r="G27">
        <v>11.676935863833039</v>
      </c>
      <c r="H27">
        <v>0.67359494607344617</v>
      </c>
      <c r="I27">
        <v>4.4794003999904914</v>
      </c>
      <c r="J27">
        <v>0.43307842693689846</v>
      </c>
      <c r="K27">
        <v>2.6616510187369582</v>
      </c>
      <c r="L27">
        <v>0.2795456650801128</v>
      </c>
    </row>
    <row r="28" spans="2:12" x14ac:dyDescent="0.2">
      <c r="B28" t="s">
        <v>25</v>
      </c>
      <c r="C28">
        <v>5.3935132146201408</v>
      </c>
      <c r="D28">
        <v>0.43041824578949295</v>
      </c>
      <c r="E28">
        <v>16.177601548724379</v>
      </c>
      <c r="F28">
        <v>0.84109548999753081</v>
      </c>
      <c r="G28">
        <v>21.73552002366397</v>
      </c>
      <c r="H28">
        <v>0.8661199746256979</v>
      </c>
      <c r="I28">
        <v>39.888150593541603</v>
      </c>
      <c r="J28">
        <v>1.0708715097264478</v>
      </c>
      <c r="K28">
        <v>16.805214619449899</v>
      </c>
      <c r="L28">
        <v>0.85671373554444985</v>
      </c>
    </row>
    <row r="29" spans="2:12" x14ac:dyDescent="0.2">
      <c r="B29" t="s">
        <v>26</v>
      </c>
      <c r="C29">
        <v>73.25667424016234</v>
      </c>
      <c r="D29">
        <v>0.88689827666991339</v>
      </c>
      <c r="E29">
        <v>14.292688582878251</v>
      </c>
      <c r="F29">
        <v>0.65943336608902536</v>
      </c>
      <c r="G29">
        <v>7.2328501422039544</v>
      </c>
      <c r="H29">
        <v>0.46027476026795833</v>
      </c>
      <c r="I29">
        <v>3.2622290916663159</v>
      </c>
      <c r="J29">
        <v>0.34051698011580239</v>
      </c>
      <c r="K29">
        <v>1.955557943089151</v>
      </c>
      <c r="L29">
        <v>0.27308426361463578</v>
      </c>
    </row>
    <row r="30" spans="2:12" x14ac:dyDescent="0.2">
      <c r="B30" t="s">
        <v>27</v>
      </c>
      <c r="C30">
        <v>70.580319722982594</v>
      </c>
      <c r="D30">
        <v>1.1498514700705806</v>
      </c>
      <c r="E30">
        <v>12.980053452391759</v>
      </c>
      <c r="F30">
        <v>0.80148250100467167</v>
      </c>
      <c r="G30">
        <v>7.7708045609367344</v>
      </c>
      <c r="H30">
        <v>0.53404103860791097</v>
      </c>
      <c r="I30">
        <v>4.9256024691048861</v>
      </c>
      <c r="J30">
        <v>0.46970009491271586</v>
      </c>
      <c r="K30">
        <v>3.743219794584022</v>
      </c>
      <c r="L30">
        <v>0.49148558796552777</v>
      </c>
    </row>
    <row r="31" spans="2:12" x14ac:dyDescent="0.2">
      <c r="B31" t="s">
        <v>28</v>
      </c>
      <c r="C31">
        <v>46.201854774774297</v>
      </c>
      <c r="D31">
        <v>1.169723793985465</v>
      </c>
      <c r="E31">
        <v>18.32455532516645</v>
      </c>
      <c r="F31">
        <v>0.64178591138182073</v>
      </c>
      <c r="G31">
        <v>16.429468675933599</v>
      </c>
      <c r="H31">
        <v>0.75500316333320072</v>
      </c>
      <c r="I31">
        <v>8.8739326297452497</v>
      </c>
      <c r="J31">
        <v>0.56353944856897809</v>
      </c>
      <c r="K31">
        <v>10.1701885943804</v>
      </c>
      <c r="L31">
        <v>0.58597476117274183</v>
      </c>
    </row>
    <row r="32" spans="2:12" x14ac:dyDescent="0.2">
      <c r="B32" t="s">
        <v>29</v>
      </c>
      <c r="C32">
        <v>66.043861201661599</v>
      </c>
      <c r="D32">
        <v>0.49004153236935993</v>
      </c>
      <c r="E32">
        <v>15.355333610422139</v>
      </c>
      <c r="F32">
        <v>0.39843139910534914</v>
      </c>
      <c r="G32">
        <v>10.928283156791871</v>
      </c>
      <c r="H32">
        <v>0.30463038584333807</v>
      </c>
      <c r="I32">
        <v>4.8733135886102232</v>
      </c>
      <c r="J32">
        <v>0.19371551025660214</v>
      </c>
      <c r="K32">
        <v>2.7992084425141659</v>
      </c>
      <c r="L32">
        <v>0.16776758092460684</v>
      </c>
    </row>
    <row r="33" spans="2:12" x14ac:dyDescent="0.2">
      <c r="B33" t="s">
        <v>30</v>
      </c>
      <c r="C33">
        <v>24.168157686671648</v>
      </c>
      <c r="D33">
        <v>0.8456403954173134</v>
      </c>
      <c r="E33">
        <v>13.18729076842312</v>
      </c>
      <c r="F33">
        <v>0.53421507773101551</v>
      </c>
      <c r="G33">
        <v>17.1268331849822</v>
      </c>
      <c r="H33">
        <v>0.74572491489306958</v>
      </c>
      <c r="I33">
        <v>19.647739665077012</v>
      </c>
      <c r="J33">
        <v>0.76977706807172586</v>
      </c>
      <c r="K33">
        <v>25.869978694846019</v>
      </c>
      <c r="L33">
        <v>0.83826330397791837</v>
      </c>
    </row>
    <row r="34" spans="2:12" x14ac:dyDescent="0.2">
      <c r="B34" t="s">
        <v>31</v>
      </c>
      <c r="C34">
        <v>68.103472242610735</v>
      </c>
      <c r="D34">
        <v>0.82170255870811337</v>
      </c>
      <c r="E34">
        <v>16.141601628248779</v>
      </c>
      <c r="F34">
        <v>0.52696965776307758</v>
      </c>
      <c r="G34">
        <v>9.4690556036112294</v>
      </c>
      <c r="H34">
        <v>0.51643756305908894</v>
      </c>
      <c r="I34">
        <v>3.5471976399502019</v>
      </c>
      <c r="J34">
        <v>0.31475419806027688</v>
      </c>
      <c r="K34">
        <v>2.738672885579037</v>
      </c>
      <c r="L34">
        <v>0.25831656202702058</v>
      </c>
    </row>
    <row r="35" spans="2:12" x14ac:dyDescent="0.2">
      <c r="B35" t="s">
        <v>32</v>
      </c>
      <c r="C35">
        <v>24.825686728720491</v>
      </c>
      <c r="D35">
        <v>1.1324011952283723</v>
      </c>
      <c r="E35">
        <v>16.088268801702569</v>
      </c>
      <c r="F35">
        <v>0.68174986199288312</v>
      </c>
      <c r="G35">
        <v>19.12694025606914</v>
      </c>
      <c r="H35">
        <v>0.77613221737967986</v>
      </c>
      <c r="I35">
        <v>23.16189290666107</v>
      </c>
      <c r="J35">
        <v>1.0129467539717851</v>
      </c>
      <c r="K35">
        <v>16.797211306846719</v>
      </c>
      <c r="L35">
        <v>0.76784252635791106</v>
      </c>
    </row>
    <row r="36" spans="2:12" x14ac:dyDescent="0.2">
      <c r="B36" t="s">
        <v>33</v>
      </c>
      <c r="C36">
        <v>71.862569370535539</v>
      </c>
      <c r="D36">
        <v>0.89058359848829383</v>
      </c>
      <c r="E36">
        <v>18.909485504815279</v>
      </c>
      <c r="F36">
        <v>0.79062285175114222</v>
      </c>
      <c r="G36">
        <v>5.7311637633015469</v>
      </c>
      <c r="H36">
        <v>0.42600879357480925</v>
      </c>
      <c r="I36">
        <v>2.7292105453937578</v>
      </c>
      <c r="J36">
        <v>0.26500986528259651</v>
      </c>
      <c r="K36">
        <v>0.76757081595386834</v>
      </c>
      <c r="L36">
        <v>0.15913859682424103</v>
      </c>
    </row>
    <row r="37" spans="2:12" x14ac:dyDescent="0.2">
      <c r="B37" t="s">
        <v>34</v>
      </c>
      <c r="C37">
        <v>72.561059523725064</v>
      </c>
      <c r="D37">
        <v>3.0372410328620645</v>
      </c>
      <c r="E37">
        <v>13.757256323494291</v>
      </c>
      <c r="F37">
        <v>2.2142477747309153</v>
      </c>
      <c r="G37">
        <v>7.4624917535060913</v>
      </c>
      <c r="H37">
        <v>2.0752739125515123</v>
      </c>
      <c r="I37">
        <v>2.514406240615549</v>
      </c>
      <c r="J37">
        <v>1.1217049173460705</v>
      </c>
      <c r="K37">
        <v>3.704786158658997</v>
      </c>
      <c r="L37">
        <v>1.3962270033337398</v>
      </c>
    </row>
    <row r="38" spans="2:12" x14ac:dyDescent="0.2">
      <c r="B38" t="s">
        <v>35</v>
      </c>
      <c r="C38">
        <v>66.460551618194302</v>
      </c>
      <c r="D38">
        <v>1.0802637981555556</v>
      </c>
      <c r="E38">
        <v>16.048643056704201</v>
      </c>
      <c r="F38">
        <v>0.75477128866937704</v>
      </c>
      <c r="G38">
        <v>10.09032790424018</v>
      </c>
      <c r="H38">
        <v>0.55415790206034288</v>
      </c>
      <c r="I38">
        <v>3.9479498595166329</v>
      </c>
      <c r="J38">
        <v>0.40774390198321298</v>
      </c>
      <c r="K38">
        <v>3.4525275613447</v>
      </c>
      <c r="L38">
        <v>0.30572706246518944</v>
      </c>
    </row>
    <row r="39" spans="2:12" x14ac:dyDescent="0.2">
      <c r="B39" t="s">
        <v>36</v>
      </c>
      <c r="C39">
        <v>60.592515184728093</v>
      </c>
      <c r="D39">
        <v>0.7705966007793682</v>
      </c>
      <c r="E39">
        <v>13.59893817893005</v>
      </c>
      <c r="F39">
        <v>0.53896044959481526</v>
      </c>
      <c r="G39">
        <v>13.02816947880523</v>
      </c>
      <c r="H39">
        <v>0.63687096424576095</v>
      </c>
      <c r="I39">
        <v>6.3508597403973894</v>
      </c>
      <c r="J39">
        <v>0.44016486117401776</v>
      </c>
      <c r="K39">
        <v>6.4295174171392464</v>
      </c>
      <c r="L39">
        <v>0.34426629268554648</v>
      </c>
    </row>
    <row r="40" spans="2:12" x14ac:dyDescent="0.2">
      <c r="B40" t="s">
        <v>37</v>
      </c>
      <c r="C40">
        <v>51.591864925158617</v>
      </c>
      <c r="D40">
        <v>1.4103437676940942</v>
      </c>
      <c r="E40">
        <v>18.95084314198963</v>
      </c>
      <c r="F40">
        <v>0.86397821401831665</v>
      </c>
      <c r="G40">
        <v>15.49787043112963</v>
      </c>
      <c r="H40">
        <v>0.87603661501363039</v>
      </c>
      <c r="I40">
        <v>7.8788527560748154</v>
      </c>
      <c r="J40">
        <v>0.77791851138535062</v>
      </c>
      <c r="K40">
        <v>6.0805687456473061</v>
      </c>
      <c r="L40">
        <v>0.5054520357815766</v>
      </c>
    </row>
    <row r="41" spans="2:12" x14ac:dyDescent="0.2">
      <c r="B41" t="s">
        <v>38</v>
      </c>
      <c r="C41">
        <v>65.039094589778514</v>
      </c>
      <c r="D41">
        <v>0.90141931790951813</v>
      </c>
      <c r="E41">
        <v>13.54547568722111</v>
      </c>
      <c r="F41">
        <v>0.49347450879471555</v>
      </c>
      <c r="G41">
        <v>11.667583789144951</v>
      </c>
      <c r="H41">
        <v>0.57682575409892634</v>
      </c>
      <c r="I41">
        <v>5.9081519507722629</v>
      </c>
      <c r="J41">
        <v>0.43712324151063209</v>
      </c>
      <c r="K41">
        <v>3.8396939830831598</v>
      </c>
      <c r="L41">
        <v>0.32639594311873782</v>
      </c>
    </row>
    <row r="42" spans="2:12" x14ac:dyDescent="0.2">
      <c r="B42" t="s">
        <v>39</v>
      </c>
      <c r="C42">
        <v>41.393282828706099</v>
      </c>
      <c r="D42">
        <v>0.52862135949952649</v>
      </c>
      <c r="E42">
        <v>22.470016288103789</v>
      </c>
      <c r="F42">
        <v>0.38014912640487808</v>
      </c>
      <c r="G42">
        <v>18.872903097196001</v>
      </c>
      <c r="H42">
        <v>0.39946613434596362</v>
      </c>
      <c r="I42">
        <v>12.47683374341382</v>
      </c>
      <c r="J42">
        <v>0.39069098541568481</v>
      </c>
      <c r="K42">
        <v>4.7869640425802729</v>
      </c>
      <c r="L42">
        <v>0.17532916928172346</v>
      </c>
    </row>
    <row r="43" spans="2:12" x14ac:dyDescent="0.2">
      <c r="B43" t="s">
        <v>40</v>
      </c>
      <c r="C43">
        <v>25.925000022267291</v>
      </c>
      <c r="D43">
        <v>0.81898087092834393</v>
      </c>
      <c r="E43">
        <v>20.909787963712279</v>
      </c>
      <c r="F43">
        <v>0.80712030014804004</v>
      </c>
      <c r="G43">
        <v>21.401546375106829</v>
      </c>
      <c r="H43">
        <v>0.86785333775825746</v>
      </c>
      <c r="I43">
        <v>19.35309534875093</v>
      </c>
      <c r="J43">
        <v>0.79987584345222684</v>
      </c>
      <c r="K43">
        <v>12.410570290162671</v>
      </c>
      <c r="L43">
        <v>0.59136877172285673</v>
      </c>
    </row>
    <row r="44" spans="2:12" x14ac:dyDescent="0.2">
      <c r="B44" t="s">
        <v>41</v>
      </c>
      <c r="C44">
        <v>48.929942538022431</v>
      </c>
      <c r="D44">
        <v>0.84294169121386753</v>
      </c>
      <c r="E44">
        <v>20.248182747975608</v>
      </c>
      <c r="F44">
        <v>0.6943099236648469</v>
      </c>
      <c r="G44">
        <v>17.69895007291824</v>
      </c>
      <c r="H44">
        <v>0.64629546572865915</v>
      </c>
      <c r="I44">
        <v>8.8970992164235287</v>
      </c>
      <c r="J44">
        <v>0.50586933916056875</v>
      </c>
      <c r="K44">
        <v>4.2258254246601803</v>
      </c>
      <c r="L44">
        <v>0.40697552864269249</v>
      </c>
    </row>
    <row r="45" spans="2:12" x14ac:dyDescent="0.2">
      <c r="B45" t="s">
        <v>42</v>
      </c>
      <c r="C45">
        <v>76.68260580786729</v>
      </c>
      <c r="D45">
        <v>0.83477100445785835</v>
      </c>
      <c r="E45">
        <v>11.502842705145749</v>
      </c>
      <c r="F45">
        <v>0.68761984903939433</v>
      </c>
      <c r="G45">
        <v>7.3454494881226111</v>
      </c>
      <c r="H45">
        <v>0.55700278666247294</v>
      </c>
      <c r="I45">
        <v>2.7299320246579368</v>
      </c>
      <c r="J45">
        <v>0.32396117881479619</v>
      </c>
      <c r="K45">
        <v>1.7391699742064179</v>
      </c>
      <c r="L45">
        <v>0.24397022259819404</v>
      </c>
    </row>
    <row r="46" spans="2:12" x14ac:dyDescent="0.2">
      <c r="B46" t="s">
        <v>43</v>
      </c>
      <c r="C46">
        <v>0</v>
      </c>
      <c r="E46">
        <v>0</v>
      </c>
      <c r="G46">
        <v>0</v>
      </c>
      <c r="I46">
        <v>0</v>
      </c>
      <c r="K46">
        <v>0</v>
      </c>
    </row>
    <row r="47" spans="2:12" x14ac:dyDescent="0.2">
      <c r="B47" t="s">
        <v>44</v>
      </c>
      <c r="C47">
        <v>63.932698307023351</v>
      </c>
      <c r="D47">
        <v>1.0047099834242395</v>
      </c>
      <c r="E47">
        <v>16.143314225790821</v>
      </c>
      <c r="F47">
        <v>0.66345289984370892</v>
      </c>
      <c r="G47">
        <v>12.7240363868057</v>
      </c>
      <c r="H47">
        <v>0.7272733991014122</v>
      </c>
      <c r="I47">
        <v>5.2298581239695112</v>
      </c>
      <c r="J47">
        <v>0.37095650554593057</v>
      </c>
      <c r="K47">
        <v>1.97009295641061</v>
      </c>
      <c r="L47">
        <v>0.27790881650309046</v>
      </c>
    </row>
    <row r="48" spans="2:12" x14ac:dyDescent="0.2">
      <c r="B48" t="s">
        <v>45</v>
      </c>
      <c r="C48">
        <v>33.593416872939201</v>
      </c>
      <c r="D48">
        <v>1.0550192047411422</v>
      </c>
      <c r="E48">
        <v>21.750178765890151</v>
      </c>
      <c r="F48">
        <v>0.73919034557059771</v>
      </c>
      <c r="G48">
        <v>22.22078190033335</v>
      </c>
      <c r="H48">
        <v>0.98723841442022364</v>
      </c>
      <c r="I48">
        <v>16.15513818830123</v>
      </c>
      <c r="J48">
        <v>0.60850245015479199</v>
      </c>
      <c r="K48">
        <v>6.2804842725360572</v>
      </c>
      <c r="L48">
        <v>0.48931521379478105</v>
      </c>
    </row>
    <row r="49" spans="2:12" x14ac:dyDescent="0.2">
      <c r="B49" t="s">
        <v>46</v>
      </c>
      <c r="C49">
        <v>54.626203002028547</v>
      </c>
      <c r="D49">
        <v>1.0995303378579466</v>
      </c>
      <c r="E49">
        <v>19.096083045636281</v>
      </c>
      <c r="F49">
        <v>0.82310555535918362</v>
      </c>
      <c r="G49">
        <v>13.511749301228051</v>
      </c>
      <c r="H49">
        <v>0.64667612170930322</v>
      </c>
      <c r="I49">
        <v>7.7006217073480068</v>
      </c>
      <c r="J49">
        <v>0.55540469222109312</v>
      </c>
      <c r="K49">
        <v>5.0653429437591182</v>
      </c>
      <c r="L49">
        <v>0.36896239515318019</v>
      </c>
    </row>
    <row r="50" spans="2:12" x14ac:dyDescent="0.2">
      <c r="B50" t="s">
        <v>47</v>
      </c>
      <c r="C50">
        <v>45.551353464719099</v>
      </c>
      <c r="D50">
        <v>1.0804691484159883</v>
      </c>
      <c r="E50">
        <v>19.535685066804032</v>
      </c>
      <c r="F50">
        <v>0.72707306357526658</v>
      </c>
      <c r="G50">
        <v>18.79005325314478</v>
      </c>
      <c r="H50">
        <v>0.60838043550586196</v>
      </c>
      <c r="I50">
        <v>11.67790623513975</v>
      </c>
      <c r="J50">
        <v>0.72285152015713106</v>
      </c>
      <c r="K50">
        <v>4.4450019801923322</v>
      </c>
      <c r="L50">
        <v>0.43778918489725233</v>
      </c>
    </row>
    <row r="51" spans="2:12" x14ac:dyDescent="0.2">
      <c r="B51" t="s">
        <v>48</v>
      </c>
      <c r="C51">
        <v>43.464286079016588</v>
      </c>
      <c r="D51">
        <v>0.7061876027010775</v>
      </c>
      <c r="E51">
        <v>19.092055275833669</v>
      </c>
      <c r="F51">
        <v>0.52593245719914694</v>
      </c>
      <c r="G51">
        <v>15.56996166838784</v>
      </c>
      <c r="H51">
        <v>0.43159483317440067</v>
      </c>
      <c r="I51">
        <v>10.41593498097742</v>
      </c>
      <c r="J51">
        <v>0.37589075458038618</v>
      </c>
      <c r="K51">
        <v>11.4577619957845</v>
      </c>
      <c r="L51">
        <v>0.44977059023246052</v>
      </c>
    </row>
    <row r="52" spans="2:12" x14ac:dyDescent="0.2">
      <c r="B52" t="s">
        <v>49</v>
      </c>
      <c r="C52">
        <v>72.36705771247604</v>
      </c>
      <c r="D52">
        <v>0.83766808719036689</v>
      </c>
      <c r="E52">
        <v>12.668653452123131</v>
      </c>
      <c r="F52">
        <v>0.51389138877566354</v>
      </c>
      <c r="G52">
        <v>9.5481585972903993</v>
      </c>
      <c r="H52">
        <v>0.57637285104561675</v>
      </c>
      <c r="I52">
        <v>2.951279138761441</v>
      </c>
      <c r="J52">
        <v>0.28686209613923458</v>
      </c>
      <c r="K52">
        <v>2.4648510993489992</v>
      </c>
      <c r="L52">
        <v>0.32118292029515005</v>
      </c>
    </row>
    <row r="53" spans="2:12" x14ac:dyDescent="0.2">
      <c r="B53" t="s">
        <v>50</v>
      </c>
      <c r="C53">
        <v>60.592323735592117</v>
      </c>
      <c r="D53">
        <v>1.681280211404214</v>
      </c>
      <c r="E53">
        <v>17.090679265908349</v>
      </c>
      <c r="F53">
        <v>1.3213331483454307</v>
      </c>
      <c r="G53">
        <v>12.01600869690953</v>
      </c>
      <c r="H53">
        <v>1.0126401208077347</v>
      </c>
      <c r="I53">
        <v>5.5031261138408896</v>
      </c>
      <c r="J53">
        <v>0.65294071166713907</v>
      </c>
      <c r="K53">
        <v>4.797862187749109</v>
      </c>
      <c r="L53">
        <v>0.71405721965408908</v>
      </c>
    </row>
    <row r="54" spans="2:12" x14ac:dyDescent="0.2">
      <c r="B54" t="s">
        <v>51</v>
      </c>
      <c r="C54">
        <v>37.435656858410077</v>
      </c>
      <c r="D54">
        <v>1.1355556266341706</v>
      </c>
      <c r="E54">
        <v>18.601128021876061</v>
      </c>
      <c r="F54">
        <v>0.83015264483847606</v>
      </c>
      <c r="G54">
        <v>15.479919810463411</v>
      </c>
      <c r="H54">
        <v>0.72831885514631145</v>
      </c>
      <c r="I54">
        <v>15.97995484143259</v>
      </c>
      <c r="J54">
        <v>0.78561120254020156</v>
      </c>
      <c r="K54">
        <v>12.50334046781785</v>
      </c>
      <c r="L54">
        <v>0.6354620640609483</v>
      </c>
    </row>
    <row r="55" spans="2:12" x14ac:dyDescent="0.2">
      <c r="B55" t="s">
        <v>52</v>
      </c>
      <c r="C55">
        <v>55.863239580689907</v>
      </c>
      <c r="D55">
        <v>1.1038058271335434</v>
      </c>
      <c r="E55">
        <v>16.407536073611031</v>
      </c>
      <c r="F55">
        <v>0.69824700622782476</v>
      </c>
      <c r="G55">
        <v>13.539737405100359</v>
      </c>
      <c r="H55">
        <v>0.55251235806071841</v>
      </c>
      <c r="I55">
        <v>8.5060517844449404</v>
      </c>
      <c r="J55">
        <v>0.56172395554967958</v>
      </c>
      <c r="K55">
        <v>5.6834351561537559</v>
      </c>
      <c r="L55">
        <v>0.48855151739105329</v>
      </c>
    </row>
    <row r="56" spans="2:12" x14ac:dyDescent="0.2">
      <c r="B56" t="s">
        <v>53</v>
      </c>
      <c r="C56">
        <v>60.784252462889718</v>
      </c>
      <c r="D56">
        <v>0.86833252376999071</v>
      </c>
      <c r="E56">
        <v>14.80741930000714</v>
      </c>
      <c r="F56">
        <v>0.60249358742177705</v>
      </c>
      <c r="G56">
        <v>12.882525164032691</v>
      </c>
      <c r="H56">
        <v>0.59882010347591585</v>
      </c>
      <c r="I56">
        <v>7.5070848154957748</v>
      </c>
      <c r="J56">
        <v>0.43334303560262061</v>
      </c>
      <c r="K56">
        <v>4.0187182575746681</v>
      </c>
      <c r="L56">
        <v>0.3093475132836716</v>
      </c>
    </row>
    <row r="57" spans="2:12" x14ac:dyDescent="0.2">
      <c r="B57" t="s">
        <v>54</v>
      </c>
      <c r="C57">
        <v>28.23732000857003</v>
      </c>
      <c r="D57">
        <v>1.0738638079832898</v>
      </c>
      <c r="E57">
        <v>20.87490139105077</v>
      </c>
      <c r="F57">
        <v>0.8283714585592763</v>
      </c>
      <c r="G57">
        <v>22.192407828139299</v>
      </c>
      <c r="H57">
        <v>0.79361864140913663</v>
      </c>
      <c r="I57">
        <v>17.69956885582523</v>
      </c>
      <c r="J57">
        <v>0.78788284141415033</v>
      </c>
      <c r="K57">
        <v>10.995801916414671</v>
      </c>
      <c r="L57">
        <v>0.55369152558016899</v>
      </c>
    </row>
    <row r="58" spans="2:12" x14ac:dyDescent="0.2">
      <c r="B58" t="s">
        <v>55</v>
      </c>
      <c r="C58">
        <v>63.412019963872552</v>
      </c>
      <c r="D58">
        <v>1.0280816622166826</v>
      </c>
      <c r="E58">
        <v>17.97593706664134</v>
      </c>
      <c r="F58">
        <v>0.70647366357834951</v>
      </c>
      <c r="G58">
        <v>10.083074574324449</v>
      </c>
      <c r="H58">
        <v>0.6703659483126001</v>
      </c>
      <c r="I58">
        <v>4.7780273668481028</v>
      </c>
      <c r="J58">
        <v>0.41358080874466535</v>
      </c>
      <c r="K58">
        <v>3.7509410283135538</v>
      </c>
      <c r="L58">
        <v>0.3447123941542003</v>
      </c>
    </row>
    <row r="59" spans="2:12" x14ac:dyDescent="0.2">
      <c r="B59" t="s">
        <v>56</v>
      </c>
      <c r="C59">
        <v>45.230891172531102</v>
      </c>
      <c r="D59">
        <v>1.1123678684236042</v>
      </c>
      <c r="E59">
        <v>24.241622242972941</v>
      </c>
      <c r="F59">
        <v>0.85208671758362253</v>
      </c>
      <c r="G59">
        <v>17.424030741044451</v>
      </c>
      <c r="H59">
        <v>0.87155353993170281</v>
      </c>
      <c r="I59">
        <v>9.085083697326521</v>
      </c>
      <c r="J59">
        <v>0.57928457895784613</v>
      </c>
      <c r="K59">
        <v>4.0183721461249924</v>
      </c>
      <c r="L59">
        <v>0.41872535265892369</v>
      </c>
    </row>
    <row r="60" spans="2:12" x14ac:dyDescent="0.2">
      <c r="B60" t="s">
        <v>57</v>
      </c>
      <c r="C60">
        <v>73.760148027258964</v>
      </c>
      <c r="D60">
        <v>0.9648013027660064</v>
      </c>
      <c r="E60">
        <v>13.67832256669803</v>
      </c>
      <c r="F60">
        <v>0.70972249571042989</v>
      </c>
      <c r="G60">
        <v>7.0114065786271746</v>
      </c>
      <c r="H60">
        <v>0.55703082970470874</v>
      </c>
      <c r="I60">
        <v>3.3224824069819978</v>
      </c>
      <c r="J60">
        <v>0.3488279787242004</v>
      </c>
      <c r="K60">
        <v>2.2276404204338309</v>
      </c>
      <c r="L60">
        <v>0.27987016725897434</v>
      </c>
    </row>
    <row r="61" spans="2:12" x14ac:dyDescent="0.2">
      <c r="B61" t="s">
        <v>58</v>
      </c>
      <c r="C61">
        <v>57.736478319547899</v>
      </c>
      <c r="D61">
        <v>0.92822688712567392</v>
      </c>
      <c r="E61">
        <v>17.344715067807272</v>
      </c>
      <c r="F61">
        <v>0.60065818998397791</v>
      </c>
      <c r="G61">
        <v>13.329596463071971</v>
      </c>
      <c r="H61">
        <v>0.5677321688204271</v>
      </c>
      <c r="I61">
        <v>7.219410279737283</v>
      </c>
      <c r="J61">
        <v>0.41306478705151078</v>
      </c>
      <c r="K61">
        <v>4.3697998698355889</v>
      </c>
      <c r="L61">
        <v>0.35778556046649251</v>
      </c>
    </row>
    <row r="62" spans="2:12" x14ac:dyDescent="0.2">
      <c r="B62" t="s">
        <v>59</v>
      </c>
      <c r="C62">
        <v>22.494254288994171</v>
      </c>
      <c r="D62">
        <v>0.8375710353276079</v>
      </c>
      <c r="E62">
        <v>23.015698366360951</v>
      </c>
      <c r="F62">
        <v>0.75199107516449903</v>
      </c>
      <c r="G62">
        <v>22.564539811113619</v>
      </c>
      <c r="H62">
        <v>0.71702761215064825</v>
      </c>
      <c r="I62">
        <v>24.298974042563469</v>
      </c>
      <c r="J62">
        <v>0.76229204817559215</v>
      </c>
      <c r="K62">
        <v>7.6265334909678044</v>
      </c>
      <c r="L62">
        <v>0.41807253981445264</v>
      </c>
    </row>
    <row r="63" spans="2:12" x14ac:dyDescent="0.2">
      <c r="B63" t="s">
        <v>60</v>
      </c>
      <c r="C63">
        <v>42.777539786629809</v>
      </c>
      <c r="D63">
        <v>1.0708556902979571</v>
      </c>
      <c r="E63">
        <v>14.66761352140877</v>
      </c>
      <c r="F63">
        <v>0.69566662627902598</v>
      </c>
      <c r="G63">
        <v>13.897602292697631</v>
      </c>
      <c r="H63">
        <v>0.75317473794047551</v>
      </c>
      <c r="I63">
        <v>13.023472742060321</v>
      </c>
      <c r="J63">
        <v>0.76379235192872064</v>
      </c>
      <c r="K63">
        <v>15.63377165720347</v>
      </c>
      <c r="L63">
        <v>0.72619230912742472</v>
      </c>
    </row>
    <row r="64" spans="2:12" x14ac:dyDescent="0.2">
      <c r="B64" t="s">
        <v>61</v>
      </c>
      <c r="C64">
        <v>45.551624715428133</v>
      </c>
      <c r="D64">
        <v>1.2022425078883472</v>
      </c>
      <c r="E64">
        <v>18.516785102363251</v>
      </c>
      <c r="F64">
        <v>0.61706058770098859</v>
      </c>
      <c r="G64">
        <v>17.74967196457083</v>
      </c>
      <c r="H64">
        <v>0.78872408247037773</v>
      </c>
      <c r="I64">
        <v>12.75025336586082</v>
      </c>
      <c r="J64">
        <v>0.68615217359742819</v>
      </c>
      <c r="K64">
        <v>5.4316648517769837</v>
      </c>
      <c r="L64">
        <v>0.4470832077119134</v>
      </c>
    </row>
    <row r="65" spans="2:12" x14ac:dyDescent="0.2">
      <c r="B65" t="s">
        <v>62</v>
      </c>
      <c r="C65">
        <v>54.163954239239693</v>
      </c>
      <c r="D65">
        <v>1.1595895944801988</v>
      </c>
      <c r="E65">
        <v>19.73540461495006</v>
      </c>
      <c r="F65">
        <v>0.76410155932296298</v>
      </c>
      <c r="G65">
        <v>15.3777111609916</v>
      </c>
      <c r="H65">
        <v>0.68195427741832071</v>
      </c>
      <c r="I65">
        <v>6.9629864536503421</v>
      </c>
      <c r="J65">
        <v>0.49464727475733017</v>
      </c>
      <c r="K65">
        <v>3.7599435311683078</v>
      </c>
      <c r="L65">
        <v>0.33736810558023639</v>
      </c>
    </row>
    <row r="66" spans="2:12" x14ac:dyDescent="0.2">
      <c r="B66" t="s">
        <v>63</v>
      </c>
      <c r="C66">
        <v>56.012452071249257</v>
      </c>
      <c r="D66">
        <v>1.0508962147199337</v>
      </c>
      <c r="E66">
        <v>17.710693411259811</v>
      </c>
      <c r="F66">
        <v>0.72410763097649433</v>
      </c>
      <c r="G66">
        <v>12.9219801583916</v>
      </c>
      <c r="H66">
        <v>0.7176227820730996</v>
      </c>
      <c r="I66">
        <v>9.0350270179725474</v>
      </c>
      <c r="J66">
        <v>0.61526261204038124</v>
      </c>
      <c r="K66">
        <v>4.3198473411267848</v>
      </c>
      <c r="L66">
        <v>0.37132786823865882</v>
      </c>
    </row>
    <row r="67" spans="2:12" x14ac:dyDescent="0.2">
      <c r="B67" t="s">
        <v>64</v>
      </c>
      <c r="C67">
        <v>57.354791631133423</v>
      </c>
      <c r="D67">
        <v>1.049560513846254</v>
      </c>
      <c r="E67">
        <v>17.8134673331027</v>
      </c>
      <c r="F67">
        <v>0.7910266726426749</v>
      </c>
      <c r="G67">
        <v>16.534680379175828</v>
      </c>
      <c r="H67">
        <v>0.65424869973436561</v>
      </c>
      <c r="I67">
        <v>5.6362291364704351</v>
      </c>
      <c r="J67">
        <v>0.44070331781002381</v>
      </c>
      <c r="K67">
        <v>2.6608315201176129</v>
      </c>
      <c r="L67">
        <v>0.28459796553379879</v>
      </c>
    </row>
  </sheetData>
  <phoneticPr fontId="0" type="noConversion"/>
  <pageMargins left="0.75" right="0.75" top="1" bottom="1" header="0.5" footer="0.5"/>
  <headerFooter alignWithMargins="0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7"/>
  <sheetViews>
    <sheetView workbookViewId="0"/>
  </sheetViews>
  <sheetFormatPr defaultRowHeight="12.75" x14ac:dyDescent="0.2"/>
  <sheetData>
    <row r="2" spans="2:12" x14ac:dyDescent="0.2">
      <c r="C2" t="s">
        <v>66</v>
      </c>
      <c r="D2" t="s">
        <v>67</v>
      </c>
      <c r="E2" t="s">
        <v>68</v>
      </c>
      <c r="F2" t="s">
        <v>69</v>
      </c>
      <c r="G2" t="s">
        <v>70</v>
      </c>
      <c r="H2" t="s">
        <v>71</v>
      </c>
      <c r="I2" t="s">
        <v>111</v>
      </c>
      <c r="J2" t="s">
        <v>112</v>
      </c>
      <c r="K2" t="s">
        <v>113</v>
      </c>
      <c r="L2" t="s">
        <v>114</v>
      </c>
    </row>
    <row r="3" spans="2:12" x14ac:dyDescent="0.2">
      <c r="B3" t="s">
        <v>0</v>
      </c>
      <c r="C3">
        <v>3.2351090996962242</v>
      </c>
      <c r="D3">
        <v>0.47142477929552967</v>
      </c>
      <c r="E3">
        <v>4.6054429585553507</v>
      </c>
      <c r="F3">
        <v>0.58375583127185904</v>
      </c>
      <c r="G3">
        <v>8.0434169795721218</v>
      </c>
      <c r="H3">
        <v>0.53248870353128486</v>
      </c>
      <c r="I3">
        <v>22.858091339600541</v>
      </c>
      <c r="J3">
        <v>0.96555383972637265</v>
      </c>
      <c r="K3">
        <v>61.257939622575762</v>
      </c>
      <c r="L3">
        <v>1.1206117354232419</v>
      </c>
    </row>
    <row r="4" spans="2:12" x14ac:dyDescent="0.2">
      <c r="B4" t="s">
        <v>1</v>
      </c>
      <c r="C4">
        <v>7.3430835109152746</v>
      </c>
      <c r="D4">
        <v>0.49518546353447529</v>
      </c>
      <c r="E4">
        <v>7.8901005277170544</v>
      </c>
      <c r="F4">
        <v>0.39305461667713421</v>
      </c>
      <c r="G4">
        <v>8.9231292103896394</v>
      </c>
      <c r="H4">
        <v>0.40676654023030939</v>
      </c>
      <c r="I4">
        <v>19.60399560513936</v>
      </c>
      <c r="J4">
        <v>0.61655356503855174</v>
      </c>
      <c r="K4">
        <v>56.239691145838677</v>
      </c>
      <c r="L4">
        <v>0.95519166555717605</v>
      </c>
    </row>
    <row r="5" spans="2:12" x14ac:dyDescent="0.2">
      <c r="B5" t="s">
        <v>2</v>
      </c>
      <c r="C5">
        <v>15.13037830091991</v>
      </c>
      <c r="D5">
        <v>0.90680355328181395</v>
      </c>
      <c r="E5">
        <v>16.545630562667469</v>
      </c>
      <c r="F5">
        <v>0.76678759971646115</v>
      </c>
      <c r="G5">
        <v>16.71960927535244</v>
      </c>
      <c r="H5">
        <v>0.68623949789492356</v>
      </c>
      <c r="I5">
        <v>20.19310621620923</v>
      </c>
      <c r="J5">
        <v>0.78598641320594642</v>
      </c>
      <c r="K5">
        <v>31.411275644850949</v>
      </c>
      <c r="L5">
        <v>1.2328414424325398</v>
      </c>
    </row>
    <row r="6" spans="2:12" x14ac:dyDescent="0.2">
      <c r="B6" t="s">
        <v>3</v>
      </c>
      <c r="C6">
        <v>5.5344093041725202</v>
      </c>
      <c r="D6">
        <v>0.31587250010460116</v>
      </c>
      <c r="E6">
        <v>7.4044370078101691</v>
      </c>
      <c r="F6">
        <v>0.3045082766931505</v>
      </c>
      <c r="G6">
        <v>12.522697128387909</v>
      </c>
      <c r="H6">
        <v>0.37222899799525705</v>
      </c>
      <c r="I6">
        <v>22.602880435965339</v>
      </c>
      <c r="J6">
        <v>0.50019516556961108</v>
      </c>
      <c r="K6">
        <v>51.935576123664063</v>
      </c>
      <c r="L6">
        <v>0.62781467385128786</v>
      </c>
    </row>
    <row r="7" spans="2:12" x14ac:dyDescent="0.2">
      <c r="B7" t="s">
        <v>4</v>
      </c>
      <c r="C7">
        <v>61.816973774885788</v>
      </c>
      <c r="D7">
        <v>1.3364082061158651</v>
      </c>
      <c r="E7">
        <v>16.490805375719251</v>
      </c>
      <c r="F7">
        <v>0.69656478283323087</v>
      </c>
      <c r="G7">
        <v>9.6219419153761496</v>
      </c>
      <c r="H7">
        <v>0.52505853239362199</v>
      </c>
      <c r="I7">
        <v>5.0182654653060581</v>
      </c>
      <c r="J7">
        <v>0.40401809736356814</v>
      </c>
      <c r="K7">
        <v>7.0520134687127731</v>
      </c>
      <c r="L7">
        <v>0.53599289433723674</v>
      </c>
    </row>
    <row r="8" spans="2:12" x14ac:dyDescent="0.2">
      <c r="B8" t="s">
        <v>5</v>
      </c>
      <c r="C8">
        <v>4.145294353699561</v>
      </c>
      <c r="D8">
        <v>0.28860574315809512</v>
      </c>
      <c r="E8">
        <v>2.9378312543348271</v>
      </c>
      <c r="F8">
        <v>0.23338831766368354</v>
      </c>
      <c r="G8">
        <v>6.2301385607926498</v>
      </c>
      <c r="H8">
        <v>0.32825686506058255</v>
      </c>
      <c r="I8">
        <v>14.425446940999301</v>
      </c>
      <c r="J8">
        <v>0.56130569546453368</v>
      </c>
      <c r="K8">
        <v>72.261288890173645</v>
      </c>
      <c r="L8">
        <v>0.77805304929932806</v>
      </c>
    </row>
    <row r="9" spans="2:12" x14ac:dyDescent="0.2">
      <c r="B9" t="s">
        <v>6</v>
      </c>
      <c r="C9">
        <v>9.3469051108780992</v>
      </c>
      <c r="D9">
        <v>0.50418628739004656</v>
      </c>
      <c r="E9">
        <v>8.9771464437975101</v>
      </c>
      <c r="F9">
        <v>0.71856181589251145</v>
      </c>
      <c r="G9">
        <v>11.331866006334369</v>
      </c>
      <c r="H9">
        <v>0.61370757635283013</v>
      </c>
      <c r="I9">
        <v>18.366117710262241</v>
      </c>
      <c r="J9">
        <v>0.7961543253863953</v>
      </c>
      <c r="K9">
        <v>51.977964728727777</v>
      </c>
      <c r="L9">
        <v>1.2665234527612794</v>
      </c>
    </row>
    <row r="10" spans="2:12" x14ac:dyDescent="0.2">
      <c r="B10" t="s">
        <v>7</v>
      </c>
      <c r="C10">
        <v>15.343255844859639</v>
      </c>
      <c r="D10">
        <v>0.68102927717494921</v>
      </c>
      <c r="E10">
        <v>17.932204070172752</v>
      </c>
      <c r="F10">
        <v>0.5765039562428026</v>
      </c>
      <c r="G10">
        <v>22.483844409087251</v>
      </c>
      <c r="H10">
        <v>0.63086828764653047</v>
      </c>
      <c r="I10">
        <v>24.0894197937588</v>
      </c>
      <c r="J10">
        <v>0.56032432785650266</v>
      </c>
      <c r="K10">
        <v>20.151275882121549</v>
      </c>
      <c r="L10">
        <v>0.6925469736055907</v>
      </c>
    </row>
    <row r="11" spans="2:12" x14ac:dyDescent="0.2">
      <c r="B11" t="s">
        <v>8</v>
      </c>
      <c r="C11">
        <v>3.2765966044129669</v>
      </c>
      <c r="D11">
        <v>0.2278762385845757</v>
      </c>
      <c r="E11">
        <v>3.8012836994486792</v>
      </c>
      <c r="F11">
        <v>0.2534732348500372</v>
      </c>
      <c r="G11">
        <v>9.377380116418637</v>
      </c>
      <c r="H11">
        <v>0.3964648057058715</v>
      </c>
      <c r="I11">
        <v>21.02386086313107</v>
      </c>
      <c r="J11">
        <v>0.5016648627318574</v>
      </c>
      <c r="K11">
        <v>62.520878716588662</v>
      </c>
      <c r="L11">
        <v>0.77675504359541536</v>
      </c>
    </row>
    <row r="12" spans="2:12" x14ac:dyDescent="0.2">
      <c r="B12" t="s">
        <v>9</v>
      </c>
      <c r="C12">
        <v>53.438264164346528</v>
      </c>
      <c r="D12">
        <v>1.2717768053027725</v>
      </c>
      <c r="E12">
        <v>9.0503204647151634</v>
      </c>
      <c r="F12">
        <v>0.6322526352825304</v>
      </c>
      <c r="G12">
        <v>6.8557915538389</v>
      </c>
      <c r="H12">
        <v>0.47619159952615481</v>
      </c>
      <c r="I12">
        <v>7.3812389125508604</v>
      </c>
      <c r="J12">
        <v>0.43445715222634529</v>
      </c>
      <c r="K12">
        <v>23.274384904548551</v>
      </c>
      <c r="L12">
        <v>0.92997727501104133</v>
      </c>
    </row>
    <row r="13" spans="2:12" x14ac:dyDescent="0.2">
      <c r="B13" t="s">
        <v>10</v>
      </c>
      <c r="C13">
        <v>4.3654879904217427</v>
      </c>
      <c r="D13">
        <v>0.41803527611637592</v>
      </c>
      <c r="E13">
        <v>8.7636621014698637</v>
      </c>
      <c r="F13">
        <v>0.51441146695638551</v>
      </c>
      <c r="G13">
        <v>18.416079114141461</v>
      </c>
      <c r="H13">
        <v>0.80721692063495143</v>
      </c>
      <c r="I13">
        <v>31.40717615545088</v>
      </c>
      <c r="J13">
        <v>0.88561042007295354</v>
      </c>
      <c r="K13">
        <v>37.047594638516053</v>
      </c>
      <c r="L13">
        <v>1.1730054751921561</v>
      </c>
    </row>
    <row r="14" spans="2:12" x14ac:dyDescent="0.2">
      <c r="B14" t="s">
        <v>11</v>
      </c>
      <c r="C14">
        <v>4.9594348683104057</v>
      </c>
      <c r="D14">
        <v>0.3947055484411584</v>
      </c>
      <c r="E14">
        <v>13.033937386555619</v>
      </c>
      <c r="F14">
        <v>0.73120588108099849</v>
      </c>
      <c r="G14">
        <v>18.87842864387979</v>
      </c>
      <c r="H14">
        <v>0.72115730389580712</v>
      </c>
      <c r="I14">
        <v>33.564125053945297</v>
      </c>
      <c r="J14">
        <v>1.0295802872458453</v>
      </c>
      <c r="K14">
        <v>29.564074047308889</v>
      </c>
      <c r="L14">
        <v>1.1699924241717652</v>
      </c>
    </row>
    <row r="15" spans="2:12" x14ac:dyDescent="0.2">
      <c r="B15" t="s">
        <v>12</v>
      </c>
      <c r="C15">
        <v>11.988610663911819</v>
      </c>
      <c r="D15">
        <v>0.757276119069619</v>
      </c>
      <c r="E15">
        <v>14.67424953661283</v>
      </c>
      <c r="F15">
        <v>0.88898810085781677</v>
      </c>
      <c r="G15">
        <v>19.584418450649022</v>
      </c>
      <c r="H15">
        <v>0.8633742748288521</v>
      </c>
      <c r="I15">
        <v>20.841558807338011</v>
      </c>
      <c r="J15">
        <v>0.92611220695139262</v>
      </c>
      <c r="K15">
        <v>32.911162541488324</v>
      </c>
      <c r="L15">
        <v>1.1143651705704587</v>
      </c>
    </row>
    <row r="16" spans="2:12" x14ac:dyDescent="0.2">
      <c r="B16" t="s">
        <v>13</v>
      </c>
      <c r="C16">
        <v>8.5717520985728957</v>
      </c>
      <c r="D16">
        <v>0.67158820247740902</v>
      </c>
      <c r="E16">
        <v>11.02655617718206</v>
      </c>
      <c r="F16">
        <v>0.69347031390119429</v>
      </c>
      <c r="G16">
        <v>19.166538513545898</v>
      </c>
      <c r="H16">
        <v>0.94677270911150957</v>
      </c>
      <c r="I16">
        <v>22.756560131785982</v>
      </c>
      <c r="J16">
        <v>1.0215375873314656</v>
      </c>
      <c r="K16">
        <v>38.478593078913192</v>
      </c>
      <c r="L16">
        <v>1.0194184297045716</v>
      </c>
    </row>
    <row r="17" spans="2:12" x14ac:dyDescent="0.2">
      <c r="B17" t="s">
        <v>14</v>
      </c>
      <c r="C17">
        <v>75.439278760182276</v>
      </c>
      <c r="D17">
        <v>0.90274594549879872</v>
      </c>
      <c r="E17">
        <v>11.751799093343701</v>
      </c>
      <c r="F17">
        <v>0.67033846853234214</v>
      </c>
      <c r="G17">
        <v>6.3343607487596723</v>
      </c>
      <c r="H17">
        <v>0.47565587431091511</v>
      </c>
      <c r="I17">
        <v>2.0549535487421071</v>
      </c>
      <c r="J17">
        <v>0.26723290832043001</v>
      </c>
      <c r="K17">
        <v>4.4196078489722463</v>
      </c>
      <c r="L17">
        <v>0.4621616499114502</v>
      </c>
    </row>
    <row r="18" spans="2:12" x14ac:dyDescent="0.2">
      <c r="B18" t="s">
        <v>15</v>
      </c>
      <c r="C18">
        <v>29.229337071121879</v>
      </c>
      <c r="D18">
        <v>1.2001651639674478</v>
      </c>
      <c r="E18">
        <v>16.957233940115991</v>
      </c>
      <c r="F18">
        <v>0.84200982731741358</v>
      </c>
      <c r="G18">
        <v>15.64779703378794</v>
      </c>
      <c r="H18">
        <v>0.75835273109388779</v>
      </c>
      <c r="I18">
        <v>15.612611459766351</v>
      </c>
      <c r="J18">
        <v>0.86241427175370677</v>
      </c>
      <c r="K18">
        <v>22.553020495207839</v>
      </c>
      <c r="L18">
        <v>1.0167205242010133</v>
      </c>
    </row>
    <row r="19" spans="2:12" x14ac:dyDescent="0.2">
      <c r="B19" t="s">
        <v>16</v>
      </c>
      <c r="C19">
        <v>4.7324290026358131</v>
      </c>
      <c r="D19">
        <v>0.35263352679690041</v>
      </c>
      <c r="E19">
        <v>6.8524710128071309</v>
      </c>
      <c r="F19">
        <v>0.3885186774556002</v>
      </c>
      <c r="G19">
        <v>13.56301282241132</v>
      </c>
      <c r="H19">
        <v>0.45708695236082914</v>
      </c>
      <c r="I19">
        <v>19.991600630354689</v>
      </c>
      <c r="J19">
        <v>0.44815654516811054</v>
      </c>
      <c r="K19">
        <v>54.860486531791047</v>
      </c>
      <c r="L19">
        <v>0.6813308173527729</v>
      </c>
    </row>
    <row r="20" spans="2:12" x14ac:dyDescent="0.2">
      <c r="B20" t="s">
        <v>17</v>
      </c>
      <c r="C20">
        <v>1.407996403112924</v>
      </c>
      <c r="D20">
        <v>0.21517926909794888</v>
      </c>
      <c r="E20">
        <v>1.6685816273550389</v>
      </c>
      <c r="F20">
        <v>0.29595389834958419</v>
      </c>
      <c r="G20">
        <v>5.9866083187993206</v>
      </c>
      <c r="H20">
        <v>0.46134301905776304</v>
      </c>
      <c r="I20">
        <v>19.860624565194481</v>
      </c>
      <c r="J20">
        <v>0.77609731521711023</v>
      </c>
      <c r="K20">
        <v>71.07618908553826</v>
      </c>
      <c r="L20">
        <v>0.90251444837853445</v>
      </c>
    </row>
    <row r="21" spans="2:12" x14ac:dyDescent="0.2">
      <c r="B21" t="s">
        <v>18</v>
      </c>
      <c r="C21">
        <v>8.00122482590705</v>
      </c>
      <c r="D21">
        <v>0.49826394112179312</v>
      </c>
      <c r="E21">
        <v>7.0215787237326479</v>
      </c>
      <c r="F21">
        <v>0.37294043800315912</v>
      </c>
      <c r="G21">
        <v>11.7485750913015</v>
      </c>
      <c r="H21">
        <v>0.54325900703687735</v>
      </c>
      <c r="I21">
        <v>18.990679039722458</v>
      </c>
      <c r="J21">
        <v>0.60982699683336072</v>
      </c>
      <c r="K21">
        <v>54.237942319336341</v>
      </c>
      <c r="L21">
        <v>0.92924610307140021</v>
      </c>
    </row>
    <row r="22" spans="2:12" x14ac:dyDescent="0.2">
      <c r="B22" t="s">
        <v>19</v>
      </c>
      <c r="C22">
        <v>4.3474773171690799</v>
      </c>
      <c r="D22">
        <v>0.45531508400425469</v>
      </c>
      <c r="E22">
        <v>4.2950335330356024</v>
      </c>
      <c r="F22">
        <v>0.41971110217402396</v>
      </c>
      <c r="G22">
        <v>7.5652566126660741</v>
      </c>
      <c r="H22">
        <v>0.56934368445701333</v>
      </c>
      <c r="I22">
        <v>18.468251857769271</v>
      </c>
      <c r="J22">
        <v>0.75442818144538459</v>
      </c>
      <c r="K22">
        <v>65.323980679359963</v>
      </c>
      <c r="L22">
        <v>0.99322729501889795</v>
      </c>
    </row>
    <row r="23" spans="2:12" x14ac:dyDescent="0.2">
      <c r="B23" t="s">
        <v>20</v>
      </c>
      <c r="C23">
        <v>5.757631602616323</v>
      </c>
      <c r="D23">
        <v>0.33927663025869415</v>
      </c>
      <c r="E23">
        <v>6.6654328011241191</v>
      </c>
      <c r="F23">
        <v>0.47098697868136924</v>
      </c>
      <c r="G23">
        <v>10.8133740803344</v>
      </c>
      <c r="H23">
        <v>0.70627686734858885</v>
      </c>
      <c r="I23">
        <v>25.00742910071763</v>
      </c>
      <c r="J23">
        <v>0.91174182761722389</v>
      </c>
      <c r="K23">
        <v>51.756132415207553</v>
      </c>
      <c r="L23">
        <v>1.1459078803746054</v>
      </c>
    </row>
    <row r="24" spans="2:12" x14ac:dyDescent="0.2">
      <c r="B24" t="s">
        <v>21</v>
      </c>
      <c r="C24">
        <v>6.0923318525036692</v>
      </c>
      <c r="D24">
        <v>0.4925375333380449</v>
      </c>
      <c r="E24">
        <v>7.4042717742309572</v>
      </c>
      <c r="F24">
        <v>0.62036196864367465</v>
      </c>
      <c r="G24">
        <v>10.64565573008116</v>
      </c>
      <c r="H24">
        <v>0.66048273744263253</v>
      </c>
      <c r="I24">
        <v>19.21477871931631</v>
      </c>
      <c r="J24">
        <v>0.63904596292411076</v>
      </c>
      <c r="K24">
        <v>56.642961923867922</v>
      </c>
      <c r="L24">
        <v>1.1513702498170078</v>
      </c>
    </row>
    <row r="25" spans="2:12" x14ac:dyDescent="0.2">
      <c r="B25" t="s">
        <v>22</v>
      </c>
      <c r="C25">
        <v>0.56124222421956915</v>
      </c>
      <c r="D25">
        <v>0.14708630767025696</v>
      </c>
      <c r="E25">
        <v>2.041765507745855</v>
      </c>
      <c r="F25">
        <v>0.23290424740156673</v>
      </c>
      <c r="G25">
        <v>7.9476210840289356</v>
      </c>
      <c r="H25">
        <v>0.58181741218048466</v>
      </c>
      <c r="I25">
        <v>20.24747641497278</v>
      </c>
      <c r="J25">
        <v>0.74126505259761222</v>
      </c>
      <c r="K25">
        <v>69.201894769032862</v>
      </c>
      <c r="L25">
        <v>0.95102243357791527</v>
      </c>
    </row>
    <row r="26" spans="2:12" x14ac:dyDescent="0.2">
      <c r="B26" t="s">
        <v>23</v>
      </c>
      <c r="C26">
        <v>7.0313058674728284</v>
      </c>
      <c r="D26">
        <v>0.44033785978412332</v>
      </c>
      <c r="E26">
        <v>6.4395759011453064</v>
      </c>
      <c r="F26">
        <v>0.527772989120319</v>
      </c>
      <c r="G26">
        <v>11.04040299358982</v>
      </c>
      <c r="H26">
        <v>0.61338862868240029</v>
      </c>
      <c r="I26">
        <v>18.342447977082571</v>
      </c>
      <c r="J26">
        <v>0.77227491465575815</v>
      </c>
      <c r="K26">
        <v>57.146267260709472</v>
      </c>
      <c r="L26">
        <v>1.2218463943048961</v>
      </c>
    </row>
    <row r="27" spans="2:12" x14ac:dyDescent="0.2">
      <c r="B27" t="s">
        <v>24</v>
      </c>
      <c r="C27">
        <v>1.9716935781601179</v>
      </c>
      <c r="D27">
        <v>0.36723181955164003</v>
      </c>
      <c r="E27">
        <v>2.6589971195441522</v>
      </c>
      <c r="F27">
        <v>0.42430501293276229</v>
      </c>
      <c r="G27">
        <v>6.5238748976377314</v>
      </c>
      <c r="H27">
        <v>0.49155200587026165</v>
      </c>
      <c r="I27">
        <v>19.099653086358739</v>
      </c>
      <c r="J27">
        <v>0.93719550437911858</v>
      </c>
      <c r="K27">
        <v>69.745781318299251</v>
      </c>
      <c r="L27">
        <v>1.1090641147272018</v>
      </c>
    </row>
    <row r="28" spans="2:12" x14ac:dyDescent="0.2">
      <c r="B28" t="s">
        <v>25</v>
      </c>
      <c r="C28">
        <v>38.25762449706577</v>
      </c>
      <c r="D28">
        <v>1.1990761222877084</v>
      </c>
      <c r="E28">
        <v>21.692408173716249</v>
      </c>
      <c r="F28">
        <v>0.75020565302300557</v>
      </c>
      <c r="G28">
        <v>17.360336371201068</v>
      </c>
      <c r="H28">
        <v>0.66707032182008152</v>
      </c>
      <c r="I28">
        <v>17.061119977607969</v>
      </c>
      <c r="J28">
        <v>0.76797854008330035</v>
      </c>
      <c r="K28">
        <v>5.6285109804089508</v>
      </c>
      <c r="L28">
        <v>0.52991544265539448</v>
      </c>
    </row>
    <row r="29" spans="2:12" x14ac:dyDescent="0.2">
      <c r="B29" t="s">
        <v>26</v>
      </c>
      <c r="C29">
        <v>36.888314540289102</v>
      </c>
      <c r="D29">
        <v>1.0298654155619105</v>
      </c>
      <c r="E29">
        <v>15.59448647950688</v>
      </c>
      <c r="F29">
        <v>0.72713204835533707</v>
      </c>
      <c r="G29">
        <v>13.68797949452731</v>
      </c>
      <c r="H29">
        <v>0.54848439016307737</v>
      </c>
      <c r="I29">
        <v>13.730594452753831</v>
      </c>
      <c r="J29">
        <v>0.68860605266375641</v>
      </c>
      <c r="K29">
        <v>20.098625032922889</v>
      </c>
      <c r="L29">
        <v>0.9059033351331568</v>
      </c>
    </row>
    <row r="30" spans="2:12" x14ac:dyDescent="0.2">
      <c r="B30" t="s">
        <v>27</v>
      </c>
      <c r="C30">
        <v>24.00817820697165</v>
      </c>
      <c r="D30">
        <v>0.81325222835774202</v>
      </c>
      <c r="E30">
        <v>8.2325471662985752</v>
      </c>
      <c r="F30">
        <v>0.6151369570674704</v>
      </c>
      <c r="G30">
        <v>11.464886660618459</v>
      </c>
      <c r="H30">
        <v>0.74391167852758211</v>
      </c>
      <c r="I30">
        <v>16.37827516176343</v>
      </c>
      <c r="J30">
        <v>0.7687597309851596</v>
      </c>
      <c r="K30">
        <v>39.91611280434789</v>
      </c>
      <c r="L30">
        <v>0.88140797058331222</v>
      </c>
    </row>
    <row r="31" spans="2:12" x14ac:dyDescent="0.2">
      <c r="B31" t="s">
        <v>28</v>
      </c>
      <c r="C31">
        <v>12.47649615432741</v>
      </c>
      <c r="D31">
        <v>0.80982615239865652</v>
      </c>
      <c r="E31">
        <v>7.0669372262977204</v>
      </c>
      <c r="F31">
        <v>0.50903325398333432</v>
      </c>
      <c r="G31">
        <v>13.994191804475401</v>
      </c>
      <c r="H31">
        <v>0.65466369874869423</v>
      </c>
      <c r="I31">
        <v>16.766923030449071</v>
      </c>
      <c r="J31">
        <v>0.62504452543020805</v>
      </c>
      <c r="K31">
        <v>49.695451784450398</v>
      </c>
      <c r="L31">
        <v>1.3838224421588756</v>
      </c>
    </row>
    <row r="32" spans="2:12" x14ac:dyDescent="0.2">
      <c r="B32" t="s">
        <v>29</v>
      </c>
      <c r="C32">
        <v>4.301680051180333</v>
      </c>
      <c r="D32">
        <v>0.22179944554591821</v>
      </c>
      <c r="E32">
        <v>5.0766829001616207</v>
      </c>
      <c r="F32">
        <v>0.22624785962605534</v>
      </c>
      <c r="G32">
        <v>9.4867969470733051</v>
      </c>
      <c r="H32">
        <v>0.37313903684747091</v>
      </c>
      <c r="I32">
        <v>20.13310091818386</v>
      </c>
      <c r="J32">
        <v>0.3892575580225402</v>
      </c>
      <c r="K32">
        <v>61.001739183400893</v>
      </c>
      <c r="L32">
        <v>0.70968054787500578</v>
      </c>
    </row>
    <row r="33" spans="2:12" x14ac:dyDescent="0.2">
      <c r="B33" t="s">
        <v>30</v>
      </c>
      <c r="C33">
        <v>11.01418823860476</v>
      </c>
      <c r="D33">
        <v>0.45794606243565988</v>
      </c>
      <c r="E33">
        <v>9.3324764960558255</v>
      </c>
      <c r="F33">
        <v>0.54981710204284118</v>
      </c>
      <c r="G33">
        <v>10.733796344785601</v>
      </c>
      <c r="H33">
        <v>0.57316888208810202</v>
      </c>
      <c r="I33">
        <v>19.888603543192911</v>
      </c>
      <c r="J33">
        <v>0.64387517908827041</v>
      </c>
      <c r="K33">
        <v>49.030935377360912</v>
      </c>
      <c r="L33">
        <v>0.90725388761247039</v>
      </c>
    </row>
    <row r="34" spans="2:12" x14ac:dyDescent="0.2">
      <c r="B34" t="s">
        <v>31</v>
      </c>
      <c r="C34">
        <v>6.471238415986182</v>
      </c>
      <c r="D34">
        <v>0.4433901636538618</v>
      </c>
      <c r="E34">
        <v>3.8228423637211928</v>
      </c>
      <c r="F34">
        <v>0.35003214067769428</v>
      </c>
      <c r="G34">
        <v>7.905187743142668</v>
      </c>
      <c r="H34">
        <v>0.52017723043717745</v>
      </c>
      <c r="I34">
        <v>17.643128825000609</v>
      </c>
      <c r="J34">
        <v>0.62555574029787575</v>
      </c>
      <c r="K34">
        <v>64.15760265214935</v>
      </c>
      <c r="L34">
        <v>1.1973477714070875</v>
      </c>
    </row>
    <row r="35" spans="2:12" x14ac:dyDescent="0.2">
      <c r="B35" t="s">
        <v>32</v>
      </c>
      <c r="C35">
        <v>3.4759634819232632</v>
      </c>
      <c r="D35">
        <v>0.30563194178690256</v>
      </c>
      <c r="E35">
        <v>5.6732235338608898</v>
      </c>
      <c r="F35">
        <v>0.5297498658688754</v>
      </c>
      <c r="G35">
        <v>8.0228463782942452</v>
      </c>
      <c r="H35">
        <v>0.48993756091751911</v>
      </c>
      <c r="I35">
        <v>25.673756456202629</v>
      </c>
      <c r="J35">
        <v>0.98232326241801449</v>
      </c>
      <c r="K35">
        <v>57.154210149718978</v>
      </c>
      <c r="L35">
        <v>1.3236164730981068</v>
      </c>
    </row>
    <row r="36" spans="2:12" x14ac:dyDescent="0.2">
      <c r="B36" t="s">
        <v>33</v>
      </c>
      <c r="C36">
        <v>5.8432951658530161</v>
      </c>
      <c r="D36">
        <v>0.51516462505289373</v>
      </c>
      <c r="E36">
        <v>7.4446073074180203</v>
      </c>
      <c r="F36">
        <v>0.51193780936706434</v>
      </c>
      <c r="G36">
        <v>13.43706086770657</v>
      </c>
      <c r="H36">
        <v>0.65291091997100703</v>
      </c>
      <c r="I36">
        <v>17.78504239794341</v>
      </c>
      <c r="J36">
        <v>0.73778172148585641</v>
      </c>
      <c r="K36">
        <v>55.489994261078976</v>
      </c>
      <c r="L36">
        <v>1.5154582829807968</v>
      </c>
    </row>
    <row r="37" spans="2:12" x14ac:dyDescent="0.2">
      <c r="B37" t="s">
        <v>34</v>
      </c>
      <c r="C37">
        <v>67.745532705772177</v>
      </c>
      <c r="D37">
        <v>3.0602609442151651</v>
      </c>
      <c r="E37">
        <v>11.702572906099929</v>
      </c>
      <c r="F37">
        <v>2.4253524405259879</v>
      </c>
      <c r="G37">
        <v>7.9295447935361709</v>
      </c>
      <c r="H37">
        <v>1.9505776372134915</v>
      </c>
      <c r="I37">
        <v>3.8197050415339548</v>
      </c>
      <c r="J37">
        <v>1.3603514921261386</v>
      </c>
      <c r="K37">
        <v>8.8026445530577675</v>
      </c>
      <c r="L37">
        <v>1.7954162724822063</v>
      </c>
    </row>
    <row r="38" spans="2:12" x14ac:dyDescent="0.2">
      <c r="B38" t="s">
        <v>35</v>
      </c>
      <c r="C38">
        <v>3.3610969126416741</v>
      </c>
      <c r="D38">
        <v>0.38744443637046055</v>
      </c>
      <c r="E38">
        <v>3.9357578272104461</v>
      </c>
      <c r="F38">
        <v>0.41228090216868202</v>
      </c>
      <c r="G38">
        <v>6.8775832013317411</v>
      </c>
      <c r="H38">
        <v>0.5696237661628083</v>
      </c>
      <c r="I38">
        <v>14.4477454673052</v>
      </c>
      <c r="J38">
        <v>0.73017324547654738</v>
      </c>
      <c r="K38">
        <v>71.37781659151095</v>
      </c>
      <c r="L38">
        <v>1.0945963613028573</v>
      </c>
    </row>
    <row r="39" spans="2:12" x14ac:dyDescent="0.2">
      <c r="B39" t="s">
        <v>36</v>
      </c>
      <c r="C39">
        <v>25.03887644788367</v>
      </c>
      <c r="D39">
        <v>0.76156831454829033</v>
      </c>
      <c r="E39">
        <v>11.415343740727209</v>
      </c>
      <c r="F39">
        <v>0.5114003827724759</v>
      </c>
      <c r="G39">
        <v>14.89109984044698</v>
      </c>
      <c r="H39">
        <v>0.68364248102716385</v>
      </c>
      <c r="I39">
        <v>16.991284270769778</v>
      </c>
      <c r="J39">
        <v>0.71419305423669976</v>
      </c>
      <c r="K39">
        <v>31.663395700172341</v>
      </c>
      <c r="L39">
        <v>0.82140916714524936</v>
      </c>
    </row>
    <row r="40" spans="2:12" x14ac:dyDescent="0.2">
      <c r="B40" t="s">
        <v>37</v>
      </c>
      <c r="C40">
        <v>2.177880454304459</v>
      </c>
      <c r="D40">
        <v>0.28852821924180438</v>
      </c>
      <c r="E40">
        <v>2.5113230772799731</v>
      </c>
      <c r="F40">
        <v>0.34606087233962401</v>
      </c>
      <c r="G40">
        <v>4.1702274301636439</v>
      </c>
      <c r="H40">
        <v>0.47373822235726665</v>
      </c>
      <c r="I40">
        <v>14.450322999474141</v>
      </c>
      <c r="J40">
        <v>0.76387014687327981</v>
      </c>
      <c r="K40">
        <v>76.690246038777786</v>
      </c>
      <c r="L40">
        <v>0.93683460744660396</v>
      </c>
    </row>
    <row r="41" spans="2:12" x14ac:dyDescent="0.2">
      <c r="B41" t="s">
        <v>38</v>
      </c>
      <c r="C41">
        <v>1.6277208206795599</v>
      </c>
      <c r="D41">
        <v>0.20960065587208476</v>
      </c>
      <c r="E41">
        <v>2.6197804296759379</v>
      </c>
      <c r="F41">
        <v>0.23954055673816538</v>
      </c>
      <c r="G41">
        <v>8.4849311170889639</v>
      </c>
      <c r="H41">
        <v>0.41822031514855307</v>
      </c>
      <c r="I41">
        <v>22.96928009914151</v>
      </c>
      <c r="J41">
        <v>0.69210588337870826</v>
      </c>
      <c r="K41">
        <v>64.298287533414026</v>
      </c>
      <c r="L41">
        <v>0.78870970970758547</v>
      </c>
    </row>
    <row r="42" spans="2:12" x14ac:dyDescent="0.2">
      <c r="B42" t="s">
        <v>39</v>
      </c>
      <c r="C42">
        <v>5.0437021360258001</v>
      </c>
      <c r="D42">
        <v>0.20800714219531757</v>
      </c>
      <c r="E42">
        <v>10.55140235531376</v>
      </c>
      <c r="F42">
        <v>0.31195226149923555</v>
      </c>
      <c r="G42">
        <v>14.7109302445265</v>
      </c>
      <c r="H42">
        <v>0.33948600884375069</v>
      </c>
      <c r="I42">
        <v>26.335533614968458</v>
      </c>
      <c r="J42">
        <v>0.41840178926906779</v>
      </c>
      <c r="K42">
        <v>43.358431649165503</v>
      </c>
      <c r="L42">
        <v>0.51251638953971235</v>
      </c>
    </row>
    <row r="43" spans="2:12" x14ac:dyDescent="0.2">
      <c r="B43" t="s">
        <v>40</v>
      </c>
      <c r="C43">
        <v>8.3155347363867644</v>
      </c>
      <c r="D43">
        <v>0.50049836623970656</v>
      </c>
      <c r="E43">
        <v>11.403921308469601</v>
      </c>
      <c r="F43">
        <v>0.5811264440041678</v>
      </c>
      <c r="G43">
        <v>15.253624752124059</v>
      </c>
      <c r="H43">
        <v>0.65189577825957012</v>
      </c>
      <c r="I43">
        <v>24.63224545162424</v>
      </c>
      <c r="J43">
        <v>0.76443985746624055</v>
      </c>
      <c r="K43">
        <v>40.394673751395317</v>
      </c>
      <c r="L43">
        <v>0.88695800170380124</v>
      </c>
    </row>
    <row r="44" spans="2:12" x14ac:dyDescent="0.2">
      <c r="B44" t="s">
        <v>41</v>
      </c>
      <c r="C44">
        <v>6.457145231253218</v>
      </c>
      <c r="D44">
        <v>0.54686262318998091</v>
      </c>
      <c r="E44">
        <v>9.6708019150449438</v>
      </c>
      <c r="F44">
        <v>0.63142220805703009</v>
      </c>
      <c r="G44">
        <v>14.58128391238489</v>
      </c>
      <c r="H44">
        <v>0.63294852788465406</v>
      </c>
      <c r="I44">
        <v>34.095426467957509</v>
      </c>
      <c r="J44">
        <v>1.116959306853043</v>
      </c>
      <c r="K44">
        <v>35.195342473359453</v>
      </c>
      <c r="L44">
        <v>1.2048664823511468</v>
      </c>
    </row>
    <row r="45" spans="2:12" x14ac:dyDescent="0.2">
      <c r="B45" t="s">
        <v>42</v>
      </c>
      <c r="C45">
        <v>57.507364060844267</v>
      </c>
      <c r="D45">
        <v>1.1080636503896759</v>
      </c>
      <c r="E45">
        <v>13.11078250938599</v>
      </c>
      <c r="F45">
        <v>0.74521748517343633</v>
      </c>
      <c r="G45">
        <v>10.93599631581109</v>
      </c>
      <c r="H45">
        <v>0.58866951416030144</v>
      </c>
      <c r="I45">
        <v>8.429049015285635</v>
      </c>
      <c r="J45">
        <v>0.51540754170519532</v>
      </c>
      <c r="K45">
        <v>10.01680809867301</v>
      </c>
      <c r="L45">
        <v>0.66291250970023807</v>
      </c>
    </row>
    <row r="46" spans="2:12" x14ac:dyDescent="0.2">
      <c r="B46" t="s">
        <v>43</v>
      </c>
      <c r="C46">
        <v>0</v>
      </c>
      <c r="E46">
        <v>0</v>
      </c>
      <c r="G46">
        <v>0</v>
      </c>
      <c r="I46">
        <v>0</v>
      </c>
      <c r="K46">
        <v>0</v>
      </c>
    </row>
    <row r="47" spans="2:12" x14ac:dyDescent="0.2">
      <c r="B47" t="s">
        <v>44</v>
      </c>
      <c r="C47">
        <v>10.41296471543818</v>
      </c>
      <c r="D47">
        <v>0.79731747944418596</v>
      </c>
      <c r="E47">
        <v>9.7477712218138883</v>
      </c>
      <c r="F47">
        <v>0.58157044387776735</v>
      </c>
      <c r="G47">
        <v>16.254541529350188</v>
      </c>
      <c r="H47">
        <v>0.73594915867345145</v>
      </c>
      <c r="I47">
        <v>24.146118010914801</v>
      </c>
      <c r="J47">
        <v>0.72153824896893826</v>
      </c>
      <c r="K47">
        <v>39.438604522482947</v>
      </c>
      <c r="L47">
        <v>1.1089496623470645</v>
      </c>
    </row>
    <row r="48" spans="2:12" x14ac:dyDescent="0.2">
      <c r="B48" t="s">
        <v>45</v>
      </c>
      <c r="C48">
        <v>4.8618692505926902</v>
      </c>
      <c r="D48">
        <v>0.39797335953845747</v>
      </c>
      <c r="E48">
        <v>12.069530361468081</v>
      </c>
      <c r="F48">
        <v>0.61280021697387654</v>
      </c>
      <c r="G48">
        <v>14.93957085741811</v>
      </c>
      <c r="H48">
        <v>0.76325281082684082</v>
      </c>
      <c r="I48">
        <v>30.151985496981901</v>
      </c>
      <c r="J48">
        <v>0.78011808977059005</v>
      </c>
      <c r="K48">
        <v>37.977044033539222</v>
      </c>
      <c r="L48">
        <v>1.2364134985333595</v>
      </c>
    </row>
    <row r="49" spans="2:12" x14ac:dyDescent="0.2">
      <c r="B49" t="s">
        <v>46</v>
      </c>
      <c r="C49">
        <v>1.423023324664477</v>
      </c>
      <c r="D49">
        <v>0.22045965810745735</v>
      </c>
      <c r="E49">
        <v>2.8645655247676758</v>
      </c>
      <c r="F49">
        <v>0.36221110417484964</v>
      </c>
      <c r="G49">
        <v>6.7209309713915584</v>
      </c>
      <c r="H49">
        <v>0.50755120385810126</v>
      </c>
      <c r="I49">
        <v>16.84612772711986</v>
      </c>
      <c r="J49">
        <v>0.84292420851944061</v>
      </c>
      <c r="K49">
        <v>72.145352452056414</v>
      </c>
      <c r="L49">
        <v>1.0620157463713147</v>
      </c>
    </row>
    <row r="50" spans="2:12" x14ac:dyDescent="0.2">
      <c r="B50" t="s">
        <v>47</v>
      </c>
      <c r="C50">
        <v>2.2891414937155652</v>
      </c>
      <c r="D50">
        <v>0.29237185264874854</v>
      </c>
      <c r="E50">
        <v>4.2051172305605924</v>
      </c>
      <c r="F50">
        <v>0.3829398755421905</v>
      </c>
      <c r="G50">
        <v>10.215786620399181</v>
      </c>
      <c r="H50">
        <v>0.7168632541709643</v>
      </c>
      <c r="I50">
        <v>27.158190380440221</v>
      </c>
      <c r="J50">
        <v>0.91026447183435111</v>
      </c>
      <c r="K50">
        <v>56.131764274884453</v>
      </c>
      <c r="L50">
        <v>1.3280248138564401</v>
      </c>
    </row>
    <row r="51" spans="2:12" x14ac:dyDescent="0.2">
      <c r="B51" t="s">
        <v>48</v>
      </c>
      <c r="C51">
        <v>14.42430534647821</v>
      </c>
      <c r="D51">
        <v>0.4956496714440895</v>
      </c>
      <c r="E51">
        <v>14.841077800482671</v>
      </c>
      <c r="F51">
        <v>0.46056866920302064</v>
      </c>
      <c r="G51">
        <v>16.262519277746289</v>
      </c>
      <c r="H51">
        <v>0.47177102553892353</v>
      </c>
      <c r="I51">
        <v>16.327729915909039</v>
      </c>
      <c r="J51">
        <v>0.43414442814844367</v>
      </c>
      <c r="K51">
        <v>38.144367659383803</v>
      </c>
      <c r="L51">
        <v>0.60893740154795362</v>
      </c>
    </row>
    <row r="52" spans="2:12" x14ac:dyDescent="0.2">
      <c r="B52" t="s">
        <v>49</v>
      </c>
      <c r="C52">
        <v>1.2886969647034821</v>
      </c>
      <c r="D52">
        <v>0.23698583661657568</v>
      </c>
      <c r="E52">
        <v>1.180151496960085</v>
      </c>
      <c r="F52">
        <v>0.18433438299207003</v>
      </c>
      <c r="G52">
        <v>3.7031186353304668</v>
      </c>
      <c r="H52">
        <v>0.38450941272025418</v>
      </c>
      <c r="I52">
        <v>17.070166239512449</v>
      </c>
      <c r="J52">
        <v>0.71715469262960152</v>
      </c>
      <c r="K52">
        <v>76.757866663493516</v>
      </c>
      <c r="L52">
        <v>0.89501902375585995</v>
      </c>
    </row>
    <row r="53" spans="2:12" x14ac:dyDescent="0.2">
      <c r="B53" t="s">
        <v>50</v>
      </c>
      <c r="C53">
        <v>1.674445569442661</v>
      </c>
      <c r="D53">
        <v>0.39357295785885121</v>
      </c>
      <c r="E53">
        <v>1.202136654585076</v>
      </c>
      <c r="F53">
        <v>0.38200491935341685</v>
      </c>
      <c r="G53">
        <v>4.1669219146645249</v>
      </c>
      <c r="H53">
        <v>0.61898004774633841</v>
      </c>
      <c r="I53">
        <v>15.37500342714447</v>
      </c>
      <c r="J53">
        <v>1.2136384939410012</v>
      </c>
      <c r="K53">
        <v>77.581492434163252</v>
      </c>
      <c r="L53">
        <v>1.6048145508941791</v>
      </c>
    </row>
    <row r="54" spans="2:12" x14ac:dyDescent="0.2">
      <c r="B54" t="s">
        <v>51</v>
      </c>
      <c r="C54">
        <v>10.676853333516091</v>
      </c>
      <c r="D54">
        <v>0.70306411345425801</v>
      </c>
      <c r="E54">
        <v>12.86934214897161</v>
      </c>
      <c r="F54">
        <v>0.7064405930610882</v>
      </c>
      <c r="G54">
        <v>16.98220421189502</v>
      </c>
      <c r="H54">
        <v>0.73397625448953252</v>
      </c>
      <c r="I54">
        <v>26.05026906085395</v>
      </c>
      <c r="J54">
        <v>1.051718112852821</v>
      </c>
      <c r="K54">
        <v>33.421331244763337</v>
      </c>
      <c r="L54">
        <v>1.2604744543419284</v>
      </c>
    </row>
    <row r="55" spans="2:12" x14ac:dyDescent="0.2">
      <c r="B55" t="s">
        <v>52</v>
      </c>
      <c r="C55">
        <v>2.425004111977453</v>
      </c>
      <c r="D55">
        <v>0.27522676610856417</v>
      </c>
      <c r="E55">
        <v>1.9268410959688109</v>
      </c>
      <c r="F55">
        <v>0.32229025685623186</v>
      </c>
      <c r="G55">
        <v>4.0094673972192236</v>
      </c>
      <c r="H55">
        <v>0.33461359830698018</v>
      </c>
      <c r="I55">
        <v>14.03769016158846</v>
      </c>
      <c r="J55">
        <v>0.75836528299171113</v>
      </c>
      <c r="K55">
        <v>77.600997233246048</v>
      </c>
      <c r="L55">
        <v>0.92264197341845766</v>
      </c>
    </row>
    <row r="56" spans="2:12" x14ac:dyDescent="0.2">
      <c r="B56" t="s">
        <v>53</v>
      </c>
      <c r="C56">
        <v>7.2257039283120221</v>
      </c>
      <c r="D56">
        <v>0.42183154838496978</v>
      </c>
      <c r="E56">
        <v>7.4273326598769449</v>
      </c>
      <c r="F56">
        <v>0.45219731264238611</v>
      </c>
      <c r="G56">
        <v>15.59704487658882</v>
      </c>
      <c r="H56">
        <v>0.67547831185590146</v>
      </c>
      <c r="I56">
        <v>28.36741243955246</v>
      </c>
      <c r="J56">
        <v>0.76276238707798083</v>
      </c>
      <c r="K56">
        <v>41.382506095669761</v>
      </c>
      <c r="L56">
        <v>0.79451310155563437</v>
      </c>
    </row>
    <row r="57" spans="2:12" x14ac:dyDescent="0.2">
      <c r="B57" t="s">
        <v>54</v>
      </c>
      <c r="C57">
        <v>2.9285662040886451</v>
      </c>
      <c r="D57">
        <v>0.39250357376007872</v>
      </c>
      <c r="E57">
        <v>4.8554345187055334</v>
      </c>
      <c r="F57">
        <v>0.43992666064360386</v>
      </c>
      <c r="G57">
        <v>11.93143453543421</v>
      </c>
      <c r="H57">
        <v>0.61818162349750982</v>
      </c>
      <c r="I57">
        <v>20.283352260150149</v>
      </c>
      <c r="J57">
        <v>0.86755552283396065</v>
      </c>
      <c r="K57">
        <v>60.001212481621472</v>
      </c>
      <c r="L57">
        <v>1.1471211614977506</v>
      </c>
    </row>
    <row r="58" spans="2:12" x14ac:dyDescent="0.2">
      <c r="B58" t="s">
        <v>55</v>
      </c>
      <c r="C58">
        <v>13.42822607951549</v>
      </c>
      <c r="D58">
        <v>0.76724948728711095</v>
      </c>
      <c r="E58">
        <v>11.850436972418059</v>
      </c>
      <c r="F58">
        <v>0.71387253398946804</v>
      </c>
      <c r="G58">
        <v>20.302521027027989</v>
      </c>
      <c r="H58">
        <v>0.92453112742294252</v>
      </c>
      <c r="I58">
        <v>22.072867705874611</v>
      </c>
      <c r="J58">
        <v>0.79073384646978362</v>
      </c>
      <c r="K58">
        <v>32.345948215163858</v>
      </c>
      <c r="L58">
        <v>1.1465598848196161</v>
      </c>
    </row>
    <row r="59" spans="2:12" x14ac:dyDescent="0.2">
      <c r="B59" t="s">
        <v>56</v>
      </c>
      <c r="C59">
        <v>30.777316543031521</v>
      </c>
      <c r="D59">
        <v>0.94627507154407298</v>
      </c>
      <c r="E59">
        <v>20.180606700109589</v>
      </c>
      <c r="F59">
        <v>0.84150233882263559</v>
      </c>
      <c r="G59">
        <v>19.26275461966674</v>
      </c>
      <c r="H59">
        <v>0.8024194759005473</v>
      </c>
      <c r="I59">
        <v>14.841014718973829</v>
      </c>
      <c r="J59">
        <v>0.7767857249797584</v>
      </c>
      <c r="K59">
        <v>14.93830741821832</v>
      </c>
      <c r="L59">
        <v>0.74113097144087225</v>
      </c>
    </row>
    <row r="60" spans="2:12" x14ac:dyDescent="0.2">
      <c r="B60" t="s">
        <v>57</v>
      </c>
      <c r="C60">
        <v>66.323882991067649</v>
      </c>
      <c r="D60">
        <v>1.1892858688594701</v>
      </c>
      <c r="E60">
        <v>14.600731007899579</v>
      </c>
      <c r="F60">
        <v>0.69485218506897184</v>
      </c>
      <c r="G60">
        <v>9.2313627541944427</v>
      </c>
      <c r="H60">
        <v>0.53081464367734565</v>
      </c>
      <c r="I60">
        <v>5.2497506252486597</v>
      </c>
      <c r="J60">
        <v>0.43329817826821826</v>
      </c>
      <c r="K60">
        <v>4.5942726215896714</v>
      </c>
      <c r="L60">
        <v>0.55553448355916724</v>
      </c>
    </row>
    <row r="61" spans="2:12" x14ac:dyDescent="0.2">
      <c r="B61" t="s">
        <v>58</v>
      </c>
      <c r="C61">
        <v>1.9832038610338589</v>
      </c>
      <c r="D61">
        <v>0.28527561783059335</v>
      </c>
      <c r="E61">
        <v>3.962380420482241</v>
      </c>
      <c r="F61">
        <v>0.35621467867564821</v>
      </c>
      <c r="G61">
        <v>11.191894226481971</v>
      </c>
      <c r="H61">
        <v>0.55003958104413164</v>
      </c>
      <c r="I61">
        <v>27.13370107269516</v>
      </c>
      <c r="J61">
        <v>0.73602744588138058</v>
      </c>
      <c r="K61">
        <v>55.728820419306778</v>
      </c>
      <c r="L61">
        <v>1.0257349908350182</v>
      </c>
    </row>
    <row r="62" spans="2:12" x14ac:dyDescent="0.2">
      <c r="B62" t="s">
        <v>59</v>
      </c>
      <c r="C62">
        <v>5.2853736459053486</v>
      </c>
      <c r="D62">
        <v>0.4022054670690729</v>
      </c>
      <c r="E62">
        <v>11.655375620028879</v>
      </c>
      <c r="F62">
        <v>0.62569212737487445</v>
      </c>
      <c r="G62">
        <v>13.725841273870749</v>
      </c>
      <c r="H62">
        <v>0.66657538289070817</v>
      </c>
      <c r="I62">
        <v>35.029709390620347</v>
      </c>
      <c r="J62">
        <v>0.90050111346017914</v>
      </c>
      <c r="K62">
        <v>34.303700069574688</v>
      </c>
      <c r="L62">
        <v>0.82643368965961006</v>
      </c>
    </row>
    <row r="63" spans="2:12" x14ac:dyDescent="0.2">
      <c r="B63" t="s">
        <v>60</v>
      </c>
      <c r="C63">
        <v>10.2208144697055</v>
      </c>
      <c r="D63">
        <v>0.7298782073976039</v>
      </c>
      <c r="E63">
        <v>8.4693891344030572</v>
      </c>
      <c r="F63">
        <v>0.57539628579041124</v>
      </c>
      <c r="G63">
        <v>11.324544874759329</v>
      </c>
      <c r="H63">
        <v>0.66058272000235174</v>
      </c>
      <c r="I63">
        <v>19.773747715367659</v>
      </c>
      <c r="J63">
        <v>0.80107046176811525</v>
      </c>
      <c r="K63">
        <v>50.211503805764472</v>
      </c>
      <c r="L63">
        <v>1.4682077521086345</v>
      </c>
    </row>
    <row r="64" spans="2:12" x14ac:dyDescent="0.2">
      <c r="B64" t="s">
        <v>61</v>
      </c>
      <c r="C64">
        <v>2.9839171855242701</v>
      </c>
      <c r="D64">
        <v>0.39375753251414858</v>
      </c>
      <c r="E64">
        <v>3.812975677839368</v>
      </c>
      <c r="F64">
        <v>0.42678670529434554</v>
      </c>
      <c r="G64">
        <v>7.2327429932226224</v>
      </c>
      <c r="H64">
        <v>0.50474800712256895</v>
      </c>
      <c r="I64">
        <v>33.283706261939088</v>
      </c>
      <c r="J64">
        <v>1.1812424942301301</v>
      </c>
      <c r="K64">
        <v>52.686657881474673</v>
      </c>
      <c r="L64">
        <v>1.4293294760629025</v>
      </c>
    </row>
    <row r="65" spans="2:12" x14ac:dyDescent="0.2">
      <c r="B65" t="s">
        <v>62</v>
      </c>
      <c r="C65">
        <v>7.4780909349326024</v>
      </c>
      <c r="D65">
        <v>0.50194598880033847</v>
      </c>
      <c r="E65">
        <v>11.319108691586109</v>
      </c>
      <c r="F65">
        <v>0.70378594607948153</v>
      </c>
      <c r="G65">
        <v>22.18519552993995</v>
      </c>
      <c r="H65">
        <v>0.70410869459073588</v>
      </c>
      <c r="I65">
        <v>23.914744814603271</v>
      </c>
      <c r="J65">
        <v>0.8187637208630596</v>
      </c>
      <c r="K65">
        <v>35.102860028938082</v>
      </c>
      <c r="L65">
        <v>0.99354594633638038</v>
      </c>
    </row>
    <row r="66" spans="2:12" x14ac:dyDescent="0.2">
      <c r="B66" t="s">
        <v>63</v>
      </c>
      <c r="C66">
        <v>3.108966745047165</v>
      </c>
      <c r="D66">
        <v>0.36264592113701682</v>
      </c>
      <c r="E66">
        <v>5.4800924052885707</v>
      </c>
      <c r="F66">
        <v>0.48268710540745913</v>
      </c>
      <c r="G66">
        <v>9.422014580661493</v>
      </c>
      <c r="H66">
        <v>0.66741080006825759</v>
      </c>
      <c r="I66">
        <v>18.779116832424709</v>
      </c>
      <c r="J66">
        <v>0.80139560850380354</v>
      </c>
      <c r="K66">
        <v>63.209809436578048</v>
      </c>
      <c r="L66">
        <v>1.302676203164342</v>
      </c>
    </row>
    <row r="67" spans="2:12" x14ac:dyDescent="0.2">
      <c r="B67" t="s">
        <v>64</v>
      </c>
      <c r="C67">
        <v>11.31999049983742</v>
      </c>
      <c r="D67">
        <v>0.8025594649577743</v>
      </c>
      <c r="E67">
        <v>13.056858402666981</v>
      </c>
      <c r="F67">
        <v>0.70046955466192651</v>
      </c>
      <c r="G67">
        <v>24.80976770380077</v>
      </c>
      <c r="H67">
        <v>0.88195820705776873</v>
      </c>
      <c r="I67">
        <v>24.34314260638531</v>
      </c>
      <c r="J67">
        <v>0.87271501184747757</v>
      </c>
      <c r="K67">
        <v>26.47024078730951</v>
      </c>
      <c r="L67">
        <v>1.3829207038351956</v>
      </c>
    </row>
  </sheetData>
  <phoneticPr fontId="0" type="noConversion"/>
  <pageMargins left="0.75" right="0.75" top="1" bottom="1" header="0.5" footer="0.5"/>
  <headerFooter alignWithMargins="0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7"/>
  <sheetViews>
    <sheetView workbookViewId="0"/>
  </sheetViews>
  <sheetFormatPr defaultRowHeight="12.75" x14ac:dyDescent="0.2"/>
  <sheetData>
    <row r="2" spans="2:12" x14ac:dyDescent="0.2">
      <c r="C2" t="s">
        <v>66</v>
      </c>
      <c r="D2" t="s">
        <v>67</v>
      </c>
      <c r="E2" t="s">
        <v>68</v>
      </c>
      <c r="F2" t="s">
        <v>69</v>
      </c>
      <c r="G2" t="s">
        <v>70</v>
      </c>
      <c r="H2" t="s">
        <v>71</v>
      </c>
      <c r="I2" t="s">
        <v>111</v>
      </c>
      <c r="J2" t="s">
        <v>112</v>
      </c>
      <c r="K2" t="s">
        <v>113</v>
      </c>
      <c r="L2" t="s">
        <v>114</v>
      </c>
    </row>
    <row r="3" spans="2:12" x14ac:dyDescent="0.2">
      <c r="B3" t="s">
        <v>0</v>
      </c>
      <c r="C3">
        <v>16.424380398552952</v>
      </c>
      <c r="D3">
        <v>0.92406567218572644</v>
      </c>
      <c r="E3">
        <v>12.41854265423718</v>
      </c>
      <c r="F3">
        <v>0.76360352009566512</v>
      </c>
      <c r="G3">
        <v>15.44330778612148</v>
      </c>
      <c r="H3">
        <v>0.72624201549125555</v>
      </c>
      <c r="I3">
        <v>21.888481615275168</v>
      </c>
      <c r="J3">
        <v>0.86980996055325588</v>
      </c>
      <c r="K3">
        <v>33.825287545813218</v>
      </c>
      <c r="L3">
        <v>1.1293016629342243</v>
      </c>
    </row>
    <row r="4" spans="2:12" x14ac:dyDescent="0.2">
      <c r="B4" t="s">
        <v>1</v>
      </c>
      <c r="C4">
        <v>48.091577801026432</v>
      </c>
      <c r="D4">
        <v>0.77588119754894369</v>
      </c>
      <c r="E4">
        <v>15.070048582061141</v>
      </c>
      <c r="F4">
        <v>0.59839028981143394</v>
      </c>
      <c r="G4">
        <v>14.33545744390104</v>
      </c>
      <c r="H4">
        <v>0.48433942045010148</v>
      </c>
      <c r="I4">
        <v>12.438283803951141</v>
      </c>
      <c r="J4">
        <v>0.59468683118195287</v>
      </c>
      <c r="K4">
        <v>10.06463236906027</v>
      </c>
      <c r="L4">
        <v>0.49344633677586436</v>
      </c>
    </row>
    <row r="5" spans="2:12" x14ac:dyDescent="0.2">
      <c r="B5" t="s">
        <v>2</v>
      </c>
      <c r="C5">
        <v>63.497776402824321</v>
      </c>
      <c r="D5">
        <v>1.0334292781248868</v>
      </c>
      <c r="E5">
        <v>15.526961441147151</v>
      </c>
      <c r="F5">
        <v>0.70234663330101588</v>
      </c>
      <c r="G5">
        <v>9.2063859598734137</v>
      </c>
      <c r="H5">
        <v>0.67281721602734934</v>
      </c>
      <c r="I5">
        <v>6.1411780560177203</v>
      </c>
      <c r="J5">
        <v>0.51414234521103763</v>
      </c>
      <c r="K5">
        <v>5.6276981401374142</v>
      </c>
      <c r="L5">
        <v>0.50249609047085597</v>
      </c>
    </row>
    <row r="6" spans="2:12" x14ac:dyDescent="0.2">
      <c r="B6" t="s">
        <v>3</v>
      </c>
      <c r="C6">
        <v>57.921914906948601</v>
      </c>
      <c r="D6">
        <v>0.61564306027717275</v>
      </c>
      <c r="E6">
        <v>19.255538837198671</v>
      </c>
      <c r="F6">
        <v>0.49056675783932613</v>
      </c>
      <c r="G6">
        <v>13.180589733432431</v>
      </c>
      <c r="H6">
        <v>0.36245938642327219</v>
      </c>
      <c r="I6">
        <v>6.8707346223524368</v>
      </c>
      <c r="J6">
        <v>0.3064249464975029</v>
      </c>
      <c r="K6">
        <v>2.7712219000678728</v>
      </c>
      <c r="L6">
        <v>0.19676827563590729</v>
      </c>
    </row>
    <row r="7" spans="2:12" x14ac:dyDescent="0.2">
      <c r="B7" t="s">
        <v>4</v>
      </c>
      <c r="C7">
        <v>42.188848479757127</v>
      </c>
      <c r="D7">
        <v>1.1179991892443311</v>
      </c>
      <c r="E7">
        <v>21.478217903494109</v>
      </c>
      <c r="F7">
        <v>0.81935502563895013</v>
      </c>
      <c r="G7">
        <v>15.572428908049631</v>
      </c>
      <c r="H7">
        <v>0.65578636262217904</v>
      </c>
      <c r="I7">
        <v>10.25396594121351</v>
      </c>
      <c r="J7">
        <v>0.62057490839973584</v>
      </c>
      <c r="K7">
        <v>10.50653876748564</v>
      </c>
      <c r="L7">
        <v>0.6848045256869516</v>
      </c>
    </row>
    <row r="8" spans="2:12" x14ac:dyDescent="0.2">
      <c r="B8" t="s">
        <v>5</v>
      </c>
      <c r="C8">
        <v>55.890143668997773</v>
      </c>
      <c r="D8">
        <v>0.73193779937908698</v>
      </c>
      <c r="E8">
        <v>15.08225546000061</v>
      </c>
      <c r="F8">
        <v>0.45587298475470983</v>
      </c>
      <c r="G8">
        <v>11.980393340458621</v>
      </c>
      <c r="H8">
        <v>0.47968456234551293</v>
      </c>
      <c r="I8">
        <v>8.6599701768210764</v>
      </c>
      <c r="J8">
        <v>0.40088884349470522</v>
      </c>
      <c r="K8">
        <v>8.3872373537219289</v>
      </c>
      <c r="L8">
        <v>0.37450877746384525</v>
      </c>
    </row>
    <row r="9" spans="2:12" x14ac:dyDescent="0.2">
      <c r="B9" t="s">
        <v>6</v>
      </c>
      <c r="C9">
        <v>41.749572009209082</v>
      </c>
      <c r="D9">
        <v>1.2890702797466727</v>
      </c>
      <c r="E9">
        <v>19.351679476251672</v>
      </c>
      <c r="F9">
        <v>0.78129655541480691</v>
      </c>
      <c r="G9">
        <v>14.480163097888941</v>
      </c>
      <c r="H9">
        <v>0.62890931726153032</v>
      </c>
      <c r="I9">
        <v>11.82520911115301</v>
      </c>
      <c r="J9">
        <v>0.68120852730935433</v>
      </c>
      <c r="K9">
        <v>12.5933763054973</v>
      </c>
      <c r="L9">
        <v>0.66406632868756732</v>
      </c>
    </row>
    <row r="10" spans="2:12" x14ac:dyDescent="0.2">
      <c r="B10" t="s">
        <v>7</v>
      </c>
      <c r="C10">
        <v>51.311235140518022</v>
      </c>
      <c r="D10">
        <v>0.73475555405133608</v>
      </c>
      <c r="E10">
        <v>19.269366419878988</v>
      </c>
      <c r="F10">
        <v>0.44779151879684387</v>
      </c>
      <c r="G10">
        <v>16.2907123038758</v>
      </c>
      <c r="H10">
        <v>0.56414243438627176</v>
      </c>
      <c r="I10">
        <v>8.8132654344396162</v>
      </c>
      <c r="J10">
        <v>0.44740840364808027</v>
      </c>
      <c r="K10">
        <v>4.3154207012875956</v>
      </c>
      <c r="L10">
        <v>0.26333699826038964</v>
      </c>
    </row>
    <row r="11" spans="2:12" x14ac:dyDescent="0.2">
      <c r="B11" t="s">
        <v>8</v>
      </c>
      <c r="C11">
        <v>52.588467329190571</v>
      </c>
      <c r="D11">
        <v>0.55207357619251551</v>
      </c>
      <c r="E11">
        <v>19.285518254977219</v>
      </c>
      <c r="F11">
        <v>0.51268543557768209</v>
      </c>
      <c r="G11">
        <v>14.50401517336374</v>
      </c>
      <c r="H11">
        <v>0.36374815389966614</v>
      </c>
      <c r="I11">
        <v>8.1437975110022141</v>
      </c>
      <c r="J11">
        <v>0.32759836217537219</v>
      </c>
      <c r="K11">
        <v>5.4782017314662497</v>
      </c>
      <c r="L11">
        <v>0.32479223670005097</v>
      </c>
    </row>
    <row r="12" spans="2:12" x14ac:dyDescent="0.2">
      <c r="B12" t="s">
        <v>9</v>
      </c>
      <c r="C12">
        <v>44.929544560483443</v>
      </c>
      <c r="D12">
        <v>0.9780515395060676</v>
      </c>
      <c r="E12">
        <v>20.580050449139559</v>
      </c>
      <c r="F12">
        <v>0.61717527037943098</v>
      </c>
      <c r="G12">
        <v>14.606365818630829</v>
      </c>
      <c r="H12">
        <v>0.76059622608929067</v>
      </c>
      <c r="I12">
        <v>10.34173542498031</v>
      </c>
      <c r="J12">
        <v>0.4264031853309348</v>
      </c>
      <c r="K12">
        <v>9.5423037467658549</v>
      </c>
      <c r="L12">
        <v>0.45596483189842607</v>
      </c>
    </row>
    <row r="13" spans="2:12" x14ac:dyDescent="0.2">
      <c r="B13" t="s">
        <v>10</v>
      </c>
      <c r="C13">
        <v>51.16524496464919</v>
      </c>
      <c r="D13">
        <v>0.8505697091233636</v>
      </c>
      <c r="E13">
        <v>20.4124799630412</v>
      </c>
      <c r="F13">
        <v>0.70544474471169294</v>
      </c>
      <c r="G13">
        <v>16.117881571946828</v>
      </c>
      <c r="H13">
        <v>0.62998468952173914</v>
      </c>
      <c r="I13">
        <v>9.0406108613847351</v>
      </c>
      <c r="J13">
        <v>0.44905356129108692</v>
      </c>
      <c r="K13">
        <v>3.2637826389780469</v>
      </c>
      <c r="L13">
        <v>0.33013392101612643</v>
      </c>
    </row>
    <row r="14" spans="2:12" x14ac:dyDescent="0.2">
      <c r="B14" t="s">
        <v>11</v>
      </c>
      <c r="C14">
        <v>45.615919384779197</v>
      </c>
      <c r="D14">
        <v>1.0999577865156256</v>
      </c>
      <c r="E14">
        <v>20.224447367155442</v>
      </c>
      <c r="F14">
        <v>0.79365260477633115</v>
      </c>
      <c r="G14">
        <v>17.923374614204398</v>
      </c>
      <c r="H14">
        <v>0.83190727104478401</v>
      </c>
      <c r="I14">
        <v>12.089528816213321</v>
      </c>
      <c r="J14">
        <v>0.65374565664110906</v>
      </c>
      <c r="K14">
        <v>4.1467298176476337</v>
      </c>
      <c r="L14">
        <v>0.34410061323581242</v>
      </c>
    </row>
    <row r="15" spans="2:12" x14ac:dyDescent="0.2">
      <c r="B15" t="s">
        <v>12</v>
      </c>
      <c r="C15">
        <v>58.135683874760211</v>
      </c>
      <c r="D15">
        <v>1.1672139572802089</v>
      </c>
      <c r="E15">
        <v>16.96570786385556</v>
      </c>
      <c r="F15">
        <v>0.77207591332319359</v>
      </c>
      <c r="G15">
        <v>11.625130869568849</v>
      </c>
      <c r="H15">
        <v>0.66790320677377835</v>
      </c>
      <c r="I15">
        <v>6.5383476142628059</v>
      </c>
      <c r="J15">
        <v>0.49803102812296191</v>
      </c>
      <c r="K15">
        <v>6.7351297775525616</v>
      </c>
      <c r="L15">
        <v>0.52751096320444202</v>
      </c>
    </row>
    <row r="16" spans="2:12" x14ac:dyDescent="0.2">
      <c r="B16" t="s">
        <v>13</v>
      </c>
      <c r="C16">
        <v>67.365968952677207</v>
      </c>
      <c r="D16">
        <v>1.0955033176666651</v>
      </c>
      <c r="E16">
        <v>18.252503545825579</v>
      </c>
      <c r="F16">
        <v>0.83805184213812611</v>
      </c>
      <c r="G16">
        <v>8.9079695784180775</v>
      </c>
      <c r="H16">
        <v>0.58982953053240128</v>
      </c>
      <c r="I16">
        <v>2.9485783307689859</v>
      </c>
      <c r="J16">
        <v>0.36087102499803636</v>
      </c>
      <c r="K16">
        <v>2.5249795923101508</v>
      </c>
      <c r="L16">
        <v>0.2875295191961828</v>
      </c>
    </row>
    <row r="17" spans="2:12" x14ac:dyDescent="0.2">
      <c r="B17" t="s">
        <v>14</v>
      </c>
      <c r="C17">
        <v>41.984716798442143</v>
      </c>
      <c r="D17">
        <v>0.94588460662287466</v>
      </c>
      <c r="E17">
        <v>22.396671173260021</v>
      </c>
      <c r="F17">
        <v>0.85587338900550647</v>
      </c>
      <c r="G17">
        <v>15.47049398557923</v>
      </c>
      <c r="H17">
        <v>0.69398969311922454</v>
      </c>
      <c r="I17">
        <v>9.4547161697615838</v>
      </c>
      <c r="J17">
        <v>0.63642483519578819</v>
      </c>
      <c r="K17">
        <v>10.693401872957031</v>
      </c>
      <c r="L17">
        <v>0.58918045143734887</v>
      </c>
    </row>
    <row r="18" spans="2:12" x14ac:dyDescent="0.2">
      <c r="B18" t="s">
        <v>15</v>
      </c>
      <c r="C18">
        <v>52.29800470725602</v>
      </c>
      <c r="D18">
        <v>0.96585921061982505</v>
      </c>
      <c r="E18">
        <v>20.655161894368081</v>
      </c>
      <c r="F18">
        <v>0.77418568670016252</v>
      </c>
      <c r="G18">
        <v>13.948206905272709</v>
      </c>
      <c r="H18">
        <v>0.69550178985844568</v>
      </c>
      <c r="I18">
        <v>7.729316994330226</v>
      </c>
      <c r="J18">
        <v>0.4430615663608034</v>
      </c>
      <c r="K18">
        <v>5.3693094987729486</v>
      </c>
      <c r="L18">
        <v>0.46035340461085522</v>
      </c>
    </row>
    <row r="19" spans="2:12" x14ac:dyDescent="0.2">
      <c r="B19" t="s">
        <v>16</v>
      </c>
      <c r="C19">
        <v>68.159302624115199</v>
      </c>
      <c r="D19">
        <v>0.73136011052654015</v>
      </c>
      <c r="E19">
        <v>13.075807913971421</v>
      </c>
      <c r="F19">
        <v>0.45326540132360238</v>
      </c>
      <c r="G19">
        <v>8.7632814457633916</v>
      </c>
      <c r="H19">
        <v>0.34438782971391529</v>
      </c>
      <c r="I19">
        <v>5.1959481293890564</v>
      </c>
      <c r="J19">
        <v>0.31311021058925104</v>
      </c>
      <c r="K19">
        <v>4.8056598867609512</v>
      </c>
      <c r="L19">
        <v>0.31901938289170573</v>
      </c>
    </row>
    <row r="20" spans="2:12" x14ac:dyDescent="0.2">
      <c r="B20" t="s">
        <v>17</v>
      </c>
      <c r="C20">
        <v>67.682575235978007</v>
      </c>
      <c r="D20">
        <v>0.81704214371102446</v>
      </c>
      <c r="E20">
        <v>14.379710144050961</v>
      </c>
      <c r="F20">
        <v>0.6848536618926977</v>
      </c>
      <c r="G20">
        <v>10.126414506837691</v>
      </c>
      <c r="H20">
        <v>0.62683042357427177</v>
      </c>
      <c r="I20">
        <v>4.9536793169971487</v>
      </c>
      <c r="J20">
        <v>0.43918393520714022</v>
      </c>
      <c r="K20">
        <v>2.857620796136179</v>
      </c>
      <c r="L20">
        <v>0.30609459875525202</v>
      </c>
    </row>
    <row r="21" spans="2:12" x14ac:dyDescent="0.2">
      <c r="B21" t="s">
        <v>18</v>
      </c>
      <c r="C21">
        <v>71.683908961383977</v>
      </c>
      <c r="D21">
        <v>0.62044777170092491</v>
      </c>
      <c r="E21">
        <v>15.269418566316141</v>
      </c>
      <c r="F21">
        <v>0.619058976923064</v>
      </c>
      <c r="G21">
        <v>8.8197018328929211</v>
      </c>
      <c r="H21">
        <v>0.44212455617550417</v>
      </c>
      <c r="I21">
        <v>2.934668042089676</v>
      </c>
      <c r="J21">
        <v>0.28683451062942639</v>
      </c>
      <c r="K21">
        <v>1.2923025973172879</v>
      </c>
      <c r="L21">
        <v>0.18035160100918229</v>
      </c>
    </row>
    <row r="22" spans="2:12" x14ac:dyDescent="0.2">
      <c r="B22" t="s">
        <v>19</v>
      </c>
      <c r="C22">
        <v>66.614267522233661</v>
      </c>
      <c r="D22">
        <v>0.81866652859384947</v>
      </c>
      <c r="E22">
        <v>13.377607770327341</v>
      </c>
      <c r="F22">
        <v>0.62230670425765666</v>
      </c>
      <c r="G22">
        <v>9.5660767014322889</v>
      </c>
      <c r="H22">
        <v>0.56823499363436991</v>
      </c>
      <c r="I22">
        <v>5.8411719768705579</v>
      </c>
      <c r="J22">
        <v>0.44635752897952607</v>
      </c>
      <c r="K22">
        <v>4.6008760291361321</v>
      </c>
      <c r="L22">
        <v>0.41719535835148125</v>
      </c>
    </row>
    <row r="23" spans="2:12" x14ac:dyDescent="0.2">
      <c r="B23" t="s">
        <v>20</v>
      </c>
      <c r="C23">
        <v>54.947132244701763</v>
      </c>
      <c r="D23">
        <v>0.83156037431431795</v>
      </c>
      <c r="E23">
        <v>19.801381837354679</v>
      </c>
      <c r="F23">
        <v>0.66755924419265777</v>
      </c>
      <c r="G23">
        <v>14.40692073675714</v>
      </c>
      <c r="H23">
        <v>0.63674515997959591</v>
      </c>
      <c r="I23">
        <v>7.2682645660247127</v>
      </c>
      <c r="J23">
        <v>0.41766209694320533</v>
      </c>
      <c r="K23">
        <v>3.5763006151617018</v>
      </c>
      <c r="L23">
        <v>0.32453178086783607</v>
      </c>
    </row>
    <row r="24" spans="2:12" x14ac:dyDescent="0.2">
      <c r="B24" t="s">
        <v>21</v>
      </c>
      <c r="C24">
        <v>61.497942587159287</v>
      </c>
      <c r="D24">
        <v>1.0143545782310228</v>
      </c>
      <c r="E24">
        <v>15.838322775527621</v>
      </c>
      <c r="F24">
        <v>0.60631160491732383</v>
      </c>
      <c r="G24">
        <v>9.8544212683415697</v>
      </c>
      <c r="H24">
        <v>0.59001901748468499</v>
      </c>
      <c r="I24">
        <v>6.5780691829654971</v>
      </c>
      <c r="J24">
        <v>0.56155793362998374</v>
      </c>
      <c r="K24">
        <v>6.2312441860060312</v>
      </c>
      <c r="L24">
        <v>0.44032235178958667</v>
      </c>
    </row>
    <row r="25" spans="2:12" x14ac:dyDescent="0.2">
      <c r="B25" t="s">
        <v>22</v>
      </c>
      <c r="C25">
        <v>62.646061076740096</v>
      </c>
      <c r="D25">
        <v>1.1247853172438012</v>
      </c>
      <c r="E25">
        <v>12.65270818011291</v>
      </c>
      <c r="F25">
        <v>0.7178313275870819</v>
      </c>
      <c r="G25">
        <v>12.22504537377427</v>
      </c>
      <c r="H25">
        <v>0.62140845666359656</v>
      </c>
      <c r="I25">
        <v>7.1810647283288969</v>
      </c>
      <c r="J25">
        <v>0.55791386520377961</v>
      </c>
      <c r="K25">
        <v>5.295120641043825</v>
      </c>
      <c r="L25">
        <v>0.56937396874106871</v>
      </c>
    </row>
    <row r="26" spans="2:12" x14ac:dyDescent="0.2">
      <c r="B26" t="s">
        <v>23</v>
      </c>
      <c r="C26">
        <v>51.115528975409518</v>
      </c>
      <c r="D26">
        <v>0.95651330568770876</v>
      </c>
      <c r="E26">
        <v>21.540531736481402</v>
      </c>
      <c r="F26">
        <v>0.81089412942358807</v>
      </c>
      <c r="G26">
        <v>14.92025555738274</v>
      </c>
      <c r="H26">
        <v>0.5419005464030392</v>
      </c>
      <c r="I26">
        <v>6.8060826618449726</v>
      </c>
      <c r="J26">
        <v>0.54316586202594652</v>
      </c>
      <c r="K26">
        <v>5.6176010688813554</v>
      </c>
      <c r="L26">
        <v>0.5153969491274798</v>
      </c>
    </row>
    <row r="27" spans="2:12" x14ac:dyDescent="0.2">
      <c r="B27" t="s">
        <v>24</v>
      </c>
      <c r="C27">
        <v>54.547000775248257</v>
      </c>
      <c r="D27">
        <v>0.96421726970637545</v>
      </c>
      <c r="E27">
        <v>18.623174242380632</v>
      </c>
      <c r="F27">
        <v>0.68511880540375325</v>
      </c>
      <c r="G27">
        <v>12.888074956192581</v>
      </c>
      <c r="H27">
        <v>0.64800079321372672</v>
      </c>
      <c r="I27">
        <v>8.9663692533281321</v>
      </c>
      <c r="J27">
        <v>0.57138795501657924</v>
      </c>
      <c r="K27">
        <v>4.9753807728504009</v>
      </c>
      <c r="L27">
        <v>0.46239287448981942</v>
      </c>
    </row>
    <row r="28" spans="2:12" x14ac:dyDescent="0.2">
      <c r="B28" t="s">
        <v>25</v>
      </c>
      <c r="C28">
        <v>38.356220599939029</v>
      </c>
      <c r="D28">
        <v>1.1431719560931779</v>
      </c>
      <c r="E28">
        <v>23.2151147640703</v>
      </c>
      <c r="F28">
        <v>0.72261919707743028</v>
      </c>
      <c r="G28">
        <v>18.324848473729279</v>
      </c>
      <c r="H28">
        <v>0.76936994361535049</v>
      </c>
      <c r="I28">
        <v>15.549238409681561</v>
      </c>
      <c r="J28">
        <v>0.73003509879814843</v>
      </c>
      <c r="K28">
        <v>4.5545777525798314</v>
      </c>
      <c r="L28">
        <v>0.39469669116869921</v>
      </c>
    </row>
    <row r="29" spans="2:12" x14ac:dyDescent="0.2">
      <c r="B29" t="s">
        <v>26</v>
      </c>
      <c r="C29">
        <v>69.673490942921205</v>
      </c>
      <c r="D29">
        <v>0.99342411529555774</v>
      </c>
      <c r="E29">
        <v>15.69942120395603</v>
      </c>
      <c r="F29">
        <v>0.69037526785415093</v>
      </c>
      <c r="G29">
        <v>7.7260208885525552</v>
      </c>
      <c r="H29">
        <v>0.55785538214635821</v>
      </c>
      <c r="I29">
        <v>4.3223606409504276</v>
      </c>
      <c r="J29">
        <v>0.45332579950652219</v>
      </c>
      <c r="K29">
        <v>2.5787063236197891</v>
      </c>
      <c r="L29">
        <v>0.3185737482768955</v>
      </c>
    </row>
    <row r="30" spans="2:12" x14ac:dyDescent="0.2">
      <c r="B30" t="s">
        <v>27</v>
      </c>
      <c r="C30">
        <v>52.65452046811491</v>
      </c>
      <c r="D30">
        <v>1.1436662621075422</v>
      </c>
      <c r="E30">
        <v>15.914744702911269</v>
      </c>
      <c r="F30">
        <v>0.73802789060058327</v>
      </c>
      <c r="G30">
        <v>14.577395123179819</v>
      </c>
      <c r="H30">
        <v>0.7721767084330492</v>
      </c>
      <c r="I30">
        <v>8.8196919777826448</v>
      </c>
      <c r="J30">
        <v>0.5220732917368498</v>
      </c>
      <c r="K30">
        <v>8.0336477280113474</v>
      </c>
      <c r="L30">
        <v>0.5720348677414091</v>
      </c>
    </row>
    <row r="31" spans="2:12" x14ac:dyDescent="0.2">
      <c r="B31" t="s">
        <v>28</v>
      </c>
      <c r="C31">
        <v>64.728080658394518</v>
      </c>
      <c r="D31">
        <v>1.0319432019512933</v>
      </c>
      <c r="E31">
        <v>13.15995478385209</v>
      </c>
      <c r="F31">
        <v>0.6302533477801554</v>
      </c>
      <c r="G31">
        <v>9.7236734877903999</v>
      </c>
      <c r="H31">
        <v>0.59531868285222789</v>
      </c>
      <c r="I31">
        <v>5.6277578693524752</v>
      </c>
      <c r="J31">
        <v>0.4195091746890024</v>
      </c>
      <c r="K31">
        <v>6.7605332006105288</v>
      </c>
      <c r="L31">
        <v>0.44469781969657024</v>
      </c>
    </row>
    <row r="32" spans="2:12" x14ac:dyDescent="0.2">
      <c r="B32" t="s">
        <v>29</v>
      </c>
      <c r="C32">
        <v>58.464045847355877</v>
      </c>
      <c r="D32">
        <v>0.48224836136103033</v>
      </c>
      <c r="E32">
        <v>16.856812821499389</v>
      </c>
      <c r="F32">
        <v>0.29019283145585051</v>
      </c>
      <c r="G32">
        <v>12.77068057328604</v>
      </c>
      <c r="H32">
        <v>0.34928963583100436</v>
      </c>
      <c r="I32">
        <v>6.8714959097983499</v>
      </c>
      <c r="J32">
        <v>0.21632985084220308</v>
      </c>
      <c r="K32">
        <v>5.0369648480603217</v>
      </c>
      <c r="L32">
        <v>0.25383315408154716</v>
      </c>
    </row>
    <row r="33" spans="2:12" x14ac:dyDescent="0.2">
      <c r="B33" t="s">
        <v>30</v>
      </c>
      <c r="C33">
        <v>34.893931230726189</v>
      </c>
      <c r="D33">
        <v>0.97489822868666576</v>
      </c>
      <c r="E33">
        <v>12.7422060702383</v>
      </c>
      <c r="F33">
        <v>0.5830125892771918</v>
      </c>
      <c r="G33">
        <v>16.228640358101661</v>
      </c>
      <c r="H33">
        <v>0.64973263139786719</v>
      </c>
      <c r="I33">
        <v>15.78819114829561</v>
      </c>
      <c r="J33">
        <v>0.61118832388163713</v>
      </c>
      <c r="K33">
        <v>20.347031192638251</v>
      </c>
      <c r="L33">
        <v>0.6970061838545597</v>
      </c>
    </row>
    <row r="34" spans="2:12" x14ac:dyDescent="0.2">
      <c r="B34" t="s">
        <v>31</v>
      </c>
      <c r="C34">
        <v>81.491214907182723</v>
      </c>
      <c r="D34">
        <v>0.72806859711650695</v>
      </c>
      <c r="E34">
        <v>9.8791361646119533</v>
      </c>
      <c r="F34">
        <v>0.45599933695140987</v>
      </c>
      <c r="G34">
        <v>5.1449290766688689</v>
      </c>
      <c r="H34">
        <v>0.43093987628534763</v>
      </c>
      <c r="I34">
        <v>2.015017447179023</v>
      </c>
      <c r="J34">
        <v>0.22238225977564802</v>
      </c>
      <c r="K34">
        <v>1.4697024043574209</v>
      </c>
      <c r="L34">
        <v>0.1923463548908694</v>
      </c>
    </row>
    <row r="35" spans="2:12" x14ac:dyDescent="0.2">
      <c r="B35" t="s">
        <v>32</v>
      </c>
      <c r="C35">
        <v>25.372880528557861</v>
      </c>
      <c r="D35">
        <v>1.0074001792081178</v>
      </c>
      <c r="E35">
        <v>19.071484883153602</v>
      </c>
      <c r="F35">
        <v>0.78370421821449321</v>
      </c>
      <c r="G35">
        <v>19.16088410762794</v>
      </c>
      <c r="H35">
        <v>0.78152218057125</v>
      </c>
      <c r="I35">
        <v>21.129927859973389</v>
      </c>
      <c r="J35">
        <v>0.85045831570799257</v>
      </c>
      <c r="K35">
        <v>15.264822620687211</v>
      </c>
      <c r="L35">
        <v>0.79081947679593112</v>
      </c>
    </row>
    <row r="36" spans="2:12" x14ac:dyDescent="0.2">
      <c r="B36" t="s">
        <v>33</v>
      </c>
      <c r="C36">
        <v>83.242829615207626</v>
      </c>
      <c r="D36">
        <v>0.830471902261533</v>
      </c>
      <c r="E36">
        <v>11.28743739080817</v>
      </c>
      <c r="F36">
        <v>0.62046908362299136</v>
      </c>
      <c r="G36">
        <v>3.172099886119081</v>
      </c>
      <c r="H36">
        <v>0.32962345223267042</v>
      </c>
      <c r="I36">
        <v>1.6763176650802709</v>
      </c>
      <c r="J36">
        <v>0.23198954228777544</v>
      </c>
      <c r="K36">
        <v>0.62131544278487094</v>
      </c>
      <c r="L36">
        <v>0.15608772343973507</v>
      </c>
    </row>
    <row r="37" spans="2:12" x14ac:dyDescent="0.2">
      <c r="B37" t="s">
        <v>34</v>
      </c>
      <c r="C37">
        <v>36.37532601730404</v>
      </c>
      <c r="D37">
        <v>3.4651295081513065</v>
      </c>
      <c r="E37">
        <v>22.35281042877039</v>
      </c>
      <c r="F37">
        <v>2.9329590995922294</v>
      </c>
      <c r="G37">
        <v>14.337100118938681</v>
      </c>
      <c r="H37">
        <v>2.3110065958607295</v>
      </c>
      <c r="I37">
        <v>14.83262277522009</v>
      </c>
      <c r="J37">
        <v>2.4143593401405363</v>
      </c>
      <c r="K37">
        <v>12.10214065976681</v>
      </c>
      <c r="L37">
        <v>2.549009589054628</v>
      </c>
    </row>
    <row r="38" spans="2:12" x14ac:dyDescent="0.2">
      <c r="B38" t="s">
        <v>35</v>
      </c>
      <c r="C38">
        <v>57.807237754027462</v>
      </c>
      <c r="D38">
        <v>1.1416496045742821</v>
      </c>
      <c r="E38">
        <v>19.184524463085939</v>
      </c>
      <c r="F38">
        <v>0.66200418338531308</v>
      </c>
      <c r="G38">
        <v>11.11423699593951</v>
      </c>
      <c r="H38">
        <v>0.50751730985866395</v>
      </c>
      <c r="I38">
        <v>6.212936937626063</v>
      </c>
      <c r="J38">
        <v>0.48646500594379771</v>
      </c>
      <c r="K38">
        <v>5.6810638493210304</v>
      </c>
      <c r="L38">
        <v>0.47927924733131894</v>
      </c>
    </row>
    <row r="39" spans="2:12" x14ac:dyDescent="0.2">
      <c r="B39" t="s">
        <v>36</v>
      </c>
      <c r="C39">
        <v>44.393554272526998</v>
      </c>
      <c r="D39">
        <v>0.88202344691609491</v>
      </c>
      <c r="E39">
        <v>15.900091151013839</v>
      </c>
      <c r="F39">
        <v>0.64574229296431218</v>
      </c>
      <c r="G39">
        <v>14.23871853215717</v>
      </c>
      <c r="H39">
        <v>0.56257496567758747</v>
      </c>
      <c r="I39">
        <v>11.35633535841434</v>
      </c>
      <c r="J39">
        <v>0.4792699147956756</v>
      </c>
      <c r="K39">
        <v>14.111300685887651</v>
      </c>
      <c r="L39">
        <v>0.51617186896211298</v>
      </c>
    </row>
    <row r="40" spans="2:12" x14ac:dyDescent="0.2">
      <c r="B40" t="s">
        <v>37</v>
      </c>
      <c r="C40">
        <v>56.902682571740087</v>
      </c>
      <c r="D40">
        <v>1.475261069229018</v>
      </c>
      <c r="E40">
        <v>16.987861395733841</v>
      </c>
      <c r="F40">
        <v>0.84787534374086482</v>
      </c>
      <c r="G40">
        <v>11.775000292800019</v>
      </c>
      <c r="H40">
        <v>0.77303317521497739</v>
      </c>
      <c r="I40">
        <v>7.7404663086208716</v>
      </c>
      <c r="J40">
        <v>0.6404363607251119</v>
      </c>
      <c r="K40">
        <v>6.5939894311051708</v>
      </c>
      <c r="L40">
        <v>0.5670077643908501</v>
      </c>
    </row>
    <row r="41" spans="2:12" x14ac:dyDescent="0.2">
      <c r="B41" t="s">
        <v>38</v>
      </c>
      <c r="C41">
        <v>59.587076671113913</v>
      </c>
      <c r="D41">
        <v>0.99801997448313162</v>
      </c>
      <c r="E41">
        <v>14.47621087916443</v>
      </c>
      <c r="F41">
        <v>0.53240026181517297</v>
      </c>
      <c r="G41">
        <v>12.911739791944351</v>
      </c>
      <c r="H41">
        <v>0.61746465300509423</v>
      </c>
      <c r="I41">
        <v>7.0453511201111523</v>
      </c>
      <c r="J41">
        <v>0.48941416969472684</v>
      </c>
      <c r="K41">
        <v>5.9796215376661532</v>
      </c>
      <c r="L41">
        <v>0.41640176275600199</v>
      </c>
    </row>
    <row r="42" spans="2:12" x14ac:dyDescent="0.2">
      <c r="B42" t="s">
        <v>39</v>
      </c>
      <c r="C42">
        <v>35.427909831597532</v>
      </c>
      <c r="D42">
        <v>0.42322430134550854</v>
      </c>
      <c r="E42">
        <v>22.596668555949709</v>
      </c>
      <c r="F42">
        <v>0.41149152976516923</v>
      </c>
      <c r="G42">
        <v>20.629598068989829</v>
      </c>
      <c r="H42">
        <v>0.41190828849576855</v>
      </c>
      <c r="I42">
        <v>14.816787370964111</v>
      </c>
      <c r="J42">
        <v>0.33605590419732012</v>
      </c>
      <c r="K42">
        <v>6.5290361724988273</v>
      </c>
      <c r="L42">
        <v>0.26889803298782322</v>
      </c>
    </row>
    <row r="43" spans="2:12" x14ac:dyDescent="0.2">
      <c r="B43" t="s">
        <v>40</v>
      </c>
      <c r="C43">
        <v>36.931233688891417</v>
      </c>
      <c r="D43">
        <v>0.93479590109024835</v>
      </c>
      <c r="E43">
        <v>21.22556969941154</v>
      </c>
      <c r="F43">
        <v>0.7240101640217359</v>
      </c>
      <c r="G43">
        <v>17.934549708402908</v>
      </c>
      <c r="H43">
        <v>0.79821036271834012</v>
      </c>
      <c r="I43">
        <v>14.384646855589059</v>
      </c>
      <c r="J43">
        <v>0.7173033017053797</v>
      </c>
      <c r="K43">
        <v>9.5240000477050657</v>
      </c>
      <c r="L43">
        <v>0.57268809048568048</v>
      </c>
    </row>
    <row r="44" spans="2:12" x14ac:dyDescent="0.2">
      <c r="B44" t="s">
        <v>41</v>
      </c>
      <c r="C44">
        <v>33.722410256890953</v>
      </c>
      <c r="D44">
        <v>0.89673032234725381</v>
      </c>
      <c r="E44">
        <v>22.428060244701669</v>
      </c>
      <c r="F44">
        <v>0.73736551976816556</v>
      </c>
      <c r="G44">
        <v>19.976345659186268</v>
      </c>
      <c r="H44">
        <v>0.62109717023110489</v>
      </c>
      <c r="I44">
        <v>15.890171362343761</v>
      </c>
      <c r="J44">
        <v>0.67880474249715794</v>
      </c>
      <c r="K44">
        <v>7.9830124768773434</v>
      </c>
      <c r="L44">
        <v>0.46111054950127023</v>
      </c>
    </row>
    <row r="45" spans="2:12" x14ac:dyDescent="0.2">
      <c r="B45" t="s">
        <v>42</v>
      </c>
      <c r="C45">
        <v>51.689367407304651</v>
      </c>
      <c r="D45">
        <v>1.1345693097016791</v>
      </c>
      <c r="E45">
        <v>18.199896203006659</v>
      </c>
      <c r="F45">
        <v>0.81239347416467189</v>
      </c>
      <c r="G45">
        <v>15.07280282569725</v>
      </c>
      <c r="H45">
        <v>0.57479505638153194</v>
      </c>
      <c r="I45">
        <v>9.0382676209572921</v>
      </c>
      <c r="J45">
        <v>0.54966287064090502</v>
      </c>
      <c r="K45">
        <v>5.9996659430341284</v>
      </c>
      <c r="L45">
        <v>0.57985952073763747</v>
      </c>
    </row>
    <row r="46" spans="2:12" x14ac:dyDescent="0.2">
      <c r="B46" t="s">
        <v>43</v>
      </c>
      <c r="C46">
        <v>0</v>
      </c>
      <c r="E46">
        <v>0</v>
      </c>
      <c r="G46">
        <v>0</v>
      </c>
      <c r="I46">
        <v>0</v>
      </c>
      <c r="K46">
        <v>0</v>
      </c>
    </row>
    <row r="47" spans="2:12" x14ac:dyDescent="0.2">
      <c r="B47" t="s">
        <v>44</v>
      </c>
      <c r="C47">
        <v>56.484669884946442</v>
      </c>
      <c r="D47">
        <v>1.0461439682031857</v>
      </c>
      <c r="E47">
        <v>18.508994577870549</v>
      </c>
      <c r="F47">
        <v>0.69739631139002922</v>
      </c>
      <c r="G47">
        <v>14.78387879754162</v>
      </c>
      <c r="H47">
        <v>0.76746520312487898</v>
      </c>
      <c r="I47">
        <v>7.0632703760199016</v>
      </c>
      <c r="J47">
        <v>0.45925997243438987</v>
      </c>
      <c r="K47">
        <v>3.159186363621473</v>
      </c>
      <c r="L47">
        <v>0.33642158182791299</v>
      </c>
    </row>
    <row r="48" spans="2:12" x14ac:dyDescent="0.2">
      <c r="B48" t="s">
        <v>45</v>
      </c>
      <c r="C48">
        <v>32.366392711414633</v>
      </c>
      <c r="D48">
        <v>1.0123662259921322</v>
      </c>
      <c r="E48">
        <v>22.65469810267394</v>
      </c>
      <c r="F48">
        <v>0.73353572110608101</v>
      </c>
      <c r="G48">
        <v>22.110773819978959</v>
      </c>
      <c r="H48">
        <v>0.71665638119103536</v>
      </c>
      <c r="I48">
        <v>15.31031665724017</v>
      </c>
      <c r="J48">
        <v>0.64471329810535616</v>
      </c>
      <c r="K48">
        <v>7.557818708692297</v>
      </c>
      <c r="L48">
        <v>0.44784759308694821</v>
      </c>
    </row>
    <row r="49" spans="2:12" x14ac:dyDescent="0.2">
      <c r="B49" t="s">
        <v>46</v>
      </c>
      <c r="C49">
        <v>30.085365216527691</v>
      </c>
      <c r="D49">
        <v>0.861823400576054</v>
      </c>
      <c r="E49">
        <v>20.581145293208351</v>
      </c>
      <c r="F49">
        <v>0.89085214503915455</v>
      </c>
      <c r="G49">
        <v>19.768165319849739</v>
      </c>
      <c r="H49">
        <v>0.76419778014204687</v>
      </c>
      <c r="I49">
        <v>15.454281161816359</v>
      </c>
      <c r="J49">
        <v>0.62897151837699872</v>
      </c>
      <c r="K49">
        <v>14.11104300859787</v>
      </c>
      <c r="L49">
        <v>0.6656585227331222</v>
      </c>
    </row>
    <row r="50" spans="2:12" x14ac:dyDescent="0.2">
      <c r="B50" t="s">
        <v>47</v>
      </c>
      <c r="C50">
        <v>53.597007938462262</v>
      </c>
      <c r="D50">
        <v>1.138365107813472</v>
      </c>
      <c r="E50">
        <v>16.992512935826181</v>
      </c>
      <c r="F50">
        <v>0.72931302160223754</v>
      </c>
      <c r="G50">
        <v>15.444038488437339</v>
      </c>
      <c r="H50">
        <v>0.71224782539724385</v>
      </c>
      <c r="I50">
        <v>10.0038894202943</v>
      </c>
      <c r="J50">
        <v>0.7177219529997465</v>
      </c>
      <c r="K50">
        <v>3.9625512169799211</v>
      </c>
      <c r="L50">
        <v>0.38373314629141558</v>
      </c>
    </row>
    <row r="51" spans="2:12" x14ac:dyDescent="0.2">
      <c r="B51" t="s">
        <v>48</v>
      </c>
      <c r="C51">
        <v>27.44805065422041</v>
      </c>
      <c r="D51">
        <v>0.5722451216111728</v>
      </c>
      <c r="E51">
        <v>16.840189879128499</v>
      </c>
      <c r="F51">
        <v>0.4809245513964997</v>
      </c>
      <c r="G51">
        <v>17.216850411842579</v>
      </c>
      <c r="H51">
        <v>0.44933093706151866</v>
      </c>
      <c r="I51">
        <v>14.40135239101391</v>
      </c>
      <c r="J51">
        <v>0.42122154603981893</v>
      </c>
      <c r="K51">
        <v>24.093556663794601</v>
      </c>
      <c r="L51">
        <v>0.61347349932498618</v>
      </c>
    </row>
    <row r="52" spans="2:12" x14ac:dyDescent="0.2">
      <c r="B52" t="s">
        <v>49</v>
      </c>
      <c r="C52">
        <v>60.28484855048147</v>
      </c>
      <c r="D52">
        <v>1.0063511177675057</v>
      </c>
      <c r="E52">
        <v>12.81988939309687</v>
      </c>
      <c r="F52">
        <v>0.5490230635723039</v>
      </c>
      <c r="G52">
        <v>9.2639838558448382</v>
      </c>
      <c r="H52">
        <v>0.48036249535337983</v>
      </c>
      <c r="I52">
        <v>6.4767055603624639</v>
      </c>
      <c r="J52">
        <v>0.48756743053632262</v>
      </c>
      <c r="K52">
        <v>11.15457264021434</v>
      </c>
      <c r="L52">
        <v>0.58628954910067654</v>
      </c>
    </row>
    <row r="53" spans="2:12" x14ac:dyDescent="0.2">
      <c r="B53" t="s">
        <v>50</v>
      </c>
      <c r="C53">
        <v>36.191430257853547</v>
      </c>
      <c r="D53">
        <v>1.1600837524487928</v>
      </c>
      <c r="E53">
        <v>18.977275421124421</v>
      </c>
      <c r="F53">
        <v>1.3583878045581983</v>
      </c>
      <c r="G53">
        <v>16.40441339399467</v>
      </c>
      <c r="H53">
        <v>1.0321796237697871</v>
      </c>
      <c r="I53">
        <v>13.65549232168037</v>
      </c>
      <c r="J53">
        <v>1.0269317642163265</v>
      </c>
      <c r="K53">
        <v>14.77138860534698</v>
      </c>
      <c r="L53">
        <v>1.1280331128295162</v>
      </c>
    </row>
    <row r="54" spans="2:12" x14ac:dyDescent="0.2">
      <c r="B54" t="s">
        <v>51</v>
      </c>
      <c r="C54">
        <v>40.503952166239351</v>
      </c>
      <c r="D54">
        <v>1.223945792319528</v>
      </c>
      <c r="E54">
        <v>17.31821148506166</v>
      </c>
      <c r="F54">
        <v>0.78705135358002409</v>
      </c>
      <c r="G54">
        <v>15.094101108355771</v>
      </c>
      <c r="H54">
        <v>0.73098752316506277</v>
      </c>
      <c r="I54">
        <v>14.09319866083824</v>
      </c>
      <c r="J54">
        <v>0.6333952040624935</v>
      </c>
      <c r="K54">
        <v>12.99053657950499</v>
      </c>
      <c r="L54">
        <v>0.71744417583271536</v>
      </c>
    </row>
    <row r="55" spans="2:12" x14ac:dyDescent="0.2">
      <c r="B55" t="s">
        <v>52</v>
      </c>
      <c r="C55">
        <v>33.817210600070403</v>
      </c>
      <c r="D55">
        <v>0.94468430107029899</v>
      </c>
      <c r="E55">
        <v>18.600409837925199</v>
      </c>
      <c r="F55">
        <v>0.77964459654329255</v>
      </c>
      <c r="G55">
        <v>16.539632026903451</v>
      </c>
      <c r="H55">
        <v>0.82470353204978386</v>
      </c>
      <c r="I55">
        <v>14.38014728145909</v>
      </c>
      <c r="J55">
        <v>0.62429360353563512</v>
      </c>
      <c r="K55">
        <v>16.662600253641859</v>
      </c>
      <c r="L55">
        <v>0.77245530530135098</v>
      </c>
    </row>
    <row r="56" spans="2:12" x14ac:dyDescent="0.2">
      <c r="B56" t="s">
        <v>53</v>
      </c>
      <c r="C56">
        <v>59.704810539158103</v>
      </c>
      <c r="D56">
        <v>0.80678545892090425</v>
      </c>
      <c r="E56">
        <v>13.978021062019691</v>
      </c>
      <c r="F56">
        <v>0.54381820422061622</v>
      </c>
      <c r="G56">
        <v>12.686180899015451</v>
      </c>
      <c r="H56">
        <v>0.55681860458637733</v>
      </c>
      <c r="I56">
        <v>8.5184530627743946</v>
      </c>
      <c r="J56">
        <v>0.45229234034896576</v>
      </c>
      <c r="K56">
        <v>5.1125344370323571</v>
      </c>
      <c r="L56">
        <v>0.44157232521278439</v>
      </c>
    </row>
    <row r="57" spans="2:12" x14ac:dyDescent="0.2">
      <c r="B57" t="s">
        <v>54</v>
      </c>
      <c r="C57">
        <v>37.99950507614593</v>
      </c>
      <c r="D57">
        <v>0.97874518186240422</v>
      </c>
      <c r="E57">
        <v>22.49514299709972</v>
      </c>
      <c r="F57">
        <v>0.76842129251622848</v>
      </c>
      <c r="G57">
        <v>18.05574043327487</v>
      </c>
      <c r="H57">
        <v>0.54757937120399236</v>
      </c>
      <c r="I57">
        <v>13.588023565057901</v>
      </c>
      <c r="J57">
        <v>0.55428093211560592</v>
      </c>
      <c r="K57">
        <v>7.8615879284215744</v>
      </c>
      <c r="L57">
        <v>0.49919420745841325</v>
      </c>
    </row>
    <row r="58" spans="2:12" x14ac:dyDescent="0.2">
      <c r="B58" t="s">
        <v>55</v>
      </c>
      <c r="C58">
        <v>63.283750061178992</v>
      </c>
      <c r="D58">
        <v>1.0453301202454903</v>
      </c>
      <c r="E58">
        <v>18.389255080285739</v>
      </c>
      <c r="F58">
        <v>0.77415798984558448</v>
      </c>
      <c r="G58">
        <v>10.146597164260751</v>
      </c>
      <c r="H58">
        <v>0.59342756932544793</v>
      </c>
      <c r="I58">
        <v>4.7212551664836404</v>
      </c>
      <c r="J58">
        <v>0.45732551337491295</v>
      </c>
      <c r="K58">
        <v>3.4591425277908852</v>
      </c>
      <c r="L58">
        <v>0.35131174186673814</v>
      </c>
    </row>
    <row r="59" spans="2:12" x14ac:dyDescent="0.2">
      <c r="B59" t="s">
        <v>56</v>
      </c>
      <c r="C59">
        <v>57.801568868075591</v>
      </c>
      <c r="D59">
        <v>0.7999686227698849</v>
      </c>
      <c r="E59">
        <v>19.39214987766562</v>
      </c>
      <c r="F59">
        <v>0.73954703871699345</v>
      </c>
      <c r="G59">
        <v>12.852481641725079</v>
      </c>
      <c r="H59">
        <v>0.62918565577937313</v>
      </c>
      <c r="I59">
        <v>6.5023112483315941</v>
      </c>
      <c r="J59">
        <v>0.51009671329276185</v>
      </c>
      <c r="K59">
        <v>3.4514883642021101</v>
      </c>
      <c r="L59">
        <v>0.38715952374777129</v>
      </c>
    </row>
    <row r="60" spans="2:12" x14ac:dyDescent="0.2">
      <c r="B60" t="s">
        <v>57</v>
      </c>
      <c r="C60">
        <v>74.834900309778376</v>
      </c>
      <c r="D60">
        <v>0.89141307476855636</v>
      </c>
      <c r="E60">
        <v>13.73374823295231</v>
      </c>
      <c r="F60">
        <v>0.65041037234832022</v>
      </c>
      <c r="G60">
        <v>6.6406236068247999</v>
      </c>
      <c r="H60">
        <v>0.48882538421950744</v>
      </c>
      <c r="I60">
        <v>2.900943402215141</v>
      </c>
      <c r="J60">
        <v>0.33323765315037457</v>
      </c>
      <c r="K60">
        <v>1.8897844482293871</v>
      </c>
      <c r="L60">
        <v>0.29554447490017477</v>
      </c>
    </row>
    <row r="61" spans="2:12" x14ac:dyDescent="0.2">
      <c r="B61" t="s">
        <v>58</v>
      </c>
      <c r="C61">
        <v>62.448379466523583</v>
      </c>
      <c r="D61">
        <v>0.92030859661892495</v>
      </c>
      <c r="E61">
        <v>16.46890432467946</v>
      </c>
      <c r="F61">
        <v>0.59583895342459325</v>
      </c>
      <c r="G61">
        <v>12.26634930543327</v>
      </c>
      <c r="H61">
        <v>0.48948251375980778</v>
      </c>
      <c r="I61">
        <v>5.8964041099808204</v>
      </c>
      <c r="J61">
        <v>0.39628442766551042</v>
      </c>
      <c r="K61">
        <v>2.919962793382874</v>
      </c>
      <c r="L61">
        <v>0.2837088811457355</v>
      </c>
    </row>
    <row r="62" spans="2:12" x14ac:dyDescent="0.2">
      <c r="B62" t="s">
        <v>59</v>
      </c>
      <c r="C62">
        <v>27.844386643688932</v>
      </c>
      <c r="D62">
        <v>0.85424709475208149</v>
      </c>
      <c r="E62">
        <v>22.887376782298251</v>
      </c>
      <c r="F62">
        <v>0.74787702216113905</v>
      </c>
      <c r="G62">
        <v>20.35049105120784</v>
      </c>
      <c r="H62">
        <v>0.71049591990424033</v>
      </c>
      <c r="I62">
        <v>21.355692849229129</v>
      </c>
      <c r="J62">
        <v>0.88267660379496471</v>
      </c>
      <c r="K62">
        <v>7.5620526735758702</v>
      </c>
      <c r="L62">
        <v>0.47416337717444612</v>
      </c>
    </row>
    <row r="63" spans="2:12" x14ac:dyDescent="0.2">
      <c r="B63" t="s">
        <v>60</v>
      </c>
      <c r="C63">
        <v>47.118749142981002</v>
      </c>
      <c r="D63">
        <v>1.1454483725037392</v>
      </c>
      <c r="E63">
        <v>15.73695166529091</v>
      </c>
      <c r="F63">
        <v>0.81445516137181206</v>
      </c>
      <c r="G63">
        <v>14.176339057352481</v>
      </c>
      <c r="H63">
        <v>0.75929453801898594</v>
      </c>
      <c r="I63">
        <v>10.578231586880911</v>
      </c>
      <c r="J63">
        <v>0.5670181712470993</v>
      </c>
      <c r="K63">
        <v>12.389728547494711</v>
      </c>
      <c r="L63">
        <v>0.61849683022558022</v>
      </c>
    </row>
    <row r="64" spans="2:12" x14ac:dyDescent="0.2">
      <c r="B64" t="s">
        <v>61</v>
      </c>
      <c r="C64">
        <v>43.672119046393767</v>
      </c>
      <c r="D64">
        <v>1.1993468313405493</v>
      </c>
      <c r="E64">
        <v>16.11037228964382</v>
      </c>
      <c r="F64">
        <v>0.54891590027487436</v>
      </c>
      <c r="G64">
        <v>16.621969487589858</v>
      </c>
      <c r="H64">
        <v>0.66954201157410054</v>
      </c>
      <c r="I64">
        <v>15.47072292652712</v>
      </c>
      <c r="J64">
        <v>0.7902303713716049</v>
      </c>
      <c r="K64">
        <v>8.1248162498454484</v>
      </c>
      <c r="L64">
        <v>0.50274149101394372</v>
      </c>
    </row>
    <row r="65" spans="2:12" x14ac:dyDescent="0.2">
      <c r="B65" t="s">
        <v>62</v>
      </c>
      <c r="C65">
        <v>65.790868379626303</v>
      </c>
      <c r="D65">
        <v>1.0690883520264201</v>
      </c>
      <c r="E65">
        <v>15.47583234443074</v>
      </c>
      <c r="F65">
        <v>0.76745105698035676</v>
      </c>
      <c r="G65">
        <v>10.85749447458265</v>
      </c>
      <c r="H65">
        <v>0.53639685929600389</v>
      </c>
      <c r="I65">
        <v>5.1771595312445244</v>
      </c>
      <c r="J65">
        <v>0.37580109453068733</v>
      </c>
      <c r="K65">
        <v>2.6986452701157968</v>
      </c>
      <c r="L65">
        <v>0.31029945672922737</v>
      </c>
    </row>
    <row r="66" spans="2:12" x14ac:dyDescent="0.2">
      <c r="B66" t="s">
        <v>63</v>
      </c>
      <c r="C66">
        <v>51.218407606265778</v>
      </c>
      <c r="D66">
        <v>1.0485841778910698</v>
      </c>
      <c r="E66">
        <v>19.2974520412068</v>
      </c>
      <c r="F66">
        <v>0.73626370156787846</v>
      </c>
      <c r="G66">
        <v>13.57452130630805</v>
      </c>
      <c r="H66">
        <v>0.6966927655882299</v>
      </c>
      <c r="I66">
        <v>9.5676948575570808</v>
      </c>
      <c r="J66">
        <v>0.71904237173753183</v>
      </c>
      <c r="K66">
        <v>6.3419241886623086</v>
      </c>
      <c r="L66">
        <v>0.42910677760467986</v>
      </c>
    </row>
    <row r="67" spans="2:12" x14ac:dyDescent="0.2">
      <c r="B67" t="s">
        <v>64</v>
      </c>
      <c r="C67">
        <v>66.134659277174507</v>
      </c>
      <c r="D67">
        <v>1.0003915220378747</v>
      </c>
      <c r="E67">
        <v>13.350585128408889</v>
      </c>
      <c r="F67">
        <v>0.6233291272633289</v>
      </c>
      <c r="G67">
        <v>12.31079941156141</v>
      </c>
      <c r="H67">
        <v>0.63989143615419974</v>
      </c>
      <c r="I67">
        <v>5.307747039158051</v>
      </c>
      <c r="J67">
        <v>0.38017072560257509</v>
      </c>
      <c r="K67">
        <v>2.896209143697122</v>
      </c>
      <c r="L67">
        <v>0.29209801435521282</v>
      </c>
    </row>
  </sheetData>
  <phoneticPr fontId="0" type="noConversion"/>
  <pageMargins left="0.75" right="0.75" top="1" bottom="1" header="0.5" footer="0.5"/>
  <headerFooter alignWithMargins="0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7"/>
  <sheetViews>
    <sheetView workbookViewId="0"/>
  </sheetViews>
  <sheetFormatPr defaultRowHeight="12.75" x14ac:dyDescent="0.2"/>
  <sheetData>
    <row r="2" spans="2:12" x14ac:dyDescent="0.2">
      <c r="C2" t="s">
        <v>66</v>
      </c>
      <c r="D2" t="s">
        <v>67</v>
      </c>
      <c r="E2" t="s">
        <v>68</v>
      </c>
      <c r="F2" t="s">
        <v>69</v>
      </c>
      <c r="G2" t="s">
        <v>70</v>
      </c>
      <c r="H2" t="s">
        <v>71</v>
      </c>
      <c r="I2" t="s">
        <v>111</v>
      </c>
      <c r="J2" t="s">
        <v>112</v>
      </c>
      <c r="K2" t="s">
        <v>113</v>
      </c>
      <c r="L2" t="s">
        <v>114</v>
      </c>
    </row>
    <row r="3" spans="2:12" x14ac:dyDescent="0.2">
      <c r="B3" t="s">
        <v>0</v>
      </c>
      <c r="C3">
        <v>6.0272436079826459</v>
      </c>
      <c r="D3">
        <v>0.50308360731936519</v>
      </c>
      <c r="E3">
        <v>8.5284712277877937</v>
      </c>
      <c r="F3">
        <v>0.6057893534240536</v>
      </c>
      <c r="G3">
        <v>12.57361488796009</v>
      </c>
      <c r="H3">
        <v>0.71162581569312267</v>
      </c>
      <c r="I3">
        <v>20.371692004053472</v>
      </c>
      <c r="J3">
        <v>0.74255863964821378</v>
      </c>
      <c r="K3">
        <v>52.498978272216</v>
      </c>
      <c r="L3">
        <v>1.1597467720121721</v>
      </c>
    </row>
    <row r="4" spans="2:12" x14ac:dyDescent="0.2">
      <c r="B4" t="s">
        <v>1</v>
      </c>
      <c r="C4">
        <v>14.6841298705569</v>
      </c>
      <c r="D4">
        <v>0.5723729768635869</v>
      </c>
      <c r="E4">
        <v>8.6803546658864459</v>
      </c>
      <c r="F4">
        <v>0.41104145279508053</v>
      </c>
      <c r="G4">
        <v>10.422590208162051</v>
      </c>
      <c r="H4">
        <v>0.48515565105774866</v>
      </c>
      <c r="I4">
        <v>17.44213137790058</v>
      </c>
      <c r="J4">
        <v>0.64410062593261863</v>
      </c>
      <c r="K4">
        <v>48.770793877494022</v>
      </c>
      <c r="L4">
        <v>0.93532677734279601</v>
      </c>
    </row>
    <row r="5" spans="2:12" x14ac:dyDescent="0.2">
      <c r="B5" t="s">
        <v>2</v>
      </c>
      <c r="C5">
        <v>50.55956915789919</v>
      </c>
      <c r="D5">
        <v>1.4689062272102753</v>
      </c>
      <c r="E5">
        <v>15.64371404511115</v>
      </c>
      <c r="F5">
        <v>0.69756099120446857</v>
      </c>
      <c r="G5">
        <v>11.89025316253206</v>
      </c>
      <c r="H5">
        <v>0.66344690300109743</v>
      </c>
      <c r="I5">
        <v>10.98148660104272</v>
      </c>
      <c r="J5">
        <v>0.84174385247676298</v>
      </c>
      <c r="K5">
        <v>10.92497703341488</v>
      </c>
      <c r="L5">
        <v>0.66946789807188656</v>
      </c>
    </row>
    <row r="6" spans="2:12" x14ac:dyDescent="0.2">
      <c r="B6" t="s">
        <v>3</v>
      </c>
      <c r="C6">
        <v>35.883156171252637</v>
      </c>
      <c r="D6">
        <v>0.72912813020711231</v>
      </c>
      <c r="E6">
        <v>16.359664268355768</v>
      </c>
      <c r="F6">
        <v>0.46882566925611768</v>
      </c>
      <c r="G6">
        <v>15.61046972012641</v>
      </c>
      <c r="H6">
        <v>0.39725803808308235</v>
      </c>
      <c r="I6">
        <v>14.727028950172659</v>
      </c>
      <c r="J6">
        <v>0.48780149952393276</v>
      </c>
      <c r="K6">
        <v>17.419680890092518</v>
      </c>
      <c r="L6">
        <v>0.75358852670598375</v>
      </c>
    </row>
    <row r="7" spans="2:12" x14ac:dyDescent="0.2">
      <c r="B7" t="s">
        <v>4</v>
      </c>
      <c r="C7">
        <v>45.055664179584547</v>
      </c>
      <c r="D7">
        <v>1.2103954049228136</v>
      </c>
      <c r="E7">
        <v>15.473573578949679</v>
      </c>
      <c r="F7">
        <v>0.75631660799743605</v>
      </c>
      <c r="G7">
        <v>13.70496302869984</v>
      </c>
      <c r="H7">
        <v>0.67303775442525937</v>
      </c>
      <c r="I7">
        <v>10.49197296189053</v>
      </c>
      <c r="J7">
        <v>0.53061182998533718</v>
      </c>
      <c r="K7">
        <v>15.2738262508754</v>
      </c>
      <c r="L7">
        <v>0.91773475127258097</v>
      </c>
    </row>
    <row r="8" spans="2:12" x14ac:dyDescent="0.2">
      <c r="B8" t="s">
        <v>5</v>
      </c>
      <c r="C8">
        <v>14.628905541587651</v>
      </c>
      <c r="D8">
        <v>0.68881580726448444</v>
      </c>
      <c r="E8">
        <v>5.2286328276408778</v>
      </c>
      <c r="F8">
        <v>0.34681879505579993</v>
      </c>
      <c r="G8">
        <v>8.1093166543178921</v>
      </c>
      <c r="H8">
        <v>0.37273753561794293</v>
      </c>
      <c r="I8">
        <v>15.94590281342432</v>
      </c>
      <c r="J8">
        <v>0.56858907242942647</v>
      </c>
      <c r="K8">
        <v>56.087242163029259</v>
      </c>
      <c r="L8">
        <v>0.96560288938547967</v>
      </c>
    </row>
    <row r="9" spans="2:12" x14ac:dyDescent="0.2">
      <c r="B9" t="s">
        <v>6</v>
      </c>
      <c r="C9">
        <v>13.61121355775793</v>
      </c>
      <c r="D9">
        <v>0.64226379401037026</v>
      </c>
      <c r="E9">
        <v>12.050902645599489</v>
      </c>
      <c r="F9">
        <v>0.68883249473226871</v>
      </c>
      <c r="G9">
        <v>12.76642643450878</v>
      </c>
      <c r="H9">
        <v>0.58445795888175045</v>
      </c>
      <c r="I9">
        <v>17.05071496438001</v>
      </c>
      <c r="J9">
        <v>0.71801739658157293</v>
      </c>
      <c r="K9">
        <v>44.520742397753779</v>
      </c>
      <c r="L9">
        <v>1.3114911317829341</v>
      </c>
    </row>
    <row r="10" spans="2:12" x14ac:dyDescent="0.2">
      <c r="B10" t="s">
        <v>7</v>
      </c>
      <c r="C10">
        <v>39.498032792637801</v>
      </c>
      <c r="D10">
        <v>0.85440206958198528</v>
      </c>
      <c r="E10">
        <v>17.599993823542359</v>
      </c>
      <c r="F10">
        <v>0.57629874231119904</v>
      </c>
      <c r="G10">
        <v>17.68440704155428</v>
      </c>
      <c r="H10">
        <v>0.57240397962899348</v>
      </c>
      <c r="I10">
        <v>13.55921836651302</v>
      </c>
      <c r="J10">
        <v>0.48512925618323777</v>
      </c>
      <c r="K10">
        <v>11.65834797575253</v>
      </c>
      <c r="L10">
        <v>0.62663525899785111</v>
      </c>
    </row>
    <row r="11" spans="2:12" x14ac:dyDescent="0.2">
      <c r="B11" t="s">
        <v>8</v>
      </c>
      <c r="C11">
        <v>16.237179132611399</v>
      </c>
      <c r="D11">
        <v>0.55610319098265504</v>
      </c>
      <c r="E11">
        <v>10.639440454555301</v>
      </c>
      <c r="F11">
        <v>0.37718242723942441</v>
      </c>
      <c r="G11">
        <v>14.234745106373589</v>
      </c>
      <c r="H11">
        <v>0.35425757655734852</v>
      </c>
      <c r="I11">
        <v>18.216195177728618</v>
      </c>
      <c r="J11">
        <v>0.52399437607073596</v>
      </c>
      <c r="K11">
        <v>40.67244012873109</v>
      </c>
      <c r="L11">
        <v>0.81229959109081751</v>
      </c>
    </row>
    <row r="12" spans="2:12" x14ac:dyDescent="0.2">
      <c r="B12" t="s">
        <v>9</v>
      </c>
      <c r="C12">
        <v>28.01602464151085</v>
      </c>
      <c r="D12">
        <v>1.0836159271583172</v>
      </c>
      <c r="E12">
        <v>10.58483322493335</v>
      </c>
      <c r="F12">
        <v>0.55156177529873729</v>
      </c>
      <c r="G12">
        <v>10.481499182766781</v>
      </c>
      <c r="H12">
        <v>0.55100052110319009</v>
      </c>
      <c r="I12">
        <v>12.80418568519775</v>
      </c>
      <c r="J12">
        <v>0.52896360945933241</v>
      </c>
      <c r="K12">
        <v>38.113457265591272</v>
      </c>
      <c r="L12">
        <v>1.3214373113893672</v>
      </c>
    </row>
    <row r="13" spans="2:12" x14ac:dyDescent="0.2">
      <c r="B13" t="s">
        <v>10</v>
      </c>
      <c r="C13">
        <v>18.07256045316274</v>
      </c>
      <c r="D13">
        <v>1.034250509905309</v>
      </c>
      <c r="E13">
        <v>14.11259662621265</v>
      </c>
      <c r="F13">
        <v>0.72360727272955583</v>
      </c>
      <c r="G13">
        <v>18.967269300468718</v>
      </c>
      <c r="H13">
        <v>0.74155184419045839</v>
      </c>
      <c r="I13">
        <v>24.79714697930752</v>
      </c>
      <c r="J13">
        <v>0.80084037766754068</v>
      </c>
      <c r="K13">
        <v>24.050426640848379</v>
      </c>
      <c r="L13">
        <v>1.1642924998106812</v>
      </c>
    </row>
    <row r="14" spans="2:12" x14ac:dyDescent="0.2">
      <c r="B14" t="s">
        <v>11</v>
      </c>
      <c r="C14">
        <v>33.410937446453232</v>
      </c>
      <c r="D14">
        <v>1.1612628527010669</v>
      </c>
      <c r="E14">
        <v>17.806335154272212</v>
      </c>
      <c r="F14">
        <v>0.71457153054637679</v>
      </c>
      <c r="G14">
        <v>19.11044293112078</v>
      </c>
      <c r="H14">
        <v>0.74065026904851761</v>
      </c>
      <c r="I14">
        <v>17.911191009108119</v>
      </c>
      <c r="J14">
        <v>0.89157595858983341</v>
      </c>
      <c r="K14">
        <v>11.761093459045689</v>
      </c>
      <c r="L14">
        <v>0.6687865715840734</v>
      </c>
    </row>
    <row r="15" spans="2:12" x14ac:dyDescent="0.2">
      <c r="B15" t="s">
        <v>12</v>
      </c>
      <c r="C15">
        <v>22.56450704424887</v>
      </c>
      <c r="D15">
        <v>1.0777467346036389</v>
      </c>
      <c r="E15">
        <v>13.579565101950219</v>
      </c>
      <c r="F15">
        <v>0.78098397444333312</v>
      </c>
      <c r="G15">
        <v>17.158777524175171</v>
      </c>
      <c r="H15">
        <v>0.86111267573080175</v>
      </c>
      <c r="I15">
        <v>18.690546877845009</v>
      </c>
      <c r="J15">
        <v>0.89069890923554784</v>
      </c>
      <c r="K15">
        <v>28.006603451780752</v>
      </c>
      <c r="L15">
        <v>1.1611993295505425</v>
      </c>
    </row>
    <row r="16" spans="2:12" x14ac:dyDescent="0.2">
      <c r="B16" t="s">
        <v>13</v>
      </c>
      <c r="C16">
        <v>8.521198873108208</v>
      </c>
      <c r="D16">
        <v>0.59326548269013357</v>
      </c>
      <c r="E16">
        <v>12.052884682590079</v>
      </c>
      <c r="F16">
        <v>0.67217091578015864</v>
      </c>
      <c r="G16">
        <v>19.125337773810841</v>
      </c>
      <c r="H16">
        <v>0.92698728132157093</v>
      </c>
      <c r="I16">
        <v>22.603499422254998</v>
      </c>
      <c r="J16">
        <v>0.87309263721598995</v>
      </c>
      <c r="K16">
        <v>37.697079248235873</v>
      </c>
      <c r="L16">
        <v>1.1784297801563361</v>
      </c>
    </row>
    <row r="17" spans="2:12" x14ac:dyDescent="0.2">
      <c r="B17" t="s">
        <v>14</v>
      </c>
      <c r="C17">
        <v>30.93386012831299</v>
      </c>
      <c r="D17">
        <v>1.2572066930763075</v>
      </c>
      <c r="E17">
        <v>12.329604999142351</v>
      </c>
      <c r="F17">
        <v>0.64996499445854605</v>
      </c>
      <c r="G17">
        <v>12.491472412647919</v>
      </c>
      <c r="H17">
        <v>0.69571161436831286</v>
      </c>
      <c r="I17">
        <v>13.22593537949359</v>
      </c>
      <c r="J17">
        <v>0.74836109044483257</v>
      </c>
      <c r="K17">
        <v>31.019127080403141</v>
      </c>
      <c r="L17">
        <v>1.3693158664697063</v>
      </c>
    </row>
    <row r="18" spans="2:12" x14ac:dyDescent="0.2">
      <c r="B18" t="s">
        <v>15</v>
      </c>
      <c r="C18">
        <v>28.632661279891739</v>
      </c>
      <c r="D18">
        <v>1.1831526136536392</v>
      </c>
      <c r="E18">
        <v>14.534904398453181</v>
      </c>
      <c r="F18">
        <v>0.66516583181554267</v>
      </c>
      <c r="G18">
        <v>15.42419902059963</v>
      </c>
      <c r="H18">
        <v>0.70546436824793624</v>
      </c>
      <c r="I18">
        <v>14.99787767179804</v>
      </c>
      <c r="J18">
        <v>0.68001286552221141</v>
      </c>
      <c r="K18">
        <v>26.410357629257408</v>
      </c>
      <c r="L18">
        <v>1.0417705929199539</v>
      </c>
    </row>
    <row r="19" spans="2:12" x14ac:dyDescent="0.2">
      <c r="B19" t="s">
        <v>16</v>
      </c>
      <c r="C19">
        <v>34.073673722449918</v>
      </c>
      <c r="D19">
        <v>0.84669873258695671</v>
      </c>
      <c r="E19">
        <v>18.59548148951092</v>
      </c>
      <c r="F19">
        <v>0.48480691058362801</v>
      </c>
      <c r="G19">
        <v>18.093211043361482</v>
      </c>
      <c r="H19">
        <v>0.62352245224673186</v>
      </c>
      <c r="I19">
        <v>14.820641706763981</v>
      </c>
      <c r="J19">
        <v>0.46197095586827558</v>
      </c>
      <c r="K19">
        <v>14.41699203791371</v>
      </c>
      <c r="L19">
        <v>0.48520722351276113</v>
      </c>
    </row>
    <row r="20" spans="2:12" x14ac:dyDescent="0.2">
      <c r="B20" t="s">
        <v>17</v>
      </c>
      <c r="C20">
        <v>10.74059318354368</v>
      </c>
      <c r="D20">
        <v>0.59001598993112392</v>
      </c>
      <c r="E20">
        <v>11.544214687432721</v>
      </c>
      <c r="F20">
        <v>0.63037603897775674</v>
      </c>
      <c r="G20">
        <v>15.97788405856973</v>
      </c>
      <c r="H20">
        <v>0.76179835259666728</v>
      </c>
      <c r="I20">
        <v>22.231259578718308</v>
      </c>
      <c r="J20">
        <v>0.81831597264091316</v>
      </c>
      <c r="K20">
        <v>39.506048491735562</v>
      </c>
      <c r="L20">
        <v>1.1145567656373869</v>
      </c>
    </row>
    <row r="21" spans="2:12" x14ac:dyDescent="0.2">
      <c r="B21" t="s">
        <v>18</v>
      </c>
      <c r="C21">
        <v>27.086126563904241</v>
      </c>
      <c r="D21">
        <v>0.86376347600244041</v>
      </c>
      <c r="E21">
        <v>20.24523995731963</v>
      </c>
      <c r="F21">
        <v>0.68296204636381241</v>
      </c>
      <c r="G21">
        <v>20.939330747496861</v>
      </c>
      <c r="H21">
        <v>0.61840919818543583</v>
      </c>
      <c r="I21">
        <v>16.34988297633361</v>
      </c>
      <c r="J21">
        <v>0.79465742035012144</v>
      </c>
      <c r="K21">
        <v>15.37941975494565</v>
      </c>
      <c r="L21">
        <v>0.65394347763976124</v>
      </c>
    </row>
    <row r="22" spans="2:12" x14ac:dyDescent="0.2">
      <c r="B22" t="s">
        <v>19</v>
      </c>
      <c r="C22">
        <v>45.310917042864091</v>
      </c>
      <c r="D22">
        <v>1.103965201323037</v>
      </c>
      <c r="E22">
        <v>19.058982575797661</v>
      </c>
      <c r="F22">
        <v>0.75125216073927115</v>
      </c>
      <c r="G22">
        <v>15.39126686222362</v>
      </c>
      <c r="H22">
        <v>0.75078381090649471</v>
      </c>
      <c r="I22">
        <v>10.56108495855751</v>
      </c>
      <c r="J22">
        <v>0.57036301948307433</v>
      </c>
      <c r="K22">
        <v>9.6777485605571094</v>
      </c>
      <c r="L22">
        <v>0.59843641764356248</v>
      </c>
    </row>
    <row r="23" spans="2:12" x14ac:dyDescent="0.2">
      <c r="B23" t="s">
        <v>20</v>
      </c>
      <c r="C23">
        <v>41.141637413651146</v>
      </c>
      <c r="D23">
        <v>1.023631697200883</v>
      </c>
      <c r="E23">
        <v>20.355627483591441</v>
      </c>
      <c r="F23">
        <v>0.66993422937734781</v>
      </c>
      <c r="G23">
        <v>16.851669044889981</v>
      </c>
      <c r="H23">
        <v>0.5420844813649508</v>
      </c>
      <c r="I23">
        <v>12.50686366788384</v>
      </c>
      <c r="J23">
        <v>0.60157198232540599</v>
      </c>
      <c r="K23">
        <v>9.1442023899835814</v>
      </c>
      <c r="L23">
        <v>0.62898951575754358</v>
      </c>
    </row>
    <row r="24" spans="2:12" x14ac:dyDescent="0.2">
      <c r="B24" t="s">
        <v>21</v>
      </c>
      <c r="C24">
        <v>7.7505915731905892</v>
      </c>
      <c r="D24">
        <v>0.57023519907694642</v>
      </c>
      <c r="E24">
        <v>6.7095925765948028</v>
      </c>
      <c r="F24">
        <v>0.58947699476744297</v>
      </c>
      <c r="G24">
        <v>8.7365608152322345</v>
      </c>
      <c r="H24">
        <v>0.56986939648281232</v>
      </c>
      <c r="I24">
        <v>17.64879064908315</v>
      </c>
      <c r="J24">
        <v>0.72204786339349503</v>
      </c>
      <c r="K24">
        <v>59.154464385899232</v>
      </c>
      <c r="L24">
        <v>1.2531821152329692</v>
      </c>
    </row>
    <row r="25" spans="2:12" x14ac:dyDescent="0.2">
      <c r="B25" t="s">
        <v>22</v>
      </c>
      <c r="C25">
        <v>9.2672634635428874</v>
      </c>
      <c r="D25">
        <v>0.79498312855684872</v>
      </c>
      <c r="E25">
        <v>7.2964873374589958</v>
      </c>
      <c r="F25">
        <v>0.51250524733013003</v>
      </c>
      <c r="G25">
        <v>11.812549309844171</v>
      </c>
      <c r="H25">
        <v>0.59214381580815667</v>
      </c>
      <c r="I25">
        <v>20.097328474135551</v>
      </c>
      <c r="J25">
        <v>0.79846028643680445</v>
      </c>
      <c r="K25">
        <v>51.526371415018389</v>
      </c>
      <c r="L25">
        <v>1.1616723214204852</v>
      </c>
    </row>
    <row r="26" spans="2:12" x14ac:dyDescent="0.2">
      <c r="B26" t="s">
        <v>23</v>
      </c>
      <c r="C26">
        <v>20.769747262917662</v>
      </c>
      <c r="D26">
        <v>0.91041002080156042</v>
      </c>
      <c r="E26">
        <v>13.169865321751249</v>
      </c>
      <c r="F26">
        <v>0.65497513506070926</v>
      </c>
      <c r="G26">
        <v>15.261620161725119</v>
      </c>
      <c r="H26">
        <v>0.73658948281269632</v>
      </c>
      <c r="I26">
        <v>16.60666790757212</v>
      </c>
      <c r="J26">
        <v>0.58800914817510497</v>
      </c>
      <c r="K26">
        <v>34.192099346033849</v>
      </c>
      <c r="L26">
        <v>1.3287046898334203</v>
      </c>
    </row>
    <row r="27" spans="2:12" x14ac:dyDescent="0.2">
      <c r="B27" t="s">
        <v>24</v>
      </c>
      <c r="C27">
        <v>16.643638231833371</v>
      </c>
      <c r="D27">
        <v>0.9079550130422448</v>
      </c>
      <c r="E27">
        <v>13.58012314035467</v>
      </c>
      <c r="F27">
        <v>0.7400306962574783</v>
      </c>
      <c r="G27">
        <v>16.773843829608531</v>
      </c>
      <c r="H27">
        <v>0.80639037806043801</v>
      </c>
      <c r="I27">
        <v>19.278875091198721</v>
      </c>
      <c r="J27">
        <v>0.86854568255676146</v>
      </c>
      <c r="K27">
        <v>33.723519707004712</v>
      </c>
      <c r="L27">
        <v>1.3584519756425513</v>
      </c>
    </row>
    <row r="28" spans="2:12" x14ac:dyDescent="0.2">
      <c r="B28" t="s">
        <v>25</v>
      </c>
      <c r="C28">
        <v>13.911123484439329</v>
      </c>
      <c r="D28">
        <v>0.96287783718117936</v>
      </c>
      <c r="E28">
        <v>13.881525353474141</v>
      </c>
      <c r="F28">
        <v>0.79670911374356146</v>
      </c>
      <c r="G28">
        <v>19.753226524417371</v>
      </c>
      <c r="H28">
        <v>0.94276385805373852</v>
      </c>
      <c r="I28">
        <v>35.318949216258773</v>
      </c>
      <c r="J28">
        <v>0.96534590081651006</v>
      </c>
      <c r="K28">
        <v>17.135175421410381</v>
      </c>
      <c r="L28">
        <v>1.0087752736526616</v>
      </c>
    </row>
    <row r="29" spans="2:12" x14ac:dyDescent="0.2">
      <c r="B29" t="s">
        <v>26</v>
      </c>
      <c r="C29">
        <v>33.494189814915963</v>
      </c>
      <c r="D29">
        <v>1.0231392004552096</v>
      </c>
      <c r="E29">
        <v>14.272416077443561</v>
      </c>
      <c r="F29">
        <v>0.62687683369895719</v>
      </c>
      <c r="G29">
        <v>15.99773285526606</v>
      </c>
      <c r="H29">
        <v>0.75791778321614856</v>
      </c>
      <c r="I29">
        <v>16.279620159641048</v>
      </c>
      <c r="J29">
        <v>0.7498756400311859</v>
      </c>
      <c r="K29">
        <v>19.956041092733361</v>
      </c>
      <c r="L29">
        <v>0.80384648562461247</v>
      </c>
    </row>
    <row r="30" spans="2:12" x14ac:dyDescent="0.2">
      <c r="B30" t="s">
        <v>27</v>
      </c>
      <c r="C30">
        <v>44.894394286929383</v>
      </c>
      <c r="D30">
        <v>1.1129032484470862</v>
      </c>
      <c r="E30">
        <v>13.909861790165181</v>
      </c>
      <c r="F30">
        <v>0.66908926736036456</v>
      </c>
      <c r="G30">
        <v>16.165478764556241</v>
      </c>
      <c r="H30">
        <v>0.94046557346970239</v>
      </c>
      <c r="I30">
        <v>12.35658983662281</v>
      </c>
      <c r="J30">
        <v>0.75939469052956743</v>
      </c>
      <c r="K30">
        <v>12.673675321726391</v>
      </c>
      <c r="L30">
        <v>0.76429024602529283</v>
      </c>
    </row>
    <row r="31" spans="2:12" x14ac:dyDescent="0.2">
      <c r="B31" t="s">
        <v>28</v>
      </c>
      <c r="C31">
        <v>16.043640567647849</v>
      </c>
      <c r="D31">
        <v>1.088293274751333</v>
      </c>
      <c r="E31">
        <v>6.1523404348096227</v>
      </c>
      <c r="F31">
        <v>0.40860173229949709</v>
      </c>
      <c r="G31">
        <v>9.8453198427656154</v>
      </c>
      <c r="H31">
        <v>0.59992962866767496</v>
      </c>
      <c r="I31">
        <v>14.87230667266347</v>
      </c>
      <c r="J31">
        <v>0.58042536270024647</v>
      </c>
      <c r="K31">
        <v>53.086392482113439</v>
      </c>
      <c r="L31">
        <v>1.3049813942858712</v>
      </c>
    </row>
    <row r="32" spans="2:12" x14ac:dyDescent="0.2">
      <c r="B32" t="s">
        <v>29</v>
      </c>
      <c r="C32">
        <v>14.64771219740158</v>
      </c>
      <c r="D32">
        <v>0.42594422320313147</v>
      </c>
      <c r="E32">
        <v>7.3652885485786674</v>
      </c>
      <c r="F32">
        <v>0.30084106625908613</v>
      </c>
      <c r="G32">
        <v>10.108490976981161</v>
      </c>
      <c r="H32">
        <v>0.31824935396268361</v>
      </c>
      <c r="I32">
        <v>16.518270890762849</v>
      </c>
      <c r="J32">
        <v>0.47567843538365373</v>
      </c>
      <c r="K32">
        <v>51.360237386275763</v>
      </c>
      <c r="L32">
        <v>0.88449905337432633</v>
      </c>
    </row>
    <row r="33" spans="2:12" x14ac:dyDescent="0.2">
      <c r="B33" t="s">
        <v>30</v>
      </c>
      <c r="C33">
        <v>9.9037494444667775</v>
      </c>
      <c r="D33">
        <v>0.59813571645013375</v>
      </c>
      <c r="E33">
        <v>8.6424429014208517</v>
      </c>
      <c r="F33">
        <v>0.53984166397526356</v>
      </c>
      <c r="G33">
        <v>10.08998160437543</v>
      </c>
      <c r="H33">
        <v>0.50335785117798038</v>
      </c>
      <c r="I33">
        <v>17.507355883904051</v>
      </c>
      <c r="J33">
        <v>0.64820500713928986</v>
      </c>
      <c r="K33">
        <v>53.856470165832903</v>
      </c>
      <c r="L33">
        <v>1.0958150879592081</v>
      </c>
    </row>
    <row r="34" spans="2:12" x14ac:dyDescent="0.2">
      <c r="B34" t="s">
        <v>31</v>
      </c>
      <c r="C34">
        <v>4.0935242583006062</v>
      </c>
      <c r="D34">
        <v>0.40350393814543062</v>
      </c>
      <c r="E34">
        <v>3.3105379783300961</v>
      </c>
      <c r="F34">
        <v>0.3435048936120953</v>
      </c>
      <c r="G34">
        <v>6.1137975595791954</v>
      </c>
      <c r="H34">
        <v>0.45328035290001595</v>
      </c>
      <c r="I34">
        <v>20.565495903881949</v>
      </c>
      <c r="J34">
        <v>0.76514009281974527</v>
      </c>
      <c r="K34">
        <v>65.916644299908143</v>
      </c>
      <c r="L34">
        <v>1.2678938567228821</v>
      </c>
    </row>
    <row r="35" spans="2:12" x14ac:dyDescent="0.2">
      <c r="B35" t="s">
        <v>32</v>
      </c>
      <c r="C35">
        <v>36.023227092788332</v>
      </c>
      <c r="D35">
        <v>1.4430510482626002</v>
      </c>
      <c r="E35">
        <v>20.217964400069341</v>
      </c>
      <c r="F35">
        <v>0.96915456937777766</v>
      </c>
      <c r="G35">
        <v>16.521152713761229</v>
      </c>
      <c r="H35">
        <v>0.64925375639206828</v>
      </c>
      <c r="I35">
        <v>16.23112494234109</v>
      </c>
      <c r="J35">
        <v>0.7738323928009988</v>
      </c>
      <c r="K35">
        <v>11.00653085104002</v>
      </c>
      <c r="L35">
        <v>0.75422799707215082</v>
      </c>
    </row>
    <row r="36" spans="2:12" x14ac:dyDescent="0.2">
      <c r="B36" t="s">
        <v>33</v>
      </c>
      <c r="C36">
        <v>10.455988728372731</v>
      </c>
      <c r="D36">
        <v>0.72429269020333142</v>
      </c>
      <c r="E36">
        <v>4.891835288527802</v>
      </c>
      <c r="F36">
        <v>0.46062297945826342</v>
      </c>
      <c r="G36">
        <v>9.2814031239170305</v>
      </c>
      <c r="H36">
        <v>0.64579489810925428</v>
      </c>
      <c r="I36">
        <v>13.026602373363801</v>
      </c>
      <c r="J36">
        <v>0.61228863092453922</v>
      </c>
      <c r="K36">
        <v>62.344170485818651</v>
      </c>
      <c r="L36">
        <v>1.5040230219874904</v>
      </c>
    </row>
    <row r="37" spans="2:12" x14ac:dyDescent="0.2">
      <c r="B37" t="s">
        <v>34</v>
      </c>
      <c r="C37">
        <v>23.3173706371763</v>
      </c>
      <c r="D37">
        <v>2.6338568569310654</v>
      </c>
      <c r="E37">
        <v>8.5133954766733115</v>
      </c>
      <c r="F37">
        <v>2.1295377560650364</v>
      </c>
      <c r="G37">
        <v>9.048421346371077</v>
      </c>
      <c r="H37">
        <v>1.9052709131394445</v>
      </c>
      <c r="I37">
        <v>11.095061343771681</v>
      </c>
      <c r="J37">
        <v>2.3262387053364093</v>
      </c>
      <c r="K37">
        <v>48.025751196007633</v>
      </c>
      <c r="L37">
        <v>3.2819120841034328</v>
      </c>
    </row>
    <row r="38" spans="2:12" x14ac:dyDescent="0.2">
      <c r="B38" t="s">
        <v>35</v>
      </c>
      <c r="C38">
        <v>21.617490922544981</v>
      </c>
      <c r="D38">
        <v>1.0748794905782706</v>
      </c>
      <c r="E38">
        <v>13.865470227264201</v>
      </c>
      <c r="F38">
        <v>0.63687665994257969</v>
      </c>
      <c r="G38">
        <v>14.090373648796771</v>
      </c>
      <c r="H38">
        <v>0.65326351036654173</v>
      </c>
      <c r="I38">
        <v>17.61321963801247</v>
      </c>
      <c r="J38">
        <v>0.73639907375833102</v>
      </c>
      <c r="K38">
        <v>32.813445563381578</v>
      </c>
      <c r="L38">
        <v>0.9542050538475142</v>
      </c>
    </row>
    <row r="39" spans="2:12" x14ac:dyDescent="0.2">
      <c r="B39" t="s">
        <v>36</v>
      </c>
      <c r="C39">
        <v>38.202819642181787</v>
      </c>
      <c r="D39">
        <v>0.85365937274819959</v>
      </c>
      <c r="E39">
        <v>13.359829003566791</v>
      </c>
      <c r="F39">
        <v>0.57812837017117047</v>
      </c>
      <c r="G39">
        <v>14.552297603948849</v>
      </c>
      <c r="H39">
        <v>0.62735807694011647</v>
      </c>
      <c r="I39">
        <v>13.49774126092621</v>
      </c>
      <c r="J39">
        <v>0.56972065247529191</v>
      </c>
      <c r="K39">
        <v>20.387312489376349</v>
      </c>
      <c r="L39">
        <v>0.62903559318605995</v>
      </c>
    </row>
    <row r="40" spans="2:12" x14ac:dyDescent="0.2">
      <c r="B40" t="s">
        <v>37</v>
      </c>
      <c r="C40">
        <v>2.8541393792568619</v>
      </c>
      <c r="D40">
        <v>0.38881536134042216</v>
      </c>
      <c r="E40">
        <v>3.306196608335874</v>
      </c>
      <c r="F40">
        <v>0.43763497010333685</v>
      </c>
      <c r="G40">
        <v>6.4245170084445249</v>
      </c>
      <c r="H40">
        <v>0.57265407800470547</v>
      </c>
      <c r="I40">
        <v>17.755918790320671</v>
      </c>
      <c r="J40">
        <v>0.81679443012415054</v>
      </c>
      <c r="K40">
        <v>69.659228213642081</v>
      </c>
      <c r="L40">
        <v>1.1890268510931337</v>
      </c>
    </row>
    <row r="41" spans="2:12" x14ac:dyDescent="0.2">
      <c r="B41" t="s">
        <v>38</v>
      </c>
      <c r="C41">
        <v>8.191467784539693</v>
      </c>
      <c r="D41">
        <v>0.41720073734301949</v>
      </c>
      <c r="E41">
        <v>5.909629347839136</v>
      </c>
      <c r="F41">
        <v>0.38845564236947039</v>
      </c>
      <c r="G41">
        <v>10.391134083086749</v>
      </c>
      <c r="H41">
        <v>0.53914238493104572</v>
      </c>
      <c r="I41">
        <v>17.20783648121887</v>
      </c>
      <c r="J41">
        <v>0.58816930029290904</v>
      </c>
      <c r="K41">
        <v>58.299932303315551</v>
      </c>
      <c r="L41">
        <v>0.72027145217162603</v>
      </c>
    </row>
    <row r="42" spans="2:12" x14ac:dyDescent="0.2">
      <c r="B42" t="s">
        <v>39</v>
      </c>
      <c r="C42">
        <v>14.365818318210881</v>
      </c>
      <c r="D42">
        <v>0.35439953548781483</v>
      </c>
      <c r="E42">
        <v>16.717549716063068</v>
      </c>
      <c r="F42">
        <v>0.42683486788708191</v>
      </c>
      <c r="G42">
        <v>18.928823162594369</v>
      </c>
      <c r="H42">
        <v>0.43230240396682929</v>
      </c>
      <c r="I42">
        <v>23.367579795820632</v>
      </c>
      <c r="J42">
        <v>0.38166859311927798</v>
      </c>
      <c r="K42">
        <v>26.62022900731106</v>
      </c>
      <c r="L42">
        <v>0.60629294307182013</v>
      </c>
    </row>
    <row r="43" spans="2:12" x14ac:dyDescent="0.2">
      <c r="B43" t="s">
        <v>40</v>
      </c>
      <c r="C43">
        <v>21.00179526633071</v>
      </c>
      <c r="D43">
        <v>0.87542206744436735</v>
      </c>
      <c r="E43">
        <v>16.733914178817969</v>
      </c>
      <c r="F43">
        <v>0.74327595383007405</v>
      </c>
      <c r="G43">
        <v>17.776970552918371</v>
      </c>
      <c r="H43">
        <v>0.76117787664708747</v>
      </c>
      <c r="I43">
        <v>18.857901823118649</v>
      </c>
      <c r="J43">
        <v>0.85914324119186247</v>
      </c>
      <c r="K43">
        <v>25.629418178814319</v>
      </c>
      <c r="L43">
        <v>0.87810462774204756</v>
      </c>
    </row>
    <row r="44" spans="2:12" x14ac:dyDescent="0.2">
      <c r="B44" t="s">
        <v>41</v>
      </c>
      <c r="C44">
        <v>36.585941549045913</v>
      </c>
      <c r="D44">
        <v>1.0098950855898885</v>
      </c>
      <c r="E44">
        <v>20.692459781112529</v>
      </c>
      <c r="F44">
        <v>0.7289255147911492</v>
      </c>
      <c r="G44">
        <v>18.652112225363311</v>
      </c>
      <c r="H44">
        <v>0.72660993460989143</v>
      </c>
      <c r="I44">
        <v>15.621434587140399</v>
      </c>
      <c r="J44">
        <v>0.80485161310086173</v>
      </c>
      <c r="K44">
        <v>8.4480518573378358</v>
      </c>
      <c r="L44">
        <v>0.5080787163376691</v>
      </c>
    </row>
    <row r="45" spans="2:12" x14ac:dyDescent="0.2">
      <c r="B45" t="s">
        <v>42</v>
      </c>
      <c r="C45">
        <v>66.668251901433734</v>
      </c>
      <c r="D45">
        <v>1.2111705152193672</v>
      </c>
      <c r="E45">
        <v>12.86344712664809</v>
      </c>
      <c r="F45">
        <v>0.73774699842273417</v>
      </c>
      <c r="G45">
        <v>9.7611063429794704</v>
      </c>
      <c r="H45">
        <v>0.69236951509214739</v>
      </c>
      <c r="I45">
        <v>5.0261510726972514</v>
      </c>
      <c r="J45">
        <v>0.47410112391520454</v>
      </c>
      <c r="K45">
        <v>5.6810435562414474</v>
      </c>
      <c r="L45">
        <v>0.65603959784661559</v>
      </c>
    </row>
    <row r="46" spans="2:12" x14ac:dyDescent="0.2">
      <c r="B46" t="s">
        <v>43</v>
      </c>
      <c r="C46">
        <v>0</v>
      </c>
      <c r="E46">
        <v>0</v>
      </c>
      <c r="G46">
        <v>0</v>
      </c>
      <c r="I46">
        <v>0</v>
      </c>
      <c r="K46">
        <v>0</v>
      </c>
    </row>
    <row r="47" spans="2:12" x14ac:dyDescent="0.2">
      <c r="B47" t="s">
        <v>44</v>
      </c>
      <c r="C47">
        <v>58.701377697279078</v>
      </c>
      <c r="D47">
        <v>1.056260202765934</v>
      </c>
      <c r="E47">
        <v>18.56313091779284</v>
      </c>
      <c r="F47">
        <v>0.78265128623160563</v>
      </c>
      <c r="G47">
        <v>12.28952753763914</v>
      </c>
      <c r="H47">
        <v>0.67552371818475809</v>
      </c>
      <c r="I47">
        <v>6.8731382335411153</v>
      </c>
      <c r="J47">
        <v>0.48887233758486598</v>
      </c>
      <c r="K47">
        <v>3.572825613747836</v>
      </c>
      <c r="L47">
        <v>0.40204508646996051</v>
      </c>
    </row>
    <row r="48" spans="2:12" x14ac:dyDescent="0.2">
      <c r="B48" t="s">
        <v>45</v>
      </c>
      <c r="C48">
        <v>17.218922567825651</v>
      </c>
      <c r="D48">
        <v>0.94308315722798086</v>
      </c>
      <c r="E48">
        <v>16.768658130756279</v>
      </c>
      <c r="F48">
        <v>0.68015112132627176</v>
      </c>
      <c r="G48">
        <v>19.635048903901499</v>
      </c>
      <c r="H48">
        <v>0.68515030876548177</v>
      </c>
      <c r="I48">
        <v>25.57068996571638</v>
      </c>
      <c r="J48">
        <v>0.95001835594199657</v>
      </c>
      <c r="K48">
        <v>20.80668043180021</v>
      </c>
      <c r="L48">
        <v>1.0371919006900561</v>
      </c>
    </row>
    <row r="49" spans="2:12" x14ac:dyDescent="0.2">
      <c r="B49" t="s">
        <v>46</v>
      </c>
      <c r="C49">
        <v>6.6487210118641213</v>
      </c>
      <c r="D49">
        <v>0.55332371446762274</v>
      </c>
      <c r="E49">
        <v>8.7204025182922091</v>
      </c>
      <c r="F49">
        <v>0.59916907813493125</v>
      </c>
      <c r="G49">
        <v>15.5661361411636</v>
      </c>
      <c r="H49">
        <v>0.71589899419302605</v>
      </c>
      <c r="I49">
        <v>22.888970182678289</v>
      </c>
      <c r="J49">
        <v>0.94175239698167879</v>
      </c>
      <c r="K49">
        <v>46.175770146001767</v>
      </c>
      <c r="L49">
        <v>1.4654753923869632</v>
      </c>
    </row>
    <row r="50" spans="2:12" x14ac:dyDescent="0.2">
      <c r="B50" t="s">
        <v>47</v>
      </c>
      <c r="C50">
        <v>52.108325277863067</v>
      </c>
      <c r="D50">
        <v>1.2282786531574206</v>
      </c>
      <c r="E50">
        <v>15.05391400351111</v>
      </c>
      <c r="F50">
        <v>0.63249313762022874</v>
      </c>
      <c r="G50">
        <v>14.455855007608211</v>
      </c>
      <c r="H50">
        <v>0.80720404873088625</v>
      </c>
      <c r="I50">
        <v>11.875338385366341</v>
      </c>
      <c r="J50">
        <v>0.73565870809577893</v>
      </c>
      <c r="K50">
        <v>6.5065673256512717</v>
      </c>
      <c r="L50">
        <v>0.57436416518972355</v>
      </c>
    </row>
    <row r="51" spans="2:12" x14ac:dyDescent="0.2">
      <c r="B51" t="s">
        <v>48</v>
      </c>
      <c r="C51">
        <v>23.34835853529993</v>
      </c>
      <c r="D51">
        <v>0.52784568156778722</v>
      </c>
      <c r="E51">
        <v>16.49644467773453</v>
      </c>
      <c r="F51">
        <v>0.47886836764786789</v>
      </c>
      <c r="G51">
        <v>15.52031848094563</v>
      </c>
      <c r="H51">
        <v>0.49784910307508434</v>
      </c>
      <c r="I51">
        <v>13.43984056075923</v>
      </c>
      <c r="J51">
        <v>0.41909449043087921</v>
      </c>
      <c r="K51">
        <v>31.195037745260692</v>
      </c>
      <c r="L51">
        <v>0.62047862973988099</v>
      </c>
    </row>
    <row r="52" spans="2:12" x14ac:dyDescent="0.2">
      <c r="B52" t="s">
        <v>49</v>
      </c>
      <c r="C52">
        <v>4.0152583533133903</v>
      </c>
      <c r="D52">
        <v>0.40055948360816995</v>
      </c>
      <c r="E52">
        <v>2.1770495529325742</v>
      </c>
      <c r="F52">
        <v>0.26965186907275734</v>
      </c>
      <c r="G52">
        <v>3.3779729841417541</v>
      </c>
      <c r="H52">
        <v>0.32527335306495431</v>
      </c>
      <c r="I52">
        <v>10.72943034973062</v>
      </c>
      <c r="J52">
        <v>0.65222728047529144</v>
      </c>
      <c r="K52">
        <v>79.700288759881673</v>
      </c>
      <c r="L52">
        <v>1.0005046987654536</v>
      </c>
    </row>
    <row r="53" spans="2:12" x14ac:dyDescent="0.2">
      <c r="B53" t="s">
        <v>50</v>
      </c>
      <c r="C53">
        <v>66.4645532365181</v>
      </c>
      <c r="D53">
        <v>1.501505132272047</v>
      </c>
      <c r="E53">
        <v>14.15154941733608</v>
      </c>
      <c r="F53">
        <v>0.93791217594720533</v>
      </c>
      <c r="G53">
        <v>9.9755984694188875</v>
      </c>
      <c r="H53">
        <v>0.91656958069175143</v>
      </c>
      <c r="I53">
        <v>4.8193374795419972</v>
      </c>
      <c r="J53">
        <v>0.70827795086919798</v>
      </c>
      <c r="K53">
        <v>4.5889613971849403</v>
      </c>
      <c r="L53">
        <v>0.73087013452517902</v>
      </c>
    </row>
    <row r="54" spans="2:12" x14ac:dyDescent="0.2">
      <c r="B54" t="s">
        <v>51</v>
      </c>
      <c r="C54">
        <v>15.67523960033396</v>
      </c>
      <c r="D54">
        <v>0.70761091484434724</v>
      </c>
      <c r="E54">
        <v>13.27715448589988</v>
      </c>
      <c r="F54">
        <v>0.70884284468491532</v>
      </c>
      <c r="G54">
        <v>13.793198981449491</v>
      </c>
      <c r="H54">
        <v>0.75709841042069048</v>
      </c>
      <c r="I54">
        <v>22.525323963238179</v>
      </c>
      <c r="J54">
        <v>0.74332922906059684</v>
      </c>
      <c r="K54">
        <v>34.729082969078483</v>
      </c>
      <c r="L54">
        <v>1.2809443138628662</v>
      </c>
    </row>
    <row r="55" spans="2:12" x14ac:dyDescent="0.2">
      <c r="B55" t="s">
        <v>52</v>
      </c>
      <c r="C55">
        <v>62.463798245755719</v>
      </c>
      <c r="D55">
        <v>1.0477927164216314</v>
      </c>
      <c r="E55">
        <v>13.7185237033286</v>
      </c>
      <c r="F55">
        <v>0.72047167850069971</v>
      </c>
      <c r="G55">
        <v>11.2044616011998</v>
      </c>
      <c r="H55">
        <v>0.6679331405621598</v>
      </c>
      <c r="I55">
        <v>7.18269007320127</v>
      </c>
      <c r="J55">
        <v>0.52961396774821867</v>
      </c>
      <c r="K55">
        <v>5.4305263765146323</v>
      </c>
      <c r="L55">
        <v>0.41183534600724325</v>
      </c>
    </row>
    <row r="56" spans="2:12" x14ac:dyDescent="0.2">
      <c r="B56" t="s">
        <v>53</v>
      </c>
      <c r="C56">
        <v>11.80143078746204</v>
      </c>
      <c r="D56">
        <v>0.60499935672884153</v>
      </c>
      <c r="E56">
        <v>6.7321736422934304</v>
      </c>
      <c r="F56">
        <v>0.41894618788259869</v>
      </c>
      <c r="G56">
        <v>11.763446251572329</v>
      </c>
      <c r="H56">
        <v>0.5575791414539133</v>
      </c>
      <c r="I56">
        <v>22.09430837717732</v>
      </c>
      <c r="J56">
        <v>0.83580734383765065</v>
      </c>
      <c r="K56">
        <v>47.608640941494883</v>
      </c>
      <c r="L56">
        <v>0.92761586503554605</v>
      </c>
    </row>
    <row r="57" spans="2:12" x14ac:dyDescent="0.2">
      <c r="B57" t="s">
        <v>54</v>
      </c>
      <c r="C57">
        <v>9.3919274055566646</v>
      </c>
      <c r="D57">
        <v>0.59498201321228084</v>
      </c>
      <c r="E57">
        <v>10.561232397452731</v>
      </c>
      <c r="F57">
        <v>0.77928515169942936</v>
      </c>
      <c r="G57">
        <v>15.25690419140005</v>
      </c>
      <c r="H57">
        <v>0.67390307543818462</v>
      </c>
      <c r="I57">
        <v>18.977988854290111</v>
      </c>
      <c r="J57">
        <v>0.78240973204979636</v>
      </c>
      <c r="K57">
        <v>45.811947151300437</v>
      </c>
      <c r="L57">
        <v>1.2548081964025453</v>
      </c>
    </row>
    <row r="58" spans="2:12" x14ac:dyDescent="0.2">
      <c r="B58" t="s">
        <v>55</v>
      </c>
      <c r="C58">
        <v>34.543523202768142</v>
      </c>
      <c r="D58">
        <v>1.0911864518389633</v>
      </c>
      <c r="E58">
        <v>17.962209132948569</v>
      </c>
      <c r="F58">
        <v>0.78672041207368859</v>
      </c>
      <c r="G58">
        <v>18.451796235410701</v>
      </c>
      <c r="H58">
        <v>0.8445035209097238</v>
      </c>
      <c r="I58">
        <v>12.525671880233739</v>
      </c>
      <c r="J58">
        <v>0.61140050225244713</v>
      </c>
      <c r="K58">
        <v>16.51679954863884</v>
      </c>
      <c r="L58">
        <v>1.0437002516989746</v>
      </c>
    </row>
    <row r="59" spans="2:12" x14ac:dyDescent="0.2">
      <c r="B59" t="s">
        <v>56</v>
      </c>
      <c r="C59">
        <v>10.905202331653321</v>
      </c>
      <c r="D59">
        <v>0.59350839486607365</v>
      </c>
      <c r="E59">
        <v>6.0114385571089919</v>
      </c>
      <c r="F59">
        <v>0.45659844614046796</v>
      </c>
      <c r="G59">
        <v>9.0549756624876903</v>
      </c>
      <c r="H59">
        <v>0.5212294056613137</v>
      </c>
      <c r="I59">
        <v>15.68785708649442</v>
      </c>
      <c r="J59">
        <v>0.89111499701379737</v>
      </c>
      <c r="K59">
        <v>58.340526362255588</v>
      </c>
      <c r="L59">
        <v>1.1275599521798747</v>
      </c>
    </row>
    <row r="60" spans="2:12" x14ac:dyDescent="0.2">
      <c r="B60" t="s">
        <v>57</v>
      </c>
      <c r="C60">
        <v>71.319026603133608</v>
      </c>
      <c r="D60">
        <v>0.95168883992072262</v>
      </c>
      <c r="E60">
        <v>15.110026495726119</v>
      </c>
      <c r="F60">
        <v>0.70659553521027718</v>
      </c>
      <c r="G60">
        <v>7.4519100715169371</v>
      </c>
      <c r="H60">
        <v>0.53476305238819155</v>
      </c>
      <c r="I60">
        <v>3.7299876404707599</v>
      </c>
      <c r="J60">
        <v>0.35121727790945262</v>
      </c>
      <c r="K60">
        <v>2.3890491891525931</v>
      </c>
      <c r="L60">
        <v>0.30702043562311299</v>
      </c>
    </row>
    <row r="61" spans="2:12" x14ac:dyDescent="0.2">
      <c r="B61" t="s">
        <v>58</v>
      </c>
      <c r="C61">
        <v>5.3001850446447474</v>
      </c>
      <c r="D61">
        <v>0.37892482605839412</v>
      </c>
      <c r="E61">
        <v>7.208596060945192</v>
      </c>
      <c r="F61">
        <v>0.43519779794358227</v>
      </c>
      <c r="G61">
        <v>14.005278991677899</v>
      </c>
      <c r="H61">
        <v>0.63008409208971905</v>
      </c>
      <c r="I61">
        <v>24.377282116926089</v>
      </c>
      <c r="J61">
        <v>0.58088208372723571</v>
      </c>
      <c r="K61">
        <v>49.108657785806074</v>
      </c>
      <c r="L61">
        <v>1.0154700575846021</v>
      </c>
    </row>
    <row r="62" spans="2:12" x14ac:dyDescent="0.2">
      <c r="B62" t="s">
        <v>59</v>
      </c>
      <c r="C62">
        <v>9.7970261825698124</v>
      </c>
      <c r="D62">
        <v>0.6013361237580519</v>
      </c>
      <c r="E62">
        <v>15.380083712103501</v>
      </c>
      <c r="F62">
        <v>0.64645149619170661</v>
      </c>
      <c r="G62">
        <v>18.65341266540592</v>
      </c>
      <c r="H62">
        <v>0.78155769936605468</v>
      </c>
      <c r="I62">
        <v>31.226124637273251</v>
      </c>
      <c r="J62">
        <v>0.78113501867379065</v>
      </c>
      <c r="K62">
        <v>24.9433528026475</v>
      </c>
      <c r="L62">
        <v>0.97031247110985253</v>
      </c>
    </row>
    <row r="63" spans="2:12" x14ac:dyDescent="0.2">
      <c r="B63" t="s">
        <v>60</v>
      </c>
      <c r="C63">
        <v>27.95303527260111</v>
      </c>
      <c r="D63">
        <v>0.91431711557271877</v>
      </c>
      <c r="E63">
        <v>15.113273032285001</v>
      </c>
      <c r="F63">
        <v>0.91354908254985889</v>
      </c>
      <c r="G63">
        <v>15.05304986886124</v>
      </c>
      <c r="H63">
        <v>0.66937293217019223</v>
      </c>
      <c r="I63">
        <v>16.31552613228158</v>
      </c>
      <c r="J63">
        <v>0.84129561639574901</v>
      </c>
      <c r="K63">
        <v>25.56511569397107</v>
      </c>
      <c r="L63">
        <v>0.98230611538005097</v>
      </c>
    </row>
    <row r="64" spans="2:12" x14ac:dyDescent="0.2">
      <c r="B64" t="s">
        <v>61</v>
      </c>
      <c r="C64">
        <v>25.86002758783679</v>
      </c>
      <c r="D64">
        <v>0.96868775298736931</v>
      </c>
      <c r="E64">
        <v>13.896188614965221</v>
      </c>
      <c r="F64">
        <v>0.57049040848666244</v>
      </c>
      <c r="G64">
        <v>18.19639171761871</v>
      </c>
      <c r="H64">
        <v>0.72923894394236122</v>
      </c>
      <c r="I64">
        <v>21.089891575721499</v>
      </c>
      <c r="J64">
        <v>0.79616344147944718</v>
      </c>
      <c r="K64">
        <v>20.957500503857808</v>
      </c>
      <c r="L64">
        <v>1.160757042806315</v>
      </c>
    </row>
    <row r="65" spans="2:12" x14ac:dyDescent="0.2">
      <c r="B65" t="s">
        <v>62</v>
      </c>
      <c r="C65">
        <v>50.855559973070122</v>
      </c>
      <c r="D65">
        <v>0.9504589040979351</v>
      </c>
      <c r="E65">
        <v>20.027800655783611</v>
      </c>
      <c r="F65">
        <v>0.89631418861031575</v>
      </c>
      <c r="G65">
        <v>14.08523675470391</v>
      </c>
      <c r="H65">
        <v>0.62691029124328734</v>
      </c>
      <c r="I65">
        <v>8.3957978786992147</v>
      </c>
      <c r="J65">
        <v>0.46440317966617634</v>
      </c>
      <c r="K65">
        <v>6.6356047377431198</v>
      </c>
      <c r="L65">
        <v>0.51102164368772052</v>
      </c>
    </row>
    <row r="66" spans="2:12" x14ac:dyDescent="0.2">
      <c r="B66" t="s">
        <v>63</v>
      </c>
      <c r="C66">
        <v>10.338563953823471</v>
      </c>
      <c r="D66">
        <v>0.80691917899769994</v>
      </c>
      <c r="E66">
        <v>9.0131090500781852</v>
      </c>
      <c r="F66">
        <v>0.66918135286386982</v>
      </c>
      <c r="G66">
        <v>12.05902653270809</v>
      </c>
      <c r="H66">
        <v>0.58511444544279811</v>
      </c>
      <c r="I66">
        <v>18.483196583991059</v>
      </c>
      <c r="J66">
        <v>0.78857564623109577</v>
      </c>
      <c r="K66">
        <v>50.106103879399193</v>
      </c>
      <c r="L66">
        <v>1.3309156195533303</v>
      </c>
    </row>
    <row r="67" spans="2:12" x14ac:dyDescent="0.2">
      <c r="B67" t="s">
        <v>64</v>
      </c>
      <c r="C67">
        <v>13.5604715966667</v>
      </c>
      <c r="D67">
        <v>0.73674110164752349</v>
      </c>
      <c r="E67">
        <v>11.79159548280135</v>
      </c>
      <c r="F67">
        <v>0.75218975827300716</v>
      </c>
      <c r="G67">
        <v>19.367511899869111</v>
      </c>
      <c r="H67">
        <v>0.70642023888057337</v>
      </c>
      <c r="I67">
        <v>24.20830418470209</v>
      </c>
      <c r="J67">
        <v>0.84282371477213736</v>
      </c>
      <c r="K67">
        <v>31.07211683596077</v>
      </c>
      <c r="L67">
        <v>1.5165795507659274</v>
      </c>
    </row>
  </sheetData>
  <phoneticPr fontId="0" type="noConversion"/>
  <pageMargins left="0.75" right="0.75" top="1" bottom="1" header="0.5" footer="0.5"/>
  <headerFooter alignWithMargins="0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7"/>
  <sheetViews>
    <sheetView workbookViewId="0"/>
  </sheetViews>
  <sheetFormatPr defaultRowHeight="12.75" x14ac:dyDescent="0.2"/>
  <sheetData>
    <row r="2" spans="2:12" x14ac:dyDescent="0.2">
      <c r="C2" t="s">
        <v>66</v>
      </c>
      <c r="D2" t="s">
        <v>67</v>
      </c>
      <c r="E2" t="s">
        <v>68</v>
      </c>
      <c r="F2" t="s">
        <v>69</v>
      </c>
      <c r="G2" t="s">
        <v>70</v>
      </c>
      <c r="H2" t="s">
        <v>71</v>
      </c>
      <c r="I2" t="s">
        <v>111</v>
      </c>
      <c r="J2" t="s">
        <v>112</v>
      </c>
      <c r="K2" t="s">
        <v>113</v>
      </c>
      <c r="L2" t="s">
        <v>114</v>
      </c>
    </row>
    <row r="3" spans="2:12" x14ac:dyDescent="0.2">
      <c r="B3" t="s">
        <v>0</v>
      </c>
      <c r="C3">
        <v>5.9194631816609586</v>
      </c>
      <c r="D3">
        <v>0.49601141869573467</v>
      </c>
      <c r="E3">
        <v>7.1286855426498343</v>
      </c>
      <c r="F3">
        <v>0.62120054459139051</v>
      </c>
      <c r="G3">
        <v>9.3765301768841542</v>
      </c>
      <c r="H3">
        <v>0.65812233003153919</v>
      </c>
      <c r="I3">
        <v>23.925047651593101</v>
      </c>
      <c r="J3">
        <v>0.8246305198163465</v>
      </c>
      <c r="K3">
        <v>53.650273447211958</v>
      </c>
      <c r="L3">
        <v>1.0498242824039219</v>
      </c>
    </row>
    <row r="4" spans="2:12" x14ac:dyDescent="0.2">
      <c r="B4" t="s">
        <v>1</v>
      </c>
      <c r="C4">
        <v>19.80379371129974</v>
      </c>
      <c r="D4">
        <v>0.66893235709268462</v>
      </c>
      <c r="E4">
        <v>6.6127059482114019</v>
      </c>
      <c r="F4">
        <v>0.3650887701207961</v>
      </c>
      <c r="G4">
        <v>5.6872210494070181</v>
      </c>
      <c r="H4">
        <v>0.31715622419502715</v>
      </c>
      <c r="I4">
        <v>12.108111238060189</v>
      </c>
      <c r="J4">
        <v>0.46805582969120346</v>
      </c>
      <c r="K4">
        <v>55.788168053021657</v>
      </c>
      <c r="L4">
        <v>1.0633678176979939</v>
      </c>
    </row>
    <row r="5" spans="2:12" x14ac:dyDescent="0.2">
      <c r="B5" t="s">
        <v>2</v>
      </c>
      <c r="C5">
        <v>38.350808661133598</v>
      </c>
      <c r="D5">
        <v>1.8902778973416381</v>
      </c>
      <c r="E5">
        <v>11.90470149214293</v>
      </c>
      <c r="F5">
        <v>0.63127725047827155</v>
      </c>
      <c r="G5">
        <v>11.16602625953543</v>
      </c>
      <c r="H5">
        <v>0.57212870337837096</v>
      </c>
      <c r="I5">
        <v>12.902541188760759</v>
      </c>
      <c r="J5">
        <v>0.7858900629613208</v>
      </c>
      <c r="K5">
        <v>25.675922398427289</v>
      </c>
      <c r="L5">
        <v>1.8680452408549553</v>
      </c>
    </row>
    <row r="6" spans="2:12" x14ac:dyDescent="0.2">
      <c r="B6" t="s">
        <v>3</v>
      </c>
      <c r="C6">
        <v>32.386541224140842</v>
      </c>
      <c r="D6">
        <v>0.68413025309064757</v>
      </c>
      <c r="E6">
        <v>8.3350828056760147</v>
      </c>
      <c r="F6">
        <v>0.29174434761124923</v>
      </c>
      <c r="G6">
        <v>7.6829715172967159</v>
      </c>
      <c r="H6">
        <v>0.31880982094959748</v>
      </c>
      <c r="I6">
        <v>11.600432217853919</v>
      </c>
      <c r="J6">
        <v>0.39244726419956166</v>
      </c>
      <c r="K6">
        <v>39.994972235032492</v>
      </c>
      <c r="L6">
        <v>0.75718087403119627</v>
      </c>
    </row>
    <row r="7" spans="2:12" x14ac:dyDescent="0.2">
      <c r="B7" t="s">
        <v>4</v>
      </c>
      <c r="C7">
        <v>38.29793986631271</v>
      </c>
      <c r="D7">
        <v>1.4261082544775687</v>
      </c>
      <c r="E7">
        <v>8.4212676409229328</v>
      </c>
      <c r="F7">
        <v>0.41996530195617443</v>
      </c>
      <c r="G7">
        <v>6.9848060951168804</v>
      </c>
      <c r="H7">
        <v>0.49509061899258305</v>
      </c>
      <c r="I7">
        <v>9.7418922754245987</v>
      </c>
      <c r="J7">
        <v>0.50514886488466482</v>
      </c>
      <c r="K7">
        <v>36.554094122222878</v>
      </c>
      <c r="L7">
        <v>1.5309664673656895</v>
      </c>
    </row>
    <row r="8" spans="2:12" x14ac:dyDescent="0.2">
      <c r="B8" t="s">
        <v>5</v>
      </c>
      <c r="C8">
        <v>22.375907868690689</v>
      </c>
      <c r="D8">
        <v>0.82551481748520805</v>
      </c>
      <c r="E8">
        <v>3.990047365552801</v>
      </c>
      <c r="F8">
        <v>0.30457424931378785</v>
      </c>
      <c r="G8">
        <v>4.9766257648690466</v>
      </c>
      <c r="H8">
        <v>0.32341300659676048</v>
      </c>
      <c r="I8">
        <v>11.31901891957399</v>
      </c>
      <c r="J8">
        <v>0.4479808604083107</v>
      </c>
      <c r="K8">
        <v>57.338400081313473</v>
      </c>
      <c r="L8">
        <v>0.92693029237915991</v>
      </c>
    </row>
    <row r="9" spans="2:12" x14ac:dyDescent="0.2">
      <c r="B9" t="s">
        <v>6</v>
      </c>
      <c r="C9">
        <v>25.516355458993079</v>
      </c>
      <c r="D9">
        <v>0.95023544527473902</v>
      </c>
      <c r="E9">
        <v>18.129503950679311</v>
      </c>
      <c r="F9">
        <v>0.89580765141657892</v>
      </c>
      <c r="G9">
        <v>15.630255933038461</v>
      </c>
      <c r="H9">
        <v>0.69548950024576195</v>
      </c>
      <c r="I9">
        <v>15.82384570907289</v>
      </c>
      <c r="J9">
        <v>0.6027776473915577</v>
      </c>
      <c r="K9">
        <v>24.90003894821626</v>
      </c>
      <c r="L9">
        <v>1.2061245767949424</v>
      </c>
    </row>
    <row r="10" spans="2:12" x14ac:dyDescent="0.2">
      <c r="B10" t="s">
        <v>7</v>
      </c>
      <c r="C10">
        <v>27.807512491991812</v>
      </c>
      <c r="D10">
        <v>0.9067251944016379</v>
      </c>
      <c r="E10">
        <v>10.920474358746979</v>
      </c>
      <c r="F10">
        <v>0.42171804317868195</v>
      </c>
      <c r="G10">
        <v>13.31380035432441</v>
      </c>
      <c r="H10">
        <v>0.44156385978342955</v>
      </c>
      <c r="I10">
        <v>21.795339142741529</v>
      </c>
      <c r="J10">
        <v>0.72062182379087281</v>
      </c>
      <c r="K10">
        <v>26.16287365219527</v>
      </c>
      <c r="L10">
        <v>0.91298031780244238</v>
      </c>
    </row>
    <row r="11" spans="2:12" x14ac:dyDescent="0.2">
      <c r="B11" t="s">
        <v>8</v>
      </c>
      <c r="C11">
        <v>31.89582082180257</v>
      </c>
      <c r="D11">
        <v>0.7719562406972611</v>
      </c>
      <c r="E11">
        <v>7.801932513838274</v>
      </c>
      <c r="F11">
        <v>0.38899532931924641</v>
      </c>
      <c r="G11">
        <v>8.7786520278753741</v>
      </c>
      <c r="H11">
        <v>0.35632084524656571</v>
      </c>
      <c r="I11">
        <v>12.46445030327979</v>
      </c>
      <c r="J11">
        <v>0.46548382353390833</v>
      </c>
      <c r="K11">
        <v>39.059144333203989</v>
      </c>
      <c r="L11">
        <v>0.873382667240444</v>
      </c>
    </row>
    <row r="12" spans="2:12" x14ac:dyDescent="0.2">
      <c r="B12" t="s">
        <v>9</v>
      </c>
      <c r="C12">
        <v>57.728286530897499</v>
      </c>
      <c r="D12">
        <v>1.3992880611800518</v>
      </c>
      <c r="E12">
        <v>10.5441025961655</v>
      </c>
      <c r="F12">
        <v>0.49087798317807696</v>
      </c>
      <c r="G12">
        <v>7.1878151454480257</v>
      </c>
      <c r="H12">
        <v>0.42804179121061814</v>
      </c>
      <c r="I12">
        <v>5.969248100379553</v>
      </c>
      <c r="J12">
        <v>0.4354824745258089</v>
      </c>
      <c r="K12">
        <v>18.570547627109431</v>
      </c>
      <c r="L12">
        <v>1.0054510242200776</v>
      </c>
    </row>
    <row r="13" spans="2:12" x14ac:dyDescent="0.2">
      <c r="B13" t="s">
        <v>10</v>
      </c>
      <c r="C13">
        <v>54.046020492882683</v>
      </c>
      <c r="D13">
        <v>1.3050068072989511</v>
      </c>
      <c r="E13">
        <v>13.74298247689234</v>
      </c>
      <c r="F13">
        <v>0.55611286764442669</v>
      </c>
      <c r="G13">
        <v>12.888671088006589</v>
      </c>
      <c r="H13">
        <v>0.52453653668829692</v>
      </c>
      <c r="I13">
        <v>11.074025054680391</v>
      </c>
      <c r="J13">
        <v>0.67985583594903609</v>
      </c>
      <c r="K13">
        <v>8.2483008875380008</v>
      </c>
      <c r="L13">
        <v>0.63716075059124344</v>
      </c>
    </row>
    <row r="14" spans="2:12" x14ac:dyDescent="0.2">
      <c r="B14" t="s">
        <v>11</v>
      </c>
      <c r="C14">
        <v>18.210221932576221</v>
      </c>
      <c r="D14">
        <v>0.8540609119675675</v>
      </c>
      <c r="E14">
        <v>7.4568260292298998</v>
      </c>
      <c r="F14">
        <v>0.46290060352055756</v>
      </c>
      <c r="G14">
        <v>11.012011734010009</v>
      </c>
      <c r="H14">
        <v>0.58424409490468221</v>
      </c>
      <c r="I14">
        <v>24.030799656504449</v>
      </c>
      <c r="J14">
        <v>0.91031381693517111</v>
      </c>
      <c r="K14">
        <v>39.290140647679443</v>
      </c>
      <c r="L14">
        <v>1.1444338545607804</v>
      </c>
    </row>
    <row r="15" spans="2:12" x14ac:dyDescent="0.2">
      <c r="B15" t="s">
        <v>12</v>
      </c>
      <c r="C15">
        <v>37.460929864049859</v>
      </c>
      <c r="D15">
        <v>1.5470709764387001</v>
      </c>
      <c r="E15">
        <v>9.530795076575469</v>
      </c>
      <c r="F15">
        <v>0.60783236405273777</v>
      </c>
      <c r="G15">
        <v>11.434498137738951</v>
      </c>
      <c r="H15">
        <v>0.59637554149065031</v>
      </c>
      <c r="I15">
        <v>12.016888098978731</v>
      </c>
      <c r="J15">
        <v>0.64901033570791589</v>
      </c>
      <c r="K15">
        <v>29.556888822657019</v>
      </c>
      <c r="L15">
        <v>1.6368752405533242</v>
      </c>
    </row>
    <row r="16" spans="2:12" x14ac:dyDescent="0.2">
      <c r="B16" t="s">
        <v>13</v>
      </c>
      <c r="C16">
        <v>18.752370818252849</v>
      </c>
      <c r="D16">
        <v>1.4426022217473691</v>
      </c>
      <c r="E16">
        <v>9.5207756678754709</v>
      </c>
      <c r="F16">
        <v>0.818008005907228</v>
      </c>
      <c r="G16">
        <v>12.709518774372279</v>
      </c>
      <c r="H16">
        <v>0.80519913226504658</v>
      </c>
      <c r="I16">
        <v>17.47768336129284</v>
      </c>
      <c r="J16">
        <v>0.94039662201967156</v>
      </c>
      <c r="K16">
        <v>41.53965137820655</v>
      </c>
      <c r="L16">
        <v>1.9568701643073354</v>
      </c>
    </row>
    <row r="17" spans="2:12" x14ac:dyDescent="0.2">
      <c r="B17" t="s">
        <v>14</v>
      </c>
      <c r="C17">
        <v>30.403218107985069</v>
      </c>
      <c r="D17">
        <v>1.1314009379675853</v>
      </c>
      <c r="E17">
        <v>8.8077304410575508</v>
      </c>
      <c r="F17">
        <v>0.60878841411861906</v>
      </c>
      <c r="G17">
        <v>8.3814338279984284</v>
      </c>
      <c r="H17">
        <v>0.56995341258160648</v>
      </c>
      <c r="I17">
        <v>9.3560970768848524</v>
      </c>
      <c r="J17">
        <v>0.54149240038206647</v>
      </c>
      <c r="K17">
        <v>43.051520546074102</v>
      </c>
      <c r="L17">
        <v>1.3150166385666586</v>
      </c>
    </row>
    <row r="18" spans="2:12" x14ac:dyDescent="0.2">
      <c r="B18" t="s">
        <v>15</v>
      </c>
      <c r="C18">
        <v>24.949740574515811</v>
      </c>
      <c r="D18">
        <v>1.209220220447401</v>
      </c>
      <c r="E18">
        <v>9.1434710825411365</v>
      </c>
      <c r="F18">
        <v>0.54873865559943613</v>
      </c>
      <c r="G18">
        <v>11.432879800487409</v>
      </c>
      <c r="H18">
        <v>0.53280420340808055</v>
      </c>
      <c r="I18">
        <v>17.77210136638266</v>
      </c>
      <c r="J18">
        <v>0.85503012030368741</v>
      </c>
      <c r="K18">
        <v>36.701807176072997</v>
      </c>
      <c r="L18">
        <v>1.3667671910662118</v>
      </c>
    </row>
    <row r="19" spans="2:12" x14ac:dyDescent="0.2">
      <c r="B19" t="s">
        <v>16</v>
      </c>
      <c r="C19">
        <v>27.716794011767611</v>
      </c>
      <c r="D19">
        <v>0.82024979660878505</v>
      </c>
      <c r="E19">
        <v>7.9041776985902894</v>
      </c>
      <c r="F19">
        <v>0.41569705981487931</v>
      </c>
      <c r="G19">
        <v>9.3299587091059397</v>
      </c>
      <c r="H19">
        <v>0.45342165704340537</v>
      </c>
      <c r="I19">
        <v>13.95205055434076</v>
      </c>
      <c r="J19">
        <v>0.4220235232964028</v>
      </c>
      <c r="K19">
        <v>41.097019026195383</v>
      </c>
      <c r="L19">
        <v>0.89852173756372145</v>
      </c>
    </row>
    <row r="20" spans="2:12" x14ac:dyDescent="0.2">
      <c r="B20" t="s">
        <v>17</v>
      </c>
      <c r="C20">
        <v>13.85643164421267</v>
      </c>
      <c r="D20">
        <v>0.77439508461545858</v>
      </c>
      <c r="E20">
        <v>4.7023302485700134</v>
      </c>
      <c r="F20">
        <v>0.42105310608458002</v>
      </c>
      <c r="G20">
        <v>6.9916771370445137</v>
      </c>
      <c r="H20">
        <v>0.46773044139966219</v>
      </c>
      <c r="I20">
        <v>14.67504480039697</v>
      </c>
      <c r="J20">
        <v>0.72940135817407459</v>
      </c>
      <c r="K20">
        <v>59.774516169775843</v>
      </c>
      <c r="L20">
        <v>1.0603878027960301</v>
      </c>
    </row>
    <row r="21" spans="2:12" x14ac:dyDescent="0.2">
      <c r="B21" t="s">
        <v>18</v>
      </c>
      <c r="C21">
        <v>18.331075846041958</v>
      </c>
      <c r="D21">
        <v>0.72845580235530927</v>
      </c>
      <c r="E21">
        <v>5.2825372565484363</v>
      </c>
      <c r="F21">
        <v>0.43321218986850352</v>
      </c>
      <c r="G21">
        <v>9.2370344764174632</v>
      </c>
      <c r="H21">
        <v>0.48431201472289537</v>
      </c>
      <c r="I21">
        <v>21.35769053045281</v>
      </c>
      <c r="J21">
        <v>0.59879391070682997</v>
      </c>
      <c r="K21">
        <v>45.791661890539331</v>
      </c>
      <c r="L21">
        <v>1.1262056842379098</v>
      </c>
    </row>
    <row r="22" spans="2:12" x14ac:dyDescent="0.2">
      <c r="B22" t="s">
        <v>19</v>
      </c>
      <c r="C22">
        <v>5.2210381202380489</v>
      </c>
      <c r="D22">
        <v>0.46710743185212628</v>
      </c>
      <c r="E22">
        <v>2.890619886426792</v>
      </c>
      <c r="F22">
        <v>0.35695731566665978</v>
      </c>
      <c r="G22">
        <v>4.5616863922876973</v>
      </c>
      <c r="H22">
        <v>0.42419004386695258</v>
      </c>
      <c r="I22">
        <v>16.283999246862511</v>
      </c>
      <c r="J22">
        <v>0.81561146647303251</v>
      </c>
      <c r="K22">
        <v>71.042656354184956</v>
      </c>
      <c r="L22">
        <v>1.0293822291773282</v>
      </c>
    </row>
    <row r="23" spans="2:12" x14ac:dyDescent="0.2">
      <c r="B23" t="s">
        <v>20</v>
      </c>
      <c r="C23">
        <v>38.210224972263489</v>
      </c>
      <c r="D23">
        <v>1.4272036699669199</v>
      </c>
      <c r="E23">
        <v>8.7757584590641891</v>
      </c>
      <c r="F23">
        <v>0.42508502361417227</v>
      </c>
      <c r="G23">
        <v>7.7191584666425381</v>
      </c>
      <c r="H23">
        <v>0.55250228523368194</v>
      </c>
      <c r="I23">
        <v>13.165520878161869</v>
      </c>
      <c r="J23">
        <v>0.57131401138581617</v>
      </c>
      <c r="K23">
        <v>32.129337223867907</v>
      </c>
      <c r="L23">
        <v>1.3000427815223163</v>
      </c>
    </row>
    <row r="24" spans="2:12" x14ac:dyDescent="0.2">
      <c r="B24" t="s">
        <v>21</v>
      </c>
      <c r="C24">
        <v>4.6644089469160788</v>
      </c>
      <c r="D24">
        <v>0.42508228001186621</v>
      </c>
      <c r="E24">
        <v>4.6124038896681734</v>
      </c>
      <c r="F24">
        <v>0.48547356547711074</v>
      </c>
      <c r="G24">
        <v>7.2476608684695858</v>
      </c>
      <c r="H24">
        <v>0.62257503729224095</v>
      </c>
      <c r="I24">
        <v>19.900334327611802</v>
      </c>
      <c r="J24">
        <v>0.79121090531405547</v>
      </c>
      <c r="K24">
        <v>63.575191967334362</v>
      </c>
      <c r="L24">
        <v>1.3094681752442918</v>
      </c>
    </row>
    <row r="25" spans="2:12" x14ac:dyDescent="0.2">
      <c r="B25" t="s">
        <v>22</v>
      </c>
      <c r="C25">
        <v>46.431504230922783</v>
      </c>
      <c r="D25">
        <v>1.426876313527413</v>
      </c>
      <c r="E25">
        <v>11.74542567069342</v>
      </c>
      <c r="F25">
        <v>0.60679692355904391</v>
      </c>
      <c r="G25">
        <v>12.7169975265747</v>
      </c>
      <c r="H25">
        <v>0.64291794688281512</v>
      </c>
      <c r="I25">
        <v>10.591250054542501</v>
      </c>
      <c r="J25">
        <v>0.55789319243788871</v>
      </c>
      <c r="K25">
        <v>18.514822517266619</v>
      </c>
      <c r="L25">
        <v>1.3235142948151681</v>
      </c>
    </row>
    <row r="26" spans="2:12" x14ac:dyDescent="0.2">
      <c r="B26" t="s">
        <v>23</v>
      </c>
      <c r="C26">
        <v>27.819559468611821</v>
      </c>
      <c r="D26">
        <v>1.0217809825259541</v>
      </c>
      <c r="E26">
        <v>16.561635849999291</v>
      </c>
      <c r="F26">
        <v>0.70889205707965841</v>
      </c>
      <c r="G26">
        <v>20.364384057261042</v>
      </c>
      <c r="H26">
        <v>0.94410629717213801</v>
      </c>
      <c r="I26">
        <v>13.08768030351254</v>
      </c>
      <c r="J26">
        <v>0.73914932111281961</v>
      </c>
      <c r="K26">
        <v>22.16674032061529</v>
      </c>
      <c r="L26">
        <v>0.96707634238796081</v>
      </c>
    </row>
    <row r="27" spans="2:12" x14ac:dyDescent="0.2">
      <c r="B27" t="s">
        <v>24</v>
      </c>
      <c r="C27">
        <v>32.224727627046278</v>
      </c>
      <c r="D27">
        <v>1.3234439597063405</v>
      </c>
      <c r="E27">
        <v>19.836602922655722</v>
      </c>
      <c r="F27">
        <v>0.8306365968394287</v>
      </c>
      <c r="G27">
        <v>17.269476646735519</v>
      </c>
      <c r="H27">
        <v>0.84406378625875467</v>
      </c>
      <c r="I27">
        <v>13.79246816903964</v>
      </c>
      <c r="J27">
        <v>0.626799618529848</v>
      </c>
      <c r="K27">
        <v>16.876724634522851</v>
      </c>
      <c r="L27">
        <v>1.0677638477935305</v>
      </c>
    </row>
    <row r="28" spans="2:12" x14ac:dyDescent="0.2">
      <c r="B28" t="s">
        <v>25</v>
      </c>
      <c r="C28">
        <v>35.622455960989527</v>
      </c>
      <c r="D28">
        <v>1.7608179959190775</v>
      </c>
      <c r="E28">
        <v>15.35320313156488</v>
      </c>
      <c r="F28">
        <v>0.57608278320678108</v>
      </c>
      <c r="G28">
        <v>15.28233736342127</v>
      </c>
      <c r="H28">
        <v>0.7917583619784776</v>
      </c>
      <c r="I28">
        <v>22.757218150731831</v>
      </c>
      <c r="J28">
        <v>1.2479779190147715</v>
      </c>
      <c r="K28">
        <v>10.984785393292499</v>
      </c>
      <c r="L28">
        <v>1.3586449359571438</v>
      </c>
    </row>
    <row r="29" spans="2:12" x14ac:dyDescent="0.2">
      <c r="B29" t="s">
        <v>26</v>
      </c>
      <c r="C29">
        <v>41.871462996243842</v>
      </c>
      <c r="D29">
        <v>1.1388879871004232</v>
      </c>
      <c r="E29">
        <v>8.2545496781100436</v>
      </c>
      <c r="F29">
        <v>0.5071247008106321</v>
      </c>
      <c r="G29">
        <v>7.9196087304700598</v>
      </c>
      <c r="H29">
        <v>0.4836266110766374</v>
      </c>
      <c r="I29">
        <v>13.75126159263047</v>
      </c>
      <c r="J29">
        <v>0.67044452775571617</v>
      </c>
      <c r="K29">
        <v>28.203117002545579</v>
      </c>
      <c r="L29">
        <v>1.0204949492891318</v>
      </c>
    </row>
    <row r="30" spans="2:12" x14ac:dyDescent="0.2">
      <c r="B30" t="s">
        <v>27</v>
      </c>
      <c r="C30">
        <v>74.512451283568652</v>
      </c>
      <c r="D30">
        <v>0.96000897086679349</v>
      </c>
      <c r="E30">
        <v>7.9834532907661933</v>
      </c>
      <c r="F30">
        <v>0.62846435636182851</v>
      </c>
      <c r="G30">
        <v>6.4678292834495972</v>
      </c>
      <c r="H30">
        <v>0.52115238784871865</v>
      </c>
      <c r="I30">
        <v>3.9017246246836832</v>
      </c>
      <c r="J30">
        <v>0.36451626832855272</v>
      </c>
      <c r="K30">
        <v>7.1345415175318854</v>
      </c>
      <c r="L30">
        <v>0.54672027012796054</v>
      </c>
    </row>
    <row r="31" spans="2:12" x14ac:dyDescent="0.2">
      <c r="B31" t="s">
        <v>28</v>
      </c>
      <c r="C31">
        <v>24.583756167196569</v>
      </c>
      <c r="D31">
        <v>1.3673986312900079</v>
      </c>
      <c r="E31">
        <v>6.126856676887499</v>
      </c>
      <c r="F31">
        <v>0.48886939296536008</v>
      </c>
      <c r="G31">
        <v>7.55397093002835</v>
      </c>
      <c r="H31">
        <v>0.51659726404942985</v>
      </c>
      <c r="I31">
        <v>9.9692832119469621</v>
      </c>
      <c r="J31">
        <v>0.59258383041254492</v>
      </c>
      <c r="K31">
        <v>51.76613301394061</v>
      </c>
      <c r="L31">
        <v>1.5721891173091864</v>
      </c>
    </row>
    <row r="32" spans="2:12" x14ac:dyDescent="0.2">
      <c r="B32" t="s">
        <v>29</v>
      </c>
      <c r="C32">
        <v>46.554744990788841</v>
      </c>
      <c r="D32">
        <v>1.071655610627078</v>
      </c>
      <c r="E32">
        <v>12.07793191104556</v>
      </c>
      <c r="F32">
        <v>0.38500355446590356</v>
      </c>
      <c r="G32">
        <v>11.260980671368451</v>
      </c>
      <c r="H32">
        <v>0.33586353479461256</v>
      </c>
      <c r="I32">
        <v>12.43606069050073</v>
      </c>
      <c r="J32">
        <v>0.42690544115943374</v>
      </c>
      <c r="K32">
        <v>17.67028173629642</v>
      </c>
      <c r="L32">
        <v>0.85101471542358198</v>
      </c>
    </row>
    <row r="33" spans="2:12" x14ac:dyDescent="0.2">
      <c r="B33" t="s">
        <v>30</v>
      </c>
      <c r="C33">
        <v>7.8508375246642519</v>
      </c>
      <c r="D33">
        <v>0.44010785708228961</v>
      </c>
      <c r="E33">
        <v>7.1295749907033166</v>
      </c>
      <c r="F33">
        <v>0.55633731040576329</v>
      </c>
      <c r="G33">
        <v>5.580063383877861</v>
      </c>
      <c r="H33">
        <v>0.44370811155302581</v>
      </c>
      <c r="I33">
        <v>13.614881548078809</v>
      </c>
      <c r="J33">
        <v>0.63728011517514294</v>
      </c>
      <c r="K33">
        <v>65.824642552675755</v>
      </c>
      <c r="L33">
        <v>1.1377657759159692</v>
      </c>
    </row>
    <row r="34" spans="2:12" x14ac:dyDescent="0.2">
      <c r="B34" t="s">
        <v>31</v>
      </c>
      <c r="C34">
        <v>50.814879022452708</v>
      </c>
      <c r="D34">
        <v>1.8031675612543612</v>
      </c>
      <c r="E34">
        <v>14.110060058102871</v>
      </c>
      <c r="F34">
        <v>0.63594511718824298</v>
      </c>
      <c r="G34">
        <v>12.047353161258499</v>
      </c>
      <c r="H34">
        <v>0.61380197708517503</v>
      </c>
      <c r="I34">
        <v>11.63124666486681</v>
      </c>
      <c r="J34">
        <v>0.68915994853849616</v>
      </c>
      <c r="K34">
        <v>11.396461093319131</v>
      </c>
      <c r="L34">
        <v>1.4680396283613704</v>
      </c>
    </row>
    <row r="35" spans="2:12" x14ac:dyDescent="0.2">
      <c r="B35" t="s">
        <v>32</v>
      </c>
      <c r="C35">
        <v>3.2469346896742479</v>
      </c>
      <c r="D35">
        <v>0.31477689933132519</v>
      </c>
      <c r="E35">
        <v>3.8822803031866062</v>
      </c>
      <c r="F35">
        <v>0.45109643871456256</v>
      </c>
      <c r="G35">
        <v>6.8190151137533279</v>
      </c>
      <c r="H35">
        <v>0.47946304721129157</v>
      </c>
      <c r="I35">
        <v>21.074801894712699</v>
      </c>
      <c r="J35">
        <v>0.86215234343913372</v>
      </c>
      <c r="K35">
        <v>64.976967998673118</v>
      </c>
      <c r="L35">
        <v>1.2892385790701153</v>
      </c>
    </row>
    <row r="36" spans="2:12" x14ac:dyDescent="0.2">
      <c r="B36" t="s">
        <v>33</v>
      </c>
      <c r="C36">
        <v>10.078190928259669</v>
      </c>
      <c r="D36">
        <v>0.76404280166781668</v>
      </c>
      <c r="E36">
        <v>5.1281062392589556</v>
      </c>
      <c r="F36">
        <v>0.46708735872980184</v>
      </c>
      <c r="G36">
        <v>13.49333449381462</v>
      </c>
      <c r="H36">
        <v>0.74775059096779839</v>
      </c>
      <c r="I36">
        <v>21.56881175960288</v>
      </c>
      <c r="J36">
        <v>0.7608355541838514</v>
      </c>
      <c r="K36">
        <v>49.731556579063877</v>
      </c>
      <c r="L36">
        <v>1.6051460314324355</v>
      </c>
    </row>
    <row r="37" spans="2:12" x14ac:dyDescent="0.2">
      <c r="B37" t="s">
        <v>34</v>
      </c>
      <c r="C37">
        <v>53.577488613874323</v>
      </c>
      <c r="D37">
        <v>3.2238588492828657</v>
      </c>
      <c r="E37">
        <v>7.5842406992518558</v>
      </c>
      <c r="F37">
        <v>1.7555654526951689</v>
      </c>
      <c r="G37">
        <v>3.5527087931538319</v>
      </c>
      <c r="H37">
        <v>1.3447430931405018</v>
      </c>
      <c r="I37">
        <v>6.7714720829066763</v>
      </c>
      <c r="J37">
        <v>1.9895974359940107</v>
      </c>
      <c r="K37">
        <v>28.514089810813321</v>
      </c>
      <c r="L37">
        <v>2.4297264460902848</v>
      </c>
    </row>
    <row r="38" spans="2:12" x14ac:dyDescent="0.2">
      <c r="B38" t="s">
        <v>35</v>
      </c>
      <c r="C38">
        <v>44.847933736856319</v>
      </c>
      <c r="D38">
        <v>1.1295362504609048</v>
      </c>
      <c r="E38">
        <v>18.1727521519656</v>
      </c>
      <c r="F38">
        <v>0.74746890703440405</v>
      </c>
      <c r="G38">
        <v>13.36652673834088</v>
      </c>
      <c r="H38">
        <v>0.63526436885700677</v>
      </c>
      <c r="I38">
        <v>9.4297238139142312</v>
      </c>
      <c r="J38">
        <v>0.63016319976394053</v>
      </c>
      <c r="K38">
        <v>14.183063558922941</v>
      </c>
      <c r="L38">
        <v>0.63108994261580675</v>
      </c>
    </row>
    <row r="39" spans="2:12" x14ac:dyDescent="0.2">
      <c r="B39" t="s">
        <v>36</v>
      </c>
      <c r="C39">
        <v>46.910640482315188</v>
      </c>
      <c r="D39">
        <v>0.7981475414596797</v>
      </c>
      <c r="E39">
        <v>9.5019057674619276</v>
      </c>
      <c r="F39">
        <v>0.46088902325988851</v>
      </c>
      <c r="G39">
        <v>7.519063968343155</v>
      </c>
      <c r="H39">
        <v>0.48508224238905095</v>
      </c>
      <c r="I39">
        <v>6.9020636755871134</v>
      </c>
      <c r="J39">
        <v>0.40022810652721102</v>
      </c>
      <c r="K39">
        <v>29.166326106292608</v>
      </c>
      <c r="L39">
        <v>0.64411608911947871</v>
      </c>
    </row>
    <row r="40" spans="2:12" x14ac:dyDescent="0.2">
      <c r="B40" t="s">
        <v>37</v>
      </c>
      <c r="C40">
        <v>10.23252240836446</v>
      </c>
      <c r="D40">
        <v>0.90647905037949272</v>
      </c>
      <c r="E40">
        <v>4.3702645187640776</v>
      </c>
      <c r="F40">
        <v>0.47841967755098153</v>
      </c>
      <c r="G40">
        <v>5.5931589500826808</v>
      </c>
      <c r="H40">
        <v>0.47313437339343317</v>
      </c>
      <c r="I40">
        <v>18.90492608417053</v>
      </c>
      <c r="J40">
        <v>0.89766011286216429</v>
      </c>
      <c r="K40">
        <v>60.899128038618258</v>
      </c>
      <c r="L40">
        <v>1.1463840706266442</v>
      </c>
    </row>
    <row r="41" spans="2:12" x14ac:dyDescent="0.2">
      <c r="B41" t="s">
        <v>38</v>
      </c>
      <c r="C41">
        <v>22.89860920720265</v>
      </c>
      <c r="D41">
        <v>0.70949233444113324</v>
      </c>
      <c r="E41">
        <v>6.9439520421343728</v>
      </c>
      <c r="F41">
        <v>0.4834646223277046</v>
      </c>
      <c r="G41">
        <v>9.1339540569570143</v>
      </c>
      <c r="H41">
        <v>0.50967593975909076</v>
      </c>
      <c r="I41">
        <v>16.204650594994359</v>
      </c>
      <c r="J41">
        <v>0.62820282873671929</v>
      </c>
      <c r="K41">
        <v>44.818834098711612</v>
      </c>
      <c r="L41">
        <v>0.82667941259363376</v>
      </c>
    </row>
    <row r="42" spans="2:12" x14ac:dyDescent="0.2">
      <c r="B42" t="s">
        <v>39</v>
      </c>
      <c r="C42">
        <v>15.65384584156207</v>
      </c>
      <c r="D42">
        <v>0.488523140206849</v>
      </c>
      <c r="E42">
        <v>12.45102006296098</v>
      </c>
      <c r="F42">
        <v>0.32023189661533685</v>
      </c>
      <c r="G42">
        <v>16.192812607865701</v>
      </c>
      <c r="H42">
        <v>0.39991662168427233</v>
      </c>
      <c r="I42">
        <v>25.267562153950578</v>
      </c>
      <c r="J42">
        <v>0.4383583897109472</v>
      </c>
      <c r="K42">
        <v>30.434759333660679</v>
      </c>
      <c r="L42">
        <v>0.61083441586477372</v>
      </c>
    </row>
    <row r="43" spans="2:12" x14ac:dyDescent="0.2">
      <c r="B43" t="s">
        <v>40</v>
      </c>
      <c r="C43">
        <v>30.343076232991262</v>
      </c>
      <c r="D43">
        <v>0.97571031019484977</v>
      </c>
      <c r="E43">
        <v>17.934565943900779</v>
      </c>
      <c r="F43">
        <v>0.75529890777753361</v>
      </c>
      <c r="G43">
        <v>15.085820451582739</v>
      </c>
      <c r="H43">
        <v>0.59759834463871975</v>
      </c>
      <c r="I43">
        <v>17.469171089581572</v>
      </c>
      <c r="J43">
        <v>0.63082976981130323</v>
      </c>
      <c r="K43">
        <v>19.167366281943639</v>
      </c>
      <c r="L43">
        <v>0.7663098654683197</v>
      </c>
    </row>
    <row r="44" spans="2:12" x14ac:dyDescent="0.2">
      <c r="B44" t="s">
        <v>41</v>
      </c>
      <c r="C44">
        <v>48.718906070827032</v>
      </c>
      <c r="D44">
        <v>1.0911731504729278</v>
      </c>
      <c r="E44">
        <v>18.131098937472519</v>
      </c>
      <c r="F44">
        <v>0.7207276027068068</v>
      </c>
      <c r="G44">
        <v>14.996983395889851</v>
      </c>
      <c r="H44">
        <v>0.62902577551843386</v>
      </c>
      <c r="I44">
        <v>10.509267049280069</v>
      </c>
      <c r="J44">
        <v>0.61737663058981684</v>
      </c>
      <c r="K44">
        <v>7.6437445465305123</v>
      </c>
      <c r="L44">
        <v>0.67030668493022139</v>
      </c>
    </row>
    <row r="45" spans="2:12" x14ac:dyDescent="0.2">
      <c r="B45" t="s">
        <v>42</v>
      </c>
      <c r="C45">
        <v>32.95607303842165</v>
      </c>
      <c r="D45">
        <v>1.4445302778828055</v>
      </c>
      <c r="E45">
        <v>4.2652813442517159</v>
      </c>
      <c r="F45">
        <v>0.51451189635215755</v>
      </c>
      <c r="G45">
        <v>7.350178407358074</v>
      </c>
      <c r="H45">
        <v>0.73482588841887708</v>
      </c>
      <c r="I45">
        <v>15.662931537063139</v>
      </c>
      <c r="J45">
        <v>0.96874397459957928</v>
      </c>
      <c r="K45">
        <v>39.765535672905443</v>
      </c>
      <c r="L45">
        <v>1.3647615083626319</v>
      </c>
    </row>
    <row r="46" spans="2:12" x14ac:dyDescent="0.2">
      <c r="B46" t="s">
        <v>43</v>
      </c>
      <c r="C46">
        <v>0</v>
      </c>
      <c r="E46">
        <v>0</v>
      </c>
      <c r="G46">
        <v>0</v>
      </c>
      <c r="I46">
        <v>0</v>
      </c>
      <c r="K46">
        <v>0</v>
      </c>
    </row>
    <row r="47" spans="2:12" x14ac:dyDescent="0.2">
      <c r="B47" t="s">
        <v>44</v>
      </c>
      <c r="C47">
        <v>42.916162576533701</v>
      </c>
      <c r="D47">
        <v>1.139364616891539</v>
      </c>
      <c r="E47">
        <v>9.6493040315172696</v>
      </c>
      <c r="F47">
        <v>0.63942253794218373</v>
      </c>
      <c r="G47">
        <v>8.3109976840791315</v>
      </c>
      <c r="H47">
        <v>0.53054493909726719</v>
      </c>
      <c r="I47">
        <v>12.68318004594801</v>
      </c>
      <c r="J47">
        <v>0.68602281104869112</v>
      </c>
      <c r="K47">
        <v>26.440355661921888</v>
      </c>
      <c r="L47">
        <v>1.1951319132151312</v>
      </c>
    </row>
    <row r="48" spans="2:12" x14ac:dyDescent="0.2">
      <c r="B48" t="s">
        <v>45</v>
      </c>
      <c r="C48">
        <v>20.549363868944528</v>
      </c>
      <c r="D48">
        <v>1.0699591256761076</v>
      </c>
      <c r="E48">
        <v>12.278274940282831</v>
      </c>
      <c r="F48">
        <v>0.60521882493626455</v>
      </c>
      <c r="G48">
        <v>11.472764037623239</v>
      </c>
      <c r="H48">
        <v>0.62475024238103849</v>
      </c>
      <c r="I48">
        <v>21.970973444029799</v>
      </c>
      <c r="J48">
        <v>0.89124027095676028</v>
      </c>
      <c r="K48">
        <v>33.72862370911961</v>
      </c>
      <c r="L48">
        <v>1.2227062050018038</v>
      </c>
    </row>
    <row r="49" spans="2:12" x14ac:dyDescent="0.2">
      <c r="B49" t="s">
        <v>46</v>
      </c>
      <c r="C49">
        <v>39.45328663138072</v>
      </c>
      <c r="D49">
        <v>1.2767920530675774</v>
      </c>
      <c r="E49">
        <v>24.549117729724379</v>
      </c>
      <c r="F49">
        <v>0.90374147899625801</v>
      </c>
      <c r="G49">
        <v>17.731075873230392</v>
      </c>
      <c r="H49">
        <v>0.88489830842236838</v>
      </c>
      <c r="I49">
        <v>11.490957787211149</v>
      </c>
      <c r="J49">
        <v>0.6390223718680802</v>
      </c>
      <c r="K49">
        <v>6.7755619784533341</v>
      </c>
      <c r="L49">
        <v>1.0244702666197711</v>
      </c>
    </row>
    <row r="50" spans="2:12" x14ac:dyDescent="0.2">
      <c r="B50" t="s">
        <v>47</v>
      </c>
      <c r="C50">
        <v>22.017552467362421</v>
      </c>
      <c r="D50">
        <v>1.3221131762647367</v>
      </c>
      <c r="E50">
        <v>6.8657528282070999</v>
      </c>
      <c r="F50">
        <v>0.48029135141473883</v>
      </c>
      <c r="G50">
        <v>11.64010760996309</v>
      </c>
      <c r="H50">
        <v>0.62751824854376603</v>
      </c>
      <c r="I50">
        <v>21.1423766315534</v>
      </c>
      <c r="J50">
        <v>0.77970917278760576</v>
      </c>
      <c r="K50">
        <v>38.334210462913987</v>
      </c>
      <c r="L50">
        <v>1.5738531049690283</v>
      </c>
    </row>
    <row r="51" spans="2:12" x14ac:dyDescent="0.2">
      <c r="B51" t="s">
        <v>48</v>
      </c>
      <c r="C51">
        <v>36.296424527266133</v>
      </c>
      <c r="D51">
        <v>0.49005736714679776</v>
      </c>
      <c r="E51">
        <v>11.808995619451171</v>
      </c>
      <c r="F51">
        <v>0.37115639989167742</v>
      </c>
      <c r="G51">
        <v>11.23951248911715</v>
      </c>
      <c r="H51">
        <v>0.35561677696624017</v>
      </c>
      <c r="I51">
        <v>11.2002813566844</v>
      </c>
      <c r="J51">
        <v>0.39263123493669699</v>
      </c>
      <c r="K51">
        <v>29.45478600748115</v>
      </c>
      <c r="L51">
        <v>0.43568189631142806</v>
      </c>
    </row>
    <row r="52" spans="2:12" x14ac:dyDescent="0.2">
      <c r="B52" t="s">
        <v>49</v>
      </c>
      <c r="C52">
        <v>6.6325044845191528</v>
      </c>
      <c r="D52">
        <v>0.874877343503208</v>
      </c>
      <c r="E52">
        <v>1.967019541805795</v>
      </c>
      <c r="F52">
        <v>0.26426470846807204</v>
      </c>
      <c r="G52">
        <v>2.7568900046402769</v>
      </c>
      <c r="H52">
        <v>0.33145684001511233</v>
      </c>
      <c r="I52">
        <v>9.2852701378144467</v>
      </c>
      <c r="J52">
        <v>0.62947060053622972</v>
      </c>
      <c r="K52">
        <v>79.35831583122031</v>
      </c>
      <c r="L52">
        <v>1.2439753860630849</v>
      </c>
    </row>
    <row r="53" spans="2:12" x14ac:dyDescent="0.2">
      <c r="B53" t="s">
        <v>50</v>
      </c>
      <c r="C53">
        <v>2.3659511624143561</v>
      </c>
      <c r="D53">
        <v>0.62978135647829259</v>
      </c>
      <c r="E53">
        <v>1.947036523952987</v>
      </c>
      <c r="F53">
        <v>0.44882429711161254</v>
      </c>
      <c r="G53">
        <v>3.5841688894804569</v>
      </c>
      <c r="H53">
        <v>0.61758852006547915</v>
      </c>
      <c r="I53">
        <v>20.614940835762429</v>
      </c>
      <c r="J53">
        <v>1.5858370076706929</v>
      </c>
      <c r="K53">
        <v>71.487902588389773</v>
      </c>
      <c r="L53">
        <v>1.757194759884954</v>
      </c>
    </row>
    <row r="54" spans="2:12" x14ac:dyDescent="0.2">
      <c r="B54" t="s">
        <v>51</v>
      </c>
      <c r="C54">
        <v>6.7511197308999282</v>
      </c>
      <c r="D54">
        <v>0.60826539303639238</v>
      </c>
      <c r="E54">
        <v>8.0197367585849655</v>
      </c>
      <c r="F54">
        <v>0.59994251918952402</v>
      </c>
      <c r="G54">
        <v>10.45295325008448</v>
      </c>
      <c r="H54">
        <v>0.62439079176629098</v>
      </c>
      <c r="I54">
        <v>24.494501356985069</v>
      </c>
      <c r="J54">
        <v>0.90280079485796672</v>
      </c>
      <c r="K54">
        <v>50.281688903445563</v>
      </c>
      <c r="L54">
        <v>1.5149449421741199</v>
      </c>
    </row>
    <row r="55" spans="2:12" x14ac:dyDescent="0.2">
      <c r="B55" t="s">
        <v>52</v>
      </c>
      <c r="C55">
        <v>2.8672845353247669</v>
      </c>
      <c r="D55">
        <v>0.35136146423552456</v>
      </c>
      <c r="E55">
        <v>1.854996948118605</v>
      </c>
      <c r="F55">
        <v>0.27235541794133838</v>
      </c>
      <c r="G55">
        <v>4.2771378564066431</v>
      </c>
      <c r="H55">
        <v>0.28962324724772459</v>
      </c>
      <c r="I55">
        <v>18.228121873598159</v>
      </c>
      <c r="J55">
        <v>0.81163581336852453</v>
      </c>
      <c r="K55">
        <v>72.772458786551837</v>
      </c>
      <c r="L55">
        <v>0.92653890406422301</v>
      </c>
    </row>
    <row r="56" spans="2:12" x14ac:dyDescent="0.2">
      <c r="B56" t="s">
        <v>53</v>
      </c>
      <c r="C56">
        <v>8.5134271352560713</v>
      </c>
      <c r="D56">
        <v>0.51882680041583473</v>
      </c>
      <c r="E56">
        <v>2.989693659241528</v>
      </c>
      <c r="F56">
        <v>0.32293088937203357</v>
      </c>
      <c r="G56">
        <v>4.6700236656645702</v>
      </c>
      <c r="H56">
        <v>0.35117321384089639</v>
      </c>
      <c r="I56">
        <v>18.93516038245421</v>
      </c>
      <c r="J56">
        <v>0.6743568587488673</v>
      </c>
      <c r="K56">
        <v>64.891695157383609</v>
      </c>
      <c r="L56">
        <v>0.94423508970181791</v>
      </c>
    </row>
    <row r="57" spans="2:12" x14ac:dyDescent="0.2">
      <c r="B57" t="s">
        <v>54</v>
      </c>
      <c r="C57">
        <v>17.31710004109366</v>
      </c>
      <c r="D57">
        <v>0.97947703174580358</v>
      </c>
      <c r="E57">
        <v>14.691646892910249</v>
      </c>
      <c r="F57">
        <v>0.7959646931908374</v>
      </c>
      <c r="G57">
        <v>17.37651477333263</v>
      </c>
      <c r="H57">
        <v>0.84143906691271209</v>
      </c>
      <c r="I57">
        <v>20.841962639528791</v>
      </c>
      <c r="J57">
        <v>0.91725756592220575</v>
      </c>
      <c r="K57">
        <v>29.77277565313468</v>
      </c>
      <c r="L57">
        <v>1.6423387821344746</v>
      </c>
    </row>
    <row r="58" spans="2:12" x14ac:dyDescent="0.2">
      <c r="B58" t="s">
        <v>55</v>
      </c>
      <c r="C58">
        <v>7.4105053608800766</v>
      </c>
      <c r="D58">
        <v>0.66282264849737471</v>
      </c>
      <c r="E58">
        <v>4.4265022206008666</v>
      </c>
      <c r="F58">
        <v>0.42770503659005743</v>
      </c>
      <c r="G58">
        <v>11.76492861353325</v>
      </c>
      <c r="H58">
        <v>0.67062828890345105</v>
      </c>
      <c r="I58">
        <v>23.475665362773139</v>
      </c>
      <c r="J58">
        <v>0.99759668455051198</v>
      </c>
      <c r="K58">
        <v>52.922398442212668</v>
      </c>
      <c r="L58">
        <v>1.2278384352646048</v>
      </c>
    </row>
    <row r="59" spans="2:12" x14ac:dyDescent="0.2">
      <c r="B59" t="s">
        <v>56</v>
      </c>
      <c r="C59">
        <v>36.84220927915888</v>
      </c>
      <c r="D59">
        <v>0.87809343497367831</v>
      </c>
      <c r="E59">
        <v>11.32936949520828</v>
      </c>
      <c r="F59">
        <v>0.53498739060503664</v>
      </c>
      <c r="G59">
        <v>12.341892848317549</v>
      </c>
      <c r="H59">
        <v>0.58288939039261112</v>
      </c>
      <c r="I59">
        <v>14.735290929686061</v>
      </c>
      <c r="J59">
        <v>0.72134645897958438</v>
      </c>
      <c r="K59">
        <v>24.751237447629229</v>
      </c>
      <c r="L59">
        <v>0.78091732751083653</v>
      </c>
    </row>
    <row r="60" spans="2:12" x14ac:dyDescent="0.2">
      <c r="B60" t="s">
        <v>57</v>
      </c>
      <c r="C60">
        <v>78.800719219191393</v>
      </c>
      <c r="D60">
        <v>0.88598253745298261</v>
      </c>
      <c r="E60">
        <v>9.1866338094739444</v>
      </c>
      <c r="F60">
        <v>0.50243452994284443</v>
      </c>
      <c r="G60">
        <v>6.2248788208104324</v>
      </c>
      <c r="H60">
        <v>0.42932133420632823</v>
      </c>
      <c r="I60">
        <v>2.8310435642795651</v>
      </c>
      <c r="J60">
        <v>0.30648175906144004</v>
      </c>
      <c r="K60">
        <v>2.9567245862446629</v>
      </c>
      <c r="L60">
        <v>0.49088252835473684</v>
      </c>
    </row>
    <row r="61" spans="2:12" x14ac:dyDescent="0.2">
      <c r="B61" t="s">
        <v>58</v>
      </c>
      <c r="C61">
        <v>37.115592782656513</v>
      </c>
      <c r="D61">
        <v>1.0647632198244219</v>
      </c>
      <c r="E61">
        <v>14.165011309970451</v>
      </c>
      <c r="F61">
        <v>0.61835042219887248</v>
      </c>
      <c r="G61">
        <v>17.900830567834749</v>
      </c>
      <c r="H61">
        <v>0.70987081171071942</v>
      </c>
      <c r="I61">
        <v>15.611552714211671</v>
      </c>
      <c r="J61">
        <v>0.67486635681880425</v>
      </c>
      <c r="K61">
        <v>15.20701262532663</v>
      </c>
      <c r="L61">
        <v>0.75327521711565504</v>
      </c>
    </row>
    <row r="62" spans="2:12" x14ac:dyDescent="0.2">
      <c r="B62" t="s">
        <v>59</v>
      </c>
      <c r="C62">
        <v>50.968127449469897</v>
      </c>
      <c r="D62">
        <v>0.98724277465827837</v>
      </c>
      <c r="E62">
        <v>19.32868597365448</v>
      </c>
      <c r="F62">
        <v>0.78957477129163034</v>
      </c>
      <c r="G62">
        <v>12.27031014389495</v>
      </c>
      <c r="H62">
        <v>0.69267671559935973</v>
      </c>
      <c r="I62">
        <v>11.791594754364221</v>
      </c>
      <c r="J62">
        <v>0.64188084530712641</v>
      </c>
      <c r="K62">
        <v>5.6412816786164379</v>
      </c>
      <c r="L62">
        <v>0.5197610323139954</v>
      </c>
    </row>
    <row r="63" spans="2:12" x14ac:dyDescent="0.2">
      <c r="B63" t="s">
        <v>60</v>
      </c>
      <c r="C63">
        <v>65.82086221950351</v>
      </c>
      <c r="D63">
        <v>1.0407112565672945</v>
      </c>
      <c r="E63">
        <v>10.239274379880509</v>
      </c>
      <c r="F63">
        <v>0.62444191988634468</v>
      </c>
      <c r="G63">
        <v>8.6398974477627277</v>
      </c>
      <c r="H63">
        <v>0.60180371303626834</v>
      </c>
      <c r="I63">
        <v>7.0296360403966043</v>
      </c>
      <c r="J63">
        <v>0.49459090425784669</v>
      </c>
      <c r="K63">
        <v>8.2703299124566563</v>
      </c>
      <c r="L63">
        <v>0.66399593409471647</v>
      </c>
    </row>
    <row r="64" spans="2:12" x14ac:dyDescent="0.2">
      <c r="B64" t="s">
        <v>61</v>
      </c>
      <c r="C64">
        <v>15.39526012712474</v>
      </c>
      <c r="D64">
        <v>1.0006417124872651</v>
      </c>
      <c r="E64">
        <v>6.7584021672442356</v>
      </c>
      <c r="F64">
        <v>0.5313972234313632</v>
      </c>
      <c r="G64">
        <v>9.4496761927756374</v>
      </c>
      <c r="H64">
        <v>0.65555999263133702</v>
      </c>
      <c r="I64">
        <v>29.28499967332548</v>
      </c>
      <c r="J64">
        <v>0.98535130224343959</v>
      </c>
      <c r="K64">
        <v>39.111661839529923</v>
      </c>
      <c r="L64">
        <v>1.4376627808889413</v>
      </c>
    </row>
    <row r="65" spans="2:12" x14ac:dyDescent="0.2">
      <c r="B65" t="s">
        <v>62</v>
      </c>
      <c r="C65">
        <v>18.671084176834839</v>
      </c>
      <c r="D65">
        <v>0.90368348503522966</v>
      </c>
      <c r="E65">
        <v>6.1819783282994738</v>
      </c>
      <c r="F65">
        <v>0.55831570092554372</v>
      </c>
      <c r="G65">
        <v>11.283381035594349</v>
      </c>
      <c r="H65">
        <v>0.60945083073231787</v>
      </c>
      <c r="I65">
        <v>22.50912158662269</v>
      </c>
      <c r="J65">
        <v>0.8048467617157038</v>
      </c>
      <c r="K65">
        <v>41.354434872648653</v>
      </c>
      <c r="L65">
        <v>1.1637883786954661</v>
      </c>
    </row>
    <row r="66" spans="2:12" x14ac:dyDescent="0.2">
      <c r="B66" t="s">
        <v>63</v>
      </c>
      <c r="C66">
        <v>41.353772819648192</v>
      </c>
      <c r="D66">
        <v>1.5484658212200353</v>
      </c>
      <c r="E66">
        <v>9.1745600633975641</v>
      </c>
      <c r="F66">
        <v>0.55359569791292507</v>
      </c>
      <c r="G66">
        <v>11.560302665657289</v>
      </c>
      <c r="H66">
        <v>0.64482344549276061</v>
      </c>
      <c r="I66">
        <v>12.954333182110259</v>
      </c>
      <c r="J66">
        <v>0.59349537093925797</v>
      </c>
      <c r="K66">
        <v>24.9570312691867</v>
      </c>
      <c r="L66">
        <v>1.4978335793882038</v>
      </c>
    </row>
    <row r="67" spans="2:12" x14ac:dyDescent="0.2">
      <c r="B67" t="s">
        <v>64</v>
      </c>
      <c r="C67">
        <v>3.4229516313690791</v>
      </c>
      <c r="D67">
        <v>0.56613883227542361</v>
      </c>
      <c r="E67">
        <v>2.5067922375384519</v>
      </c>
      <c r="F67">
        <v>0.33505905667847596</v>
      </c>
      <c r="G67">
        <v>6.1473578292897617</v>
      </c>
      <c r="H67">
        <v>0.53969025443484331</v>
      </c>
      <c r="I67">
        <v>35.801584087848909</v>
      </c>
      <c r="J67">
        <v>1.1919112602343058</v>
      </c>
      <c r="K67">
        <v>52.121314213953802</v>
      </c>
      <c r="L67">
        <v>1.6404639169747603</v>
      </c>
    </row>
  </sheetData>
  <phoneticPr fontId="0" type="noConversion"/>
  <pageMargins left="0.75" right="0.75" top="1" bottom="1" header="0.5" footer="0.5"/>
  <headerFooter alignWithMargins="0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7"/>
  <sheetViews>
    <sheetView workbookViewId="0"/>
  </sheetViews>
  <sheetFormatPr defaultRowHeight="12.75" x14ac:dyDescent="0.2"/>
  <sheetData>
    <row r="2" spans="2:12" x14ac:dyDescent="0.2">
      <c r="C2" t="s">
        <v>66</v>
      </c>
      <c r="D2" t="s">
        <v>67</v>
      </c>
      <c r="E2" t="s">
        <v>68</v>
      </c>
      <c r="F2" t="s">
        <v>69</v>
      </c>
      <c r="G2" t="s">
        <v>70</v>
      </c>
      <c r="H2" t="s">
        <v>71</v>
      </c>
      <c r="I2" t="s">
        <v>111</v>
      </c>
      <c r="J2" t="s">
        <v>112</v>
      </c>
      <c r="K2" t="s">
        <v>113</v>
      </c>
      <c r="L2" t="s">
        <v>114</v>
      </c>
    </row>
    <row r="3" spans="2:12" x14ac:dyDescent="0.2">
      <c r="B3" t="s">
        <v>0</v>
      </c>
      <c r="C3">
        <v>5.5873700557139552</v>
      </c>
      <c r="D3">
        <v>0.55635886259660317</v>
      </c>
      <c r="E3">
        <v>7.9245195617695909</v>
      </c>
      <c r="F3">
        <v>0.717220858937341</v>
      </c>
      <c r="G3">
        <v>12.645344076574659</v>
      </c>
      <c r="H3">
        <v>0.67733533124613943</v>
      </c>
      <c r="I3">
        <v>21.132930384419389</v>
      </c>
      <c r="J3">
        <v>0.94982330760664579</v>
      </c>
      <c r="K3">
        <v>52.709835921522412</v>
      </c>
      <c r="L3">
        <v>1.1274178100803296</v>
      </c>
    </row>
    <row r="4" spans="2:12" x14ac:dyDescent="0.2">
      <c r="B4" t="s">
        <v>1</v>
      </c>
      <c r="C4">
        <v>13.672725653841839</v>
      </c>
      <c r="D4">
        <v>0.56806392371537351</v>
      </c>
      <c r="E4">
        <v>8.9878378243897004</v>
      </c>
      <c r="F4">
        <v>0.45619117665072123</v>
      </c>
      <c r="G4">
        <v>8.5558688896245467</v>
      </c>
      <c r="H4">
        <v>0.41504140798141725</v>
      </c>
      <c r="I4">
        <v>15.837074844365819</v>
      </c>
      <c r="J4">
        <v>0.5109192404312265</v>
      </c>
      <c r="K4">
        <v>52.946492787778077</v>
      </c>
      <c r="L4">
        <v>1.0221266643023181</v>
      </c>
    </row>
    <row r="5" spans="2:12" x14ac:dyDescent="0.2">
      <c r="B5" t="s">
        <v>2</v>
      </c>
      <c r="C5">
        <v>58.703095507593282</v>
      </c>
      <c r="D5">
        <v>1.2055700239982223</v>
      </c>
      <c r="E5">
        <v>15.436470543814931</v>
      </c>
      <c r="F5">
        <v>0.72700149239381773</v>
      </c>
      <c r="G5">
        <v>10.731925833240661</v>
      </c>
      <c r="H5">
        <v>0.61798482452680858</v>
      </c>
      <c r="I5">
        <v>7.6165959698531642</v>
      </c>
      <c r="J5">
        <v>0.52862224075543862</v>
      </c>
      <c r="K5">
        <v>7.5119121454979663</v>
      </c>
      <c r="L5">
        <v>0.62941484875441644</v>
      </c>
    </row>
    <row r="6" spans="2:12" x14ac:dyDescent="0.2">
      <c r="B6" t="s">
        <v>3</v>
      </c>
      <c r="C6">
        <v>43.170074647358177</v>
      </c>
      <c r="D6">
        <v>0.67435221798741907</v>
      </c>
      <c r="E6">
        <v>15.785682574859329</v>
      </c>
      <c r="F6">
        <v>0.42417150690154481</v>
      </c>
      <c r="G6">
        <v>14.191184601064061</v>
      </c>
      <c r="H6">
        <v>0.45616204342543182</v>
      </c>
      <c r="I6">
        <v>11.39202708881154</v>
      </c>
      <c r="J6">
        <v>0.35669146441162292</v>
      </c>
      <c r="K6">
        <v>15.4610310879069</v>
      </c>
      <c r="L6">
        <v>0.47189036676708424</v>
      </c>
    </row>
    <row r="7" spans="2:12" x14ac:dyDescent="0.2">
      <c r="B7" t="s">
        <v>4</v>
      </c>
      <c r="C7">
        <v>53.414598635548458</v>
      </c>
      <c r="D7">
        <v>1.3352062568705558</v>
      </c>
      <c r="E7">
        <v>13.04912971967569</v>
      </c>
      <c r="F7">
        <v>0.68735345062341235</v>
      </c>
      <c r="G7">
        <v>10.93603691053015</v>
      </c>
      <c r="H7">
        <v>0.73565172387903532</v>
      </c>
      <c r="I7">
        <v>7.8269689284778243</v>
      </c>
      <c r="J7">
        <v>0.50681822462846637</v>
      </c>
      <c r="K7">
        <v>14.77326580576789</v>
      </c>
      <c r="L7">
        <v>1.175541626485739</v>
      </c>
    </row>
    <row r="8" spans="2:12" x14ac:dyDescent="0.2">
      <c r="B8" t="s">
        <v>5</v>
      </c>
      <c r="C8">
        <v>33.155695513035113</v>
      </c>
      <c r="D8">
        <v>0.89153209272382317</v>
      </c>
      <c r="E8">
        <v>13.14073300311348</v>
      </c>
      <c r="F8">
        <v>0.56217352600055359</v>
      </c>
      <c r="G8">
        <v>12.84594422920493</v>
      </c>
      <c r="H8">
        <v>0.47810008085890709</v>
      </c>
      <c r="I8">
        <v>12.40196499806747</v>
      </c>
      <c r="J8">
        <v>0.51411953656923237</v>
      </c>
      <c r="K8">
        <v>28.455662256579</v>
      </c>
      <c r="L8">
        <v>1.0346859757651541</v>
      </c>
    </row>
    <row r="9" spans="2:12" x14ac:dyDescent="0.2">
      <c r="B9" t="s">
        <v>6</v>
      </c>
      <c r="C9">
        <v>9.666167369130239</v>
      </c>
      <c r="D9">
        <v>0.7488199808119187</v>
      </c>
      <c r="E9">
        <v>8.6195751681372972</v>
      </c>
      <c r="F9">
        <v>0.67402585516898805</v>
      </c>
      <c r="G9">
        <v>10.38274936444801</v>
      </c>
      <c r="H9">
        <v>0.63067091305519618</v>
      </c>
      <c r="I9">
        <v>17.673024900003679</v>
      </c>
      <c r="J9">
        <v>0.68964401914983908</v>
      </c>
      <c r="K9">
        <v>53.658483198280791</v>
      </c>
      <c r="L9">
        <v>1.553242397224549</v>
      </c>
    </row>
    <row r="10" spans="2:12" x14ac:dyDescent="0.2">
      <c r="B10" t="s">
        <v>7</v>
      </c>
      <c r="C10">
        <v>29.119337890145719</v>
      </c>
      <c r="D10">
        <v>0.77153252696608587</v>
      </c>
      <c r="E10">
        <v>17.69878719654093</v>
      </c>
      <c r="F10">
        <v>0.53140370919581892</v>
      </c>
      <c r="G10">
        <v>17.338522399385941</v>
      </c>
      <c r="H10">
        <v>0.58246114215278777</v>
      </c>
      <c r="I10">
        <v>18.364273671911398</v>
      </c>
      <c r="J10">
        <v>0.48701948924551025</v>
      </c>
      <c r="K10">
        <v>17.479078842016019</v>
      </c>
      <c r="L10">
        <v>0.75409659495468662</v>
      </c>
    </row>
    <row r="11" spans="2:12" x14ac:dyDescent="0.2">
      <c r="B11" t="s">
        <v>8</v>
      </c>
      <c r="C11">
        <v>45.31390513854614</v>
      </c>
      <c r="D11">
        <v>0.67682017418274276</v>
      </c>
      <c r="E11">
        <v>15.25651684509771</v>
      </c>
      <c r="F11">
        <v>0.44843358298897151</v>
      </c>
      <c r="G11">
        <v>13.982727823180671</v>
      </c>
      <c r="H11">
        <v>0.40942978318418094</v>
      </c>
      <c r="I11">
        <v>10.84855939549592</v>
      </c>
      <c r="J11">
        <v>0.39603230769894637</v>
      </c>
      <c r="K11">
        <v>14.598290797679571</v>
      </c>
      <c r="L11">
        <v>0.48026972201467383</v>
      </c>
    </row>
    <row r="12" spans="2:12" x14ac:dyDescent="0.2">
      <c r="B12" t="s">
        <v>9</v>
      </c>
      <c r="C12">
        <v>51.032295355146609</v>
      </c>
      <c r="D12">
        <v>1.2458442461868893</v>
      </c>
      <c r="E12">
        <v>15.40604794466118</v>
      </c>
      <c r="F12">
        <v>0.64328361957191338</v>
      </c>
      <c r="G12">
        <v>12.666130304107661</v>
      </c>
      <c r="H12">
        <v>0.78695333713733207</v>
      </c>
      <c r="I12">
        <v>9.7899252871587432</v>
      </c>
      <c r="J12">
        <v>0.50932507882013445</v>
      </c>
      <c r="K12">
        <v>11.10560110892583</v>
      </c>
      <c r="L12">
        <v>0.71515889799254984</v>
      </c>
    </row>
    <row r="13" spans="2:12" x14ac:dyDescent="0.2">
      <c r="B13" t="s">
        <v>10</v>
      </c>
      <c r="C13">
        <v>28.754069431544139</v>
      </c>
      <c r="D13">
        <v>1.2508599255322399</v>
      </c>
      <c r="E13">
        <v>17.25401926225209</v>
      </c>
      <c r="F13">
        <v>0.76978920761652236</v>
      </c>
      <c r="G13">
        <v>17.17854249360354</v>
      </c>
      <c r="H13">
        <v>0.71962361715518774</v>
      </c>
      <c r="I13">
        <v>19.3783908718442</v>
      </c>
      <c r="J13">
        <v>0.84329999814403711</v>
      </c>
      <c r="K13">
        <v>17.434977940756049</v>
      </c>
      <c r="L13">
        <v>1.1196294145064722</v>
      </c>
    </row>
    <row r="14" spans="2:12" x14ac:dyDescent="0.2">
      <c r="B14" t="s">
        <v>11</v>
      </c>
      <c r="C14">
        <v>21.941745034822169</v>
      </c>
      <c r="D14">
        <v>1.1729485041674688</v>
      </c>
      <c r="E14">
        <v>17.235982883301361</v>
      </c>
      <c r="F14">
        <v>0.75352336690837107</v>
      </c>
      <c r="G14">
        <v>20.26300782221297</v>
      </c>
      <c r="H14">
        <v>0.88227958509360671</v>
      </c>
      <c r="I14">
        <v>22.312634214680148</v>
      </c>
      <c r="J14">
        <v>0.88564267723868717</v>
      </c>
      <c r="K14">
        <v>18.246630044983331</v>
      </c>
      <c r="L14">
        <v>1.0859816152304351</v>
      </c>
    </row>
    <row r="15" spans="2:12" x14ac:dyDescent="0.2">
      <c r="B15" t="s">
        <v>12</v>
      </c>
      <c r="C15">
        <v>46.378804840244513</v>
      </c>
      <c r="D15">
        <v>1.3074007773938006</v>
      </c>
      <c r="E15">
        <v>15.58414847665026</v>
      </c>
      <c r="F15">
        <v>0.75823328394664924</v>
      </c>
      <c r="G15">
        <v>15.156733333769299</v>
      </c>
      <c r="H15">
        <v>0.8550992648546033</v>
      </c>
      <c r="I15">
        <v>10.577178698788609</v>
      </c>
      <c r="J15">
        <v>0.6795875105350293</v>
      </c>
      <c r="K15">
        <v>12.303134650547319</v>
      </c>
      <c r="L15">
        <v>0.83242067983742407</v>
      </c>
    </row>
    <row r="16" spans="2:12" x14ac:dyDescent="0.2">
      <c r="B16" t="s">
        <v>13</v>
      </c>
      <c r="C16">
        <v>8.7001400183211857</v>
      </c>
      <c r="D16">
        <v>0.70148888961292155</v>
      </c>
      <c r="E16">
        <v>8.8955751236886282</v>
      </c>
      <c r="F16">
        <v>0.77518047653584121</v>
      </c>
      <c r="G16">
        <v>13.26019935147357</v>
      </c>
      <c r="H16">
        <v>0.72535732659510366</v>
      </c>
      <c r="I16">
        <v>16.828971492641688</v>
      </c>
      <c r="J16">
        <v>0.79201798344332763</v>
      </c>
      <c r="K16">
        <v>52.315114013874933</v>
      </c>
      <c r="L16">
        <v>1.277534076084196</v>
      </c>
    </row>
    <row r="17" spans="2:12" x14ac:dyDescent="0.2">
      <c r="B17" t="s">
        <v>14</v>
      </c>
      <c r="C17">
        <v>50.365936293972553</v>
      </c>
      <c r="D17">
        <v>1.2390384929868725</v>
      </c>
      <c r="E17">
        <v>12.28119940740944</v>
      </c>
      <c r="F17">
        <v>0.69254667259745351</v>
      </c>
      <c r="G17">
        <v>11.580377211497931</v>
      </c>
      <c r="H17">
        <v>0.67332497623803556</v>
      </c>
      <c r="I17">
        <v>8.491200177265716</v>
      </c>
      <c r="J17">
        <v>0.55085495525062012</v>
      </c>
      <c r="K17">
        <v>17.28128690985438</v>
      </c>
      <c r="L17">
        <v>1.0363757406155814</v>
      </c>
    </row>
    <row r="18" spans="2:12" x14ac:dyDescent="0.2">
      <c r="B18" t="s">
        <v>15</v>
      </c>
      <c r="C18">
        <v>10.44835970568171</v>
      </c>
      <c r="D18">
        <v>0.62903166856883974</v>
      </c>
      <c r="E18">
        <v>10.454750619821469</v>
      </c>
      <c r="F18">
        <v>0.61954517004635246</v>
      </c>
      <c r="G18">
        <v>17.304887421385441</v>
      </c>
      <c r="H18">
        <v>0.70036067987876338</v>
      </c>
      <c r="I18">
        <v>19.69484018094025</v>
      </c>
      <c r="J18">
        <v>0.73431054714454547</v>
      </c>
      <c r="K18">
        <v>42.097162072171152</v>
      </c>
      <c r="L18">
        <v>1.0370237543233283</v>
      </c>
    </row>
    <row r="19" spans="2:12" x14ac:dyDescent="0.2">
      <c r="B19" t="s">
        <v>16</v>
      </c>
      <c r="C19">
        <v>19.981975191267949</v>
      </c>
      <c r="D19">
        <v>0.76136424532944336</v>
      </c>
      <c r="E19">
        <v>12.626412551322099</v>
      </c>
      <c r="F19">
        <v>0.49586398484428362</v>
      </c>
      <c r="G19">
        <v>15.91821210141687</v>
      </c>
      <c r="H19">
        <v>0.51113019960932626</v>
      </c>
      <c r="I19">
        <v>16.603791904175239</v>
      </c>
      <c r="J19">
        <v>0.5055789040693861</v>
      </c>
      <c r="K19">
        <v>34.869608251817837</v>
      </c>
      <c r="L19">
        <v>0.93593429016739615</v>
      </c>
    </row>
    <row r="20" spans="2:12" x14ac:dyDescent="0.2">
      <c r="B20" t="s">
        <v>17</v>
      </c>
      <c r="C20">
        <v>4.7800333262976471</v>
      </c>
      <c r="D20">
        <v>0.39011850871210385</v>
      </c>
      <c r="E20">
        <v>5.5684661043537664</v>
      </c>
      <c r="F20">
        <v>0.46775667407923771</v>
      </c>
      <c r="G20">
        <v>9.9450306114001847</v>
      </c>
      <c r="H20">
        <v>0.57499546165476845</v>
      </c>
      <c r="I20">
        <v>20.516739519023201</v>
      </c>
      <c r="J20">
        <v>0.81018403353724167</v>
      </c>
      <c r="K20">
        <v>59.189730438925203</v>
      </c>
      <c r="L20">
        <v>1.1669902811115767</v>
      </c>
    </row>
    <row r="21" spans="2:12" x14ac:dyDescent="0.2">
      <c r="B21" t="s">
        <v>18</v>
      </c>
      <c r="C21">
        <v>66.998847608578842</v>
      </c>
      <c r="D21">
        <v>0.86734951771553392</v>
      </c>
      <c r="E21">
        <v>14.81094690343512</v>
      </c>
      <c r="F21">
        <v>0.58615963063660625</v>
      </c>
      <c r="G21">
        <v>10.87650498570504</v>
      </c>
      <c r="H21">
        <v>0.55645402342231698</v>
      </c>
      <c r="I21">
        <v>3.9872372171569812</v>
      </c>
      <c r="J21">
        <v>0.31668950437751192</v>
      </c>
      <c r="K21">
        <v>3.3264632851240332</v>
      </c>
      <c r="L21">
        <v>0.3776546600030114</v>
      </c>
    </row>
    <row r="22" spans="2:12" x14ac:dyDescent="0.2">
      <c r="B22" t="s">
        <v>19</v>
      </c>
      <c r="C22">
        <v>38.039552482470413</v>
      </c>
      <c r="D22">
        <v>1.0643086951199323</v>
      </c>
      <c r="E22">
        <v>14.86307685364379</v>
      </c>
      <c r="F22">
        <v>0.58534894643148216</v>
      </c>
      <c r="G22">
        <v>14.15805991070364</v>
      </c>
      <c r="H22">
        <v>0.63481075108820939</v>
      </c>
      <c r="I22">
        <v>11.67532688479689</v>
      </c>
      <c r="J22">
        <v>0.64062575273119726</v>
      </c>
      <c r="K22">
        <v>21.26398386838526</v>
      </c>
      <c r="L22">
        <v>0.85013727456562016</v>
      </c>
    </row>
    <row r="23" spans="2:12" x14ac:dyDescent="0.2">
      <c r="B23" t="s">
        <v>20</v>
      </c>
      <c r="C23">
        <v>40.343124322333317</v>
      </c>
      <c r="D23">
        <v>1.3639683166591192</v>
      </c>
      <c r="E23">
        <v>15.262013647438669</v>
      </c>
      <c r="F23">
        <v>0.64433335835017369</v>
      </c>
      <c r="G23">
        <v>13.910564989557191</v>
      </c>
      <c r="H23">
        <v>0.70232858153525324</v>
      </c>
      <c r="I23">
        <v>11.84159351873372</v>
      </c>
      <c r="J23">
        <v>0.48434134819511621</v>
      </c>
      <c r="K23">
        <v>18.642703521937111</v>
      </c>
      <c r="L23">
        <v>0.6952662787659537</v>
      </c>
    </row>
    <row r="24" spans="2:12" x14ac:dyDescent="0.2">
      <c r="B24" t="s">
        <v>21</v>
      </c>
      <c r="C24">
        <v>9.5427543563888442</v>
      </c>
      <c r="D24">
        <v>0.60957746702304727</v>
      </c>
      <c r="E24">
        <v>10.202090637666441</v>
      </c>
      <c r="F24">
        <v>0.72446644376893898</v>
      </c>
      <c r="G24">
        <v>14.11776395439813</v>
      </c>
      <c r="H24">
        <v>0.72427379623622334</v>
      </c>
      <c r="I24">
        <v>21.612835323305401</v>
      </c>
      <c r="J24">
        <v>0.82658142058870887</v>
      </c>
      <c r="K24">
        <v>44.524555728241182</v>
      </c>
      <c r="L24">
        <v>1.2654799672243908</v>
      </c>
    </row>
    <row r="25" spans="2:12" x14ac:dyDescent="0.2">
      <c r="B25" t="s">
        <v>22</v>
      </c>
      <c r="C25">
        <v>15.819946074085159</v>
      </c>
      <c r="D25">
        <v>0.79018610814427082</v>
      </c>
      <c r="E25">
        <v>8.9027334745632167</v>
      </c>
      <c r="F25">
        <v>0.55586729705103688</v>
      </c>
      <c r="G25">
        <v>13.755333874644871</v>
      </c>
      <c r="H25">
        <v>0.63264815174053801</v>
      </c>
      <c r="I25">
        <v>16.849906629607538</v>
      </c>
      <c r="J25">
        <v>0.73622659326911477</v>
      </c>
      <c r="K25">
        <v>44.672079947099228</v>
      </c>
      <c r="L25">
        <v>1.0761509401528109</v>
      </c>
    </row>
    <row r="26" spans="2:12" x14ac:dyDescent="0.2">
      <c r="B26" t="s">
        <v>23</v>
      </c>
      <c r="C26">
        <v>9.8007844494845315</v>
      </c>
      <c r="D26">
        <v>0.71281703269065533</v>
      </c>
      <c r="E26">
        <v>7.4079655611686084</v>
      </c>
      <c r="F26">
        <v>0.54491308971378705</v>
      </c>
      <c r="G26">
        <v>14.18070404339057</v>
      </c>
      <c r="H26">
        <v>0.74561240648031313</v>
      </c>
      <c r="I26">
        <v>19.330851865337241</v>
      </c>
      <c r="J26">
        <v>0.69358011150563992</v>
      </c>
      <c r="K26">
        <v>49.279694080619052</v>
      </c>
      <c r="L26">
        <v>1.3925073979199092</v>
      </c>
    </row>
    <row r="27" spans="2:12" x14ac:dyDescent="0.2">
      <c r="B27" t="s">
        <v>24</v>
      </c>
      <c r="C27">
        <v>33.378520291913077</v>
      </c>
      <c r="D27">
        <v>1.2642449254628885</v>
      </c>
      <c r="E27">
        <v>18.397619875967901</v>
      </c>
      <c r="F27">
        <v>0.72598444298929743</v>
      </c>
      <c r="G27">
        <v>15.87237383419702</v>
      </c>
      <c r="H27">
        <v>0.71136375340562741</v>
      </c>
      <c r="I27">
        <v>12.99991899981638</v>
      </c>
      <c r="J27">
        <v>0.60886115140844221</v>
      </c>
      <c r="K27">
        <v>19.351566998105628</v>
      </c>
      <c r="L27">
        <v>1.2263317743373443</v>
      </c>
    </row>
    <row r="28" spans="2:12" x14ac:dyDescent="0.2">
      <c r="B28" t="s">
        <v>25</v>
      </c>
      <c r="C28">
        <v>4.9833252993016979</v>
      </c>
      <c r="D28">
        <v>0.46149656787276638</v>
      </c>
      <c r="E28">
        <v>11.492346962413251</v>
      </c>
      <c r="F28">
        <v>0.74406688547757316</v>
      </c>
      <c r="G28">
        <v>14.115381205928809</v>
      </c>
      <c r="H28">
        <v>0.74043746152271528</v>
      </c>
      <c r="I28">
        <v>42.183864777964651</v>
      </c>
      <c r="J28">
        <v>1.1555674946166179</v>
      </c>
      <c r="K28">
        <v>27.225081754391599</v>
      </c>
      <c r="L28">
        <v>1.3852216192717177</v>
      </c>
    </row>
    <row r="29" spans="2:12" x14ac:dyDescent="0.2">
      <c r="B29" t="s">
        <v>26</v>
      </c>
      <c r="C29">
        <v>38.580404354267557</v>
      </c>
      <c r="D29">
        <v>0.83210674470293344</v>
      </c>
      <c r="E29">
        <v>12.578913174965029</v>
      </c>
      <c r="F29">
        <v>0.60805866215584747</v>
      </c>
      <c r="G29">
        <v>12.96518835473489</v>
      </c>
      <c r="H29">
        <v>0.59656891000172219</v>
      </c>
      <c r="I29">
        <v>13.77878578154443</v>
      </c>
      <c r="J29">
        <v>0.63179284246363299</v>
      </c>
      <c r="K29">
        <v>22.096708334488088</v>
      </c>
      <c r="L29">
        <v>0.82956272114326346</v>
      </c>
    </row>
    <row r="30" spans="2:12" x14ac:dyDescent="0.2">
      <c r="B30" t="s">
        <v>27</v>
      </c>
      <c r="C30">
        <v>30.05149684276012</v>
      </c>
      <c r="D30">
        <v>0.93148618472041922</v>
      </c>
      <c r="E30">
        <v>9.0089575459115814</v>
      </c>
      <c r="F30">
        <v>0.568715445716655</v>
      </c>
      <c r="G30">
        <v>13.439524691320999</v>
      </c>
      <c r="H30">
        <v>0.74171420990024495</v>
      </c>
      <c r="I30">
        <v>14.995017981462709</v>
      </c>
      <c r="J30">
        <v>0.70420691313599082</v>
      </c>
      <c r="K30">
        <v>32.505002938544592</v>
      </c>
      <c r="L30">
        <v>1.0239287004450541</v>
      </c>
    </row>
    <row r="31" spans="2:12" x14ac:dyDescent="0.2">
      <c r="B31" t="s">
        <v>28</v>
      </c>
      <c r="C31">
        <v>20.607839463156971</v>
      </c>
      <c r="D31">
        <v>0.93180968450107837</v>
      </c>
      <c r="E31">
        <v>9.9314531293828932</v>
      </c>
      <c r="F31">
        <v>0.63408336190130032</v>
      </c>
      <c r="G31">
        <v>10.74862667937359</v>
      </c>
      <c r="H31">
        <v>0.5511548146908638</v>
      </c>
      <c r="I31">
        <v>12.72021752739972</v>
      </c>
      <c r="J31">
        <v>0.67132014194115763</v>
      </c>
      <c r="K31">
        <v>45.991863200686844</v>
      </c>
      <c r="L31">
        <v>1.1480751647296741</v>
      </c>
    </row>
    <row r="32" spans="2:12" x14ac:dyDescent="0.2">
      <c r="B32" t="s">
        <v>29</v>
      </c>
      <c r="C32">
        <v>10.302052569972229</v>
      </c>
      <c r="D32">
        <v>0.43164314230778339</v>
      </c>
      <c r="E32">
        <v>6.5762297777433281</v>
      </c>
      <c r="F32">
        <v>0.27859957227379628</v>
      </c>
      <c r="G32">
        <v>9.5969030939997104</v>
      </c>
      <c r="H32">
        <v>0.28525906230984005</v>
      </c>
      <c r="I32">
        <v>16.96866238217536</v>
      </c>
      <c r="J32">
        <v>0.40892861279522164</v>
      </c>
      <c r="K32">
        <v>56.556152176109379</v>
      </c>
      <c r="L32">
        <v>0.75777958008057456</v>
      </c>
    </row>
    <row r="33" spans="2:12" x14ac:dyDescent="0.2">
      <c r="B33" t="s">
        <v>30</v>
      </c>
      <c r="C33">
        <v>7.8244885605401908</v>
      </c>
      <c r="D33">
        <v>0.45758184312014405</v>
      </c>
      <c r="E33">
        <v>6.5660708233066769</v>
      </c>
      <c r="F33">
        <v>0.47649933331070166</v>
      </c>
      <c r="G33">
        <v>5.9851308690791667</v>
      </c>
      <c r="H33">
        <v>0.44147449930797844</v>
      </c>
      <c r="I33">
        <v>13.48675908645089</v>
      </c>
      <c r="J33">
        <v>0.60191336382891814</v>
      </c>
      <c r="K33">
        <v>66.137550660623063</v>
      </c>
      <c r="L33">
        <v>1.0630639385960301</v>
      </c>
    </row>
    <row r="34" spans="2:12" x14ac:dyDescent="0.2">
      <c r="B34" t="s">
        <v>31</v>
      </c>
      <c r="C34">
        <v>1.227767952311785</v>
      </c>
      <c r="D34">
        <v>0.16943045985105465</v>
      </c>
      <c r="E34">
        <v>1.371914006731626</v>
      </c>
      <c r="F34">
        <v>0.23174785360795566</v>
      </c>
      <c r="G34">
        <v>3.934668734938255</v>
      </c>
      <c r="H34">
        <v>0.32160306001298417</v>
      </c>
      <c r="I34">
        <v>17.387336330131909</v>
      </c>
      <c r="J34">
        <v>0.75918774387417409</v>
      </c>
      <c r="K34">
        <v>76.078312975886419</v>
      </c>
      <c r="L34">
        <v>1.0305700772406916</v>
      </c>
    </row>
    <row r="35" spans="2:12" x14ac:dyDescent="0.2">
      <c r="B35" t="s">
        <v>32</v>
      </c>
      <c r="C35">
        <v>5.7703296580159273</v>
      </c>
      <c r="D35">
        <v>0.48151467052871239</v>
      </c>
      <c r="E35">
        <v>6.103766971334835</v>
      </c>
      <c r="F35">
        <v>0.51663760590706354</v>
      </c>
      <c r="G35">
        <v>9.8261663231333589</v>
      </c>
      <c r="H35">
        <v>0.66629501648548894</v>
      </c>
      <c r="I35">
        <v>24.67898173272421</v>
      </c>
      <c r="J35">
        <v>1.0052291313391992</v>
      </c>
      <c r="K35">
        <v>53.620755314791658</v>
      </c>
      <c r="L35">
        <v>1.5785151018949308</v>
      </c>
    </row>
    <row r="36" spans="2:12" x14ac:dyDescent="0.2">
      <c r="B36" t="s">
        <v>33</v>
      </c>
      <c r="C36">
        <v>52.42368184608501</v>
      </c>
      <c r="D36">
        <v>1.5009133366637903</v>
      </c>
      <c r="E36">
        <v>15.16053848557976</v>
      </c>
      <c r="F36">
        <v>0.64454019370955185</v>
      </c>
      <c r="G36">
        <v>9.6081576053353803</v>
      </c>
      <c r="H36">
        <v>0.58857084110452484</v>
      </c>
      <c r="I36">
        <v>9.598561831291013</v>
      </c>
      <c r="J36">
        <v>0.65033688735781381</v>
      </c>
      <c r="K36">
        <v>13.20906023170884</v>
      </c>
      <c r="L36">
        <v>1.2910280890337349</v>
      </c>
    </row>
    <row r="37" spans="2:12" x14ac:dyDescent="0.2">
      <c r="B37" t="s">
        <v>34</v>
      </c>
      <c r="C37">
        <v>60.017687103784027</v>
      </c>
      <c r="D37">
        <v>3.3369571016055684</v>
      </c>
      <c r="E37">
        <v>11.92106065872639</v>
      </c>
      <c r="F37">
        <v>2.564239793701141</v>
      </c>
      <c r="G37">
        <v>10.89955947761565</v>
      </c>
      <c r="H37">
        <v>2.0732310779756329</v>
      </c>
      <c r="I37">
        <v>6.3799842518567944</v>
      </c>
      <c r="J37">
        <v>1.5738921889559032</v>
      </c>
      <c r="K37">
        <v>10.781708508017131</v>
      </c>
      <c r="L37">
        <v>2.2048221385756395</v>
      </c>
    </row>
    <row r="38" spans="2:12" x14ac:dyDescent="0.2">
      <c r="B38" t="s">
        <v>35</v>
      </c>
      <c r="C38">
        <v>17.710408854553439</v>
      </c>
      <c r="D38">
        <v>0.80810583214507126</v>
      </c>
      <c r="E38">
        <v>13.599103840079639</v>
      </c>
      <c r="F38">
        <v>0.64763802299790629</v>
      </c>
      <c r="G38">
        <v>15.747489260276071</v>
      </c>
      <c r="H38">
        <v>0.76146832308409829</v>
      </c>
      <c r="I38">
        <v>16.183789934768701</v>
      </c>
      <c r="J38">
        <v>0.60195367099254837</v>
      </c>
      <c r="K38">
        <v>36.759208110322142</v>
      </c>
      <c r="L38">
        <v>1.2399195415439648</v>
      </c>
    </row>
    <row r="39" spans="2:12" x14ac:dyDescent="0.2">
      <c r="B39" t="s">
        <v>36</v>
      </c>
      <c r="C39">
        <v>56.684053808392989</v>
      </c>
      <c r="D39">
        <v>0.92041382192063959</v>
      </c>
      <c r="E39">
        <v>13.84705766858688</v>
      </c>
      <c r="F39">
        <v>0.52500037672016131</v>
      </c>
      <c r="G39">
        <v>12.05652978569168</v>
      </c>
      <c r="H39">
        <v>0.63999315808259716</v>
      </c>
      <c r="I39">
        <v>6.9752643436238664</v>
      </c>
      <c r="J39">
        <v>0.43992359667747877</v>
      </c>
      <c r="K39">
        <v>10.4370943937046</v>
      </c>
      <c r="L39">
        <v>0.46378183612625112</v>
      </c>
    </row>
    <row r="40" spans="2:12" x14ac:dyDescent="0.2">
      <c r="B40" t="s">
        <v>37</v>
      </c>
      <c r="C40">
        <v>5.2461744541272468</v>
      </c>
      <c r="D40">
        <v>0.48087774060766669</v>
      </c>
      <c r="E40">
        <v>4.7774672016463526</v>
      </c>
      <c r="F40">
        <v>0.46294817376080699</v>
      </c>
      <c r="G40">
        <v>7.6242947967196519</v>
      </c>
      <c r="H40">
        <v>0.75446748866370639</v>
      </c>
      <c r="I40">
        <v>19.47400278399347</v>
      </c>
      <c r="J40">
        <v>0.97829389410161671</v>
      </c>
      <c r="K40">
        <v>62.878060763513268</v>
      </c>
      <c r="L40">
        <v>1.2393103063283679</v>
      </c>
    </row>
    <row r="41" spans="2:12" x14ac:dyDescent="0.2">
      <c r="B41" t="s">
        <v>38</v>
      </c>
      <c r="C41">
        <v>22.69655653041568</v>
      </c>
      <c r="D41">
        <v>0.65470438046931001</v>
      </c>
      <c r="E41">
        <v>11.49174735628602</v>
      </c>
      <c r="F41">
        <v>0.5210430058210439</v>
      </c>
      <c r="G41">
        <v>14.3603878739022</v>
      </c>
      <c r="H41">
        <v>0.53658105891846353</v>
      </c>
      <c r="I41">
        <v>15.71667814090552</v>
      </c>
      <c r="J41">
        <v>0.64615301768665834</v>
      </c>
      <c r="K41">
        <v>35.734630098490577</v>
      </c>
      <c r="L41">
        <v>0.74694932592646823</v>
      </c>
    </row>
    <row r="42" spans="2:12" x14ac:dyDescent="0.2">
      <c r="B42" t="s">
        <v>39</v>
      </c>
      <c r="C42">
        <v>18.682116071874681</v>
      </c>
      <c r="D42">
        <v>0.45505793918950305</v>
      </c>
      <c r="E42">
        <v>19.552350689030931</v>
      </c>
      <c r="F42">
        <v>0.29491743502600837</v>
      </c>
      <c r="G42">
        <v>20.854428812560108</v>
      </c>
      <c r="H42">
        <v>0.46316756479645266</v>
      </c>
      <c r="I42">
        <v>23.0420466226368</v>
      </c>
      <c r="J42">
        <v>0.48014624132027206</v>
      </c>
      <c r="K42">
        <v>17.86905780389748</v>
      </c>
      <c r="L42">
        <v>0.46109707356936991</v>
      </c>
    </row>
    <row r="43" spans="2:12" x14ac:dyDescent="0.2">
      <c r="B43" t="s">
        <v>40</v>
      </c>
      <c r="C43">
        <v>24.872091823317248</v>
      </c>
      <c r="D43">
        <v>0.75313113656819886</v>
      </c>
      <c r="E43">
        <v>17.101508653741739</v>
      </c>
      <c r="F43">
        <v>0.80308973306382991</v>
      </c>
      <c r="G43">
        <v>17.558332899036539</v>
      </c>
      <c r="H43">
        <v>0.64859874966262099</v>
      </c>
      <c r="I43">
        <v>18.022651095997151</v>
      </c>
      <c r="J43">
        <v>0.72290432881634636</v>
      </c>
      <c r="K43">
        <v>22.445415527907329</v>
      </c>
      <c r="L43">
        <v>0.80447018329035869</v>
      </c>
    </row>
    <row r="44" spans="2:12" x14ac:dyDescent="0.2">
      <c r="B44" t="s">
        <v>41</v>
      </c>
      <c r="C44">
        <v>54.253340027603379</v>
      </c>
      <c r="D44">
        <v>1.0201130535355638</v>
      </c>
      <c r="E44">
        <v>19.258988480011499</v>
      </c>
      <c r="F44">
        <v>0.73204756527611603</v>
      </c>
      <c r="G44">
        <v>14.17432820554586</v>
      </c>
      <c r="H44">
        <v>0.59489745973766117</v>
      </c>
      <c r="I44">
        <v>8.418829129887051</v>
      </c>
      <c r="J44">
        <v>0.51793257346770105</v>
      </c>
      <c r="K44">
        <v>3.894514156952209</v>
      </c>
      <c r="L44">
        <v>0.40154410497558757</v>
      </c>
    </row>
    <row r="45" spans="2:12" x14ac:dyDescent="0.2">
      <c r="B45" t="s">
        <v>42</v>
      </c>
      <c r="C45">
        <v>27.462820365723971</v>
      </c>
      <c r="D45">
        <v>0.89340393457926237</v>
      </c>
      <c r="E45">
        <v>14.278699898968609</v>
      </c>
      <c r="F45">
        <v>0.90153114599408757</v>
      </c>
      <c r="G45">
        <v>16.069346489661498</v>
      </c>
      <c r="H45">
        <v>0.7603766666484385</v>
      </c>
      <c r="I45">
        <v>17.196010918574359</v>
      </c>
      <c r="J45">
        <v>0.80663457585835763</v>
      </c>
      <c r="K45">
        <v>24.993122327071571</v>
      </c>
      <c r="L45">
        <v>1.2545088693181556</v>
      </c>
    </row>
    <row r="46" spans="2:12" x14ac:dyDescent="0.2">
      <c r="B46" t="s">
        <v>43</v>
      </c>
      <c r="C46">
        <v>0</v>
      </c>
      <c r="E46">
        <v>0</v>
      </c>
      <c r="G46">
        <v>0</v>
      </c>
      <c r="I46">
        <v>0</v>
      </c>
      <c r="K46">
        <v>0</v>
      </c>
    </row>
    <row r="47" spans="2:12" x14ac:dyDescent="0.2">
      <c r="B47" t="s">
        <v>44</v>
      </c>
      <c r="C47">
        <v>49.169956895723757</v>
      </c>
      <c r="D47">
        <v>1.0223727310107211</v>
      </c>
      <c r="E47">
        <v>17.012433351745688</v>
      </c>
      <c r="F47">
        <v>0.64822654255833134</v>
      </c>
      <c r="G47">
        <v>13.19461822505353</v>
      </c>
      <c r="H47">
        <v>0.58539881464200483</v>
      </c>
      <c r="I47">
        <v>10.456706143244499</v>
      </c>
      <c r="J47">
        <v>0.63459002334191783</v>
      </c>
      <c r="K47">
        <v>10.16628538423252</v>
      </c>
      <c r="L47">
        <v>0.72976004730715271</v>
      </c>
    </row>
    <row r="48" spans="2:12" x14ac:dyDescent="0.2">
      <c r="B48" t="s">
        <v>45</v>
      </c>
      <c r="C48">
        <v>15.201057095436431</v>
      </c>
      <c r="D48">
        <v>0.63981500341711917</v>
      </c>
      <c r="E48">
        <v>17.595467877217651</v>
      </c>
      <c r="F48">
        <v>0.73301196368052868</v>
      </c>
      <c r="G48">
        <v>17.428640528619589</v>
      </c>
      <c r="H48">
        <v>0.65719083739969597</v>
      </c>
      <c r="I48">
        <v>24.683361127764279</v>
      </c>
      <c r="J48">
        <v>0.82754874771140186</v>
      </c>
      <c r="K48">
        <v>25.091473370962039</v>
      </c>
      <c r="L48">
        <v>0.9506540760403549</v>
      </c>
    </row>
    <row r="49" spans="2:12" x14ac:dyDescent="0.2">
      <c r="B49" t="s">
        <v>46</v>
      </c>
      <c r="C49">
        <v>1.787736581740504</v>
      </c>
      <c r="D49">
        <v>0.25354016137773555</v>
      </c>
      <c r="E49">
        <v>4.1416463449197058</v>
      </c>
      <c r="F49">
        <v>0.38309227298534981</v>
      </c>
      <c r="G49">
        <v>9.8993469912994723</v>
      </c>
      <c r="H49">
        <v>0.6725091021370373</v>
      </c>
      <c r="I49">
        <v>18.475945485202249</v>
      </c>
      <c r="J49">
        <v>0.78945482245967169</v>
      </c>
      <c r="K49">
        <v>65.695324596838063</v>
      </c>
      <c r="L49">
        <v>1.2380165395092728</v>
      </c>
    </row>
    <row r="50" spans="2:12" x14ac:dyDescent="0.2">
      <c r="B50" t="s">
        <v>47</v>
      </c>
      <c r="C50">
        <v>30.900836407058449</v>
      </c>
      <c r="D50">
        <v>1.2974741724148944</v>
      </c>
      <c r="E50">
        <v>15.385690274201851</v>
      </c>
      <c r="F50">
        <v>0.70314338010433486</v>
      </c>
      <c r="G50">
        <v>17.328700867796861</v>
      </c>
      <c r="H50">
        <v>0.73253372210380341</v>
      </c>
      <c r="I50">
        <v>15.46813414103026</v>
      </c>
      <c r="J50">
        <v>0.77902668834405431</v>
      </c>
      <c r="K50">
        <v>20.916638309912589</v>
      </c>
      <c r="L50">
        <v>1.2859526911003836</v>
      </c>
    </row>
    <row r="51" spans="2:12" x14ac:dyDescent="0.2">
      <c r="B51" t="s">
        <v>48</v>
      </c>
      <c r="C51">
        <v>19.117900857293549</v>
      </c>
      <c r="D51">
        <v>0.51176186603607166</v>
      </c>
      <c r="E51">
        <v>15.971801513474089</v>
      </c>
      <c r="F51">
        <v>0.41370609962475674</v>
      </c>
      <c r="G51">
        <v>14.78908033381494</v>
      </c>
      <c r="H51">
        <v>0.46950620056696685</v>
      </c>
      <c r="I51">
        <v>14.2034558115412</v>
      </c>
      <c r="J51">
        <v>0.44494222802840738</v>
      </c>
      <c r="K51">
        <v>35.917761483876227</v>
      </c>
      <c r="L51">
        <v>0.56507964944466549</v>
      </c>
    </row>
    <row r="52" spans="2:12" x14ac:dyDescent="0.2">
      <c r="B52" t="s">
        <v>49</v>
      </c>
      <c r="C52">
        <v>7.4097752807135544</v>
      </c>
      <c r="D52">
        <v>0.58755410387527773</v>
      </c>
      <c r="E52">
        <v>4.4603074169604913</v>
      </c>
      <c r="F52">
        <v>0.38567885597063634</v>
      </c>
      <c r="G52">
        <v>7.1618489012790354</v>
      </c>
      <c r="H52">
        <v>0.4118673457524073</v>
      </c>
      <c r="I52">
        <v>12.64832341073296</v>
      </c>
      <c r="J52">
        <v>0.60905101820194818</v>
      </c>
      <c r="K52">
        <v>68.319744990313964</v>
      </c>
      <c r="L52">
        <v>0.94253054138621895</v>
      </c>
    </row>
    <row r="53" spans="2:12" x14ac:dyDescent="0.2">
      <c r="B53" t="s">
        <v>50</v>
      </c>
      <c r="C53">
        <v>2.4168534938587038</v>
      </c>
      <c r="D53">
        <v>0.56457751423045688</v>
      </c>
      <c r="E53">
        <v>3.4580622652889388</v>
      </c>
      <c r="F53">
        <v>0.60247399760376275</v>
      </c>
      <c r="G53">
        <v>5.7274766662660053</v>
      </c>
      <c r="H53">
        <v>0.94121041788047799</v>
      </c>
      <c r="I53">
        <v>15.704708939410621</v>
      </c>
      <c r="J53">
        <v>1.5223536653295502</v>
      </c>
      <c r="K53">
        <v>72.692898635175723</v>
      </c>
      <c r="L53">
        <v>2.192543013101099</v>
      </c>
    </row>
    <row r="54" spans="2:12" x14ac:dyDescent="0.2">
      <c r="B54" t="s">
        <v>51</v>
      </c>
      <c r="C54">
        <v>5.595809542398122</v>
      </c>
      <c r="D54">
        <v>0.54157590665752697</v>
      </c>
      <c r="E54">
        <v>8.672180439017863</v>
      </c>
      <c r="F54">
        <v>0.7086181343335618</v>
      </c>
      <c r="G54">
        <v>9.5569481690528111</v>
      </c>
      <c r="H54">
        <v>0.53065723280535215</v>
      </c>
      <c r="I54">
        <v>21.865851372974589</v>
      </c>
      <c r="J54">
        <v>0.8865835379882635</v>
      </c>
      <c r="K54">
        <v>54.309210476556622</v>
      </c>
      <c r="L54">
        <v>1.5075583791277065</v>
      </c>
    </row>
    <row r="55" spans="2:12" x14ac:dyDescent="0.2">
      <c r="B55" t="s">
        <v>52</v>
      </c>
      <c r="C55">
        <v>2.3069127700938159</v>
      </c>
      <c r="D55">
        <v>0.34902955659584839</v>
      </c>
      <c r="E55">
        <v>2.3780123822549388</v>
      </c>
      <c r="F55">
        <v>0.24780117294722437</v>
      </c>
      <c r="G55">
        <v>4.6491090365335701</v>
      </c>
      <c r="H55">
        <v>0.34489511942107492</v>
      </c>
      <c r="I55">
        <v>16.429220116547711</v>
      </c>
      <c r="J55">
        <v>0.83525969128579458</v>
      </c>
      <c r="K55">
        <v>74.236745694569962</v>
      </c>
      <c r="L55">
        <v>1.0242250566984832</v>
      </c>
    </row>
    <row r="56" spans="2:12" x14ac:dyDescent="0.2">
      <c r="B56" t="s">
        <v>53</v>
      </c>
      <c r="C56">
        <v>35.785135560731547</v>
      </c>
      <c r="D56">
        <v>0.75620920142877235</v>
      </c>
      <c r="E56">
        <v>11.24529895577532</v>
      </c>
      <c r="F56">
        <v>0.60253379365276605</v>
      </c>
      <c r="G56">
        <v>12.75972920834991</v>
      </c>
      <c r="H56">
        <v>0.6377779839768305</v>
      </c>
      <c r="I56">
        <v>14.21073657936196</v>
      </c>
      <c r="J56">
        <v>0.5798867929729199</v>
      </c>
      <c r="K56">
        <v>25.999099695781268</v>
      </c>
      <c r="L56">
        <v>0.71514102992225748</v>
      </c>
    </row>
    <row r="57" spans="2:12" x14ac:dyDescent="0.2">
      <c r="B57" t="s">
        <v>54</v>
      </c>
      <c r="C57">
        <v>12.588417223422489</v>
      </c>
      <c r="D57">
        <v>0.81830945678023026</v>
      </c>
      <c r="E57">
        <v>12.255749837826951</v>
      </c>
      <c r="F57">
        <v>0.70967072455630698</v>
      </c>
      <c r="G57">
        <v>17.318012499036762</v>
      </c>
      <c r="H57">
        <v>0.85127223443708966</v>
      </c>
      <c r="I57">
        <v>19.830363226777909</v>
      </c>
      <c r="J57">
        <v>0.73555255090358052</v>
      </c>
      <c r="K57">
        <v>38.007457212935897</v>
      </c>
      <c r="L57">
        <v>1.2667685505605641</v>
      </c>
    </row>
    <row r="58" spans="2:12" x14ac:dyDescent="0.2">
      <c r="B58" t="s">
        <v>55</v>
      </c>
      <c r="C58">
        <v>11.736194176753109</v>
      </c>
      <c r="D58">
        <v>0.91238292203326088</v>
      </c>
      <c r="E58">
        <v>8.8338142450756614</v>
      </c>
      <c r="F58">
        <v>0.67932758594892595</v>
      </c>
      <c r="G58">
        <v>13.638339434061409</v>
      </c>
      <c r="H58">
        <v>0.76490421477654535</v>
      </c>
      <c r="I58">
        <v>18.651844096741311</v>
      </c>
      <c r="J58">
        <v>0.75165925601775163</v>
      </c>
      <c r="K58">
        <v>47.139808047368497</v>
      </c>
      <c r="L58">
        <v>1.650739070035357</v>
      </c>
    </row>
    <row r="59" spans="2:12" x14ac:dyDescent="0.2">
      <c r="B59" t="s">
        <v>56</v>
      </c>
      <c r="C59">
        <v>15.54970158343521</v>
      </c>
      <c r="D59">
        <v>0.75499249607045715</v>
      </c>
      <c r="E59">
        <v>9.9910904438497337</v>
      </c>
      <c r="F59">
        <v>0.59992112619900828</v>
      </c>
      <c r="G59">
        <v>15.56107635681057</v>
      </c>
      <c r="H59">
        <v>0.65544205343117812</v>
      </c>
      <c r="I59">
        <v>19.304866281263649</v>
      </c>
      <c r="J59">
        <v>0.76089258755391653</v>
      </c>
      <c r="K59">
        <v>39.59326533464084</v>
      </c>
      <c r="L59">
        <v>1.0254189170426944</v>
      </c>
    </row>
    <row r="60" spans="2:12" x14ac:dyDescent="0.2">
      <c r="B60" t="s">
        <v>57</v>
      </c>
      <c r="C60">
        <v>65.270755607744078</v>
      </c>
      <c r="D60">
        <v>0.99297555909242119</v>
      </c>
      <c r="E60">
        <v>16.141510793433721</v>
      </c>
      <c r="F60">
        <v>0.65055988829978639</v>
      </c>
      <c r="G60">
        <v>9.7747576067016091</v>
      </c>
      <c r="H60">
        <v>0.59129466230792316</v>
      </c>
      <c r="I60">
        <v>5.0145460308521619</v>
      </c>
      <c r="J60">
        <v>0.37129411987729488</v>
      </c>
      <c r="K60">
        <v>3.7984299612684378</v>
      </c>
      <c r="L60">
        <v>0.41205743133515799</v>
      </c>
    </row>
    <row r="61" spans="2:12" x14ac:dyDescent="0.2">
      <c r="B61" t="s">
        <v>58</v>
      </c>
      <c r="C61">
        <v>9.5963118210738561</v>
      </c>
      <c r="D61">
        <v>0.60996517715598031</v>
      </c>
      <c r="E61">
        <v>6.9513620060917134</v>
      </c>
      <c r="F61">
        <v>0.45504097601498517</v>
      </c>
      <c r="G61">
        <v>12.70924203383462</v>
      </c>
      <c r="H61">
        <v>0.59896130698543759</v>
      </c>
      <c r="I61">
        <v>24.514933999907381</v>
      </c>
      <c r="J61">
        <v>0.7761289081314976</v>
      </c>
      <c r="K61">
        <v>46.228150139092442</v>
      </c>
      <c r="L61">
        <v>1.2206708525731313</v>
      </c>
    </row>
    <row r="62" spans="2:12" x14ac:dyDescent="0.2">
      <c r="B62" t="s">
        <v>59</v>
      </c>
      <c r="C62">
        <v>5.38391226594557</v>
      </c>
      <c r="D62">
        <v>0.47541327234776304</v>
      </c>
      <c r="E62">
        <v>12.691683900498241</v>
      </c>
      <c r="F62">
        <v>0.71954103839064187</v>
      </c>
      <c r="G62">
        <v>15.56439258063784</v>
      </c>
      <c r="H62">
        <v>0.73774249356736021</v>
      </c>
      <c r="I62">
        <v>35.407504330489147</v>
      </c>
      <c r="J62">
        <v>1.004692193683598</v>
      </c>
      <c r="K62">
        <v>30.95250692242919</v>
      </c>
      <c r="L62">
        <v>1.0766017752793764</v>
      </c>
    </row>
    <row r="63" spans="2:12" x14ac:dyDescent="0.2">
      <c r="B63" t="s">
        <v>60</v>
      </c>
      <c r="C63">
        <v>12.167747186078641</v>
      </c>
      <c r="D63">
        <v>0.75388983652100172</v>
      </c>
      <c r="E63">
        <v>9.1301265080782361</v>
      </c>
      <c r="F63">
        <v>0.67735864146150937</v>
      </c>
      <c r="G63">
        <v>11.84455657314362</v>
      </c>
      <c r="H63">
        <v>0.66533823067311382</v>
      </c>
      <c r="I63">
        <v>20.508461852571131</v>
      </c>
      <c r="J63">
        <v>0.83475063494032331</v>
      </c>
      <c r="K63">
        <v>46.349107880128358</v>
      </c>
      <c r="L63">
        <v>1.4222084349955577</v>
      </c>
    </row>
    <row r="64" spans="2:12" x14ac:dyDescent="0.2">
      <c r="B64" t="s">
        <v>61</v>
      </c>
      <c r="C64">
        <v>4.7349612551474047</v>
      </c>
      <c r="D64">
        <v>0.43751621474898916</v>
      </c>
      <c r="E64">
        <v>5.8665284135623716</v>
      </c>
      <c r="F64">
        <v>0.48659381725211714</v>
      </c>
      <c r="G64">
        <v>10.984693811152139</v>
      </c>
      <c r="H64">
        <v>0.62396685532573015</v>
      </c>
      <c r="I64">
        <v>29.082686353617991</v>
      </c>
      <c r="J64">
        <v>1.0618493232940955</v>
      </c>
      <c r="K64">
        <v>49.33113016652009</v>
      </c>
      <c r="L64">
        <v>1.4503005981539845</v>
      </c>
    </row>
    <row r="65" spans="2:12" x14ac:dyDescent="0.2">
      <c r="B65" t="s">
        <v>62</v>
      </c>
      <c r="C65">
        <v>54.825107986009733</v>
      </c>
      <c r="D65">
        <v>1.1233261612814369</v>
      </c>
      <c r="E65">
        <v>16.741316495388951</v>
      </c>
      <c r="F65">
        <v>0.71674643663735327</v>
      </c>
      <c r="G65">
        <v>14.2150122495547</v>
      </c>
      <c r="H65">
        <v>0.65874086535492271</v>
      </c>
      <c r="I65">
        <v>7.7738473272891158</v>
      </c>
      <c r="J65">
        <v>0.56392639265882316</v>
      </c>
      <c r="K65">
        <v>6.4447159417575168</v>
      </c>
      <c r="L65">
        <v>0.60256713889810698</v>
      </c>
    </row>
    <row r="66" spans="2:12" x14ac:dyDescent="0.2">
      <c r="B66" t="s">
        <v>63</v>
      </c>
      <c r="C66">
        <v>42.466757520196722</v>
      </c>
      <c r="D66">
        <v>1.1317206274454281</v>
      </c>
      <c r="E66">
        <v>14.83958095412765</v>
      </c>
      <c r="F66">
        <v>0.61310470911600412</v>
      </c>
      <c r="G66">
        <v>12.250787228761491</v>
      </c>
      <c r="H66">
        <v>0.74097006425121148</v>
      </c>
      <c r="I66">
        <v>11.76820338287324</v>
      </c>
      <c r="J66">
        <v>0.64294657840259994</v>
      </c>
      <c r="K66">
        <v>18.674670914040899</v>
      </c>
      <c r="L66">
        <v>0.97168460616192542</v>
      </c>
    </row>
    <row r="67" spans="2:12" x14ac:dyDescent="0.2">
      <c r="B67" t="s">
        <v>64</v>
      </c>
      <c r="C67">
        <v>20.109904135177011</v>
      </c>
      <c r="D67">
        <v>1.0385844393133383</v>
      </c>
      <c r="E67">
        <v>14.88267411368177</v>
      </c>
      <c r="F67">
        <v>0.67725488956428426</v>
      </c>
      <c r="G67">
        <v>18.366386401464759</v>
      </c>
      <c r="H67">
        <v>0.86392275974466859</v>
      </c>
      <c r="I67">
        <v>21.022208926827631</v>
      </c>
      <c r="J67">
        <v>0.77903027609234587</v>
      </c>
      <c r="K67">
        <v>25.618826422848841</v>
      </c>
      <c r="L67">
        <v>1.4814941249770193</v>
      </c>
    </row>
  </sheetData>
  <phoneticPr fontId="0" type="noConversion"/>
  <pageMargins left="0.75" right="0.75" top="1" bottom="1" header="0.5" footer="0.5"/>
  <headerFooter alignWithMargins="0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7"/>
  <sheetViews>
    <sheetView workbookViewId="0"/>
  </sheetViews>
  <sheetFormatPr defaultRowHeight="12.75" x14ac:dyDescent="0.2"/>
  <sheetData>
    <row r="2" spans="2:12" x14ac:dyDescent="0.2">
      <c r="C2" t="s">
        <v>66</v>
      </c>
      <c r="D2" t="s">
        <v>67</v>
      </c>
      <c r="E2" t="s">
        <v>68</v>
      </c>
      <c r="F2" t="s">
        <v>69</v>
      </c>
      <c r="G2" t="s">
        <v>70</v>
      </c>
      <c r="H2" t="s">
        <v>71</v>
      </c>
      <c r="I2" t="s">
        <v>111</v>
      </c>
      <c r="J2" t="s">
        <v>112</v>
      </c>
      <c r="K2" t="s">
        <v>113</v>
      </c>
      <c r="L2" t="s">
        <v>114</v>
      </c>
    </row>
    <row r="3" spans="2:12" x14ac:dyDescent="0.2">
      <c r="B3" t="s">
        <v>0</v>
      </c>
      <c r="C3">
        <v>5.1926226209315693</v>
      </c>
      <c r="D3">
        <v>0.47890454563307006</v>
      </c>
      <c r="E3">
        <v>6.5793168626083949</v>
      </c>
      <c r="F3">
        <v>0.69283993846480973</v>
      </c>
      <c r="G3">
        <v>10.43304208171514</v>
      </c>
      <c r="H3">
        <v>0.57479566216447553</v>
      </c>
      <c r="I3">
        <v>25.8781298079168</v>
      </c>
      <c r="J3">
        <v>1.0434165502977639</v>
      </c>
      <c r="K3">
        <v>51.916888626828097</v>
      </c>
      <c r="L3">
        <v>1.1562143342153575</v>
      </c>
    </row>
    <row r="4" spans="2:12" x14ac:dyDescent="0.2">
      <c r="B4" t="s">
        <v>1</v>
      </c>
      <c r="C4">
        <v>7.3146549531417717</v>
      </c>
      <c r="D4">
        <v>0.4230967425153519</v>
      </c>
      <c r="E4">
        <v>7.4033695980989371</v>
      </c>
      <c r="F4">
        <v>0.43341093270634712</v>
      </c>
      <c r="G4">
        <v>7.4423340955680626</v>
      </c>
      <c r="H4">
        <v>0.39292231251667803</v>
      </c>
      <c r="I4">
        <v>17.102992306095491</v>
      </c>
      <c r="J4">
        <v>0.53409455595276012</v>
      </c>
      <c r="K4">
        <v>60.736649047095732</v>
      </c>
      <c r="L4">
        <v>0.90828771359186034</v>
      </c>
    </row>
    <row r="5" spans="2:12" x14ac:dyDescent="0.2">
      <c r="B5" t="s">
        <v>2</v>
      </c>
      <c r="C5">
        <v>38.721806938235083</v>
      </c>
      <c r="D5">
        <v>1.1856487371383002</v>
      </c>
      <c r="E5">
        <v>17.624730733447159</v>
      </c>
      <c r="F5">
        <v>0.6641249041375259</v>
      </c>
      <c r="G5">
        <v>14.38323424206215</v>
      </c>
      <c r="H5">
        <v>0.63203257721901196</v>
      </c>
      <c r="I5">
        <v>13.28042237395119</v>
      </c>
      <c r="J5">
        <v>0.60564500971395185</v>
      </c>
      <c r="K5">
        <v>15.989805712304429</v>
      </c>
      <c r="L5">
        <v>0.77829298481885101</v>
      </c>
    </row>
    <row r="6" spans="2:12" x14ac:dyDescent="0.2">
      <c r="B6" t="s">
        <v>3</v>
      </c>
      <c r="C6">
        <v>3.2788189651767161</v>
      </c>
      <c r="D6">
        <v>0.2391981264369602</v>
      </c>
      <c r="E6">
        <v>3.328602702278173</v>
      </c>
      <c r="F6">
        <v>0.19249545058044606</v>
      </c>
      <c r="G6">
        <v>6.6935612848030912</v>
      </c>
      <c r="H6">
        <v>0.28116591941629437</v>
      </c>
      <c r="I6">
        <v>17.282144581872171</v>
      </c>
      <c r="J6">
        <v>0.41425200571583526</v>
      </c>
      <c r="K6">
        <v>69.416872465869858</v>
      </c>
      <c r="L6">
        <v>0.6104094528962567</v>
      </c>
    </row>
    <row r="7" spans="2:12" x14ac:dyDescent="0.2">
      <c r="B7" t="s">
        <v>4</v>
      </c>
      <c r="C7">
        <v>14.75798894494582</v>
      </c>
      <c r="D7">
        <v>0.75130988145691435</v>
      </c>
      <c r="E7">
        <v>13.88814652745222</v>
      </c>
      <c r="F7">
        <v>0.64220377124439965</v>
      </c>
      <c r="G7">
        <v>17.50343892566698</v>
      </c>
      <c r="H7">
        <v>0.69847687301184735</v>
      </c>
      <c r="I7">
        <v>20.380636455982749</v>
      </c>
      <c r="J7">
        <v>0.78660430264309755</v>
      </c>
      <c r="K7">
        <v>33.469789145952241</v>
      </c>
      <c r="L7">
        <v>0.92226677399887702</v>
      </c>
    </row>
    <row r="8" spans="2:12" x14ac:dyDescent="0.2">
      <c r="B8" t="s">
        <v>5</v>
      </c>
      <c r="C8">
        <v>25.999658415110321</v>
      </c>
      <c r="D8">
        <v>0.80836014991279403</v>
      </c>
      <c r="E8">
        <v>15.686135220903831</v>
      </c>
      <c r="F8">
        <v>0.56732746452301597</v>
      </c>
      <c r="G8">
        <v>17.61363634985906</v>
      </c>
      <c r="H8">
        <v>0.69134244840881509</v>
      </c>
      <c r="I8">
        <v>17.294467833823251</v>
      </c>
      <c r="J8">
        <v>0.53782134797993186</v>
      </c>
      <c r="K8">
        <v>23.406102180303549</v>
      </c>
      <c r="L8">
        <v>1.0681133311593023</v>
      </c>
    </row>
    <row r="9" spans="2:12" x14ac:dyDescent="0.2">
      <c r="B9" t="s">
        <v>6</v>
      </c>
      <c r="C9">
        <v>17.61069983737546</v>
      </c>
      <c r="D9">
        <v>0.69560902854581741</v>
      </c>
      <c r="E9">
        <v>16.639436862322</v>
      </c>
      <c r="F9">
        <v>0.65842582175844144</v>
      </c>
      <c r="G9">
        <v>15.84323285561462</v>
      </c>
      <c r="H9">
        <v>0.58316800361838683</v>
      </c>
      <c r="I9">
        <v>19.839116400416469</v>
      </c>
      <c r="J9">
        <v>0.74266094768100199</v>
      </c>
      <c r="K9">
        <v>30.067514044271441</v>
      </c>
      <c r="L9">
        <v>0.86438575347776436</v>
      </c>
    </row>
    <row r="10" spans="2:12" x14ac:dyDescent="0.2">
      <c r="B10" t="s">
        <v>7</v>
      </c>
      <c r="C10">
        <v>19.935867421431709</v>
      </c>
      <c r="D10">
        <v>0.52213938942953464</v>
      </c>
      <c r="E10">
        <v>16.751900900324831</v>
      </c>
      <c r="F10">
        <v>0.46203181722963993</v>
      </c>
      <c r="G10">
        <v>18.60788332557841</v>
      </c>
      <c r="H10">
        <v>0.46482252294579479</v>
      </c>
      <c r="I10">
        <v>22.705337525181751</v>
      </c>
      <c r="J10">
        <v>0.60401319509801199</v>
      </c>
      <c r="K10">
        <v>21.999010827483289</v>
      </c>
      <c r="L10">
        <v>0.69912737930060931</v>
      </c>
    </row>
    <row r="11" spans="2:12" x14ac:dyDescent="0.2">
      <c r="B11" t="s">
        <v>8</v>
      </c>
      <c r="C11">
        <v>2.7253102792774468</v>
      </c>
      <c r="D11">
        <v>0.21383735184233407</v>
      </c>
      <c r="E11">
        <v>3.2776345566209701</v>
      </c>
      <c r="F11">
        <v>0.21972233889675202</v>
      </c>
      <c r="G11">
        <v>8.0145585913334436</v>
      </c>
      <c r="H11">
        <v>0.35510017489560691</v>
      </c>
      <c r="I11">
        <v>20.429099156198959</v>
      </c>
      <c r="J11">
        <v>0.5716520396010013</v>
      </c>
      <c r="K11">
        <v>65.553397416569183</v>
      </c>
      <c r="L11">
        <v>0.71544935424071854</v>
      </c>
    </row>
    <row r="12" spans="2:12" x14ac:dyDescent="0.2">
      <c r="B12" t="s">
        <v>9</v>
      </c>
      <c r="C12">
        <v>11.26983035369868</v>
      </c>
      <c r="D12">
        <v>0.57100462223099013</v>
      </c>
      <c r="E12">
        <v>9.5698395360223305</v>
      </c>
      <c r="F12">
        <v>0.51163801362717964</v>
      </c>
      <c r="G12">
        <v>15.683800903022959</v>
      </c>
      <c r="H12">
        <v>0.60454540530729783</v>
      </c>
      <c r="I12">
        <v>20.407193933202791</v>
      </c>
      <c r="J12">
        <v>0.62890960449047839</v>
      </c>
      <c r="K12">
        <v>43.069335274053252</v>
      </c>
      <c r="L12">
        <v>0.95320249362003318</v>
      </c>
    </row>
    <row r="13" spans="2:12" x14ac:dyDescent="0.2">
      <c r="B13" t="s">
        <v>10</v>
      </c>
      <c r="C13">
        <v>15.945557085100839</v>
      </c>
      <c r="D13">
        <v>0.96076154911956524</v>
      </c>
      <c r="E13">
        <v>10.665295856846891</v>
      </c>
      <c r="F13">
        <v>0.60815205227250679</v>
      </c>
      <c r="G13">
        <v>15.24626366580096</v>
      </c>
      <c r="H13">
        <v>0.77749182712080966</v>
      </c>
      <c r="I13">
        <v>25.440130117161839</v>
      </c>
      <c r="J13">
        <v>0.78133833002869357</v>
      </c>
      <c r="K13">
        <v>32.702753275089478</v>
      </c>
      <c r="L13">
        <v>1.4712355112424484</v>
      </c>
    </row>
    <row r="14" spans="2:12" x14ac:dyDescent="0.2">
      <c r="B14" t="s">
        <v>11</v>
      </c>
      <c r="C14">
        <v>20.21494123872715</v>
      </c>
      <c r="D14">
        <v>0.97017187153636197</v>
      </c>
      <c r="E14">
        <v>14.622601902768221</v>
      </c>
      <c r="F14">
        <v>0.63973225998470251</v>
      </c>
      <c r="G14">
        <v>18.68339223539731</v>
      </c>
      <c r="H14">
        <v>0.80373497267456906</v>
      </c>
      <c r="I14">
        <v>24.426376872647129</v>
      </c>
      <c r="J14">
        <v>0.93823252042146754</v>
      </c>
      <c r="K14">
        <v>22.05268775046018</v>
      </c>
      <c r="L14">
        <v>1.0023885421192409</v>
      </c>
    </row>
    <row r="15" spans="2:12" x14ac:dyDescent="0.2">
      <c r="B15" t="s">
        <v>12</v>
      </c>
      <c r="C15">
        <v>35.26624137487336</v>
      </c>
      <c r="D15">
        <v>1.1735739563903134</v>
      </c>
      <c r="E15">
        <v>14.34565575234959</v>
      </c>
      <c r="F15">
        <v>0.69966595708703483</v>
      </c>
      <c r="G15">
        <v>15.43392365113759</v>
      </c>
      <c r="H15">
        <v>0.81090372618271489</v>
      </c>
      <c r="I15">
        <v>16.230318218982511</v>
      </c>
      <c r="J15">
        <v>0.86628456703222134</v>
      </c>
      <c r="K15">
        <v>18.723861002656939</v>
      </c>
      <c r="L15">
        <v>0.88986760546310029</v>
      </c>
    </row>
    <row r="16" spans="2:12" x14ac:dyDescent="0.2">
      <c r="B16" t="s">
        <v>13</v>
      </c>
      <c r="C16">
        <v>9.9096217801213342</v>
      </c>
      <c r="D16">
        <v>0.69252996387771093</v>
      </c>
      <c r="E16">
        <v>13.380171328893351</v>
      </c>
      <c r="F16">
        <v>0.6536561129907511</v>
      </c>
      <c r="G16">
        <v>21.136029040308301</v>
      </c>
      <c r="H16">
        <v>0.92591659670204518</v>
      </c>
      <c r="I16">
        <v>23.49422485308131</v>
      </c>
      <c r="J16">
        <v>0.85306942298186483</v>
      </c>
      <c r="K16">
        <v>32.079952997595711</v>
      </c>
      <c r="L16">
        <v>1.0316825254097848</v>
      </c>
    </row>
    <row r="17" spans="2:12" x14ac:dyDescent="0.2">
      <c r="B17" t="s">
        <v>14</v>
      </c>
      <c r="C17">
        <v>4.8186161063456332</v>
      </c>
      <c r="D17">
        <v>0.42211133877943019</v>
      </c>
      <c r="E17">
        <v>4.817543688825201</v>
      </c>
      <c r="F17">
        <v>0.42531274057051699</v>
      </c>
      <c r="G17">
        <v>8.077901340673769</v>
      </c>
      <c r="H17">
        <v>0.52473836978870958</v>
      </c>
      <c r="I17">
        <v>16.62501407157448</v>
      </c>
      <c r="J17">
        <v>0.763095481947343</v>
      </c>
      <c r="K17">
        <v>65.660924792580929</v>
      </c>
      <c r="L17">
        <v>1.1799712650718281</v>
      </c>
    </row>
    <row r="18" spans="2:12" x14ac:dyDescent="0.2">
      <c r="B18" t="s">
        <v>15</v>
      </c>
      <c r="C18">
        <v>2.2525740285812521</v>
      </c>
      <c r="D18">
        <v>0.31068848392734721</v>
      </c>
      <c r="E18">
        <v>1.487043977330917</v>
      </c>
      <c r="F18">
        <v>0.22632985738051273</v>
      </c>
      <c r="G18">
        <v>4.7415549757450304</v>
      </c>
      <c r="H18">
        <v>0.36941593813257612</v>
      </c>
      <c r="I18">
        <v>14.958352667817239</v>
      </c>
      <c r="J18">
        <v>0.73624902048230312</v>
      </c>
      <c r="K18">
        <v>76.560474350525553</v>
      </c>
      <c r="L18">
        <v>0.86591100948406297</v>
      </c>
    </row>
    <row r="19" spans="2:12" x14ac:dyDescent="0.2">
      <c r="B19" t="s">
        <v>16</v>
      </c>
      <c r="C19">
        <v>8.574317988563978</v>
      </c>
      <c r="D19">
        <v>0.43422309279214155</v>
      </c>
      <c r="E19">
        <v>10.02576106916348</v>
      </c>
      <c r="F19">
        <v>0.44986126538444215</v>
      </c>
      <c r="G19">
        <v>16.71911398969446</v>
      </c>
      <c r="H19">
        <v>0.53398524607486197</v>
      </c>
      <c r="I19">
        <v>22.953426610320761</v>
      </c>
      <c r="J19">
        <v>0.6122141883989668</v>
      </c>
      <c r="K19">
        <v>41.727380342257327</v>
      </c>
      <c r="L19">
        <v>0.82447205897712683</v>
      </c>
    </row>
    <row r="20" spans="2:12" x14ac:dyDescent="0.2">
      <c r="B20" t="s">
        <v>17</v>
      </c>
      <c r="C20">
        <v>4.2715835570442131</v>
      </c>
      <c r="D20">
        <v>0.45203219751769019</v>
      </c>
      <c r="E20">
        <v>6.4601857741685018</v>
      </c>
      <c r="F20">
        <v>0.43148327445750784</v>
      </c>
      <c r="G20">
        <v>15.366463830530209</v>
      </c>
      <c r="H20">
        <v>0.68853462950974509</v>
      </c>
      <c r="I20">
        <v>25.41850901401315</v>
      </c>
      <c r="J20">
        <v>0.90260865055741757</v>
      </c>
      <c r="K20">
        <v>48.483257824243942</v>
      </c>
      <c r="L20">
        <v>1.0665355396730813</v>
      </c>
    </row>
    <row r="21" spans="2:12" x14ac:dyDescent="0.2">
      <c r="B21" t="s">
        <v>18</v>
      </c>
      <c r="C21">
        <v>5.7708440756093662</v>
      </c>
      <c r="D21">
        <v>0.36103764594889437</v>
      </c>
      <c r="E21">
        <v>7.6421987319733029</v>
      </c>
      <c r="F21">
        <v>0.4445832327868729</v>
      </c>
      <c r="G21">
        <v>14.492907068183429</v>
      </c>
      <c r="H21">
        <v>0.52283852799625963</v>
      </c>
      <c r="I21">
        <v>25.13445160698738</v>
      </c>
      <c r="J21">
        <v>0.78356174788897548</v>
      </c>
      <c r="K21">
        <v>46.959598517246519</v>
      </c>
      <c r="L21">
        <v>1.0466313021448006</v>
      </c>
    </row>
    <row r="22" spans="2:12" x14ac:dyDescent="0.2">
      <c r="B22" t="s">
        <v>19</v>
      </c>
      <c r="C22">
        <v>6.2373360310640908</v>
      </c>
      <c r="D22">
        <v>0.47000846859627099</v>
      </c>
      <c r="E22">
        <v>4.6784141164214263</v>
      </c>
      <c r="F22">
        <v>0.37140776096652389</v>
      </c>
      <c r="G22">
        <v>5.0767261166955304</v>
      </c>
      <c r="H22">
        <v>0.50176880813251967</v>
      </c>
      <c r="I22">
        <v>15.059240141437259</v>
      </c>
      <c r="J22">
        <v>0.6337113493236235</v>
      </c>
      <c r="K22">
        <v>68.948283594381707</v>
      </c>
      <c r="L22">
        <v>0.98676116936062208</v>
      </c>
    </row>
    <row r="23" spans="2:12" x14ac:dyDescent="0.2">
      <c r="B23" t="s">
        <v>20</v>
      </c>
      <c r="C23">
        <v>2.1690193169831948</v>
      </c>
      <c r="D23">
        <v>0.22235542277727754</v>
      </c>
      <c r="E23">
        <v>2.306022958324073</v>
      </c>
      <c r="F23">
        <v>0.26730956387178806</v>
      </c>
      <c r="G23">
        <v>4.5039956252017674</v>
      </c>
      <c r="H23">
        <v>0.39439891488317835</v>
      </c>
      <c r="I23">
        <v>15.60731209484852</v>
      </c>
      <c r="J23">
        <v>0.58653548815137801</v>
      </c>
      <c r="K23">
        <v>75.413650004642435</v>
      </c>
      <c r="L23">
        <v>0.78213500799641877</v>
      </c>
    </row>
    <row r="24" spans="2:12" x14ac:dyDescent="0.2">
      <c r="B24" t="s">
        <v>21</v>
      </c>
      <c r="C24">
        <v>5.760112098373253</v>
      </c>
      <c r="D24">
        <v>0.59473944420038527</v>
      </c>
      <c r="E24">
        <v>6.3634895179526199</v>
      </c>
      <c r="F24">
        <v>0.6483404399450563</v>
      </c>
      <c r="G24">
        <v>8.9211564757167654</v>
      </c>
      <c r="H24">
        <v>0.46078532680253959</v>
      </c>
      <c r="I24">
        <v>21.7241785861582</v>
      </c>
      <c r="J24">
        <v>0.78609589897034027</v>
      </c>
      <c r="K24">
        <v>57.231063321799169</v>
      </c>
      <c r="L24">
        <v>1.3574502712817342</v>
      </c>
    </row>
    <row r="25" spans="2:12" x14ac:dyDescent="0.2">
      <c r="B25" t="s">
        <v>22</v>
      </c>
      <c r="C25">
        <v>6.3054523800908324</v>
      </c>
      <c r="D25">
        <v>0.69978558026965676</v>
      </c>
      <c r="E25">
        <v>7.5603686557173244</v>
      </c>
      <c r="F25">
        <v>0.56150560711221864</v>
      </c>
      <c r="G25">
        <v>15.6048145753136</v>
      </c>
      <c r="H25">
        <v>0.73509811868582386</v>
      </c>
      <c r="I25">
        <v>27.407327309276418</v>
      </c>
      <c r="J25">
        <v>0.88236703539603578</v>
      </c>
      <c r="K25">
        <v>43.122037079601839</v>
      </c>
      <c r="L25">
        <v>1.2185074404233596</v>
      </c>
    </row>
    <row r="26" spans="2:12" x14ac:dyDescent="0.2">
      <c r="B26" t="s">
        <v>23</v>
      </c>
      <c r="C26">
        <v>12.71084960193563</v>
      </c>
      <c r="D26">
        <v>0.64979951636418565</v>
      </c>
      <c r="E26">
        <v>13.04795434237073</v>
      </c>
      <c r="F26">
        <v>0.72764959478881819</v>
      </c>
      <c r="G26">
        <v>19.901469894967828</v>
      </c>
      <c r="H26">
        <v>0.73248852299632328</v>
      </c>
      <c r="I26">
        <v>20.368423194542089</v>
      </c>
      <c r="J26">
        <v>0.68141900713705572</v>
      </c>
      <c r="K26">
        <v>33.971302966183728</v>
      </c>
      <c r="L26">
        <v>0.85862819885281993</v>
      </c>
    </row>
    <row r="27" spans="2:12" x14ac:dyDescent="0.2">
      <c r="B27" t="s">
        <v>24</v>
      </c>
      <c r="C27">
        <v>9.3813494448510824</v>
      </c>
      <c r="D27">
        <v>0.66796956941862129</v>
      </c>
      <c r="E27">
        <v>10.625698974075121</v>
      </c>
      <c r="F27">
        <v>0.57655014321732823</v>
      </c>
      <c r="G27">
        <v>17.579239110693379</v>
      </c>
      <c r="H27">
        <v>0.74687252749091004</v>
      </c>
      <c r="I27">
        <v>26.67933291632346</v>
      </c>
      <c r="J27">
        <v>1.0173946657013979</v>
      </c>
      <c r="K27">
        <v>35.734379554056993</v>
      </c>
      <c r="L27">
        <v>1.1834141062258094</v>
      </c>
    </row>
    <row r="28" spans="2:12" x14ac:dyDescent="0.2">
      <c r="B28" t="s">
        <v>25</v>
      </c>
      <c r="C28">
        <v>46.995848923823971</v>
      </c>
      <c r="D28">
        <v>1.4598347116341783</v>
      </c>
      <c r="E28">
        <v>20.585643702945699</v>
      </c>
      <c r="F28">
        <v>0.77020636285362321</v>
      </c>
      <c r="G28">
        <v>15.12888518628948</v>
      </c>
      <c r="H28">
        <v>0.69671502936582397</v>
      </c>
      <c r="I28">
        <v>12.82800146505703</v>
      </c>
      <c r="J28">
        <v>0.76468366026245294</v>
      </c>
      <c r="K28">
        <v>4.4616207218838086</v>
      </c>
      <c r="L28">
        <v>0.89608530051057744</v>
      </c>
    </row>
    <row r="29" spans="2:12" x14ac:dyDescent="0.2">
      <c r="B29" t="s">
        <v>26</v>
      </c>
      <c r="C29">
        <v>14.59203217571191</v>
      </c>
      <c r="D29">
        <v>0.71687108606449312</v>
      </c>
      <c r="E29">
        <v>11.587550966904219</v>
      </c>
      <c r="F29">
        <v>0.60909395637871178</v>
      </c>
      <c r="G29">
        <v>13.919563925295741</v>
      </c>
      <c r="H29">
        <v>0.69428599137969083</v>
      </c>
      <c r="I29">
        <v>19.91877892970675</v>
      </c>
      <c r="J29">
        <v>0.77205297363135783</v>
      </c>
      <c r="K29">
        <v>39.982074002381367</v>
      </c>
      <c r="L29">
        <v>1.225766829269163</v>
      </c>
    </row>
    <row r="30" spans="2:12" x14ac:dyDescent="0.2">
      <c r="B30" t="s">
        <v>27</v>
      </c>
      <c r="C30">
        <v>7.468638797452928</v>
      </c>
      <c r="D30">
        <v>0.55469066657080635</v>
      </c>
      <c r="E30">
        <v>4.5257476681406272</v>
      </c>
      <c r="F30">
        <v>0.48887616586550509</v>
      </c>
      <c r="G30">
        <v>10.69494105758279</v>
      </c>
      <c r="H30">
        <v>0.64436250454006394</v>
      </c>
      <c r="I30">
        <v>23.305801325305691</v>
      </c>
      <c r="J30">
        <v>0.93397850109298708</v>
      </c>
      <c r="K30">
        <v>54.00487115151796</v>
      </c>
      <c r="L30">
        <v>1.0176930866179013</v>
      </c>
    </row>
    <row r="31" spans="2:12" x14ac:dyDescent="0.2">
      <c r="B31" t="s">
        <v>28</v>
      </c>
      <c r="C31">
        <v>11.88917047926264</v>
      </c>
      <c r="D31">
        <v>1.031194620275609</v>
      </c>
      <c r="E31">
        <v>7.4315528511954794</v>
      </c>
      <c r="F31">
        <v>0.57738542512906565</v>
      </c>
      <c r="G31">
        <v>12.35925705362868</v>
      </c>
      <c r="H31">
        <v>0.68780035726935174</v>
      </c>
      <c r="I31">
        <v>16.4089420959873</v>
      </c>
      <c r="J31">
        <v>0.75004553010653385</v>
      </c>
      <c r="K31">
        <v>51.911077519925911</v>
      </c>
      <c r="L31">
        <v>1.3932529848489312</v>
      </c>
    </row>
    <row r="32" spans="2:12" x14ac:dyDescent="0.2">
      <c r="B32" t="s">
        <v>29</v>
      </c>
      <c r="C32">
        <v>7.4722866988295751</v>
      </c>
      <c r="D32">
        <v>0.35833868638744393</v>
      </c>
      <c r="E32">
        <v>8.4484581098061327</v>
      </c>
      <c r="F32">
        <v>0.28546711970846061</v>
      </c>
      <c r="G32">
        <v>14.675738613853749</v>
      </c>
      <c r="H32">
        <v>0.351682168322976</v>
      </c>
      <c r="I32">
        <v>26.724358770651619</v>
      </c>
      <c r="J32">
        <v>0.48049090447460208</v>
      </c>
      <c r="K32">
        <v>42.679157806858917</v>
      </c>
      <c r="L32">
        <v>0.63334730818440665</v>
      </c>
    </row>
    <row r="33" spans="2:12" x14ac:dyDescent="0.2">
      <c r="B33" t="s">
        <v>30</v>
      </c>
      <c r="C33">
        <v>8.3562001711906202</v>
      </c>
      <c r="D33">
        <v>0.50852266569413906</v>
      </c>
      <c r="E33">
        <v>6.4633979176102709</v>
      </c>
      <c r="F33">
        <v>0.4789784658919759</v>
      </c>
      <c r="G33">
        <v>5.2409186223138757</v>
      </c>
      <c r="H33">
        <v>0.47154582272584489</v>
      </c>
      <c r="I33">
        <v>13.17725147064446</v>
      </c>
      <c r="J33">
        <v>0.62382862774297188</v>
      </c>
      <c r="K33">
        <v>66.762231818240764</v>
      </c>
      <c r="L33">
        <v>1.1555153924067569</v>
      </c>
    </row>
    <row r="34" spans="2:12" x14ac:dyDescent="0.2">
      <c r="B34" t="s">
        <v>31</v>
      </c>
      <c r="C34">
        <v>1.111379954326758</v>
      </c>
      <c r="D34">
        <v>0.16036840753387033</v>
      </c>
      <c r="E34">
        <v>1.114404443884734</v>
      </c>
      <c r="F34">
        <v>0.20559486616039077</v>
      </c>
      <c r="G34">
        <v>3.329630772809304</v>
      </c>
      <c r="H34">
        <v>0.28669443145494228</v>
      </c>
      <c r="I34">
        <v>19.12627499405097</v>
      </c>
      <c r="J34">
        <v>0.76087005056571799</v>
      </c>
      <c r="K34">
        <v>75.318309834928229</v>
      </c>
      <c r="L34">
        <v>0.9855824371069305</v>
      </c>
    </row>
    <row r="35" spans="2:12" x14ac:dyDescent="0.2">
      <c r="B35" t="s">
        <v>32</v>
      </c>
      <c r="C35">
        <v>8.8945002216555729</v>
      </c>
      <c r="D35">
        <v>0.77363320090108656</v>
      </c>
      <c r="E35">
        <v>10.66747044900557</v>
      </c>
      <c r="F35">
        <v>0.62634127149704755</v>
      </c>
      <c r="G35">
        <v>14.769522266528259</v>
      </c>
      <c r="H35">
        <v>0.69415711281608705</v>
      </c>
      <c r="I35">
        <v>26.48779005736646</v>
      </c>
      <c r="J35">
        <v>0.91603548163523973</v>
      </c>
      <c r="K35">
        <v>39.180717005444151</v>
      </c>
      <c r="L35">
        <v>1.3820966369875964</v>
      </c>
    </row>
    <row r="36" spans="2:12" x14ac:dyDescent="0.2">
      <c r="B36" t="s">
        <v>33</v>
      </c>
      <c r="C36">
        <v>0.93673521002845628</v>
      </c>
      <c r="D36">
        <v>0.16789302642365886</v>
      </c>
      <c r="E36">
        <v>3.132914930871872</v>
      </c>
      <c r="F36">
        <v>0.3496886347889045</v>
      </c>
      <c r="G36">
        <v>13.83732995632387</v>
      </c>
      <c r="H36">
        <v>0.68679603641310905</v>
      </c>
      <c r="I36">
        <v>29.280499375636548</v>
      </c>
      <c r="J36">
        <v>0.76523192251841921</v>
      </c>
      <c r="K36">
        <v>52.812520527139242</v>
      </c>
      <c r="L36">
        <v>1.2584728061505759</v>
      </c>
    </row>
    <row r="37" spans="2:12" x14ac:dyDescent="0.2">
      <c r="B37" t="s">
        <v>34</v>
      </c>
      <c r="C37">
        <v>6.9504664925981281</v>
      </c>
      <c r="D37">
        <v>1.7326411278277849</v>
      </c>
      <c r="E37">
        <v>3.8773410753444351</v>
      </c>
      <c r="F37">
        <v>1.3089986237961968</v>
      </c>
      <c r="G37">
        <v>8.9314741736298036</v>
      </c>
      <c r="H37">
        <v>1.9255371374822112</v>
      </c>
      <c r="I37">
        <v>15.3900980501631</v>
      </c>
      <c r="J37">
        <v>2.5952747717183295</v>
      </c>
      <c r="K37">
        <v>64.85062020826453</v>
      </c>
      <c r="L37">
        <v>3.3888338525735686</v>
      </c>
    </row>
    <row r="38" spans="2:12" x14ac:dyDescent="0.2">
      <c r="B38" t="s">
        <v>35</v>
      </c>
      <c r="C38">
        <v>12.270144698314301</v>
      </c>
      <c r="D38">
        <v>0.74181979081877447</v>
      </c>
      <c r="E38">
        <v>10.819320495472621</v>
      </c>
      <c r="F38">
        <v>0.57895250564045619</v>
      </c>
      <c r="G38">
        <v>15.706674447173389</v>
      </c>
      <c r="H38">
        <v>0.69422190785437876</v>
      </c>
      <c r="I38">
        <v>19.4678488450825</v>
      </c>
      <c r="J38">
        <v>0.75919198508297592</v>
      </c>
      <c r="K38">
        <v>41.73601151395718</v>
      </c>
      <c r="L38">
        <v>1.0464443046595833</v>
      </c>
    </row>
    <row r="39" spans="2:12" x14ac:dyDescent="0.2">
      <c r="B39" t="s">
        <v>36</v>
      </c>
      <c r="C39">
        <v>15.46888241753985</v>
      </c>
      <c r="D39">
        <v>0.59603948085866676</v>
      </c>
      <c r="E39">
        <v>7.820089198256384</v>
      </c>
      <c r="F39">
        <v>0.40721135007793224</v>
      </c>
      <c r="G39">
        <v>13.306663457991791</v>
      </c>
      <c r="H39">
        <v>0.5898036030529028</v>
      </c>
      <c r="I39">
        <v>18.26211656014188</v>
      </c>
      <c r="J39">
        <v>0.73964604906579245</v>
      </c>
      <c r="K39">
        <v>45.142248366070113</v>
      </c>
      <c r="L39">
        <v>0.81133263555771862</v>
      </c>
    </row>
    <row r="40" spans="2:12" x14ac:dyDescent="0.2">
      <c r="B40" t="s">
        <v>37</v>
      </c>
      <c r="C40">
        <v>9.0793556499945467</v>
      </c>
      <c r="D40">
        <v>0.74911180715018333</v>
      </c>
      <c r="E40">
        <v>9.7244066888448675</v>
      </c>
      <c r="F40">
        <v>0.7134171269684032</v>
      </c>
      <c r="G40">
        <v>13.449033343559771</v>
      </c>
      <c r="H40">
        <v>0.96652939694486895</v>
      </c>
      <c r="I40">
        <v>24.180082000471462</v>
      </c>
      <c r="J40">
        <v>0.90491758724427163</v>
      </c>
      <c r="K40">
        <v>43.567122317129353</v>
      </c>
      <c r="L40">
        <v>1.465105195634568</v>
      </c>
    </row>
    <row r="41" spans="2:12" x14ac:dyDescent="0.2">
      <c r="B41" t="s">
        <v>38</v>
      </c>
      <c r="C41">
        <v>18.101320523916868</v>
      </c>
      <c r="D41">
        <v>0.67616490105044191</v>
      </c>
      <c r="E41">
        <v>13.894130402355479</v>
      </c>
      <c r="F41">
        <v>0.47320189972053306</v>
      </c>
      <c r="G41">
        <v>19.53165092937714</v>
      </c>
      <c r="H41">
        <v>0.63315084873639094</v>
      </c>
      <c r="I41">
        <v>17.85534217777327</v>
      </c>
      <c r="J41">
        <v>0.63116087067461613</v>
      </c>
      <c r="K41">
        <v>30.617555966577239</v>
      </c>
      <c r="L41">
        <v>0.72304023972523768</v>
      </c>
    </row>
    <row r="42" spans="2:12" x14ac:dyDescent="0.2">
      <c r="B42" t="s">
        <v>39</v>
      </c>
      <c r="C42">
        <v>8.5472560184003363</v>
      </c>
      <c r="D42">
        <v>0.25347846736315571</v>
      </c>
      <c r="E42">
        <v>12.678844994077981</v>
      </c>
      <c r="F42">
        <v>0.29779935416004055</v>
      </c>
      <c r="G42">
        <v>15.91315975257584</v>
      </c>
      <c r="H42">
        <v>0.29643988381581077</v>
      </c>
      <c r="I42">
        <v>25.867728493458859</v>
      </c>
      <c r="J42">
        <v>0.40565997613343702</v>
      </c>
      <c r="K42">
        <v>36.993010741486977</v>
      </c>
      <c r="L42">
        <v>0.48303954777139591</v>
      </c>
    </row>
    <row r="43" spans="2:12" x14ac:dyDescent="0.2">
      <c r="B43" t="s">
        <v>40</v>
      </c>
      <c r="C43">
        <v>25.548134971420708</v>
      </c>
      <c r="D43">
        <v>0.77184402479329883</v>
      </c>
      <c r="E43">
        <v>17.86079803213487</v>
      </c>
      <c r="F43">
        <v>0.74023672326683021</v>
      </c>
      <c r="G43">
        <v>16.82041488963791</v>
      </c>
      <c r="H43">
        <v>0.70684308258331552</v>
      </c>
      <c r="I43">
        <v>18.419721692536339</v>
      </c>
      <c r="J43">
        <v>0.71758563897468086</v>
      </c>
      <c r="K43">
        <v>21.350930414270181</v>
      </c>
      <c r="L43">
        <v>0.92548283098883721</v>
      </c>
    </row>
    <row r="44" spans="2:12" x14ac:dyDescent="0.2">
      <c r="B44" t="s">
        <v>41</v>
      </c>
      <c r="C44">
        <v>28.004411266109759</v>
      </c>
      <c r="D44">
        <v>0.97708012309926118</v>
      </c>
      <c r="E44">
        <v>18.31425306246966</v>
      </c>
      <c r="F44">
        <v>0.71004000888851959</v>
      </c>
      <c r="G44">
        <v>20.908513028142451</v>
      </c>
      <c r="H44">
        <v>0.76987687339639455</v>
      </c>
      <c r="I44">
        <v>21.416490604767549</v>
      </c>
      <c r="J44">
        <v>0.81966452438586035</v>
      </c>
      <c r="K44">
        <v>11.35633203851058</v>
      </c>
      <c r="L44">
        <v>0.62044462541331058</v>
      </c>
    </row>
    <row r="45" spans="2:12" x14ac:dyDescent="0.2">
      <c r="B45" t="s">
        <v>42</v>
      </c>
      <c r="C45">
        <v>14.90697195512417</v>
      </c>
      <c r="D45">
        <v>0.85627340753127712</v>
      </c>
      <c r="E45">
        <v>7.3229277879252876</v>
      </c>
      <c r="F45">
        <v>0.51330340460213608</v>
      </c>
      <c r="G45">
        <v>12.956013663003951</v>
      </c>
      <c r="H45">
        <v>0.63588761396796123</v>
      </c>
      <c r="I45">
        <v>22.836363032173939</v>
      </c>
      <c r="J45">
        <v>1.0333604946245589</v>
      </c>
      <c r="K45">
        <v>41.977723561772642</v>
      </c>
      <c r="L45">
        <v>1.2670403823415595</v>
      </c>
    </row>
    <row r="46" spans="2:12" x14ac:dyDescent="0.2">
      <c r="B46" t="s">
        <v>43</v>
      </c>
      <c r="C46">
        <v>0</v>
      </c>
      <c r="E46">
        <v>0</v>
      </c>
      <c r="G46">
        <v>0</v>
      </c>
      <c r="I46">
        <v>0</v>
      </c>
      <c r="K46">
        <v>0</v>
      </c>
    </row>
    <row r="47" spans="2:12" x14ac:dyDescent="0.2">
      <c r="B47" t="s">
        <v>44</v>
      </c>
      <c r="C47">
        <v>4.9760210495815373</v>
      </c>
      <c r="D47">
        <v>0.53613026827372534</v>
      </c>
      <c r="E47">
        <v>4.3382959926196012</v>
      </c>
      <c r="F47">
        <v>0.35633848209306396</v>
      </c>
      <c r="G47">
        <v>8.2655401244094424</v>
      </c>
      <c r="H47">
        <v>0.45734024679497698</v>
      </c>
      <c r="I47">
        <v>22.642539830777238</v>
      </c>
      <c r="J47">
        <v>0.77424963442179784</v>
      </c>
      <c r="K47">
        <v>59.777603002612182</v>
      </c>
      <c r="L47">
        <v>1.0660868836185984</v>
      </c>
    </row>
    <row r="48" spans="2:12" x14ac:dyDescent="0.2">
      <c r="B48" t="s">
        <v>45</v>
      </c>
      <c r="C48">
        <v>19.27493126816109</v>
      </c>
      <c r="D48">
        <v>0.84112708825374882</v>
      </c>
      <c r="E48">
        <v>18.016528436893449</v>
      </c>
      <c r="F48">
        <v>0.71573010088683531</v>
      </c>
      <c r="G48">
        <v>18.525153083793509</v>
      </c>
      <c r="H48">
        <v>0.57113156413387089</v>
      </c>
      <c r="I48">
        <v>22.908292560678738</v>
      </c>
      <c r="J48">
        <v>0.79265548452669632</v>
      </c>
      <c r="K48">
        <v>21.275094650473228</v>
      </c>
      <c r="L48">
        <v>1.0094642110320995</v>
      </c>
    </row>
    <row r="49" spans="2:12" x14ac:dyDescent="0.2">
      <c r="B49" t="s">
        <v>46</v>
      </c>
      <c r="C49">
        <v>3.2056315546366072</v>
      </c>
      <c r="D49">
        <v>0.35645368619555934</v>
      </c>
      <c r="E49">
        <v>7.6066367094894618</v>
      </c>
      <c r="F49">
        <v>0.55583446530027403</v>
      </c>
      <c r="G49">
        <v>13.325880792298561</v>
      </c>
      <c r="H49">
        <v>0.72595948661645082</v>
      </c>
      <c r="I49">
        <v>23.12602964364206</v>
      </c>
      <c r="J49">
        <v>0.76829929840623179</v>
      </c>
      <c r="K49">
        <v>52.735821299933313</v>
      </c>
      <c r="L49">
        <v>1.1821935085579851</v>
      </c>
    </row>
    <row r="50" spans="2:12" x14ac:dyDescent="0.2">
      <c r="B50" t="s">
        <v>47</v>
      </c>
      <c r="C50">
        <v>4.8679839350349354</v>
      </c>
      <c r="D50">
        <v>0.5835253202703361</v>
      </c>
      <c r="E50">
        <v>3.6594430866490142</v>
      </c>
      <c r="F50">
        <v>0.40277296249931877</v>
      </c>
      <c r="G50">
        <v>7.8143997783442263</v>
      </c>
      <c r="H50">
        <v>0.60243726720756641</v>
      </c>
      <c r="I50">
        <v>18.82210509099087</v>
      </c>
      <c r="J50">
        <v>0.93026993661714708</v>
      </c>
      <c r="K50">
        <v>64.836068108980953</v>
      </c>
      <c r="L50">
        <v>1.4333490154655446</v>
      </c>
    </row>
    <row r="51" spans="2:12" x14ac:dyDescent="0.2">
      <c r="B51" t="s">
        <v>48</v>
      </c>
      <c r="C51">
        <v>19.875539986794049</v>
      </c>
      <c r="D51">
        <v>0.51846458023272568</v>
      </c>
      <c r="E51">
        <v>14.43165902754461</v>
      </c>
      <c r="F51">
        <v>0.49499363402522495</v>
      </c>
      <c r="G51">
        <v>11.984307960103729</v>
      </c>
      <c r="H51">
        <v>0.3435897902143894</v>
      </c>
      <c r="I51">
        <v>12.44132605721671</v>
      </c>
      <c r="J51">
        <v>0.42102145503786731</v>
      </c>
      <c r="K51">
        <v>41.267166968340902</v>
      </c>
      <c r="L51">
        <v>0.58460948472030583</v>
      </c>
    </row>
    <row r="52" spans="2:12" x14ac:dyDescent="0.2">
      <c r="B52" t="s">
        <v>49</v>
      </c>
      <c r="C52">
        <v>1.651671640188948</v>
      </c>
      <c r="D52">
        <v>0.31292583251693917</v>
      </c>
      <c r="E52">
        <v>1.990738445009643</v>
      </c>
      <c r="F52">
        <v>0.2866101635310665</v>
      </c>
      <c r="G52">
        <v>5.1804658944580364</v>
      </c>
      <c r="H52">
        <v>0.42074223320077064</v>
      </c>
      <c r="I52">
        <v>16.116548024543221</v>
      </c>
      <c r="J52">
        <v>0.76041010302868051</v>
      </c>
      <c r="K52">
        <v>75.06057599580015</v>
      </c>
      <c r="L52">
        <v>1.1206183452622578</v>
      </c>
    </row>
    <row r="53" spans="2:12" x14ac:dyDescent="0.2">
      <c r="B53" t="s">
        <v>50</v>
      </c>
      <c r="C53">
        <v>5.0114433904020297</v>
      </c>
      <c r="D53">
        <v>0.86917187293197096</v>
      </c>
      <c r="E53">
        <v>4.5914881834931194</v>
      </c>
      <c r="F53">
        <v>0.5738070472482103</v>
      </c>
      <c r="G53">
        <v>7.7768326954425833</v>
      </c>
      <c r="H53">
        <v>1.0993319507218959</v>
      </c>
      <c r="I53">
        <v>20.903175037818229</v>
      </c>
      <c r="J53">
        <v>1.3086591549922371</v>
      </c>
      <c r="K53">
        <v>61.717060692844044</v>
      </c>
      <c r="L53">
        <v>1.8696168835015483</v>
      </c>
    </row>
    <row r="54" spans="2:12" x14ac:dyDescent="0.2">
      <c r="B54" t="s">
        <v>51</v>
      </c>
      <c r="C54">
        <v>8.6518044717867735</v>
      </c>
      <c r="D54">
        <v>0.6327716912536766</v>
      </c>
      <c r="E54">
        <v>11.143916050513621</v>
      </c>
      <c r="F54">
        <v>0.67708398201071773</v>
      </c>
      <c r="G54">
        <v>12.284220342106909</v>
      </c>
      <c r="H54">
        <v>0.65086851925531752</v>
      </c>
      <c r="I54">
        <v>23.62818228289326</v>
      </c>
      <c r="J54">
        <v>0.84717498531552715</v>
      </c>
      <c r="K54">
        <v>44.291876852699453</v>
      </c>
      <c r="L54">
        <v>1.4263415867731344</v>
      </c>
    </row>
    <row r="55" spans="2:12" x14ac:dyDescent="0.2">
      <c r="B55" t="s">
        <v>52</v>
      </c>
      <c r="C55">
        <v>4.373616138640771</v>
      </c>
      <c r="D55">
        <v>0.50582090096835064</v>
      </c>
      <c r="E55">
        <v>4.4625071939555383</v>
      </c>
      <c r="F55">
        <v>0.37409539776063505</v>
      </c>
      <c r="G55">
        <v>7.8537965649472143</v>
      </c>
      <c r="H55">
        <v>0.41311516620214128</v>
      </c>
      <c r="I55">
        <v>19.392734568993259</v>
      </c>
      <c r="J55">
        <v>0.96930098172955315</v>
      </c>
      <c r="K55">
        <v>63.917345533463219</v>
      </c>
      <c r="L55">
        <v>1.1850331071071503</v>
      </c>
    </row>
    <row r="56" spans="2:12" x14ac:dyDescent="0.2">
      <c r="B56" t="s">
        <v>53</v>
      </c>
      <c r="C56">
        <v>5.3128376552909353</v>
      </c>
      <c r="D56">
        <v>0.32899177733628099</v>
      </c>
      <c r="E56">
        <v>3.7877696167042618</v>
      </c>
      <c r="F56">
        <v>0.33228992275560704</v>
      </c>
      <c r="G56">
        <v>8.9850834656753165</v>
      </c>
      <c r="H56">
        <v>0.50320353577630306</v>
      </c>
      <c r="I56">
        <v>22.661060437977511</v>
      </c>
      <c r="J56">
        <v>0.69050761397986937</v>
      </c>
      <c r="K56">
        <v>59.253248824351971</v>
      </c>
      <c r="L56">
        <v>0.73841552102604502</v>
      </c>
    </row>
    <row r="57" spans="2:12" x14ac:dyDescent="0.2">
      <c r="B57" t="s">
        <v>54</v>
      </c>
      <c r="C57">
        <v>15.923568416538631</v>
      </c>
      <c r="D57">
        <v>0.7168975506434424</v>
      </c>
      <c r="E57">
        <v>14.339037909271021</v>
      </c>
      <c r="F57">
        <v>0.62600568378571009</v>
      </c>
      <c r="G57">
        <v>16.70311041430578</v>
      </c>
      <c r="H57">
        <v>0.67354010820373833</v>
      </c>
      <c r="I57">
        <v>21.510705960688739</v>
      </c>
      <c r="J57">
        <v>0.77236178995390614</v>
      </c>
      <c r="K57">
        <v>31.523577299195839</v>
      </c>
      <c r="L57">
        <v>0.88188460120711099</v>
      </c>
    </row>
    <row r="58" spans="2:12" x14ac:dyDescent="0.2">
      <c r="B58" t="s">
        <v>55</v>
      </c>
      <c r="C58">
        <v>5.4760194229730343</v>
      </c>
      <c r="D58">
        <v>0.54940398474072261</v>
      </c>
      <c r="E58">
        <v>7.0830338760912603</v>
      </c>
      <c r="F58">
        <v>0.57412780400110386</v>
      </c>
      <c r="G58">
        <v>16.13135339747636</v>
      </c>
      <c r="H58">
        <v>0.75557176596226838</v>
      </c>
      <c r="I58">
        <v>26.22284935268971</v>
      </c>
      <c r="J58">
        <v>0.84555266481524993</v>
      </c>
      <c r="K58">
        <v>45.086743950769623</v>
      </c>
      <c r="L58">
        <v>1.1452109559557595</v>
      </c>
    </row>
    <row r="59" spans="2:12" x14ac:dyDescent="0.2">
      <c r="B59" t="s">
        <v>56</v>
      </c>
      <c r="C59">
        <v>9.0381313685281537</v>
      </c>
      <c r="D59">
        <v>0.5422312533092547</v>
      </c>
      <c r="E59">
        <v>8.3024403081570401</v>
      </c>
      <c r="F59">
        <v>0.50362153569071044</v>
      </c>
      <c r="G59">
        <v>13.919000764893269</v>
      </c>
      <c r="H59">
        <v>0.78358126120432314</v>
      </c>
      <c r="I59">
        <v>25.34542143533325</v>
      </c>
      <c r="J59">
        <v>0.87689372138588151</v>
      </c>
      <c r="K59">
        <v>43.395006123088272</v>
      </c>
      <c r="L59">
        <v>0.98477652319153219</v>
      </c>
    </row>
    <row r="60" spans="2:12" x14ac:dyDescent="0.2">
      <c r="B60" t="s">
        <v>57</v>
      </c>
      <c r="C60">
        <v>5.6604415656768063</v>
      </c>
      <c r="D60">
        <v>0.46399305053287065</v>
      </c>
      <c r="E60">
        <v>8.1666448096044579</v>
      </c>
      <c r="F60">
        <v>0.59256305386119501</v>
      </c>
      <c r="G60">
        <v>12.62282498996052</v>
      </c>
      <c r="H60">
        <v>0.69171102834004294</v>
      </c>
      <c r="I60">
        <v>22.889747128014239</v>
      </c>
      <c r="J60">
        <v>0.72627571894166454</v>
      </c>
      <c r="K60">
        <v>50.660341506743947</v>
      </c>
      <c r="L60">
        <v>1.1795988453268811</v>
      </c>
    </row>
    <row r="61" spans="2:12" x14ac:dyDescent="0.2">
      <c r="B61" t="s">
        <v>58</v>
      </c>
      <c r="C61">
        <v>3.2165433834370631</v>
      </c>
      <c r="D61">
        <v>0.35293188760121308</v>
      </c>
      <c r="E61">
        <v>5.6692129891538254</v>
      </c>
      <c r="F61">
        <v>0.44170517741215914</v>
      </c>
      <c r="G61">
        <v>14.76010163605002</v>
      </c>
      <c r="H61">
        <v>0.63576531406557957</v>
      </c>
      <c r="I61">
        <v>34.966988089247472</v>
      </c>
      <c r="J61">
        <v>0.70519325861936322</v>
      </c>
      <c r="K61">
        <v>41.387153902111628</v>
      </c>
      <c r="L61">
        <v>0.99924966233214463</v>
      </c>
    </row>
    <row r="62" spans="2:12" x14ac:dyDescent="0.2">
      <c r="B62" t="s">
        <v>59</v>
      </c>
      <c r="C62">
        <v>3.6068126395634579</v>
      </c>
      <c r="D62">
        <v>0.37471992949158356</v>
      </c>
      <c r="E62">
        <v>7.7117939221009513</v>
      </c>
      <c r="F62">
        <v>0.59750878490950698</v>
      </c>
      <c r="G62">
        <v>8.3906599305563443</v>
      </c>
      <c r="H62">
        <v>0.54364510797470667</v>
      </c>
      <c r="I62">
        <v>33.456296622873232</v>
      </c>
      <c r="J62">
        <v>0.88776924588097905</v>
      </c>
      <c r="K62">
        <v>46.834436884906033</v>
      </c>
      <c r="L62">
        <v>1.1882593646594837</v>
      </c>
    </row>
    <row r="63" spans="2:12" x14ac:dyDescent="0.2">
      <c r="B63" t="s">
        <v>60</v>
      </c>
      <c r="C63">
        <v>15.2769460921747</v>
      </c>
      <c r="D63">
        <v>0.84172268220925572</v>
      </c>
      <c r="E63">
        <v>9.474076608833629</v>
      </c>
      <c r="F63">
        <v>0.62291489665047284</v>
      </c>
      <c r="G63">
        <v>10.785828292582311</v>
      </c>
      <c r="H63">
        <v>0.57111860405611359</v>
      </c>
      <c r="I63">
        <v>17.986801571898582</v>
      </c>
      <c r="J63">
        <v>0.72661369678912913</v>
      </c>
      <c r="K63">
        <v>46.476347434510799</v>
      </c>
      <c r="L63">
        <v>1.4160101186335075</v>
      </c>
    </row>
    <row r="64" spans="2:12" x14ac:dyDescent="0.2">
      <c r="B64" t="s">
        <v>61</v>
      </c>
      <c r="C64">
        <v>2.5871766004024068</v>
      </c>
      <c r="D64">
        <v>0.37512721490308759</v>
      </c>
      <c r="E64">
        <v>4.3589481184107557</v>
      </c>
      <c r="F64">
        <v>0.40228720925316169</v>
      </c>
      <c r="G64">
        <v>8.645204611554167</v>
      </c>
      <c r="H64">
        <v>0.52991112014104547</v>
      </c>
      <c r="I64">
        <v>35.523334842583203</v>
      </c>
      <c r="J64">
        <v>1.0373109264771565</v>
      </c>
      <c r="K64">
        <v>48.885335827049467</v>
      </c>
      <c r="L64">
        <v>1.2398021840628271</v>
      </c>
    </row>
    <row r="65" spans="2:12" x14ac:dyDescent="0.2">
      <c r="B65" t="s">
        <v>62</v>
      </c>
      <c r="C65">
        <v>21.723092728986881</v>
      </c>
      <c r="D65">
        <v>0.93968902496855544</v>
      </c>
      <c r="E65">
        <v>13.01901346946809</v>
      </c>
      <c r="F65">
        <v>0.63393067649998602</v>
      </c>
      <c r="G65">
        <v>18.33826212473247</v>
      </c>
      <c r="H65">
        <v>0.69073289484736455</v>
      </c>
      <c r="I65">
        <v>20.701775606837611</v>
      </c>
      <c r="J65">
        <v>0.94462187220977978</v>
      </c>
      <c r="K65">
        <v>26.21785606997495</v>
      </c>
      <c r="L65">
        <v>1.120064704206625</v>
      </c>
    </row>
    <row r="66" spans="2:12" x14ac:dyDescent="0.2">
      <c r="B66" t="s">
        <v>63</v>
      </c>
      <c r="C66">
        <v>4.0429115166780649</v>
      </c>
      <c r="D66">
        <v>0.45764115915190795</v>
      </c>
      <c r="E66">
        <v>4.3073446549156591</v>
      </c>
      <c r="F66">
        <v>0.38643815091589706</v>
      </c>
      <c r="G66">
        <v>7.6464142976260554</v>
      </c>
      <c r="H66">
        <v>0.5234846383914793</v>
      </c>
      <c r="I66">
        <v>20.372855309994819</v>
      </c>
      <c r="J66">
        <v>0.8800016883740982</v>
      </c>
      <c r="K66">
        <v>63.630474220785402</v>
      </c>
      <c r="L66">
        <v>1.2148041506183378</v>
      </c>
    </row>
    <row r="67" spans="2:12" x14ac:dyDescent="0.2">
      <c r="B67" t="s">
        <v>64</v>
      </c>
      <c r="C67">
        <v>26.181210502651059</v>
      </c>
      <c r="D67">
        <v>1.4774074201541105</v>
      </c>
      <c r="E67">
        <v>19.269246392000369</v>
      </c>
      <c r="F67">
        <v>0.70565212154139934</v>
      </c>
      <c r="G67">
        <v>26.061092407241251</v>
      </c>
      <c r="H67">
        <v>0.93116566366272657</v>
      </c>
      <c r="I67">
        <v>16.880139396374179</v>
      </c>
      <c r="J67">
        <v>0.76142554295711096</v>
      </c>
      <c r="K67">
        <v>11.60831130173316</v>
      </c>
      <c r="L67">
        <v>0.87596737696145655</v>
      </c>
    </row>
  </sheetData>
  <phoneticPr fontId="0" type="noConversion"/>
  <pageMargins left="0.75" right="0.75" top="1" bottom="1" header="0.5" footer="0.5"/>
  <headerFooter alignWithMargins="0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7"/>
  <sheetViews>
    <sheetView workbookViewId="0"/>
  </sheetViews>
  <sheetFormatPr defaultRowHeight="12.75" x14ac:dyDescent="0.2"/>
  <sheetData>
    <row r="2" spans="2:12" x14ac:dyDescent="0.2">
      <c r="C2" t="s">
        <v>66</v>
      </c>
      <c r="D2" t="s">
        <v>67</v>
      </c>
      <c r="E2" t="s">
        <v>68</v>
      </c>
      <c r="F2" t="s">
        <v>69</v>
      </c>
      <c r="G2" t="s">
        <v>70</v>
      </c>
      <c r="H2" t="s">
        <v>71</v>
      </c>
      <c r="I2" t="s">
        <v>111</v>
      </c>
      <c r="J2" t="s">
        <v>112</v>
      </c>
      <c r="K2" t="s">
        <v>113</v>
      </c>
      <c r="L2" t="s">
        <v>114</v>
      </c>
    </row>
    <row r="3" spans="2:12" x14ac:dyDescent="0.2">
      <c r="B3" t="s">
        <v>0</v>
      </c>
      <c r="C3">
        <v>23.37952273870048</v>
      </c>
      <c r="D3">
        <v>1.0748854285772542</v>
      </c>
      <c r="E3">
        <v>14.812873191660641</v>
      </c>
      <c r="F3">
        <v>0.75096860895235285</v>
      </c>
      <c r="G3">
        <v>16.252114874899821</v>
      </c>
      <c r="H3">
        <v>0.62095566163696925</v>
      </c>
      <c r="I3">
        <v>18.447171695088411</v>
      </c>
      <c r="J3">
        <v>0.76444869974358509</v>
      </c>
      <c r="K3">
        <v>27.108317499650649</v>
      </c>
      <c r="L3">
        <v>1.0746992725577491</v>
      </c>
    </row>
    <row r="4" spans="2:12" x14ac:dyDescent="0.2">
      <c r="B4" t="s">
        <v>1</v>
      </c>
      <c r="C4">
        <v>27.044853172493109</v>
      </c>
      <c r="D4">
        <v>0.84196701520316364</v>
      </c>
      <c r="E4">
        <v>10.060751577535219</v>
      </c>
      <c r="F4">
        <v>0.45423174458365678</v>
      </c>
      <c r="G4">
        <v>9.2919193706908167</v>
      </c>
      <c r="H4">
        <v>0.35971708802576341</v>
      </c>
      <c r="I4">
        <v>17.430561152255809</v>
      </c>
      <c r="J4">
        <v>0.57828292504148171</v>
      </c>
      <c r="K4">
        <v>36.171914727025062</v>
      </c>
      <c r="L4">
        <v>0.93937152328019657</v>
      </c>
    </row>
    <row r="5" spans="2:12" x14ac:dyDescent="0.2">
      <c r="B5" t="s">
        <v>2</v>
      </c>
      <c r="C5">
        <v>56.91267514903484</v>
      </c>
      <c r="D5">
        <v>1.2971289710185265</v>
      </c>
      <c r="E5">
        <v>16.717861425958969</v>
      </c>
      <c r="F5">
        <v>0.90371918089041747</v>
      </c>
      <c r="G5">
        <v>11.59716478676819</v>
      </c>
      <c r="H5">
        <v>0.68611193722501829</v>
      </c>
      <c r="I5">
        <v>7.5960511061676002</v>
      </c>
      <c r="J5">
        <v>0.52021541439155639</v>
      </c>
      <c r="K5">
        <v>7.1762475320703993</v>
      </c>
      <c r="L5">
        <v>0.74367129298083579</v>
      </c>
    </row>
    <row r="6" spans="2:12" x14ac:dyDescent="0.2">
      <c r="B6" t="s">
        <v>3</v>
      </c>
      <c r="C6">
        <v>48.750688741902067</v>
      </c>
      <c r="D6">
        <v>0.69114144086598195</v>
      </c>
      <c r="E6">
        <v>16.90613556547531</v>
      </c>
      <c r="F6">
        <v>0.43788210338129391</v>
      </c>
      <c r="G6">
        <v>14.284014932963149</v>
      </c>
      <c r="H6">
        <v>0.41858319065966559</v>
      </c>
      <c r="I6">
        <v>9.7845848576216063</v>
      </c>
      <c r="J6">
        <v>0.34251776709397069</v>
      </c>
      <c r="K6">
        <v>10.274575902037849</v>
      </c>
      <c r="L6">
        <v>0.49607680123982945</v>
      </c>
    </row>
    <row r="7" spans="2:12" x14ac:dyDescent="0.2">
      <c r="B7" t="s">
        <v>4</v>
      </c>
      <c r="C7">
        <v>54.764620385673567</v>
      </c>
      <c r="D7">
        <v>1.2890675070690856</v>
      </c>
      <c r="E7">
        <v>16.343620226172298</v>
      </c>
      <c r="F7">
        <v>0.78344508650460876</v>
      </c>
      <c r="G7">
        <v>10.963816607136421</v>
      </c>
      <c r="H7">
        <v>0.59592497398912891</v>
      </c>
      <c r="I7">
        <v>7.725384972406439</v>
      </c>
      <c r="J7">
        <v>0.63925236465195867</v>
      </c>
      <c r="K7">
        <v>10.202557808611269</v>
      </c>
      <c r="L7">
        <v>0.91705372293559007</v>
      </c>
    </row>
    <row r="8" spans="2:12" x14ac:dyDescent="0.2">
      <c r="B8" t="s">
        <v>5</v>
      </c>
      <c r="C8">
        <v>60.14251409075878</v>
      </c>
      <c r="D8">
        <v>0.98091644789346577</v>
      </c>
      <c r="E8">
        <v>15.10468856379404</v>
      </c>
      <c r="F8">
        <v>0.53302798420203024</v>
      </c>
      <c r="G8">
        <v>11.80624930516379</v>
      </c>
      <c r="H8">
        <v>0.50736746120430853</v>
      </c>
      <c r="I8">
        <v>6.6598016423236608</v>
      </c>
      <c r="J8">
        <v>0.40927828286679191</v>
      </c>
      <c r="K8">
        <v>6.2867463979597051</v>
      </c>
      <c r="L8">
        <v>0.48809454639523103</v>
      </c>
    </row>
    <row r="9" spans="2:12" x14ac:dyDescent="0.2">
      <c r="B9" t="s">
        <v>6</v>
      </c>
      <c r="C9">
        <v>24.120910523610611</v>
      </c>
      <c r="D9">
        <v>0.77060785741770277</v>
      </c>
      <c r="E9">
        <v>27.379236564408099</v>
      </c>
      <c r="F9">
        <v>0.71870792705552766</v>
      </c>
      <c r="G9">
        <v>22.831580291313099</v>
      </c>
      <c r="H9">
        <v>0.88158320208988672</v>
      </c>
      <c r="I9">
        <v>16.43472866532947</v>
      </c>
      <c r="J9">
        <v>0.72858584443268271</v>
      </c>
      <c r="K9">
        <v>9.23354395533873</v>
      </c>
      <c r="L9">
        <v>0.54579376108525801</v>
      </c>
    </row>
    <row r="10" spans="2:12" x14ac:dyDescent="0.2">
      <c r="B10" t="s">
        <v>7</v>
      </c>
      <c r="C10">
        <v>37.389251040839127</v>
      </c>
      <c r="D10">
        <v>0.97289587895199525</v>
      </c>
      <c r="E10">
        <v>14.079227470739131</v>
      </c>
      <c r="F10">
        <v>0.52066997422596051</v>
      </c>
      <c r="G10">
        <v>17.704610094365989</v>
      </c>
      <c r="H10">
        <v>0.60883720164403476</v>
      </c>
      <c r="I10">
        <v>19.901567926305852</v>
      </c>
      <c r="J10">
        <v>0.71126319421697459</v>
      </c>
      <c r="K10">
        <v>10.92534346774991</v>
      </c>
      <c r="L10">
        <v>0.62780573723162802</v>
      </c>
    </row>
    <row r="11" spans="2:12" x14ac:dyDescent="0.2">
      <c r="B11" t="s">
        <v>8</v>
      </c>
      <c r="C11">
        <v>16.317791457802439</v>
      </c>
      <c r="D11">
        <v>0.52209436824281752</v>
      </c>
      <c r="E11">
        <v>14.27799355609914</v>
      </c>
      <c r="F11">
        <v>0.50412635885942114</v>
      </c>
      <c r="G11">
        <v>21.17947675163261</v>
      </c>
      <c r="H11">
        <v>0.49626909521928847</v>
      </c>
      <c r="I11">
        <v>22.881457675357559</v>
      </c>
      <c r="J11">
        <v>0.58290047427730496</v>
      </c>
      <c r="K11">
        <v>25.343280559108241</v>
      </c>
      <c r="L11">
        <v>0.66905308954076514</v>
      </c>
    </row>
    <row r="12" spans="2:12" x14ac:dyDescent="0.2">
      <c r="B12" t="s">
        <v>9</v>
      </c>
      <c r="C12">
        <v>55.09313026199807</v>
      </c>
      <c r="D12">
        <v>1.0427188423866518</v>
      </c>
      <c r="E12">
        <v>19.448351901031781</v>
      </c>
      <c r="F12">
        <v>0.64806205816070717</v>
      </c>
      <c r="G12">
        <v>12.78345688482983</v>
      </c>
      <c r="H12">
        <v>0.67929203519543713</v>
      </c>
      <c r="I12">
        <v>5.3361917542416526</v>
      </c>
      <c r="J12">
        <v>0.34797537818764718</v>
      </c>
      <c r="K12">
        <v>7.3388691978986564</v>
      </c>
      <c r="L12">
        <v>0.50828274580034505</v>
      </c>
    </row>
    <row r="13" spans="2:12" x14ac:dyDescent="0.2">
      <c r="B13" t="s">
        <v>10</v>
      </c>
      <c r="C13">
        <v>28.23472229916036</v>
      </c>
      <c r="D13">
        <v>1.1728152310698308</v>
      </c>
      <c r="E13">
        <v>19.295786643894921</v>
      </c>
      <c r="F13">
        <v>0.74169327283093234</v>
      </c>
      <c r="G13">
        <v>24.490449362138179</v>
      </c>
      <c r="H13">
        <v>0.72905993469303843</v>
      </c>
      <c r="I13">
        <v>20.474615145448809</v>
      </c>
      <c r="J13">
        <v>0.95660775055313796</v>
      </c>
      <c r="K13">
        <v>7.5044265493577313</v>
      </c>
      <c r="L13">
        <v>0.54533899300087463</v>
      </c>
    </row>
    <row r="14" spans="2:12" x14ac:dyDescent="0.2">
      <c r="B14" t="s">
        <v>11</v>
      </c>
      <c r="C14">
        <v>30.904638846244609</v>
      </c>
      <c r="D14">
        <v>1.0691711893073226</v>
      </c>
      <c r="E14">
        <v>15.278861923532361</v>
      </c>
      <c r="F14">
        <v>0.71443529004448447</v>
      </c>
      <c r="G14">
        <v>21.134326525202429</v>
      </c>
      <c r="H14">
        <v>0.74664450862154907</v>
      </c>
      <c r="I14">
        <v>20.73102764546563</v>
      </c>
      <c r="J14">
        <v>1.0411782530256422</v>
      </c>
      <c r="K14">
        <v>11.95114505955498</v>
      </c>
      <c r="L14">
        <v>0.7019062208487149</v>
      </c>
    </row>
    <row r="15" spans="2:12" x14ac:dyDescent="0.2">
      <c r="B15" t="s">
        <v>12</v>
      </c>
      <c r="C15">
        <v>39.050882117684189</v>
      </c>
      <c r="D15">
        <v>1.200474481938709</v>
      </c>
      <c r="E15">
        <v>19.175623096012409</v>
      </c>
      <c r="F15">
        <v>0.78554205532289934</v>
      </c>
      <c r="G15">
        <v>19.138743742589281</v>
      </c>
      <c r="H15">
        <v>0.92761369506406299</v>
      </c>
      <c r="I15">
        <v>13.8913090980038</v>
      </c>
      <c r="J15">
        <v>0.82373674205387559</v>
      </c>
      <c r="K15">
        <v>8.743441945710325</v>
      </c>
      <c r="L15">
        <v>0.72746408097340276</v>
      </c>
    </row>
    <row r="16" spans="2:12" x14ac:dyDescent="0.2">
      <c r="B16" t="s">
        <v>13</v>
      </c>
      <c r="C16">
        <v>59.000324352983107</v>
      </c>
      <c r="D16">
        <v>1.2082705926720485</v>
      </c>
      <c r="E16">
        <v>23.16899743825282</v>
      </c>
      <c r="F16">
        <v>0.91373753109410905</v>
      </c>
      <c r="G16">
        <v>10.57608106993958</v>
      </c>
      <c r="H16">
        <v>0.63171956711454091</v>
      </c>
      <c r="I16">
        <v>4.5181568743208542</v>
      </c>
      <c r="J16">
        <v>0.41977008301419066</v>
      </c>
      <c r="K16">
        <v>2.7364402645036461</v>
      </c>
      <c r="L16">
        <v>0.32465827109831991</v>
      </c>
    </row>
    <row r="17" spans="2:12" x14ac:dyDescent="0.2">
      <c r="B17" t="s">
        <v>14</v>
      </c>
      <c r="C17">
        <v>44.464435046959522</v>
      </c>
      <c r="D17">
        <v>1.1205229627348547</v>
      </c>
      <c r="E17">
        <v>14.656879713470801</v>
      </c>
      <c r="F17">
        <v>0.72104512790766384</v>
      </c>
      <c r="G17">
        <v>10.475263401149769</v>
      </c>
      <c r="H17">
        <v>0.64861210432192229</v>
      </c>
      <c r="I17">
        <v>10.71391096463296</v>
      </c>
      <c r="J17">
        <v>0.55535322690659106</v>
      </c>
      <c r="K17">
        <v>19.689510873786961</v>
      </c>
      <c r="L17">
        <v>1.0943022652820931</v>
      </c>
    </row>
    <row r="18" spans="2:12" x14ac:dyDescent="0.2">
      <c r="B18" t="s">
        <v>15</v>
      </c>
      <c r="C18">
        <v>50.621774663317353</v>
      </c>
      <c r="D18">
        <v>1.1229589640680802</v>
      </c>
      <c r="E18">
        <v>22.04164550264468</v>
      </c>
      <c r="F18">
        <v>0.74202628830719541</v>
      </c>
      <c r="G18">
        <v>16.658294880525322</v>
      </c>
      <c r="H18">
        <v>0.63301396580073044</v>
      </c>
      <c r="I18">
        <v>5.7456946197878684</v>
      </c>
      <c r="J18">
        <v>0.46910256821446872</v>
      </c>
      <c r="K18">
        <v>4.9325903337247743</v>
      </c>
      <c r="L18">
        <v>0.48934586274400532</v>
      </c>
    </row>
    <row r="19" spans="2:12" x14ac:dyDescent="0.2">
      <c r="B19" t="s">
        <v>16</v>
      </c>
      <c r="C19">
        <v>26.457343455218918</v>
      </c>
      <c r="D19">
        <v>0.83990414856205464</v>
      </c>
      <c r="E19">
        <v>14.98871796349386</v>
      </c>
      <c r="F19">
        <v>0.39725422318468856</v>
      </c>
      <c r="G19">
        <v>20.178491395688141</v>
      </c>
      <c r="H19">
        <v>0.62685646796488281</v>
      </c>
      <c r="I19">
        <v>17.378914478132561</v>
      </c>
      <c r="J19">
        <v>0.45610490208763893</v>
      </c>
      <c r="K19">
        <v>20.996532707466539</v>
      </c>
      <c r="L19">
        <v>0.717230974872614</v>
      </c>
    </row>
    <row r="20" spans="2:12" x14ac:dyDescent="0.2">
      <c r="B20" t="s">
        <v>17</v>
      </c>
      <c r="C20">
        <v>65.951200778683983</v>
      </c>
      <c r="D20">
        <v>0.95296542523779815</v>
      </c>
      <c r="E20">
        <v>16.370120067384189</v>
      </c>
      <c r="F20">
        <v>0.66864708959849162</v>
      </c>
      <c r="G20">
        <v>11.455770378388079</v>
      </c>
      <c r="H20">
        <v>0.66572696278541876</v>
      </c>
      <c r="I20">
        <v>4.0629772941150808</v>
      </c>
      <c r="J20">
        <v>0.42447216336909765</v>
      </c>
      <c r="K20">
        <v>2.1599314814286732</v>
      </c>
      <c r="L20">
        <v>0.27833768789724972</v>
      </c>
    </row>
    <row r="21" spans="2:12" x14ac:dyDescent="0.2">
      <c r="B21" t="s">
        <v>18</v>
      </c>
      <c r="C21">
        <v>35.026153177392892</v>
      </c>
      <c r="D21">
        <v>0.81810107249421382</v>
      </c>
      <c r="E21">
        <v>24.98382034169428</v>
      </c>
      <c r="F21">
        <v>0.72552964093847927</v>
      </c>
      <c r="G21">
        <v>23.150955469685091</v>
      </c>
      <c r="H21">
        <v>0.65867913182062843</v>
      </c>
      <c r="I21">
        <v>10.444036295494451</v>
      </c>
      <c r="J21">
        <v>0.54349592955760484</v>
      </c>
      <c r="K21">
        <v>6.3950347157332903</v>
      </c>
      <c r="L21">
        <v>0.44278189696336906</v>
      </c>
    </row>
    <row r="22" spans="2:12" x14ac:dyDescent="0.2">
      <c r="B22" t="s">
        <v>19</v>
      </c>
      <c r="C22">
        <v>58.759360637153442</v>
      </c>
      <c r="D22">
        <v>0.98264432978508898</v>
      </c>
      <c r="E22">
        <v>21.049290522602188</v>
      </c>
      <c r="F22">
        <v>0.66383754736486233</v>
      </c>
      <c r="G22">
        <v>11.66665307650632</v>
      </c>
      <c r="H22">
        <v>0.67840935556910043</v>
      </c>
      <c r="I22">
        <v>4.9630592335159323</v>
      </c>
      <c r="J22">
        <v>0.43644764372756112</v>
      </c>
      <c r="K22">
        <v>3.5616365302221231</v>
      </c>
      <c r="L22">
        <v>0.33059005711870115</v>
      </c>
    </row>
    <row r="23" spans="2:12" x14ac:dyDescent="0.2">
      <c r="B23" t="s">
        <v>20</v>
      </c>
      <c r="C23">
        <v>61.812841072796417</v>
      </c>
      <c r="D23">
        <v>0.87846244025732045</v>
      </c>
      <c r="E23">
        <v>18.73618866724393</v>
      </c>
      <c r="F23">
        <v>0.68359506258156111</v>
      </c>
      <c r="G23">
        <v>11.427448341141149</v>
      </c>
      <c r="H23">
        <v>0.65083673861711433</v>
      </c>
      <c r="I23">
        <v>5.2952986325692324</v>
      </c>
      <c r="J23">
        <v>0.3822038570020232</v>
      </c>
      <c r="K23">
        <v>2.7282232862492619</v>
      </c>
      <c r="L23">
        <v>0.32117157131393054</v>
      </c>
    </row>
    <row r="24" spans="2:12" x14ac:dyDescent="0.2">
      <c r="B24" t="s">
        <v>21</v>
      </c>
      <c r="C24">
        <v>52.199990673985909</v>
      </c>
      <c r="D24">
        <v>1.1371988844169894</v>
      </c>
      <c r="E24">
        <v>19.157416372999599</v>
      </c>
      <c r="F24">
        <v>0.7045701443842538</v>
      </c>
      <c r="G24">
        <v>13.011999317953959</v>
      </c>
      <c r="H24">
        <v>0.54779748687910412</v>
      </c>
      <c r="I24">
        <v>8.7175840692642126</v>
      </c>
      <c r="J24">
        <v>0.55831355423824769</v>
      </c>
      <c r="K24">
        <v>6.9130095657963224</v>
      </c>
      <c r="L24">
        <v>0.48678892789282435</v>
      </c>
    </row>
    <row r="25" spans="2:12" x14ac:dyDescent="0.2">
      <c r="B25" t="s">
        <v>22</v>
      </c>
      <c r="C25">
        <v>10.7177310541244</v>
      </c>
      <c r="D25">
        <v>0.96945782615470066</v>
      </c>
      <c r="E25">
        <v>12.70804543303576</v>
      </c>
      <c r="F25">
        <v>0.64854226668972048</v>
      </c>
      <c r="G25">
        <v>21.231776254391612</v>
      </c>
      <c r="H25">
        <v>0.90063600700151369</v>
      </c>
      <c r="I25">
        <v>26.611620028797191</v>
      </c>
      <c r="J25">
        <v>0.87476961511330875</v>
      </c>
      <c r="K25">
        <v>28.73082722965103</v>
      </c>
      <c r="L25">
        <v>0.93344039317009697</v>
      </c>
    </row>
    <row r="26" spans="2:12" x14ac:dyDescent="0.2">
      <c r="B26" t="s">
        <v>23</v>
      </c>
      <c r="C26">
        <v>40.07672812212563</v>
      </c>
      <c r="D26">
        <v>0.75659690197936058</v>
      </c>
      <c r="E26">
        <v>19.914012922576571</v>
      </c>
      <c r="F26">
        <v>0.68756075766113833</v>
      </c>
      <c r="G26">
        <v>17.100638920555689</v>
      </c>
      <c r="H26">
        <v>0.7536947140616711</v>
      </c>
      <c r="I26">
        <v>9.8264939691744999</v>
      </c>
      <c r="J26">
        <v>0.58717688311527239</v>
      </c>
      <c r="K26">
        <v>13.082126065567619</v>
      </c>
      <c r="L26">
        <v>0.58938946464181174</v>
      </c>
    </row>
    <row r="27" spans="2:12" x14ac:dyDescent="0.2">
      <c r="B27" t="s">
        <v>24</v>
      </c>
      <c r="C27">
        <v>56.389293594815868</v>
      </c>
      <c r="D27">
        <v>1.0419014727480997</v>
      </c>
      <c r="E27">
        <v>23.42195273405078</v>
      </c>
      <c r="F27">
        <v>0.87273681785025869</v>
      </c>
      <c r="G27">
        <v>13.931720603766539</v>
      </c>
      <c r="H27">
        <v>0.71744479489635471</v>
      </c>
      <c r="I27">
        <v>3.989146477761687</v>
      </c>
      <c r="J27">
        <v>0.40570837045739727</v>
      </c>
      <c r="K27">
        <v>2.2678865896051219</v>
      </c>
      <c r="L27">
        <v>0.51588582573903541</v>
      </c>
    </row>
    <row r="28" spans="2:12" x14ac:dyDescent="0.2">
      <c r="B28" t="s">
        <v>25</v>
      </c>
      <c r="C28">
        <v>43.591552238996513</v>
      </c>
      <c r="D28">
        <v>1.1343294715009029</v>
      </c>
      <c r="E28">
        <v>27.976335003981369</v>
      </c>
      <c r="F28">
        <v>0.9859137643838527</v>
      </c>
      <c r="G28">
        <v>14.19879144296093</v>
      </c>
      <c r="H28">
        <v>0.8403785853037099</v>
      </c>
      <c r="I28">
        <v>11.097131083774091</v>
      </c>
      <c r="J28">
        <v>0.77710962605400902</v>
      </c>
      <c r="K28">
        <v>3.136190230287105</v>
      </c>
      <c r="L28">
        <v>0.64919697738932192</v>
      </c>
    </row>
    <row r="29" spans="2:12" x14ac:dyDescent="0.2">
      <c r="B29" t="s">
        <v>26</v>
      </c>
      <c r="C29">
        <v>64.069537104306136</v>
      </c>
      <c r="D29">
        <v>1.1728599271766305</v>
      </c>
      <c r="E29">
        <v>16.600183037046499</v>
      </c>
      <c r="F29">
        <v>0.63599336428965125</v>
      </c>
      <c r="G29">
        <v>10.994150366929819</v>
      </c>
      <c r="H29">
        <v>0.64740100720617499</v>
      </c>
      <c r="I29">
        <v>5.0543429250593919</v>
      </c>
      <c r="J29">
        <v>0.46710883210711734</v>
      </c>
      <c r="K29">
        <v>3.2817865666581549</v>
      </c>
      <c r="L29">
        <v>0.3400275243671454</v>
      </c>
    </row>
    <row r="30" spans="2:12" x14ac:dyDescent="0.2">
      <c r="B30" t="s">
        <v>27</v>
      </c>
      <c r="C30">
        <v>38.412514306814728</v>
      </c>
      <c r="D30">
        <v>1.1183367492261183</v>
      </c>
      <c r="E30">
        <v>17.732276020782621</v>
      </c>
      <c r="F30">
        <v>0.75398374880603591</v>
      </c>
      <c r="G30">
        <v>19.4635997861064</v>
      </c>
      <c r="H30">
        <v>0.8133942283540605</v>
      </c>
      <c r="I30">
        <v>12.06247960273404</v>
      </c>
      <c r="J30">
        <v>0.64660475685845331</v>
      </c>
      <c r="K30">
        <v>12.329130283562209</v>
      </c>
      <c r="L30">
        <v>0.74695882691167215</v>
      </c>
    </row>
    <row r="31" spans="2:12" x14ac:dyDescent="0.2">
      <c r="B31" t="s">
        <v>28</v>
      </c>
      <c r="C31">
        <v>54.906202399748963</v>
      </c>
      <c r="D31">
        <v>1.0499858744721455</v>
      </c>
      <c r="E31">
        <v>17.18014201680467</v>
      </c>
      <c r="F31">
        <v>0.75187471405798401</v>
      </c>
      <c r="G31">
        <v>11.769562473994601</v>
      </c>
      <c r="H31">
        <v>0.59941814881647126</v>
      </c>
      <c r="I31">
        <v>7.9742880336431607</v>
      </c>
      <c r="J31">
        <v>0.57227179160847341</v>
      </c>
      <c r="K31">
        <v>8.1698050758085969</v>
      </c>
      <c r="L31">
        <v>0.53225170893191331</v>
      </c>
    </row>
    <row r="32" spans="2:12" x14ac:dyDescent="0.2">
      <c r="B32" t="s">
        <v>29</v>
      </c>
      <c r="C32">
        <v>32.854534649959952</v>
      </c>
      <c r="D32">
        <v>0.54573769755704971</v>
      </c>
      <c r="E32">
        <v>19.137957585094789</v>
      </c>
      <c r="F32">
        <v>0.33315968900829823</v>
      </c>
      <c r="G32">
        <v>22.4748142618093</v>
      </c>
      <c r="H32">
        <v>0.46296255593995539</v>
      </c>
      <c r="I32">
        <v>15.174209788547451</v>
      </c>
      <c r="J32">
        <v>0.33131064517233427</v>
      </c>
      <c r="K32">
        <v>10.358483714588511</v>
      </c>
      <c r="L32">
        <v>0.33840711729430195</v>
      </c>
    </row>
    <row r="33" spans="2:12" x14ac:dyDescent="0.2">
      <c r="B33" t="s">
        <v>30</v>
      </c>
      <c r="C33">
        <v>22.992926237812199</v>
      </c>
      <c r="D33">
        <v>0.8430830390595434</v>
      </c>
      <c r="E33">
        <v>12.62438805792365</v>
      </c>
      <c r="F33">
        <v>0.58184982821661402</v>
      </c>
      <c r="G33">
        <v>8.4157172693068247</v>
      </c>
      <c r="H33">
        <v>0.46107468288881243</v>
      </c>
      <c r="I33">
        <v>20.902179382502769</v>
      </c>
      <c r="J33">
        <v>0.75578848976707169</v>
      </c>
      <c r="K33">
        <v>35.06478905245455</v>
      </c>
      <c r="L33">
        <v>0.97089597120784199</v>
      </c>
    </row>
    <row r="34" spans="2:12" x14ac:dyDescent="0.2">
      <c r="B34" t="s">
        <v>31</v>
      </c>
      <c r="C34">
        <v>27.93606175495972</v>
      </c>
      <c r="D34">
        <v>0.79812477386439684</v>
      </c>
      <c r="E34">
        <v>24.957992868281409</v>
      </c>
      <c r="F34">
        <v>0.7497882181073714</v>
      </c>
      <c r="G34">
        <v>27.120291086229091</v>
      </c>
      <c r="H34">
        <v>0.67153722466766608</v>
      </c>
      <c r="I34">
        <v>13.715212267129649</v>
      </c>
      <c r="J34">
        <v>0.5533394767679396</v>
      </c>
      <c r="K34">
        <v>6.2704420234001343</v>
      </c>
      <c r="L34">
        <v>0.50398200857839159</v>
      </c>
    </row>
    <row r="35" spans="2:12" x14ac:dyDescent="0.2">
      <c r="B35" t="s">
        <v>32</v>
      </c>
      <c r="C35">
        <v>45.190989951229042</v>
      </c>
      <c r="D35">
        <v>1.1378256683270702</v>
      </c>
      <c r="E35">
        <v>25.521143582343498</v>
      </c>
      <c r="F35">
        <v>0.73023410669817357</v>
      </c>
      <c r="G35">
        <v>15.70515835657433</v>
      </c>
      <c r="H35">
        <v>0.76922478258693194</v>
      </c>
      <c r="I35">
        <v>8.8112132314404708</v>
      </c>
      <c r="J35">
        <v>0.5200467989331351</v>
      </c>
      <c r="K35">
        <v>4.7714948784126809</v>
      </c>
      <c r="L35">
        <v>0.41355812715482559</v>
      </c>
    </row>
    <row r="36" spans="2:12" x14ac:dyDescent="0.2">
      <c r="B36" t="s">
        <v>33</v>
      </c>
      <c r="C36">
        <v>26.22046614364351</v>
      </c>
      <c r="D36">
        <v>1.0878626056978984</v>
      </c>
      <c r="E36">
        <v>37.89990586711037</v>
      </c>
      <c r="F36">
        <v>0.78836831625525938</v>
      </c>
      <c r="G36">
        <v>19.849275571617461</v>
      </c>
      <c r="H36">
        <v>0.74745040523061212</v>
      </c>
      <c r="I36">
        <v>9.9941598986630638</v>
      </c>
      <c r="J36">
        <v>0.63012459166397283</v>
      </c>
      <c r="K36">
        <v>6.0361925189656054</v>
      </c>
      <c r="L36">
        <v>0.85623387519809613</v>
      </c>
    </row>
    <row r="37" spans="2:12" x14ac:dyDescent="0.2">
      <c r="B37" t="s">
        <v>34</v>
      </c>
      <c r="C37">
        <v>49.774725885360127</v>
      </c>
      <c r="D37">
        <v>3.8886605682991116</v>
      </c>
      <c r="E37">
        <v>0</v>
      </c>
      <c r="G37">
        <v>0</v>
      </c>
      <c r="I37">
        <v>0</v>
      </c>
      <c r="K37">
        <v>15.27877287441447</v>
      </c>
      <c r="L37">
        <v>2.1828053854077702</v>
      </c>
    </row>
    <row r="38" spans="2:12" x14ac:dyDescent="0.2">
      <c r="B38" t="s">
        <v>35</v>
      </c>
      <c r="C38">
        <v>48.091079563422149</v>
      </c>
      <c r="D38">
        <v>1.0244982645547114</v>
      </c>
      <c r="E38">
        <v>26.96944021910442</v>
      </c>
      <c r="F38">
        <v>0.9207609645855972</v>
      </c>
      <c r="G38">
        <v>16.548936148713569</v>
      </c>
      <c r="H38">
        <v>0.65062690258745148</v>
      </c>
      <c r="I38">
        <v>5.1975026877282016</v>
      </c>
      <c r="J38">
        <v>0.44505453538721468</v>
      </c>
      <c r="K38">
        <v>3.1930413810316729</v>
      </c>
      <c r="L38">
        <v>0.32110597505594052</v>
      </c>
    </row>
    <row r="39" spans="2:12" x14ac:dyDescent="0.2">
      <c r="B39" t="s">
        <v>36</v>
      </c>
      <c r="C39">
        <v>64.566185477863243</v>
      </c>
      <c r="D39">
        <v>0.84930274754453505</v>
      </c>
      <c r="E39">
        <v>13.96075714716828</v>
      </c>
      <c r="F39">
        <v>0.63633901617279498</v>
      </c>
      <c r="G39">
        <v>9.8573153329286942</v>
      </c>
      <c r="H39">
        <v>0.56077724235878001</v>
      </c>
      <c r="I39">
        <v>4.7255898839786443</v>
      </c>
      <c r="J39">
        <v>0.37644106779573178</v>
      </c>
      <c r="K39">
        <v>6.8901521580611202</v>
      </c>
      <c r="L39">
        <v>0.3304865702299925</v>
      </c>
    </row>
    <row r="40" spans="2:12" x14ac:dyDescent="0.2">
      <c r="B40" t="s">
        <v>37</v>
      </c>
      <c r="C40">
        <v>64.922934005512644</v>
      </c>
      <c r="D40">
        <v>1.5682618244257736</v>
      </c>
      <c r="E40">
        <v>14.970633733256861</v>
      </c>
      <c r="F40">
        <v>0.75048423469603054</v>
      </c>
      <c r="G40">
        <v>10.00024332215369</v>
      </c>
      <c r="H40">
        <v>0.84805913496128493</v>
      </c>
      <c r="I40">
        <v>5.937233205962027</v>
      </c>
      <c r="J40">
        <v>0.55957869043788444</v>
      </c>
      <c r="K40">
        <v>4.1689557331147791</v>
      </c>
      <c r="L40">
        <v>0.46262377682283873</v>
      </c>
    </row>
    <row r="41" spans="2:12" x14ac:dyDescent="0.2">
      <c r="B41" t="s">
        <v>38</v>
      </c>
      <c r="C41">
        <v>12.0701405959336</v>
      </c>
      <c r="D41">
        <v>0.5442239074228874</v>
      </c>
      <c r="E41">
        <v>11.568522326923031</v>
      </c>
      <c r="F41">
        <v>0.4859523961158938</v>
      </c>
      <c r="G41">
        <v>17.910047030766869</v>
      </c>
      <c r="H41">
        <v>0.62975048531209421</v>
      </c>
      <c r="I41">
        <v>26.096694534661658</v>
      </c>
      <c r="J41">
        <v>0.78476793078956797</v>
      </c>
      <c r="K41">
        <v>32.354595511714848</v>
      </c>
      <c r="L41">
        <v>0.66184631530759386</v>
      </c>
    </row>
    <row r="42" spans="2:12" x14ac:dyDescent="0.2">
      <c r="B42" t="s">
        <v>39</v>
      </c>
      <c r="C42">
        <v>29.811152064915351</v>
      </c>
      <c r="D42">
        <v>0.62566070646751404</v>
      </c>
      <c r="E42">
        <v>23.027560102133219</v>
      </c>
      <c r="F42">
        <v>0.42933659127245399</v>
      </c>
      <c r="G42">
        <v>21.568001215001321</v>
      </c>
      <c r="H42">
        <v>0.34325713350449943</v>
      </c>
      <c r="I42">
        <v>17.022203127859019</v>
      </c>
      <c r="J42">
        <v>0.49488180132950188</v>
      </c>
      <c r="K42">
        <v>8.5710834900910875</v>
      </c>
      <c r="L42">
        <v>0.31038218611487206</v>
      </c>
    </row>
    <row r="43" spans="2:12" x14ac:dyDescent="0.2">
      <c r="B43" t="s">
        <v>40</v>
      </c>
      <c r="C43">
        <v>43.279423673853202</v>
      </c>
      <c r="D43">
        <v>0.91185946575694166</v>
      </c>
      <c r="E43">
        <v>20.547472353937799</v>
      </c>
      <c r="F43">
        <v>0.82021085848648667</v>
      </c>
      <c r="G43">
        <v>12.599231145955031</v>
      </c>
      <c r="H43">
        <v>0.60316776492221436</v>
      </c>
      <c r="I43">
        <v>10.141644777146659</v>
      </c>
      <c r="J43">
        <v>0.60783454446670393</v>
      </c>
      <c r="K43">
        <v>13.43222804910731</v>
      </c>
      <c r="L43">
        <v>0.58045222458953227</v>
      </c>
    </row>
    <row r="44" spans="2:12" x14ac:dyDescent="0.2">
      <c r="B44" t="s">
        <v>41</v>
      </c>
      <c r="C44">
        <v>49.810129736005422</v>
      </c>
      <c r="D44">
        <v>1.1487070052709845</v>
      </c>
      <c r="E44">
        <v>22.866247438325338</v>
      </c>
      <c r="F44">
        <v>0.78057955695325354</v>
      </c>
      <c r="G44">
        <v>14.7423560142329</v>
      </c>
      <c r="H44">
        <v>0.61059106046621836</v>
      </c>
      <c r="I44">
        <v>7.9067766011928846</v>
      </c>
      <c r="J44">
        <v>0.51440804075025492</v>
      </c>
      <c r="K44">
        <v>4.6744902102434551</v>
      </c>
      <c r="L44">
        <v>0.39490835595445867</v>
      </c>
    </row>
    <row r="45" spans="2:12" x14ac:dyDescent="0.2">
      <c r="B45" t="s">
        <v>42</v>
      </c>
      <c r="C45">
        <v>40.512046643936273</v>
      </c>
      <c r="D45">
        <v>1.7308854084462448</v>
      </c>
      <c r="E45">
        <v>11.20248156397607</v>
      </c>
      <c r="F45">
        <v>0.74249379185364273</v>
      </c>
      <c r="G45">
        <v>16.427446100727501</v>
      </c>
      <c r="H45">
        <v>1.0225599231619928</v>
      </c>
      <c r="I45">
        <v>16.499640914445848</v>
      </c>
      <c r="J45">
        <v>1.1660399870830627</v>
      </c>
      <c r="K45">
        <v>15.358384776914329</v>
      </c>
      <c r="L45">
        <v>1.6401884703389276</v>
      </c>
    </row>
    <row r="46" spans="2:12" x14ac:dyDescent="0.2">
      <c r="B46" t="s">
        <v>43</v>
      </c>
      <c r="C46">
        <v>0</v>
      </c>
      <c r="E46">
        <v>0</v>
      </c>
      <c r="G46">
        <v>0</v>
      </c>
      <c r="I46">
        <v>0</v>
      </c>
      <c r="K46">
        <v>0</v>
      </c>
    </row>
    <row r="47" spans="2:12" x14ac:dyDescent="0.2">
      <c r="B47" t="s">
        <v>44</v>
      </c>
      <c r="C47">
        <v>42.161333792533782</v>
      </c>
      <c r="D47">
        <v>1.2479781550011178</v>
      </c>
      <c r="E47">
        <v>18.092381644056211</v>
      </c>
      <c r="F47">
        <v>0.73284776281193797</v>
      </c>
      <c r="G47">
        <v>17.956824065819539</v>
      </c>
      <c r="H47">
        <v>0.69060652818841628</v>
      </c>
      <c r="I47">
        <v>12.32001634950487</v>
      </c>
      <c r="J47">
        <v>0.84255850354847495</v>
      </c>
      <c r="K47">
        <v>9.4694441480855804</v>
      </c>
      <c r="L47">
        <v>0.72592381207826306</v>
      </c>
    </row>
    <row r="48" spans="2:12" x14ac:dyDescent="0.2">
      <c r="B48" t="s">
        <v>45</v>
      </c>
      <c r="C48">
        <v>27.554008073839348</v>
      </c>
      <c r="D48">
        <v>1.2460600997166038</v>
      </c>
      <c r="E48">
        <v>21.788376146180902</v>
      </c>
      <c r="F48">
        <v>0.85997406608772353</v>
      </c>
      <c r="G48">
        <v>20.42164557804465</v>
      </c>
      <c r="H48">
        <v>0.7071896120404858</v>
      </c>
      <c r="I48">
        <v>18.44508071624491</v>
      </c>
      <c r="J48">
        <v>1.0014014903748307</v>
      </c>
      <c r="K48">
        <v>11.79088948569019</v>
      </c>
      <c r="L48">
        <v>0.64017229634782213</v>
      </c>
    </row>
    <row r="49" spans="2:12" x14ac:dyDescent="0.2">
      <c r="B49" t="s">
        <v>46</v>
      </c>
      <c r="C49">
        <v>10.629433855192641</v>
      </c>
      <c r="D49">
        <v>0.67587253808810721</v>
      </c>
      <c r="E49">
        <v>18.723428650878908</v>
      </c>
      <c r="F49">
        <v>0.78629505711531233</v>
      </c>
      <c r="G49">
        <v>29.730619970936299</v>
      </c>
      <c r="H49">
        <v>0.95019785621099506</v>
      </c>
      <c r="I49">
        <v>26.53763951903122</v>
      </c>
      <c r="J49">
        <v>1.0112150007123499</v>
      </c>
      <c r="K49">
        <v>14.37887800396093</v>
      </c>
      <c r="L49">
        <v>0.74086758751320747</v>
      </c>
    </row>
    <row r="50" spans="2:12" x14ac:dyDescent="0.2">
      <c r="B50" t="s">
        <v>47</v>
      </c>
      <c r="C50">
        <v>47.438411245952132</v>
      </c>
      <c r="D50">
        <v>1.1732133957639082</v>
      </c>
      <c r="E50">
        <v>17.412723306492389</v>
      </c>
      <c r="F50">
        <v>0.75433736293610898</v>
      </c>
      <c r="G50">
        <v>17.39971925983329</v>
      </c>
      <c r="H50">
        <v>0.70093343386928986</v>
      </c>
      <c r="I50">
        <v>10.506368227687229</v>
      </c>
      <c r="J50">
        <v>0.62771262345978018</v>
      </c>
      <c r="K50">
        <v>7.2427779600349833</v>
      </c>
      <c r="L50">
        <v>0.74122332498694943</v>
      </c>
    </row>
    <row r="51" spans="2:12" x14ac:dyDescent="0.2">
      <c r="B51" t="s">
        <v>48</v>
      </c>
      <c r="C51">
        <v>34.58692159216794</v>
      </c>
      <c r="D51">
        <v>0.63008600392055802</v>
      </c>
      <c r="E51">
        <v>16.281856331183459</v>
      </c>
      <c r="F51">
        <v>0.41765174241461628</v>
      </c>
      <c r="G51">
        <v>14.63133607883818</v>
      </c>
      <c r="H51">
        <v>0.4709217943265393</v>
      </c>
      <c r="I51">
        <v>12.330029249704671</v>
      </c>
      <c r="J51">
        <v>0.36278871583490113</v>
      </c>
      <c r="K51">
        <v>22.169856748105751</v>
      </c>
      <c r="L51">
        <v>0.60745708103826823</v>
      </c>
    </row>
    <row r="52" spans="2:12" x14ac:dyDescent="0.2">
      <c r="B52" t="s">
        <v>49</v>
      </c>
      <c r="C52">
        <v>9.3845001274556932</v>
      </c>
      <c r="D52">
        <v>0.63419164851204402</v>
      </c>
      <c r="E52">
        <v>6.8123786273581386</v>
      </c>
      <c r="F52">
        <v>0.4229283609654787</v>
      </c>
      <c r="G52">
        <v>10.441482998625959</v>
      </c>
      <c r="H52">
        <v>0.72943526607153875</v>
      </c>
      <c r="I52">
        <v>18.61000512375038</v>
      </c>
      <c r="J52">
        <v>0.85043097555157299</v>
      </c>
      <c r="K52">
        <v>54.751633122809842</v>
      </c>
      <c r="L52">
        <v>1.2556913719977252</v>
      </c>
    </row>
    <row r="53" spans="2:12" x14ac:dyDescent="0.2">
      <c r="B53" t="s">
        <v>50</v>
      </c>
      <c r="C53">
        <v>68.409603185576387</v>
      </c>
      <c r="D53">
        <v>1.4668766623863934</v>
      </c>
      <c r="E53">
        <v>18.848607139894401</v>
      </c>
      <c r="F53">
        <v>1.2689632250147593</v>
      </c>
      <c r="G53">
        <v>8.1948975472167653</v>
      </c>
      <c r="H53">
        <v>0.92465248558123714</v>
      </c>
      <c r="I53">
        <v>2.8079694715593289</v>
      </c>
      <c r="J53">
        <v>0.34372108585179789</v>
      </c>
      <c r="K53">
        <v>0</v>
      </c>
    </row>
    <row r="54" spans="2:12" x14ac:dyDescent="0.2">
      <c r="B54" t="s">
        <v>51</v>
      </c>
      <c r="C54">
        <v>38.033799053821433</v>
      </c>
      <c r="D54">
        <v>0.9852297254169925</v>
      </c>
      <c r="E54">
        <v>22.943151671751838</v>
      </c>
      <c r="F54">
        <v>0.79459445797440353</v>
      </c>
      <c r="G54">
        <v>18.539133624079358</v>
      </c>
      <c r="H54">
        <v>0.73540671576091354</v>
      </c>
      <c r="I54">
        <v>13.499908438692749</v>
      </c>
      <c r="J54">
        <v>0.63171157403293121</v>
      </c>
      <c r="K54">
        <v>6.9840072116546299</v>
      </c>
      <c r="L54">
        <v>0.47786940401614131</v>
      </c>
    </row>
    <row r="55" spans="2:12" x14ac:dyDescent="0.2">
      <c r="B55" t="s">
        <v>52</v>
      </c>
      <c r="C55">
        <v>65.652491896998839</v>
      </c>
      <c r="D55">
        <v>0.80962130898652385</v>
      </c>
      <c r="E55">
        <v>19.106364632691339</v>
      </c>
      <c r="F55">
        <v>0.59982046532375521</v>
      </c>
      <c r="G55">
        <v>9.952068868317097</v>
      </c>
      <c r="H55">
        <v>0.52693292157948057</v>
      </c>
      <c r="I55">
        <v>3.2466919194989661</v>
      </c>
      <c r="J55">
        <v>0.29383524626580215</v>
      </c>
      <c r="K55">
        <v>2.0423826824937641</v>
      </c>
      <c r="L55">
        <v>0.23764976217759123</v>
      </c>
    </row>
    <row r="56" spans="2:12" x14ac:dyDescent="0.2">
      <c r="B56" t="s">
        <v>53</v>
      </c>
      <c r="C56">
        <v>32.642411648568363</v>
      </c>
      <c r="D56">
        <v>0.86321864221432965</v>
      </c>
      <c r="E56">
        <v>8.5142990742492977</v>
      </c>
      <c r="F56">
        <v>0.44908683091193469</v>
      </c>
      <c r="G56">
        <v>11.37988235701742</v>
      </c>
      <c r="H56">
        <v>0.56546879907888137</v>
      </c>
      <c r="I56">
        <v>19.915266609749331</v>
      </c>
      <c r="J56">
        <v>0.60007026431042443</v>
      </c>
      <c r="K56">
        <v>27.54814031041559</v>
      </c>
      <c r="L56">
        <v>0.68823033771317554</v>
      </c>
    </row>
    <row r="57" spans="2:12" x14ac:dyDescent="0.2">
      <c r="B57" t="s">
        <v>54</v>
      </c>
      <c r="C57">
        <v>52.020342422175503</v>
      </c>
      <c r="D57">
        <v>0.98993953618479069</v>
      </c>
      <c r="E57">
        <v>23.82527969606739</v>
      </c>
      <c r="F57">
        <v>0.80329612698026986</v>
      </c>
      <c r="G57">
        <v>12.386615833948589</v>
      </c>
      <c r="H57">
        <v>0.6926079028117218</v>
      </c>
      <c r="I57">
        <v>7.6855220492537333</v>
      </c>
      <c r="J57">
        <v>0.48317090387263772</v>
      </c>
      <c r="K57">
        <v>4.0822399985547797</v>
      </c>
      <c r="L57">
        <v>0.30935071421383431</v>
      </c>
    </row>
    <row r="58" spans="2:12" x14ac:dyDescent="0.2">
      <c r="B58" t="s">
        <v>55</v>
      </c>
      <c r="C58">
        <v>56.197864420706267</v>
      </c>
      <c r="D58">
        <v>1.1810005549363345</v>
      </c>
      <c r="E58">
        <v>19.776316308009228</v>
      </c>
      <c r="F58">
        <v>0.80708985488415785</v>
      </c>
      <c r="G58">
        <v>13.95294590784013</v>
      </c>
      <c r="H58">
        <v>0.73892483262466468</v>
      </c>
      <c r="I58">
        <v>6.1647516901346338</v>
      </c>
      <c r="J58">
        <v>0.39534161997775069</v>
      </c>
      <c r="K58">
        <v>3.908121673309735</v>
      </c>
      <c r="L58">
        <v>0.54719308449929738</v>
      </c>
    </row>
    <row r="59" spans="2:12" x14ac:dyDescent="0.2">
      <c r="B59" t="s">
        <v>56</v>
      </c>
      <c r="C59">
        <v>26.626198130893989</v>
      </c>
      <c r="D59">
        <v>0.96595745000886235</v>
      </c>
      <c r="E59">
        <v>20.424104349853639</v>
      </c>
      <c r="F59">
        <v>0.76283934997419067</v>
      </c>
      <c r="G59">
        <v>25.75054660228388</v>
      </c>
      <c r="H59">
        <v>1.106601673758703</v>
      </c>
      <c r="I59">
        <v>17.627805101999911</v>
      </c>
      <c r="J59">
        <v>0.71679261417884788</v>
      </c>
      <c r="K59">
        <v>9.571345814968593</v>
      </c>
      <c r="L59">
        <v>0.62895862871569186</v>
      </c>
    </row>
    <row r="60" spans="2:12" x14ac:dyDescent="0.2">
      <c r="B60" t="s">
        <v>57</v>
      </c>
      <c r="C60">
        <v>71.238330063758568</v>
      </c>
      <c r="D60">
        <v>0.92219138359520614</v>
      </c>
      <c r="E60">
        <v>16.134046113333991</v>
      </c>
      <c r="F60">
        <v>0.65354100949778637</v>
      </c>
      <c r="G60">
        <v>6.6241174308443744</v>
      </c>
      <c r="H60">
        <v>0.43290153532011505</v>
      </c>
      <c r="I60">
        <v>2.9020225246657052</v>
      </c>
      <c r="J60">
        <v>0.4460459376372603</v>
      </c>
      <c r="K60">
        <v>3.1014838673973579</v>
      </c>
      <c r="L60">
        <v>0.40897608329960411</v>
      </c>
    </row>
    <row r="61" spans="2:12" x14ac:dyDescent="0.2">
      <c r="B61" t="s">
        <v>58</v>
      </c>
      <c r="C61">
        <v>8.1942888408471291</v>
      </c>
      <c r="D61">
        <v>0.53840293053669408</v>
      </c>
      <c r="E61">
        <v>11.861076510842921</v>
      </c>
      <c r="F61">
        <v>0.49433416384946394</v>
      </c>
      <c r="G61">
        <v>26.49624701845428</v>
      </c>
      <c r="H61">
        <v>0.81539840200330249</v>
      </c>
      <c r="I61">
        <v>33.761762030034753</v>
      </c>
      <c r="J61">
        <v>0.80639934813749914</v>
      </c>
      <c r="K61">
        <v>19.686625599820928</v>
      </c>
      <c r="L61">
        <v>0.87439711618189275</v>
      </c>
    </row>
    <row r="62" spans="2:12" x14ac:dyDescent="0.2">
      <c r="B62" t="s">
        <v>59</v>
      </c>
      <c r="C62">
        <v>52.129994100451633</v>
      </c>
      <c r="D62">
        <v>0.92657061097098958</v>
      </c>
      <c r="E62">
        <v>25.685065925163411</v>
      </c>
      <c r="F62">
        <v>0.79641829912597117</v>
      </c>
      <c r="G62">
        <v>10.669358358649889</v>
      </c>
      <c r="H62">
        <v>0.48879169013166568</v>
      </c>
      <c r="I62">
        <v>9.2128569458713123</v>
      </c>
      <c r="J62">
        <v>0.60031292177895645</v>
      </c>
      <c r="K62">
        <v>2.302724669863756</v>
      </c>
      <c r="L62">
        <v>0.30685863119764228</v>
      </c>
    </row>
    <row r="63" spans="2:12" x14ac:dyDescent="0.2">
      <c r="B63" t="s">
        <v>60</v>
      </c>
      <c r="C63">
        <v>80.418717566348036</v>
      </c>
      <c r="D63">
        <v>1.0413754806886402</v>
      </c>
      <c r="E63">
        <v>8.8658459492445516</v>
      </c>
      <c r="F63">
        <v>0.62142267956446717</v>
      </c>
      <c r="G63">
        <v>3.7025928211975749</v>
      </c>
      <c r="H63">
        <v>0.36413846994896421</v>
      </c>
      <c r="I63">
        <v>2.917741813204259</v>
      </c>
      <c r="J63">
        <v>0.32680187375848813</v>
      </c>
      <c r="K63">
        <v>4.0951018500055918</v>
      </c>
      <c r="L63">
        <v>0.55953729236364158</v>
      </c>
    </row>
    <row r="64" spans="2:12" x14ac:dyDescent="0.2">
      <c r="B64" t="s">
        <v>61</v>
      </c>
      <c r="C64">
        <v>56.160693911544413</v>
      </c>
      <c r="D64">
        <v>1.0934250448410159</v>
      </c>
      <c r="E64">
        <v>14.108964720392541</v>
      </c>
      <c r="F64">
        <v>0.72776570923891493</v>
      </c>
      <c r="G64">
        <v>14.554882528656529</v>
      </c>
      <c r="H64">
        <v>0.63891806098649639</v>
      </c>
      <c r="I64">
        <v>11.57805404663384</v>
      </c>
      <c r="J64">
        <v>0.58072010770455407</v>
      </c>
      <c r="K64">
        <v>3.597404792772664</v>
      </c>
      <c r="L64">
        <v>0.29388209062612164</v>
      </c>
    </row>
    <row r="65" spans="2:12" x14ac:dyDescent="0.2">
      <c r="B65" t="s">
        <v>62</v>
      </c>
      <c r="C65">
        <v>44.325467151840883</v>
      </c>
      <c r="D65">
        <v>1.2947822980173511</v>
      </c>
      <c r="E65">
        <v>14.02203518253695</v>
      </c>
      <c r="F65">
        <v>0.67515660030498315</v>
      </c>
      <c r="G65">
        <v>16.77596063150396</v>
      </c>
      <c r="H65">
        <v>0.82062403465654754</v>
      </c>
      <c r="I65">
        <v>12.62585291390071</v>
      </c>
      <c r="J65">
        <v>0.89585830623905838</v>
      </c>
      <c r="K65">
        <v>12.250684120217519</v>
      </c>
      <c r="L65">
        <v>0.97643686791350848</v>
      </c>
    </row>
    <row r="66" spans="2:12" x14ac:dyDescent="0.2">
      <c r="B66" t="s">
        <v>63</v>
      </c>
      <c r="C66">
        <v>14.465082566831651</v>
      </c>
      <c r="D66">
        <v>0.87426497883905563</v>
      </c>
      <c r="E66">
        <v>16.44250241143752</v>
      </c>
      <c r="F66">
        <v>0.69989756619272059</v>
      </c>
      <c r="G66">
        <v>22.928363828970479</v>
      </c>
      <c r="H66">
        <v>0.81031561762267623</v>
      </c>
      <c r="I66">
        <v>22.39600048133229</v>
      </c>
      <c r="J66">
        <v>0.7778096813741151</v>
      </c>
      <c r="K66">
        <v>23.768050711428049</v>
      </c>
      <c r="L66">
        <v>0.93235899943204514</v>
      </c>
    </row>
    <row r="67" spans="2:12" x14ac:dyDescent="0.2">
      <c r="B67" t="s">
        <v>64</v>
      </c>
      <c r="C67">
        <v>13.159675243657169</v>
      </c>
      <c r="D67">
        <v>0.77070371896160739</v>
      </c>
      <c r="E67">
        <v>14.6931925185377</v>
      </c>
      <c r="F67">
        <v>0.79884656377503405</v>
      </c>
      <c r="G67">
        <v>27.317512955641689</v>
      </c>
      <c r="H67">
        <v>0.85940436796250508</v>
      </c>
      <c r="I67">
        <v>27.38105610694257</v>
      </c>
      <c r="J67">
        <v>0.88546048785396891</v>
      </c>
      <c r="K67">
        <v>17.44856317522088</v>
      </c>
      <c r="L67">
        <v>0.94838769309233784</v>
      </c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B2:AJ67"/>
  <sheetViews>
    <sheetView topLeftCell="M1" zoomScale="85" zoomScaleNormal="85" workbookViewId="0">
      <selection activeCell="AI6" sqref="AI6"/>
    </sheetView>
  </sheetViews>
  <sheetFormatPr defaultRowHeight="12.75" x14ac:dyDescent="0.2"/>
  <cols>
    <col min="5" max="30" width="3.140625" customWidth="1"/>
  </cols>
  <sheetData>
    <row r="2" spans="2:36" x14ac:dyDescent="0.2">
      <c r="E2" t="s">
        <v>72</v>
      </c>
      <c r="F2" t="s">
        <v>74</v>
      </c>
      <c r="G2" t="s">
        <v>72</v>
      </c>
      <c r="H2" t="s">
        <v>74</v>
      </c>
      <c r="I2" t="s">
        <v>72</v>
      </c>
      <c r="J2" t="s">
        <v>74</v>
      </c>
      <c r="K2" t="s">
        <v>72</v>
      </c>
      <c r="L2" t="s">
        <v>74</v>
      </c>
      <c r="M2" t="s">
        <v>72</v>
      </c>
      <c r="N2" t="s">
        <v>74</v>
      </c>
      <c r="O2" t="s">
        <v>78</v>
      </c>
      <c r="P2" t="s">
        <v>79</v>
      </c>
      <c r="Q2" t="s">
        <v>78</v>
      </c>
      <c r="R2" t="s">
        <v>79</v>
      </c>
      <c r="S2" t="s">
        <v>78</v>
      </c>
      <c r="T2" t="s">
        <v>79</v>
      </c>
      <c r="U2" t="s">
        <v>78</v>
      </c>
      <c r="V2" t="s">
        <v>79</v>
      </c>
      <c r="W2" t="s">
        <v>78</v>
      </c>
      <c r="X2" t="s">
        <v>79</v>
      </c>
      <c r="Y2" t="s">
        <v>80</v>
      </c>
      <c r="Z2" t="s">
        <v>207</v>
      </c>
      <c r="AA2" t="s">
        <v>80</v>
      </c>
      <c r="AB2" t="s">
        <v>207</v>
      </c>
      <c r="AC2" t="s">
        <v>80</v>
      </c>
      <c r="AD2" t="s">
        <v>207</v>
      </c>
      <c r="AE2" t="s">
        <v>80</v>
      </c>
      <c r="AF2" t="s">
        <v>207</v>
      </c>
      <c r="AG2" t="s">
        <v>80</v>
      </c>
      <c r="AH2" t="s">
        <v>207</v>
      </c>
    </row>
    <row r="3" spans="2:36" x14ac:dyDescent="0.2">
      <c r="D3" t="s">
        <v>224</v>
      </c>
      <c r="E3" t="s">
        <v>73</v>
      </c>
      <c r="F3" t="s">
        <v>73</v>
      </c>
      <c r="G3" t="s">
        <v>75</v>
      </c>
      <c r="H3" t="s">
        <v>75</v>
      </c>
      <c r="I3" t="s">
        <v>76</v>
      </c>
      <c r="J3" t="s">
        <v>76</v>
      </c>
      <c r="K3" t="s">
        <v>77</v>
      </c>
      <c r="L3" t="s">
        <v>77</v>
      </c>
      <c r="M3" t="s">
        <v>223</v>
      </c>
      <c r="N3" t="s">
        <v>223</v>
      </c>
      <c r="O3" t="s">
        <v>73</v>
      </c>
      <c r="P3" t="s">
        <v>73</v>
      </c>
      <c r="Q3" t="s">
        <v>75</v>
      </c>
      <c r="R3" t="s">
        <v>75</v>
      </c>
      <c r="S3" t="s">
        <v>76</v>
      </c>
      <c r="T3" t="s">
        <v>76</v>
      </c>
      <c r="U3" t="s">
        <v>77</v>
      </c>
      <c r="V3" t="s">
        <v>77</v>
      </c>
      <c r="W3" t="s">
        <v>223</v>
      </c>
      <c r="X3" t="s">
        <v>223</v>
      </c>
      <c r="Y3" t="s">
        <v>73</v>
      </c>
      <c r="Z3" t="s">
        <v>73</v>
      </c>
      <c r="AA3" t="s">
        <v>75</v>
      </c>
      <c r="AB3" t="s">
        <v>75</v>
      </c>
      <c r="AC3" t="s">
        <v>76</v>
      </c>
      <c r="AD3" t="s">
        <v>76</v>
      </c>
      <c r="AE3" t="s">
        <v>77</v>
      </c>
      <c r="AF3" t="s">
        <v>77</v>
      </c>
      <c r="AG3" t="s">
        <v>223</v>
      </c>
      <c r="AH3" t="s">
        <v>223</v>
      </c>
      <c r="AI3" t="s">
        <v>232</v>
      </c>
      <c r="AJ3" t="s">
        <v>238</v>
      </c>
    </row>
    <row r="4" spans="2:36" x14ac:dyDescent="0.2">
      <c r="B4" t="s">
        <v>32</v>
      </c>
      <c r="C4" t="str">
        <f>VLOOKUP(B4,xwalk!$A$1:$B$66,2,FALSE)</f>
        <v>Kazakhstan</v>
      </c>
      <c r="E4" s="2">
        <v>10.27339118989185</v>
      </c>
      <c r="F4" s="2">
        <v>0.88354530478708304</v>
      </c>
      <c r="G4" s="2">
        <v>0.40157507309813528</v>
      </c>
      <c r="H4" s="2">
        <v>0.1266366881836854</v>
      </c>
      <c r="I4" s="2">
        <v>0.87404483205125416</v>
      </c>
      <c r="J4" s="2">
        <v>0.28195202982986634</v>
      </c>
      <c r="K4" s="2">
        <v>17.7152290329343</v>
      </c>
      <c r="L4" s="2">
        <v>1.2518902914207495</v>
      </c>
      <c r="M4" s="2">
        <v>70.735759872024474</v>
      </c>
      <c r="N4" s="2">
        <v>1.2676230217290971</v>
      </c>
      <c r="O4" s="2">
        <v>14.838766558829329</v>
      </c>
      <c r="P4" s="2">
        <v>1.1583104482316484</v>
      </c>
      <c r="Q4" s="2">
        <v>0.35912923240447681</v>
      </c>
      <c r="R4" s="2">
        <v>0.15972499584482555</v>
      </c>
      <c r="S4" s="2">
        <v>0.47577468685546992</v>
      </c>
      <c r="T4" s="2">
        <v>0.18407006951875524</v>
      </c>
      <c r="U4" s="2">
        <v>13.43034185054657</v>
      </c>
      <c r="V4" s="2">
        <v>1.1456473294252598</v>
      </c>
      <c r="W4" s="2">
        <v>70.895987671364153</v>
      </c>
      <c r="X4" s="2">
        <v>1.3470602268712992</v>
      </c>
      <c r="Y4" s="2">
        <v>4.5653753689374792</v>
      </c>
      <c r="Z4" s="2">
        <v>1.5022906737137428E-4</v>
      </c>
      <c r="AA4" s="2">
        <v>-4.2445840693658476E-2</v>
      </c>
      <c r="AB4" s="2">
        <v>0.82322032426473624</v>
      </c>
      <c r="AC4" s="2">
        <v>-0.39827014519578424</v>
      </c>
      <c r="AD4" s="2">
        <v>0.20487005535668404</v>
      </c>
      <c r="AE4" s="2">
        <v>-4.2848871823877293</v>
      </c>
      <c r="AF4" s="1">
        <v>5.6576380793496982E-3</v>
      </c>
      <c r="AG4" s="2">
        <v>0.16022779933967968</v>
      </c>
      <c r="AH4" s="2">
        <v>0.92827973372286909</v>
      </c>
      <c r="AI4">
        <f>VLOOKUP(B4,'Corr-across country'!$B$2:$C$66,2,FALSE)</f>
        <v>431.79840850507571</v>
      </c>
      <c r="AJ4" t="str">
        <f>VLOOKUP(B4,cntPerformance!$A$2:$D$66,4,FALSE)</f>
        <v>Low</v>
      </c>
    </row>
    <row r="5" spans="2:36" x14ac:dyDescent="0.2">
      <c r="B5" t="s">
        <v>30</v>
      </c>
      <c r="C5" t="str">
        <f>VLOOKUP(B5,xwalk!$A$1:$B$66,2,FALSE)</f>
        <v>Jordan</v>
      </c>
      <c r="E5" s="2">
        <v>6.9365336816250611</v>
      </c>
      <c r="F5" s="2">
        <v>0.49637932053736317</v>
      </c>
      <c r="G5" s="2">
        <v>0.28136427500000361</v>
      </c>
      <c r="H5" s="2">
        <v>0.1465710075753017</v>
      </c>
      <c r="I5" s="2">
        <v>1.820937437187391</v>
      </c>
      <c r="J5" s="2">
        <v>0.33536340061101672</v>
      </c>
      <c r="K5" s="2">
        <v>16.080062594664</v>
      </c>
      <c r="L5" s="2">
        <v>1.0548096618582148</v>
      </c>
      <c r="M5" s="2">
        <v>74.881102011523552</v>
      </c>
      <c r="N5" s="2">
        <v>1.0775675563149814</v>
      </c>
      <c r="O5" s="2">
        <v>20.428179246601921</v>
      </c>
      <c r="P5" s="2">
        <v>1.2024437833128891</v>
      </c>
      <c r="Q5" s="2">
        <v>0.85995414149340332</v>
      </c>
      <c r="R5" s="2">
        <v>0.23021467161219764</v>
      </c>
      <c r="S5" s="2">
        <v>0.31065755175247672</v>
      </c>
      <c r="T5" s="2">
        <v>0.13895102407213936</v>
      </c>
      <c r="U5" s="2">
        <v>13.466343091376871</v>
      </c>
      <c r="V5" s="2">
        <v>1.0723088312037221</v>
      </c>
      <c r="W5" s="2">
        <v>64.934865968775327</v>
      </c>
      <c r="X5" s="2">
        <v>1.4046424008592171</v>
      </c>
      <c r="Y5" s="2">
        <v>13.49164556497686</v>
      </c>
      <c r="Z5" s="2">
        <v>8.6922015561719166E-27</v>
      </c>
      <c r="AA5" s="2">
        <v>0.57858986649339972</v>
      </c>
      <c r="AB5" s="2">
        <v>2.4135737043824237E-2</v>
      </c>
      <c r="AC5" s="2">
        <v>-1.5102798854349142</v>
      </c>
      <c r="AD5" s="2">
        <v>2.7287904204548022E-5</v>
      </c>
      <c r="AE5" s="2">
        <v>-2.613719503287129</v>
      </c>
      <c r="AF5" s="1">
        <v>6.8765554640640866E-2</v>
      </c>
      <c r="AG5" s="2">
        <v>-9.9462360427482253</v>
      </c>
      <c r="AH5" s="2">
        <v>2.5767499912031918E-8</v>
      </c>
      <c r="AI5">
        <f>VLOOKUP(B5,'Corr-across country'!$B$2:$C$66,2,FALSE)</f>
        <v>385.59555639555833</v>
      </c>
      <c r="AJ5" t="str">
        <f>VLOOKUP(B5,cntPerformance!$A$2:$D$66,4,FALSE)</f>
        <v>Low</v>
      </c>
    </row>
    <row r="6" spans="2:36" x14ac:dyDescent="0.2">
      <c r="B6" t="s">
        <v>25</v>
      </c>
      <c r="C6" t="str">
        <f>VLOOKUP(B6,xwalk!$A$1:$B$66,2,FALSE)</f>
        <v>Indonesia</v>
      </c>
      <c r="E6" s="2">
        <v>12.59649528511652</v>
      </c>
      <c r="F6" s="2">
        <v>0.99197231481067349</v>
      </c>
      <c r="G6" s="2">
        <v>0.54446535729832046</v>
      </c>
      <c r="H6" s="2">
        <v>0.25148068477434521</v>
      </c>
      <c r="I6" s="2">
        <v>1.270264667677639</v>
      </c>
      <c r="J6" s="2">
        <v>0.40408143581728884</v>
      </c>
      <c r="K6" s="2">
        <v>17.313193789969478</v>
      </c>
      <c r="L6" s="2">
        <v>1.140715654489594</v>
      </c>
      <c r="M6" s="2">
        <v>68.275580899938035</v>
      </c>
      <c r="N6" s="2">
        <v>1.3459208708316777</v>
      </c>
      <c r="O6" s="2">
        <v>18.005843105251639</v>
      </c>
      <c r="P6" s="2">
        <v>1.0794108591420868</v>
      </c>
      <c r="Q6" s="2">
        <v>0.61551903331587166</v>
      </c>
      <c r="R6" s="2">
        <v>0.18641082123125627</v>
      </c>
      <c r="S6" s="2">
        <v>0.65810871716042085</v>
      </c>
      <c r="T6" s="2">
        <v>0.20705125945813013</v>
      </c>
      <c r="U6" s="2">
        <v>14.729563415080721</v>
      </c>
      <c r="V6" s="2">
        <v>0.84935607696075988</v>
      </c>
      <c r="W6" s="2">
        <v>65.990965729191359</v>
      </c>
      <c r="X6" s="2">
        <v>1.2187380257121767</v>
      </c>
      <c r="Y6" s="2">
        <v>5.4093478201351193</v>
      </c>
      <c r="Z6" s="2">
        <v>9.2830658486158572E-6</v>
      </c>
      <c r="AA6" s="2">
        <v>7.1053676017551193E-2</v>
      </c>
      <c r="AB6" s="2">
        <v>0.82554374985048495</v>
      </c>
      <c r="AC6" s="2">
        <v>-0.61215595051721816</v>
      </c>
      <c r="AD6" s="2">
        <v>0.15508132930594387</v>
      </c>
      <c r="AE6" s="2">
        <v>-2.5836303748887577</v>
      </c>
      <c r="AF6" s="1">
        <v>3.5464183536666707E-2</v>
      </c>
      <c r="AG6" s="2">
        <v>-2.284615170746676</v>
      </c>
      <c r="AH6" s="2">
        <v>0.17193729803926233</v>
      </c>
      <c r="AI6">
        <f>VLOOKUP(B6,'Corr-across country'!$B$2:$C$66,2,FALSE)</f>
        <v>375.11445168174816</v>
      </c>
      <c r="AJ6" t="str">
        <f>VLOOKUP(B6,cntPerformance!$A$2:$D$66,4,FALSE)</f>
        <v>Low</v>
      </c>
    </row>
    <row r="7" spans="2:36" x14ac:dyDescent="0.2">
      <c r="B7" t="s">
        <v>45</v>
      </c>
      <c r="C7" t="str">
        <f>VLOOKUP(B7,xwalk!$A$1:$B$66,2,FALSE)</f>
        <v>Peru</v>
      </c>
      <c r="E7" s="2">
        <v>12.679913255361649</v>
      </c>
      <c r="F7" s="2">
        <v>0.97313095265551897</v>
      </c>
      <c r="G7" s="2">
        <v>0.6664141871056144</v>
      </c>
      <c r="H7" s="2">
        <v>0.19358482083810324</v>
      </c>
      <c r="I7" s="2">
        <v>1.7601500135713539</v>
      </c>
      <c r="J7" s="2">
        <v>0.32502015649159177</v>
      </c>
      <c r="K7" s="2">
        <v>14.61155254370469</v>
      </c>
      <c r="L7" s="2">
        <v>0.82396256422846448</v>
      </c>
      <c r="M7" s="2">
        <v>70.281970000256706</v>
      </c>
      <c r="N7" s="2">
        <v>1.074851064326557</v>
      </c>
      <c r="O7" s="2">
        <v>16.831694375995731</v>
      </c>
      <c r="P7" s="2">
        <v>1.0238322465351952</v>
      </c>
      <c r="Q7" s="2">
        <v>1.162595652926407</v>
      </c>
      <c r="R7" s="2">
        <v>0.33354054776049713</v>
      </c>
      <c r="S7" s="2">
        <v>1.160031029362991</v>
      </c>
      <c r="T7" s="2">
        <v>0.30178532246667344</v>
      </c>
      <c r="U7" s="2">
        <v>12.45065594452417</v>
      </c>
      <c r="V7" s="2">
        <v>0.96091027650525873</v>
      </c>
      <c r="W7" s="2">
        <v>68.395022997190708</v>
      </c>
      <c r="X7" s="2">
        <v>1.1750320999871258</v>
      </c>
      <c r="Y7" s="2">
        <v>4.151781120634082</v>
      </c>
      <c r="Z7" s="2">
        <v>1.0834103803219353E-3</v>
      </c>
      <c r="AA7" s="2">
        <v>0.49618146582079259</v>
      </c>
      <c r="AB7" s="2">
        <v>0.2018291856237352</v>
      </c>
      <c r="AC7" s="2">
        <v>-0.60011898420836296</v>
      </c>
      <c r="AD7" s="2">
        <v>0.15179882324244087</v>
      </c>
      <c r="AE7" s="2">
        <v>-2.1608965991805196</v>
      </c>
      <c r="AF7" s="1">
        <v>7.4073037532757333E-2</v>
      </c>
      <c r="AG7" s="2">
        <v>-1.8869470030659983</v>
      </c>
      <c r="AH7" s="2">
        <v>0.26555330516859099</v>
      </c>
      <c r="AI7">
        <f>VLOOKUP(B7,'Corr-across country'!$B$2:$C$66,2,FALSE)</f>
        <v>368.10254712735599</v>
      </c>
      <c r="AJ7" t="str">
        <f>VLOOKUP(B7,cntPerformance!$A$2:$D$66,4,FALSE)</f>
        <v>Low</v>
      </c>
    </row>
    <row r="8" spans="2:36" x14ac:dyDescent="0.2">
      <c r="B8" t="s">
        <v>59</v>
      </c>
      <c r="C8" t="str">
        <f>VLOOKUP(B8,xwalk!$A$1:$B$66,2,FALSE)</f>
        <v>Thailand</v>
      </c>
      <c r="E8" s="2">
        <v>10.216110949069771</v>
      </c>
      <c r="F8" s="2">
        <v>0.73991335927559199</v>
      </c>
      <c r="G8" s="2">
        <v>0.47120566305876471</v>
      </c>
      <c r="H8" s="2">
        <v>0.1427828280711777</v>
      </c>
      <c r="I8" s="2">
        <v>3.11490942103682</v>
      </c>
      <c r="J8" s="2">
        <v>0.57349319905937257</v>
      </c>
      <c r="K8" s="2">
        <v>13.916664833997659</v>
      </c>
      <c r="L8" s="2">
        <v>0.67048828182028997</v>
      </c>
      <c r="M8" s="2">
        <v>72.281109132836988</v>
      </c>
      <c r="N8" s="2">
        <v>0.87402505118248164</v>
      </c>
      <c r="O8" s="2">
        <v>17.809842311047451</v>
      </c>
      <c r="P8" s="2">
        <v>1.1007567942019298</v>
      </c>
      <c r="Q8" s="2">
        <v>0.73014057783218123</v>
      </c>
      <c r="R8" s="2">
        <v>0.22121851751446192</v>
      </c>
      <c r="S8" s="2">
        <v>1.478260058995881</v>
      </c>
      <c r="T8" s="2">
        <v>0.31757313757136058</v>
      </c>
      <c r="U8" s="2">
        <v>12.23139861952296</v>
      </c>
      <c r="V8" s="2">
        <v>0.98704372073772551</v>
      </c>
      <c r="W8" s="2">
        <v>67.750358432601516</v>
      </c>
      <c r="X8" s="2">
        <v>1.1406133346727834</v>
      </c>
      <c r="Y8" s="2">
        <v>7.5937313619776798</v>
      </c>
      <c r="Z8" s="2">
        <v>1.2292853366425679E-11</v>
      </c>
      <c r="AA8" s="2">
        <v>0.25893491477341651</v>
      </c>
      <c r="AB8" s="2">
        <v>0.32950647805390371</v>
      </c>
      <c r="AC8" s="2">
        <v>-1.636649362040939</v>
      </c>
      <c r="AD8" s="2">
        <v>2.1694840538286227E-3</v>
      </c>
      <c r="AE8" s="2">
        <v>-1.6852662144746997</v>
      </c>
      <c r="AF8" s="1">
        <v>0.17091467924737375</v>
      </c>
      <c r="AG8" s="2">
        <v>-4.5307507002354726</v>
      </c>
      <c r="AH8" s="2">
        <v>1.3901694874326432E-3</v>
      </c>
      <c r="AI8">
        <f>VLOOKUP(B8,'Corr-across country'!$B$2:$C$66,2,FALSE)</f>
        <v>426.73749129301018</v>
      </c>
      <c r="AJ8" t="str">
        <f>VLOOKUP(B8,cntPerformance!$A$2:$D$66,4,FALSE)</f>
        <v>Low</v>
      </c>
    </row>
    <row r="9" spans="2:36" x14ac:dyDescent="0.2">
      <c r="B9" t="s">
        <v>11</v>
      </c>
      <c r="C9" t="str">
        <f>VLOOKUP(B9,xwalk!$A$1:$B$66,2,FALSE)</f>
        <v>Colombia</v>
      </c>
      <c r="E9" s="2">
        <v>10.80579652126541</v>
      </c>
      <c r="F9" s="2">
        <v>0.79413866516910492</v>
      </c>
      <c r="G9" s="2">
        <v>1.047873846529993</v>
      </c>
      <c r="H9" s="2">
        <v>0.28244349744837483</v>
      </c>
      <c r="I9" s="2">
        <v>2.215407926462607</v>
      </c>
      <c r="J9" s="2">
        <v>0.34114589906938997</v>
      </c>
      <c r="K9" s="2">
        <v>14.28975247887897</v>
      </c>
      <c r="L9" s="2">
        <v>1.0291821640802981</v>
      </c>
      <c r="M9" s="2">
        <v>71.641169226863028</v>
      </c>
      <c r="N9" s="2">
        <v>1.1560982605250421</v>
      </c>
      <c r="O9" s="2">
        <v>13.203677250642951</v>
      </c>
      <c r="P9" s="2">
        <v>0.95160410508169058</v>
      </c>
      <c r="Q9" s="2">
        <v>1.5719706797033191</v>
      </c>
      <c r="R9" s="2">
        <v>0.44720803612863402</v>
      </c>
      <c r="S9" s="2">
        <v>2.667047371179371</v>
      </c>
      <c r="T9" s="2">
        <v>0.44631867491635141</v>
      </c>
      <c r="U9" s="2">
        <v>12.69312480131679</v>
      </c>
      <c r="V9" s="2">
        <v>0.9249341014910667</v>
      </c>
      <c r="W9" s="2">
        <v>69.86417989715757</v>
      </c>
      <c r="X9" s="2">
        <v>1.2939421356990619</v>
      </c>
      <c r="Y9" s="2">
        <v>2.3978807293775404</v>
      </c>
      <c r="Z9" s="2">
        <v>6.039858121461128E-2</v>
      </c>
      <c r="AA9" s="2">
        <v>0.524096833173326</v>
      </c>
      <c r="AB9" s="2">
        <v>0.33238663370861726</v>
      </c>
      <c r="AC9" s="2">
        <v>0.45163944471676398</v>
      </c>
      <c r="AD9" s="2">
        <v>0.34207231579406622</v>
      </c>
      <c r="AE9" s="2">
        <v>-1.5966276775621804</v>
      </c>
      <c r="AF9" s="1">
        <v>0.16742678254318452</v>
      </c>
      <c r="AG9" s="2">
        <v>-1.776989329705458</v>
      </c>
      <c r="AH9" s="2">
        <v>0.26435326927650771</v>
      </c>
      <c r="AI9">
        <f>VLOOKUP(B9,'Corr-across country'!$B$2:$C$66,2,FALSE)</f>
        <v>376.48860107281826</v>
      </c>
      <c r="AJ9" t="str">
        <f>VLOOKUP(B9,cntPerformance!$A$2:$D$66,4,FALSE)</f>
        <v>Low</v>
      </c>
    </row>
    <row r="10" spans="2:36" x14ac:dyDescent="0.2">
      <c r="B10" t="s">
        <v>39</v>
      </c>
      <c r="C10" t="str">
        <f>VLOOKUP(B10,xwalk!$A$1:$B$66,2,FALSE)</f>
        <v>Mexico</v>
      </c>
      <c r="E10" s="2">
        <v>13.628882353599581</v>
      </c>
      <c r="F10" s="2">
        <v>0.45405391673309675</v>
      </c>
      <c r="G10" s="2">
        <v>0.57988650626558624</v>
      </c>
      <c r="H10" s="2">
        <v>0.11722908435802351</v>
      </c>
      <c r="I10" s="2">
        <v>1.141796907840126</v>
      </c>
      <c r="J10" s="2">
        <v>0.12033923289735136</v>
      </c>
      <c r="K10" s="2">
        <v>15.9823589146883</v>
      </c>
      <c r="L10" s="2">
        <v>0.55154271302850211</v>
      </c>
      <c r="M10" s="2">
        <v>68.667075317606418</v>
      </c>
      <c r="N10" s="2">
        <v>0.65787191893139119</v>
      </c>
      <c r="O10" s="2">
        <v>14.958514663352471</v>
      </c>
      <c r="P10" s="2">
        <v>0.53530819767936644</v>
      </c>
      <c r="Q10" s="2">
        <v>0.61570268594385702</v>
      </c>
      <c r="R10" s="2">
        <v>0.10328145112635481</v>
      </c>
      <c r="S10" s="2">
        <v>0.7090755559096682</v>
      </c>
      <c r="T10" s="2">
        <v>0.11059568404309854</v>
      </c>
      <c r="U10" s="2">
        <v>14.49492979642211</v>
      </c>
      <c r="V10" s="2">
        <v>0.54526424247802663</v>
      </c>
      <c r="W10" s="2">
        <v>69.221777298371904</v>
      </c>
      <c r="X10" s="2">
        <v>0.62746423166241672</v>
      </c>
      <c r="Y10" s="2">
        <v>1.3296323097528902</v>
      </c>
      <c r="Z10" s="2">
        <v>8.425042880321032E-2</v>
      </c>
      <c r="AA10" s="2">
        <v>3.5816179678270776E-2</v>
      </c>
      <c r="AB10" s="2">
        <v>0.79975252963190191</v>
      </c>
      <c r="AC10" s="2">
        <v>-0.4327213519304578</v>
      </c>
      <c r="AD10" s="2">
        <v>1.2513224096966584E-2</v>
      </c>
      <c r="AE10" s="2">
        <v>-1.4874291182661903</v>
      </c>
      <c r="AF10" s="1">
        <v>3.772242505009251E-2</v>
      </c>
      <c r="AG10" s="2">
        <v>0.55470198076548627</v>
      </c>
      <c r="AH10" s="2">
        <v>0.5387494938488423</v>
      </c>
      <c r="AI10">
        <f>VLOOKUP(B10,'Corr-across country'!$B$2:$C$66,2,FALSE)</f>
        <v>413.28146666769976</v>
      </c>
      <c r="AJ10" t="str">
        <f>VLOOKUP(B10,cntPerformance!$A$2:$D$66,4,FALSE)</f>
        <v>Low</v>
      </c>
    </row>
    <row r="11" spans="2:36" x14ac:dyDescent="0.2">
      <c r="B11" t="s">
        <v>51</v>
      </c>
      <c r="C11" t="str">
        <f>VLOOKUP(B11,xwalk!$A$1:$B$66,2,FALSE)</f>
        <v>Romania</v>
      </c>
      <c r="E11" s="2">
        <v>9.78434091395129</v>
      </c>
      <c r="F11" s="2">
        <v>0.987649011810244</v>
      </c>
      <c r="G11" s="2">
        <v>0.79670780102325167</v>
      </c>
      <c r="H11" s="2">
        <v>0.26653154474338125</v>
      </c>
      <c r="I11" s="2">
        <v>2.844803894736847</v>
      </c>
      <c r="J11" s="2">
        <v>0.46645475657704394</v>
      </c>
      <c r="K11" s="2">
        <v>11.054621014180389</v>
      </c>
      <c r="L11" s="2">
        <v>0.80221847273263847</v>
      </c>
      <c r="M11" s="2">
        <v>75.519526376108217</v>
      </c>
      <c r="N11" s="2">
        <v>0.99440296754420554</v>
      </c>
      <c r="O11" s="2">
        <v>13.365290871408099</v>
      </c>
      <c r="P11" s="2">
        <v>1.0731910832511466</v>
      </c>
      <c r="Q11" s="2">
        <v>1.4463853887753411</v>
      </c>
      <c r="R11" s="2">
        <v>0.33672496022293891</v>
      </c>
      <c r="S11" s="2">
        <v>1.8518543436557511</v>
      </c>
      <c r="T11" s="2">
        <v>0.38096425641095377</v>
      </c>
      <c r="U11" s="2">
        <v>9.7697144880574012</v>
      </c>
      <c r="V11" s="2">
        <v>0.73854890041625654</v>
      </c>
      <c r="W11" s="2">
        <v>73.56675490810342</v>
      </c>
      <c r="X11" s="2">
        <v>1.1463740333555339</v>
      </c>
      <c r="Y11" s="2">
        <v>3.5809499574568093</v>
      </c>
      <c r="Z11" s="2">
        <v>5.0939251691323609E-3</v>
      </c>
      <c r="AA11" s="2">
        <v>0.64967758775208939</v>
      </c>
      <c r="AB11" s="2">
        <v>8.6466064771543658E-2</v>
      </c>
      <c r="AC11" s="2">
        <v>-0.99294955108109595</v>
      </c>
      <c r="AD11" s="2">
        <v>4.4308475347798526E-2</v>
      </c>
      <c r="AE11" s="2">
        <v>-1.2849065261229882</v>
      </c>
      <c r="AF11" s="1">
        <v>0.23465748698160335</v>
      </c>
      <c r="AG11" s="2">
        <v>-1.9527714680047978</v>
      </c>
      <c r="AH11" s="2">
        <v>0.14236224956528679</v>
      </c>
      <c r="AI11">
        <f>VLOOKUP(B11,'Corr-across country'!$B$2:$C$66,2,FALSE)</f>
        <v>444.55424278765287</v>
      </c>
      <c r="AJ11" t="str">
        <f>VLOOKUP(B11,cntPerformance!$A$2:$D$66,4,FALSE)</f>
        <v>Low</v>
      </c>
    </row>
    <row r="12" spans="2:36" x14ac:dyDescent="0.2">
      <c r="B12" t="s">
        <v>61</v>
      </c>
      <c r="C12" t="str">
        <f>VLOOKUP(B12,xwalk!$A$1:$B$66,2,FALSE)</f>
        <v>Turkey</v>
      </c>
      <c r="E12" s="2">
        <v>7.3549885772384034</v>
      </c>
      <c r="F12" s="2">
        <v>0.83584966533063487</v>
      </c>
      <c r="G12" s="2">
        <v>1.293984283169848</v>
      </c>
      <c r="H12" s="2">
        <v>0.25926427456840218</v>
      </c>
      <c r="I12" s="2">
        <v>4.8068306040828501</v>
      </c>
      <c r="J12" s="2">
        <v>0.65123088586580236</v>
      </c>
      <c r="K12" s="2">
        <v>10.66581602709851</v>
      </c>
      <c r="L12" s="2">
        <v>0.91097055956618855</v>
      </c>
      <c r="M12" s="2">
        <v>75.878380508410388</v>
      </c>
      <c r="N12" s="2">
        <v>1.121029061156656</v>
      </c>
      <c r="O12" s="2">
        <v>9.7303197933616978</v>
      </c>
      <c r="P12" s="2">
        <v>0.59243271382010121</v>
      </c>
      <c r="Q12" s="2">
        <v>3.3923516075365172</v>
      </c>
      <c r="R12" s="2">
        <v>0.48507753222862732</v>
      </c>
      <c r="S12" s="2">
        <v>3.1143833932896889</v>
      </c>
      <c r="T12" s="2">
        <v>0.56338485683001127</v>
      </c>
      <c r="U12" s="2">
        <v>9.742251868381393</v>
      </c>
      <c r="V12" s="2">
        <v>0.90708138271618155</v>
      </c>
      <c r="W12" s="2">
        <v>74.020693337430714</v>
      </c>
      <c r="X12" s="2">
        <v>1.0291242089302537</v>
      </c>
      <c r="Y12" s="2">
        <v>2.3753312161232945</v>
      </c>
      <c r="Z12" s="2">
        <v>1.9523953429503339E-2</v>
      </c>
      <c r="AA12" s="2">
        <v>2.0983673243666692</v>
      </c>
      <c r="AB12" s="2">
        <v>6.159035879937095E-4</v>
      </c>
      <c r="AC12" s="2">
        <v>-1.6924472107931612</v>
      </c>
      <c r="AD12" s="2">
        <v>1.3213827170616114E-2</v>
      </c>
      <c r="AE12" s="2">
        <v>-0.92356415871711661</v>
      </c>
      <c r="AF12" s="1">
        <v>0.45299152955001143</v>
      </c>
      <c r="AG12" s="2">
        <v>-1.8576871709796734</v>
      </c>
      <c r="AH12" s="2">
        <v>0.17809413221916323</v>
      </c>
      <c r="AI12">
        <f>VLOOKUP(B12,'Corr-across country'!$B$2:$C$66,2,FALSE)</f>
        <v>447.98441497895749</v>
      </c>
      <c r="AJ12" t="str">
        <f>VLOOKUP(B12,cntPerformance!$A$2:$D$66,4,FALSE)</f>
        <v>Low</v>
      </c>
    </row>
    <row r="13" spans="2:36" x14ac:dyDescent="0.2">
      <c r="B13" t="s">
        <v>41</v>
      </c>
      <c r="C13" t="str">
        <f>VLOOKUP(B13,xwalk!$A$1:$B$66,2,FALSE)</f>
        <v>Malaysia</v>
      </c>
      <c r="E13" s="2">
        <v>12.849014646260461</v>
      </c>
      <c r="F13" s="2">
        <v>0.95421846675300026</v>
      </c>
      <c r="G13" s="2">
        <v>0.45429184617327328</v>
      </c>
      <c r="H13" s="2">
        <v>0.15804733550219541</v>
      </c>
      <c r="I13" s="2">
        <v>1.15684358722009</v>
      </c>
      <c r="J13" s="2">
        <v>0.28041737437597003</v>
      </c>
      <c r="K13" s="2">
        <v>16.073961173911361</v>
      </c>
      <c r="L13" s="2">
        <v>0.94733777851263912</v>
      </c>
      <c r="M13" s="2">
        <v>69.465888746434828</v>
      </c>
      <c r="N13" s="2">
        <v>1.3818630979875171</v>
      </c>
      <c r="O13" s="2">
        <v>16.867379575592452</v>
      </c>
      <c r="P13" s="2">
        <v>0.91071933484634815</v>
      </c>
      <c r="Q13" s="2">
        <v>0.37085447167181113</v>
      </c>
      <c r="R13" s="2">
        <v>0.14907516855486244</v>
      </c>
      <c r="S13" s="2">
        <v>0.46885940236449802</v>
      </c>
      <c r="T13" s="2">
        <v>0.17119173502769339</v>
      </c>
      <c r="U13" s="2">
        <v>15.530606093959671</v>
      </c>
      <c r="V13" s="2">
        <v>0.8748292487649203</v>
      </c>
      <c r="W13" s="2">
        <v>66.762300456411566</v>
      </c>
      <c r="X13" s="2">
        <v>1.0886286160382936</v>
      </c>
      <c r="Y13" s="2">
        <v>4.018364929331991</v>
      </c>
      <c r="Z13" s="2">
        <v>1.267708724714979E-3</v>
      </c>
      <c r="AA13" s="2">
        <v>-8.3437374501462158E-2</v>
      </c>
      <c r="AB13" s="2">
        <v>0.74866189379057202</v>
      </c>
      <c r="AC13" s="2">
        <v>-0.68798418485559187</v>
      </c>
      <c r="AD13" s="2">
        <v>4.0424667452781254E-2</v>
      </c>
      <c r="AE13" s="2">
        <v>-0.54335507995168975</v>
      </c>
      <c r="AF13" s="1">
        <v>0.67327608045550158</v>
      </c>
      <c r="AG13" s="2">
        <v>-2.7035882900232622</v>
      </c>
      <c r="AH13" s="2">
        <v>0.14008642004400765</v>
      </c>
      <c r="AI13">
        <f>VLOOKUP(B13,'Corr-across country'!$B$2:$C$66,2,FALSE)</f>
        <v>420.5129676190478</v>
      </c>
      <c r="AJ13" t="str">
        <f>VLOOKUP(B13,cntPerformance!$A$2:$D$66,4,FALSE)</f>
        <v>Low</v>
      </c>
    </row>
    <row r="14" spans="2:36" x14ac:dyDescent="0.2">
      <c r="B14" t="s">
        <v>0</v>
      </c>
      <c r="C14" t="str">
        <f>VLOOKUP(B14,xwalk!$A$1:$B$66,2,FALSE)</f>
        <v>Albania</v>
      </c>
      <c r="E14" s="2">
        <v>11.24375385823601</v>
      </c>
      <c r="F14" s="2">
        <v>1.0164382692491909</v>
      </c>
      <c r="G14" s="2">
        <v>0.71088828279662353</v>
      </c>
      <c r="H14" s="2">
        <v>0.21883685858627769</v>
      </c>
      <c r="I14" s="2">
        <v>2.4714826519478059</v>
      </c>
      <c r="J14" s="2">
        <v>0.44362267743376355</v>
      </c>
      <c r="K14" s="2">
        <v>13.143484314010029</v>
      </c>
      <c r="L14" s="2">
        <v>1.0887758331457456</v>
      </c>
      <c r="M14" s="2">
        <v>72.43039089300953</v>
      </c>
      <c r="N14" s="2">
        <v>1.5699531751150215</v>
      </c>
      <c r="O14" s="2">
        <v>11.557539650188261</v>
      </c>
      <c r="P14" s="2">
        <v>0.97283496091752863</v>
      </c>
      <c r="Q14" s="2">
        <v>1.5551709441201249</v>
      </c>
      <c r="R14" s="2">
        <v>0.31414366165364033</v>
      </c>
      <c r="S14" s="2">
        <v>3.1709370433131321</v>
      </c>
      <c r="T14" s="2">
        <v>0.52716257479072459</v>
      </c>
      <c r="U14" s="2">
        <v>12.774432499909731</v>
      </c>
      <c r="V14" s="2">
        <v>1.1224559810252224</v>
      </c>
      <c r="W14" s="2">
        <v>70.941919862468765</v>
      </c>
      <c r="X14" s="2">
        <v>1.4222433681968025</v>
      </c>
      <c r="Y14" s="2">
        <v>0.31378579195225065</v>
      </c>
      <c r="Z14" s="2">
        <v>0.81453396399327027</v>
      </c>
      <c r="AA14" s="2">
        <v>0.84428266132350138</v>
      </c>
      <c r="AB14" s="2">
        <v>2.0828459538627206E-2</v>
      </c>
      <c r="AC14" s="2">
        <v>0.69945439136532617</v>
      </c>
      <c r="AD14" s="2">
        <v>0.30374905677198211</v>
      </c>
      <c r="AE14" s="2">
        <v>-0.36905181410029897</v>
      </c>
      <c r="AF14" s="1">
        <v>0.78644198354097583</v>
      </c>
      <c r="AG14" s="2">
        <v>-1.4884710305407651</v>
      </c>
      <c r="AH14" s="2">
        <v>0.45768150716289957</v>
      </c>
      <c r="AI14">
        <f>VLOOKUP(B14,'Corr-across country'!$B$2:$C$66,2,FALSE)</f>
        <v>394.32933335631412</v>
      </c>
      <c r="AJ14" t="str">
        <f>VLOOKUP(B14,cntPerformance!$A$2:$D$66,4,FALSE)</f>
        <v>Low</v>
      </c>
    </row>
    <row r="15" spans="2:36" x14ac:dyDescent="0.2">
      <c r="B15" t="s">
        <v>1</v>
      </c>
      <c r="C15" t="str">
        <f>VLOOKUP(B15,xwalk!$A$1:$B$66,2,FALSE)</f>
        <v>United Arab Emirates</v>
      </c>
      <c r="E15" s="2">
        <v>8.5327401704660346</v>
      </c>
      <c r="F15" s="2">
        <v>0.60118876741207816</v>
      </c>
      <c r="G15" s="2">
        <v>0.97942233630472808</v>
      </c>
      <c r="H15" s="2">
        <v>0.20942765230006374</v>
      </c>
      <c r="I15" s="2">
        <v>2.5699880684916878</v>
      </c>
      <c r="J15" s="2">
        <v>0.3304509078727354</v>
      </c>
      <c r="K15" s="2">
        <v>13.240762201875119</v>
      </c>
      <c r="L15" s="2">
        <v>0.68985886815681974</v>
      </c>
      <c r="M15" s="2">
        <v>74.67708722286244</v>
      </c>
      <c r="N15" s="2">
        <v>0.68822359307215719</v>
      </c>
      <c r="O15" s="2">
        <v>16.74850512477083</v>
      </c>
      <c r="P15" s="2">
        <v>0.89070752452175117</v>
      </c>
      <c r="Q15" s="2">
        <v>1.7498295904662711</v>
      </c>
      <c r="R15" s="2">
        <v>0.2863582157313268</v>
      </c>
      <c r="S15" s="2">
        <v>0.87657252130762342</v>
      </c>
      <c r="T15" s="2">
        <v>0.22052295585953091</v>
      </c>
      <c r="U15" s="2">
        <v>12.93337141795452</v>
      </c>
      <c r="V15" s="2">
        <v>0.70832928135513951</v>
      </c>
      <c r="W15" s="2">
        <v>67.691721345500753</v>
      </c>
      <c r="X15" s="2">
        <v>0.96672480218068202</v>
      </c>
      <c r="Y15" s="2">
        <v>8.2157649543047953</v>
      </c>
      <c r="Z15" s="2">
        <v>6.2235029483901643E-14</v>
      </c>
      <c r="AA15" s="2">
        <v>0.77040725416154299</v>
      </c>
      <c r="AB15" s="2">
        <v>2.7387107970299692E-2</v>
      </c>
      <c r="AC15" s="2">
        <v>-1.6934155471840644</v>
      </c>
      <c r="AD15" s="2">
        <v>2.9730802040006381E-5</v>
      </c>
      <c r="AE15" s="2">
        <v>-0.30739078392059938</v>
      </c>
      <c r="AF15" s="1">
        <v>0.75765297810733223</v>
      </c>
      <c r="AG15" s="2">
        <v>-6.9853658773616871</v>
      </c>
      <c r="AH15" s="2">
        <v>3.1388138354299979E-8</v>
      </c>
      <c r="AI15">
        <f>VLOOKUP(B15,'Corr-across country'!$B$2:$C$66,2,FALSE)</f>
        <v>434.00716465781574</v>
      </c>
      <c r="AJ15" t="str">
        <f>VLOOKUP(B15,cntPerformance!$A$2:$D$66,4,FALSE)</f>
        <v>Low</v>
      </c>
    </row>
    <row r="16" spans="2:36" x14ac:dyDescent="0.2">
      <c r="B16" t="s">
        <v>10</v>
      </c>
      <c r="C16" t="str">
        <f>VLOOKUP(B16,xwalk!$A$1:$B$66,2,FALSE)</f>
        <v>Chile</v>
      </c>
      <c r="E16" s="2">
        <v>10.98570264831395</v>
      </c>
      <c r="F16" s="2">
        <v>0.94137511277442287</v>
      </c>
      <c r="G16" s="2">
        <v>1.2534080977572071</v>
      </c>
      <c r="H16" s="2">
        <v>0.2198667745467745</v>
      </c>
      <c r="I16" s="2">
        <v>2.559860093190879</v>
      </c>
      <c r="J16" s="2">
        <v>0.35491553598702513</v>
      </c>
      <c r="K16" s="2">
        <v>11.781501258707239</v>
      </c>
      <c r="L16" s="2">
        <v>0.76626384369167633</v>
      </c>
      <c r="M16" s="2">
        <v>73.419527902030723</v>
      </c>
      <c r="N16" s="2">
        <v>1.0313017168964109</v>
      </c>
      <c r="O16" s="2">
        <v>11.69594011969823</v>
      </c>
      <c r="P16" s="2">
        <v>0.90427485570020616</v>
      </c>
      <c r="Q16" s="2">
        <v>1.770831342867381</v>
      </c>
      <c r="R16" s="2">
        <v>0.33936388906371678</v>
      </c>
      <c r="S16" s="2">
        <v>3.2349031454572068</v>
      </c>
      <c r="T16" s="2">
        <v>0.51328764985825159</v>
      </c>
      <c r="U16" s="2">
        <v>12.040751022005701</v>
      </c>
      <c r="V16" s="2">
        <v>0.82427725436464427</v>
      </c>
      <c r="W16" s="2">
        <v>71.257574369971479</v>
      </c>
      <c r="X16" s="2">
        <v>1.2599159073015389</v>
      </c>
      <c r="Y16" s="2">
        <v>0.71023747138428028</v>
      </c>
      <c r="Z16" s="2">
        <v>0.56344662684033175</v>
      </c>
      <c r="AA16" s="2">
        <v>0.5174232451101739</v>
      </c>
      <c r="AB16" s="2">
        <v>0.21517511686706731</v>
      </c>
      <c r="AC16" s="2">
        <v>0.67504305226632777</v>
      </c>
      <c r="AD16" s="2">
        <v>0.23007933806648848</v>
      </c>
      <c r="AE16" s="2">
        <v>0.25924976329846139</v>
      </c>
      <c r="AF16" s="1">
        <v>0.80459717509402873</v>
      </c>
      <c r="AG16" s="2">
        <v>-2.1619535320592433</v>
      </c>
      <c r="AH16" s="2">
        <v>0.16916689417205172</v>
      </c>
      <c r="AI16">
        <f>VLOOKUP(B16,'Corr-across country'!$B$2:$C$66,2,FALSE)</f>
        <v>422.63235545200718</v>
      </c>
      <c r="AJ16" t="str">
        <f>VLOOKUP(B16,cntPerformance!$A$2:$D$66,4,FALSE)</f>
        <v>Low</v>
      </c>
    </row>
    <row r="17" spans="2:36" x14ac:dyDescent="0.2">
      <c r="B17" t="s">
        <v>52</v>
      </c>
      <c r="C17" t="str">
        <f>VLOOKUP(B17,xwalk!$A$1:$B$66,2,FALSE)</f>
        <v>Russian Federation</v>
      </c>
      <c r="E17" s="2">
        <v>9.0950673904763946</v>
      </c>
      <c r="F17" s="2">
        <v>0.81901235865008426</v>
      </c>
      <c r="G17" s="2">
        <v>1.4944016620328431</v>
      </c>
      <c r="H17" s="2">
        <v>0.32962161496620884</v>
      </c>
      <c r="I17" s="2">
        <v>1.756516452296623</v>
      </c>
      <c r="J17" s="2">
        <v>0.3104189879875397</v>
      </c>
      <c r="K17" s="2">
        <v>13.567329199197729</v>
      </c>
      <c r="L17" s="2">
        <v>0.95800893918569174</v>
      </c>
      <c r="M17" s="2">
        <v>74.086685295996418</v>
      </c>
      <c r="N17" s="2">
        <v>1.2108140441270665</v>
      </c>
      <c r="O17" s="2">
        <v>9.7777073552853775</v>
      </c>
      <c r="P17" s="2">
        <v>0.91264586291846861</v>
      </c>
      <c r="Q17" s="2">
        <v>2.556135666622664</v>
      </c>
      <c r="R17" s="2">
        <v>0.39507982683819137</v>
      </c>
      <c r="S17" s="2">
        <v>1.2540377034068599</v>
      </c>
      <c r="T17" s="2">
        <v>0.23896612213989826</v>
      </c>
      <c r="U17" s="2">
        <v>13.89950358952624</v>
      </c>
      <c r="V17" s="2">
        <v>0.7490436157668442</v>
      </c>
      <c r="W17" s="2">
        <v>72.512615685158849</v>
      </c>
      <c r="X17" s="2">
        <v>1.1752639896177661</v>
      </c>
      <c r="Y17" s="2">
        <v>0.68263996480898292</v>
      </c>
      <c r="Z17" s="2">
        <v>0.55310656202594388</v>
      </c>
      <c r="AA17" s="2">
        <v>1.0617340045898209</v>
      </c>
      <c r="AB17" s="2">
        <v>5.5002980991581359E-2</v>
      </c>
      <c r="AC17" s="2">
        <v>-0.50247874888976307</v>
      </c>
      <c r="AD17" s="2">
        <v>0.1647123239517749</v>
      </c>
      <c r="AE17" s="2">
        <v>0.33217439032851104</v>
      </c>
      <c r="AF17" s="1">
        <v>0.7521457213537317</v>
      </c>
      <c r="AG17" s="2">
        <v>-1.5740696108375687</v>
      </c>
      <c r="AH17" s="2">
        <v>0.26063632527195041</v>
      </c>
      <c r="AI17">
        <f>VLOOKUP(B17,'Corr-across country'!$B$2:$C$66,2,FALSE)</f>
        <v>482.16941566331155</v>
      </c>
      <c r="AJ17" t="str">
        <f>VLOOKUP(B17,cntPerformance!$A$2:$D$66,4,FALSE)</f>
        <v>Low</v>
      </c>
    </row>
    <row r="18" spans="2:36" x14ac:dyDescent="0.2">
      <c r="B18" t="s">
        <v>6</v>
      </c>
      <c r="C18" t="str">
        <f>VLOOKUP(B18,xwalk!$A$1:$B$66,2,FALSE)</f>
        <v>Bulgaria</v>
      </c>
      <c r="E18" s="2">
        <v>6.858674846231132</v>
      </c>
      <c r="F18" s="2">
        <v>0.61892640807693755</v>
      </c>
      <c r="G18" s="2">
        <v>1.5453443346004769</v>
      </c>
      <c r="H18" s="2">
        <v>0.32925571238649326</v>
      </c>
      <c r="I18" s="2">
        <v>3.362569147820464</v>
      </c>
      <c r="J18" s="2">
        <v>0.75642505553808448</v>
      </c>
      <c r="K18" s="2">
        <v>11.30179064915195</v>
      </c>
      <c r="L18" s="2">
        <v>0.96945593678918218</v>
      </c>
      <c r="M18" s="2">
        <v>76.931621022195969</v>
      </c>
      <c r="N18" s="2">
        <v>1.1853638263212674</v>
      </c>
      <c r="O18" s="2">
        <v>10.567827390204149</v>
      </c>
      <c r="P18" s="2">
        <v>1.0425050609770461</v>
      </c>
      <c r="Q18" s="2">
        <v>2.25135575254486</v>
      </c>
      <c r="R18" s="2">
        <v>0.39948134991383799</v>
      </c>
      <c r="S18" s="2">
        <v>1.559807943747346</v>
      </c>
      <c r="T18" s="2">
        <v>0.31801484077620457</v>
      </c>
      <c r="U18" s="2">
        <v>11.638802160225801</v>
      </c>
      <c r="V18" s="2">
        <v>0.77456381973287791</v>
      </c>
      <c r="W18" s="2">
        <v>73.98220675327785</v>
      </c>
      <c r="X18" s="2">
        <v>1.0077441036376826</v>
      </c>
      <c r="Y18" s="2">
        <v>3.7091525439730173</v>
      </c>
      <c r="Z18" s="2">
        <v>1.6612014888749416E-3</v>
      </c>
      <c r="AA18" s="2">
        <v>0.70601141794438305</v>
      </c>
      <c r="AB18" s="2">
        <v>0.12736930538057084</v>
      </c>
      <c r="AC18" s="2">
        <v>-1.802761204073118</v>
      </c>
      <c r="AD18" s="2">
        <v>1.8837279011962353E-2</v>
      </c>
      <c r="AE18" s="2">
        <v>0.3370115110738503</v>
      </c>
      <c r="AF18" s="1">
        <v>0.76158616552909131</v>
      </c>
      <c r="AG18" s="2">
        <v>-2.9494142689181189</v>
      </c>
      <c r="AH18" s="2">
        <v>3.2855082871745878E-2</v>
      </c>
      <c r="AI18">
        <f>VLOOKUP(B18,'Corr-across country'!$B$2:$C$66,2,FALSE)</f>
        <v>438.7382598774164</v>
      </c>
      <c r="AJ18" t="str">
        <f>VLOOKUP(B18,cntPerformance!$A$2:$D$66,4,FALSE)</f>
        <v>Low</v>
      </c>
    </row>
    <row r="19" spans="2:36" x14ac:dyDescent="0.2">
      <c r="B19" t="s">
        <v>7</v>
      </c>
      <c r="C19" t="str">
        <f>VLOOKUP(B19,xwalk!$A$1:$B$66,2,FALSE)</f>
        <v>Brazil</v>
      </c>
      <c r="E19" s="2">
        <v>12.108487253938801</v>
      </c>
      <c r="F19" s="2">
        <v>0.63308077155308717</v>
      </c>
      <c r="G19" s="2">
        <v>0.52125126855627979</v>
      </c>
      <c r="H19" s="2">
        <v>9.4854508818686595E-2</v>
      </c>
      <c r="I19" s="2">
        <v>2.1136810790335319</v>
      </c>
      <c r="J19" s="2">
        <v>0.2825182019426164</v>
      </c>
      <c r="K19" s="2">
        <v>13.05668098359042</v>
      </c>
      <c r="L19" s="2">
        <v>0.69968589136574166</v>
      </c>
      <c r="M19" s="2">
        <v>72.19989941488096</v>
      </c>
      <c r="N19" s="2">
        <v>0.95760412079678392</v>
      </c>
      <c r="O19" s="2">
        <v>14.26136658918937</v>
      </c>
      <c r="P19" s="2">
        <v>0.80742048544723455</v>
      </c>
      <c r="Q19" s="2">
        <v>0.80117855885764888</v>
      </c>
      <c r="R19" s="2">
        <v>0.17631827824184296</v>
      </c>
      <c r="S19" s="2">
        <v>2.2750669858433659</v>
      </c>
      <c r="T19" s="2">
        <v>0.29771406740953649</v>
      </c>
      <c r="U19" s="2">
        <v>13.405146252440851</v>
      </c>
      <c r="V19" s="2">
        <v>0.65788914013165911</v>
      </c>
      <c r="W19" s="2">
        <v>69.257241613668782</v>
      </c>
      <c r="X19" s="2">
        <v>0.67096663480022745</v>
      </c>
      <c r="Y19" s="2">
        <v>2.1528793352505691</v>
      </c>
      <c r="Z19" s="2">
        <v>2.5769253848218661E-2</v>
      </c>
      <c r="AA19" s="2">
        <v>0.27992729030136909</v>
      </c>
      <c r="AB19" s="2">
        <v>0.14779629644572101</v>
      </c>
      <c r="AC19" s="2">
        <v>0.161385906809834</v>
      </c>
      <c r="AD19" s="2">
        <v>0.70994344053169178</v>
      </c>
      <c r="AE19" s="2">
        <v>0.34846526885043083</v>
      </c>
      <c r="AF19" s="1">
        <v>0.67524253745651419</v>
      </c>
      <c r="AG19" s="2">
        <v>-2.942657801212178</v>
      </c>
      <c r="AH19" s="2">
        <v>1.6404615058816137E-2</v>
      </c>
      <c r="AI19">
        <f>VLOOKUP(B19,'Corr-across country'!$B$2:$C$66,2,FALSE)</f>
        <v>388.50896333838892</v>
      </c>
      <c r="AJ19" t="str">
        <f>VLOOKUP(B19,cntPerformance!$A$2:$D$66,4,FALSE)</f>
        <v>Low</v>
      </c>
    </row>
    <row r="20" spans="2:36" x14ac:dyDescent="0.2">
      <c r="B20" t="s">
        <v>40</v>
      </c>
      <c r="C20" t="str">
        <f>VLOOKUP(B20,xwalk!$A$1:$B$66,2,FALSE)</f>
        <v>Montenegro</v>
      </c>
      <c r="E20" s="2">
        <v>10.73810865403105</v>
      </c>
      <c r="F20" s="2">
        <v>0.89066300054244674</v>
      </c>
      <c r="G20" s="2">
        <v>0.72418812006312527</v>
      </c>
      <c r="H20" s="2">
        <v>0.23205042265198314</v>
      </c>
      <c r="I20" s="2">
        <v>2.2354789432855222</v>
      </c>
      <c r="J20" s="2">
        <v>0.45923476872115143</v>
      </c>
      <c r="K20" s="2">
        <v>13.62443157284379</v>
      </c>
      <c r="L20" s="2">
        <v>1.0330987393081148</v>
      </c>
      <c r="M20" s="2">
        <v>72.677792709776526</v>
      </c>
      <c r="N20" s="2">
        <v>1.220961697093133</v>
      </c>
      <c r="O20" s="2">
        <v>14.730119128442849</v>
      </c>
      <c r="P20" s="2">
        <v>0.97928432479851879</v>
      </c>
      <c r="Q20" s="2">
        <v>1.4219188541974299</v>
      </c>
      <c r="R20" s="2">
        <v>0.31428199280953917</v>
      </c>
      <c r="S20" s="2">
        <v>1.166270269326257</v>
      </c>
      <c r="T20" s="2">
        <v>0.29352188692466974</v>
      </c>
      <c r="U20" s="2">
        <v>14.07877067246484</v>
      </c>
      <c r="V20" s="2">
        <v>0.89880430004754319</v>
      </c>
      <c r="W20" s="2">
        <v>68.602921075568617</v>
      </c>
      <c r="X20" s="2">
        <v>1.2548117572277349</v>
      </c>
      <c r="Y20" s="2">
        <v>3.9920104744117992</v>
      </c>
      <c r="Z20" s="2">
        <v>2.6857716995717686E-3</v>
      </c>
      <c r="AA20" s="2">
        <v>0.69773073413430464</v>
      </c>
      <c r="AB20" s="2">
        <v>7.0820273837748804E-2</v>
      </c>
      <c r="AC20" s="2">
        <v>-1.0692086739592652</v>
      </c>
      <c r="AD20" s="2">
        <v>4.8273828778404339E-2</v>
      </c>
      <c r="AE20" s="2">
        <v>0.45433909962105012</v>
      </c>
      <c r="AF20" s="1">
        <v>0.73767234980135132</v>
      </c>
      <c r="AG20" s="2">
        <v>-4.0748716342079092</v>
      </c>
      <c r="AH20" s="2">
        <v>7.8367217643164067E-3</v>
      </c>
      <c r="AI20">
        <f>VLOOKUP(B20,'Corr-across country'!$B$2:$C$66,2,FALSE)</f>
        <v>409.62661328435456</v>
      </c>
      <c r="AJ20" t="str">
        <f>VLOOKUP(B20,cntPerformance!$A$2:$D$66,4,FALSE)</f>
        <v>Low</v>
      </c>
    </row>
    <row r="21" spans="2:36" x14ac:dyDescent="0.2">
      <c r="B21" t="s">
        <v>60</v>
      </c>
      <c r="C21" t="str">
        <f>VLOOKUP(B21,xwalk!$A$1:$B$66,2,FALSE)</f>
        <v>Tunisia</v>
      </c>
      <c r="E21" s="2">
        <v>10.13561782701189</v>
      </c>
      <c r="F21" s="2">
        <v>0.92700236876726871</v>
      </c>
      <c r="G21" s="2">
        <v>0.94058640667747329</v>
      </c>
      <c r="H21" s="2">
        <v>0.2588518906197857</v>
      </c>
      <c r="I21" s="2">
        <v>2.568599748940124</v>
      </c>
      <c r="J21" s="2">
        <v>0.38064385041438037</v>
      </c>
      <c r="K21" s="2">
        <v>13.49896704661084</v>
      </c>
      <c r="L21" s="2">
        <v>0.93158372017777258</v>
      </c>
      <c r="M21" s="2">
        <v>72.856228970759659</v>
      </c>
      <c r="N21" s="2">
        <v>1.2476235335572656</v>
      </c>
      <c r="O21" s="2">
        <v>11.91693779896932</v>
      </c>
      <c r="P21" s="2">
        <v>0.99420805559593872</v>
      </c>
      <c r="Q21" s="2">
        <v>1.730709703265326</v>
      </c>
      <c r="R21" s="2">
        <v>0.40237502865129815</v>
      </c>
      <c r="S21" s="2">
        <v>1.7294259730645729</v>
      </c>
      <c r="T21" s="2">
        <v>0.43651659101765705</v>
      </c>
      <c r="U21" s="2">
        <v>14.08569839558127</v>
      </c>
      <c r="V21" s="2">
        <v>1.0067568646026599</v>
      </c>
      <c r="W21" s="2">
        <v>70.537228129119526</v>
      </c>
      <c r="X21" s="2">
        <v>1.34516269932849</v>
      </c>
      <c r="Y21" s="2">
        <v>1.78131997195743</v>
      </c>
      <c r="Z21" s="2">
        <v>0.15754358042730079</v>
      </c>
      <c r="AA21" s="2">
        <v>0.79012329658785274</v>
      </c>
      <c r="AB21" s="2">
        <v>9.3305981583701611E-2</v>
      </c>
      <c r="AC21" s="2">
        <v>-0.83917377587555109</v>
      </c>
      <c r="AD21" s="2">
        <v>0.17464583718254995</v>
      </c>
      <c r="AE21" s="2">
        <v>0.58673134897042978</v>
      </c>
      <c r="AF21" s="1">
        <v>0.62998437185103029</v>
      </c>
      <c r="AG21" s="2">
        <v>-2.3190008416401326</v>
      </c>
      <c r="AH21" s="2">
        <v>0.14802332169638802</v>
      </c>
      <c r="AI21">
        <f>VLOOKUP(B21,'Corr-across country'!$B$2:$C$66,2,FALSE)</f>
        <v>387.82462962025375</v>
      </c>
      <c r="AJ21" t="str">
        <f>VLOOKUP(B21,cntPerformance!$A$2:$D$66,4,FALSE)</f>
        <v>Low</v>
      </c>
    </row>
    <row r="22" spans="2:36" x14ac:dyDescent="0.2">
      <c r="B22" t="s">
        <v>56</v>
      </c>
      <c r="C22" t="str">
        <f>VLOOKUP(B22,xwalk!$A$1:$B$66,2,FALSE)</f>
        <v>Slovenia</v>
      </c>
      <c r="E22" s="2">
        <v>10.41592523844818</v>
      </c>
      <c r="F22" s="2">
        <v>0.91830098736291332</v>
      </c>
      <c r="G22" s="2">
        <v>0.9362424236754856</v>
      </c>
      <c r="H22" s="2">
        <v>0.24639664334791578</v>
      </c>
      <c r="I22" s="2">
        <v>2.8174129005552451</v>
      </c>
      <c r="J22" s="2">
        <v>0.46332936940763364</v>
      </c>
      <c r="K22" s="2">
        <v>11.28347707468415</v>
      </c>
      <c r="L22" s="2">
        <v>0.79633821654394532</v>
      </c>
      <c r="M22" s="2">
        <v>74.546942362636941</v>
      </c>
      <c r="N22" s="2">
        <v>1.1170783785264737</v>
      </c>
      <c r="O22" s="2">
        <v>10.919180122905351</v>
      </c>
      <c r="P22" s="2">
        <v>1.0314668377856684</v>
      </c>
      <c r="Q22" s="2">
        <v>3.9432701890721531</v>
      </c>
      <c r="R22" s="2">
        <v>0.37070407092410068</v>
      </c>
      <c r="S22" s="2">
        <v>2.456798263988468</v>
      </c>
      <c r="T22" s="2">
        <v>0.50345797655778857</v>
      </c>
      <c r="U22" s="2">
        <v>12.110691613479631</v>
      </c>
      <c r="V22" s="2">
        <v>0.80565590723263425</v>
      </c>
      <c r="W22" s="2">
        <v>70.570059810554412</v>
      </c>
      <c r="X22" s="2">
        <v>1.2950092418582231</v>
      </c>
      <c r="Y22" s="2">
        <v>0.5032548844571707</v>
      </c>
      <c r="Z22" s="2">
        <v>0.71872011316429529</v>
      </c>
      <c r="AA22" s="2">
        <v>3.0070277653966677</v>
      </c>
      <c r="AB22" s="2">
        <v>1.7685348266065218E-11</v>
      </c>
      <c r="AC22" s="2">
        <v>-0.36061463656677706</v>
      </c>
      <c r="AD22" s="2">
        <v>0.57838162821024586</v>
      </c>
      <c r="AE22" s="2">
        <v>0.82721453879548079</v>
      </c>
      <c r="AF22" s="1">
        <v>0.49406842723972605</v>
      </c>
      <c r="AG22" s="2">
        <v>-3.9768825520825288</v>
      </c>
      <c r="AH22" s="2">
        <v>2.440124317736829E-2</v>
      </c>
      <c r="AI22">
        <f>VLOOKUP(B22,'Corr-across country'!$B$2:$C$66,2,FALSE)</f>
        <v>501.12742239095326</v>
      </c>
      <c r="AJ22" t="str">
        <f>VLOOKUP(B22,cntPerformance!$A$2:$D$66,4,FALSE)</f>
        <v>High</v>
      </c>
    </row>
    <row r="23" spans="2:36" x14ac:dyDescent="0.2">
      <c r="B23" t="s">
        <v>48</v>
      </c>
      <c r="C23" t="str">
        <f>VLOOKUP(B23,xwalk!$A$1:$B$66,2,FALSE)</f>
        <v>Qatar</v>
      </c>
      <c r="E23" s="2">
        <v>13.28262423661829</v>
      </c>
      <c r="F23" s="2">
        <v>0.66392018579726431</v>
      </c>
      <c r="G23" s="2">
        <v>0.56525352542342133</v>
      </c>
      <c r="H23" s="2">
        <v>0.12785581855234987</v>
      </c>
      <c r="I23" s="2">
        <v>2.0345394240715011</v>
      </c>
      <c r="J23" s="2">
        <v>0.20380153112160243</v>
      </c>
      <c r="K23" s="2">
        <v>13.185054620826691</v>
      </c>
      <c r="L23" s="2">
        <v>0.56735903453907377</v>
      </c>
      <c r="M23" s="2">
        <v>70.932528193060094</v>
      </c>
      <c r="N23" s="2">
        <v>0.80832029586761878</v>
      </c>
      <c r="O23" s="2">
        <v>18.302163310353219</v>
      </c>
      <c r="P23" s="2">
        <v>0.65636811979315046</v>
      </c>
      <c r="Q23" s="2">
        <v>0.34062460243107112</v>
      </c>
      <c r="R23" s="2">
        <v>9.2545479345129744E-2</v>
      </c>
      <c r="S23" s="2">
        <v>1.4287584795234241</v>
      </c>
      <c r="T23" s="2">
        <v>0.19038983791489</v>
      </c>
      <c r="U23" s="2">
        <v>14.11361768376077</v>
      </c>
      <c r="V23" s="2">
        <v>0.62399295170441427</v>
      </c>
      <c r="W23" s="2">
        <v>65.814835923931525</v>
      </c>
      <c r="X23" s="2">
        <v>0.88477838451503377</v>
      </c>
      <c r="Y23" s="2">
        <v>5.0195390737349292</v>
      </c>
      <c r="Z23" s="2">
        <v>4.5238786253449738E-10</v>
      </c>
      <c r="AA23" s="2">
        <v>-0.22462892299235021</v>
      </c>
      <c r="AB23" s="2">
        <v>0.16555530306756258</v>
      </c>
      <c r="AC23" s="2">
        <v>-0.60578094454807707</v>
      </c>
      <c r="AD23" s="2">
        <v>3.9072340492772528E-2</v>
      </c>
      <c r="AE23" s="2">
        <v>0.92856306293407975</v>
      </c>
      <c r="AF23" s="1">
        <v>0.21512883818020229</v>
      </c>
      <c r="AG23" s="2">
        <v>-5.1176922691285682</v>
      </c>
      <c r="AH23" s="2">
        <v>1.8800746782582998E-6</v>
      </c>
      <c r="AI23">
        <f>VLOOKUP(B23,'Corr-across country'!$B$2:$C$66,2,FALSE)</f>
        <v>376.44839863469224</v>
      </c>
      <c r="AJ23" t="str">
        <f>VLOOKUP(B23,cntPerformance!$A$2:$D$66,4,FALSE)</f>
        <v>Low</v>
      </c>
    </row>
    <row r="24" spans="2:36" x14ac:dyDescent="0.2">
      <c r="B24" t="s">
        <v>63</v>
      </c>
      <c r="C24" t="str">
        <f>VLOOKUP(B24,xwalk!$A$1:$B$66,2,FALSE)</f>
        <v>United States of America</v>
      </c>
      <c r="E24" s="2">
        <v>10.31062342156218</v>
      </c>
      <c r="F24" s="2">
        <v>0.85143712549395978</v>
      </c>
      <c r="G24" s="2">
        <v>0.62961543589449409</v>
      </c>
      <c r="H24" s="2">
        <v>0.19454278265273522</v>
      </c>
      <c r="I24" s="2">
        <v>4.3372723838076483</v>
      </c>
      <c r="J24" s="2">
        <v>0.6624134583303205</v>
      </c>
      <c r="K24" s="2">
        <v>11.47235301989069</v>
      </c>
      <c r="L24" s="2">
        <v>0.82560955186563834</v>
      </c>
      <c r="M24" s="2">
        <v>73.250135738844989</v>
      </c>
      <c r="N24" s="2">
        <v>1.3177220543127903</v>
      </c>
      <c r="O24" s="2">
        <v>11.19131166197568</v>
      </c>
      <c r="P24" s="2">
        <v>1.1754857663084277</v>
      </c>
      <c r="Q24" s="2">
        <v>1.8893398165298769</v>
      </c>
      <c r="R24" s="2">
        <v>0.35494278719160177</v>
      </c>
      <c r="S24" s="2">
        <v>2.0746916858550351</v>
      </c>
      <c r="T24" s="2">
        <v>0.38270820539264783</v>
      </c>
      <c r="U24" s="2">
        <v>12.447980450944121</v>
      </c>
      <c r="V24" s="2">
        <v>0.9439451736693748</v>
      </c>
      <c r="W24" s="2">
        <v>72.396676384695297</v>
      </c>
      <c r="X24" s="2">
        <v>1.2834741966379482</v>
      </c>
      <c r="Y24" s="2">
        <v>0.88068824041349991</v>
      </c>
      <c r="Z24" s="2">
        <v>0.55442723324021081</v>
      </c>
      <c r="AA24" s="2">
        <v>1.2597243806353828</v>
      </c>
      <c r="AB24" s="2">
        <v>2.7614762727276986E-3</v>
      </c>
      <c r="AC24" s="2">
        <v>-2.2625806979526133</v>
      </c>
      <c r="AD24" s="2">
        <v>1.9460730179894257E-3</v>
      </c>
      <c r="AE24" s="2">
        <v>0.97562743105343053</v>
      </c>
      <c r="AF24" s="1">
        <v>0.42501037231191424</v>
      </c>
      <c r="AG24" s="2">
        <v>-0.85345935414969176</v>
      </c>
      <c r="AH24" s="2">
        <v>0.65929001182892555</v>
      </c>
      <c r="AI24">
        <f>VLOOKUP(B24,'Corr-across country'!$B$2:$C$66,2,FALSE)</f>
        <v>481.36678627921356</v>
      </c>
      <c r="AJ24" t="str">
        <f>VLOOKUP(B24,cntPerformance!$A$2:$D$66,4,FALSE)</f>
        <v>Low</v>
      </c>
    </row>
    <row r="25" spans="2:36" x14ac:dyDescent="0.2">
      <c r="B25" t="s">
        <v>58</v>
      </c>
      <c r="C25" t="str">
        <f>VLOOKUP(B25,xwalk!$A$1:$B$66,2,FALSE)</f>
        <v>Chinese Taipei</v>
      </c>
      <c r="E25" s="2">
        <v>6.6804985551358609</v>
      </c>
      <c r="F25" s="2">
        <v>0.53721121303916564</v>
      </c>
      <c r="G25" s="2">
        <v>2.848012951202096</v>
      </c>
      <c r="H25" s="2">
        <v>0.37333617106981687</v>
      </c>
      <c r="I25" s="2">
        <v>5.1059881140882579</v>
      </c>
      <c r="J25" s="2">
        <v>0.59070715059483359</v>
      </c>
      <c r="K25" s="2">
        <v>8.4092897348659985</v>
      </c>
      <c r="L25" s="2">
        <v>0.6042989675822078</v>
      </c>
      <c r="M25" s="2">
        <v>76.956210644707795</v>
      </c>
      <c r="N25" s="2">
        <v>0.93415549286842592</v>
      </c>
      <c r="O25" s="2">
        <v>8.146141878691795</v>
      </c>
      <c r="P25" s="2">
        <v>0.75297747636435552</v>
      </c>
      <c r="Q25" s="2">
        <v>5.6192232798539834</v>
      </c>
      <c r="R25" s="2">
        <v>0.61833573257548857</v>
      </c>
      <c r="S25" s="2">
        <v>5.2856312645368027</v>
      </c>
      <c r="T25" s="2">
        <v>0.60184475194940201</v>
      </c>
      <c r="U25" s="2">
        <v>9.4449259847993172</v>
      </c>
      <c r="V25" s="2">
        <v>0.66569764380820229</v>
      </c>
      <c r="W25" s="2">
        <v>71.504077592118108</v>
      </c>
      <c r="X25" s="2">
        <v>1.1471545722570753</v>
      </c>
      <c r="Y25" s="2">
        <v>1.4656433235559341</v>
      </c>
      <c r="Z25" s="2">
        <v>0.1394602202794169</v>
      </c>
      <c r="AA25" s="2">
        <v>2.7712103286518874</v>
      </c>
      <c r="AB25" s="2">
        <v>9.0084727694835488E-5</v>
      </c>
      <c r="AC25" s="2">
        <v>0.17964315044854473</v>
      </c>
      <c r="AD25" s="2">
        <v>0.84960993085548009</v>
      </c>
      <c r="AE25" s="2">
        <v>1.0356362499333187</v>
      </c>
      <c r="AF25" s="1">
        <v>0.27555158101003124</v>
      </c>
      <c r="AG25" s="2">
        <v>-5.4521330525896872</v>
      </c>
      <c r="AH25" s="2">
        <v>2.6796743167050119E-4</v>
      </c>
      <c r="AI25">
        <f>VLOOKUP(B25,'Corr-across country'!$B$2:$C$66,2,FALSE)</f>
        <v>559.82479620150173</v>
      </c>
      <c r="AJ25" t="str">
        <f>VLOOKUP(B25,cntPerformance!$A$2:$D$66,4,FALSE)</f>
        <v>High</v>
      </c>
    </row>
    <row r="26" spans="2:36" x14ac:dyDescent="0.2">
      <c r="B26" t="s">
        <v>24</v>
      </c>
      <c r="C26" t="str">
        <f>VLOOKUP(B26,xwalk!$A$1:$B$66,2,FALSE)</f>
        <v>Hungary</v>
      </c>
      <c r="E26" s="2">
        <v>7.1771613874183693</v>
      </c>
      <c r="F26" s="2">
        <v>0.74223950669026773</v>
      </c>
      <c r="G26" s="2">
        <v>2.276745776791171</v>
      </c>
      <c r="H26" s="2">
        <v>0.39734835324678269</v>
      </c>
      <c r="I26" s="2">
        <v>5.9846849414243737</v>
      </c>
      <c r="J26" s="2">
        <v>0.77460832935908641</v>
      </c>
      <c r="K26" s="2">
        <v>8.2382051514818162</v>
      </c>
      <c r="L26" s="2">
        <v>0.79586801256474282</v>
      </c>
      <c r="M26" s="2">
        <v>76.323202742884249</v>
      </c>
      <c r="N26" s="2">
        <v>1.2101654583842087</v>
      </c>
      <c r="O26" s="2">
        <v>8.8049797917844987</v>
      </c>
      <c r="P26" s="2">
        <v>0.93984308685044304</v>
      </c>
      <c r="Q26" s="2">
        <v>4.688240072037507</v>
      </c>
      <c r="R26" s="2">
        <v>0.61500453460383642</v>
      </c>
      <c r="S26" s="2">
        <v>3.9693498918206029</v>
      </c>
      <c r="T26" s="2">
        <v>0.5492017700000833</v>
      </c>
      <c r="U26" s="2">
        <v>9.782549441156025</v>
      </c>
      <c r="V26" s="2">
        <v>0.87735690290017587</v>
      </c>
      <c r="W26" s="2">
        <v>72.754880803201345</v>
      </c>
      <c r="X26" s="2">
        <v>1.3062326858429987</v>
      </c>
      <c r="Y26" s="2">
        <v>1.6278184043661295</v>
      </c>
      <c r="Z26" s="2">
        <v>0.16137950123373887</v>
      </c>
      <c r="AA26" s="2">
        <v>2.4114942952463361</v>
      </c>
      <c r="AB26" s="2">
        <v>1.8834331773755182E-3</v>
      </c>
      <c r="AC26" s="2">
        <v>-2.0153350496037707</v>
      </c>
      <c r="AD26" s="2">
        <v>2.3883460584741482E-3</v>
      </c>
      <c r="AE26" s="2">
        <v>1.5443442896742088</v>
      </c>
      <c r="AF26" s="1">
        <v>0.17259946957514094</v>
      </c>
      <c r="AG26" s="2">
        <v>-3.5683219396829031</v>
      </c>
      <c r="AH26" s="2">
        <v>2.5797152732252717E-2</v>
      </c>
      <c r="AI26">
        <f>VLOOKUP(B26,'Corr-across country'!$B$2:$C$66,2,FALSE)</f>
        <v>477.04445501549026</v>
      </c>
      <c r="AJ26" t="str">
        <f>VLOOKUP(B26,cntPerformance!$A$2:$D$66,4,FALSE)</f>
        <v>Low</v>
      </c>
    </row>
    <row r="27" spans="2:36" x14ac:dyDescent="0.2">
      <c r="B27" t="s">
        <v>47</v>
      </c>
      <c r="C27" t="str">
        <f>VLOOKUP(B27,xwalk!$A$1:$B$66,2,FALSE)</f>
        <v>Portugal</v>
      </c>
      <c r="E27" s="2">
        <v>10.18877441673777</v>
      </c>
      <c r="F27" s="2">
        <v>0.96951406787366146</v>
      </c>
      <c r="G27" s="2">
        <v>1.0832420353217951</v>
      </c>
      <c r="H27" s="2">
        <v>0.29655224837318278</v>
      </c>
      <c r="I27" s="2">
        <v>3.758129700566009</v>
      </c>
      <c r="J27" s="2">
        <v>0.49018694549778258</v>
      </c>
      <c r="K27" s="2">
        <v>10.97513337508205</v>
      </c>
      <c r="L27" s="2">
        <v>0.67720725196639875</v>
      </c>
      <c r="M27" s="2">
        <v>73.994720472292386</v>
      </c>
      <c r="N27" s="2">
        <v>1.1394810935196873</v>
      </c>
      <c r="O27" s="2">
        <v>8.6877638391698895</v>
      </c>
      <c r="P27" s="2">
        <v>0.80355952092014582</v>
      </c>
      <c r="Q27" s="2">
        <v>1.488843354552905</v>
      </c>
      <c r="R27" s="2">
        <v>0.27256949925914575</v>
      </c>
      <c r="S27" s="2">
        <v>3.2968623402423471</v>
      </c>
      <c r="T27" s="2">
        <v>0.56658378767776107</v>
      </c>
      <c r="U27" s="2">
        <v>12.519924685061209</v>
      </c>
      <c r="V27" s="2">
        <v>1.0544111289261533</v>
      </c>
      <c r="W27" s="2">
        <v>74.006605780973644</v>
      </c>
      <c r="X27" s="2">
        <v>1.3868270387974402</v>
      </c>
      <c r="Y27" s="2">
        <v>-1.5010105775678806</v>
      </c>
      <c r="Z27" s="2">
        <v>0.20065010361545302</v>
      </c>
      <c r="AA27" s="2">
        <v>0.40560131923110987</v>
      </c>
      <c r="AB27" s="2">
        <v>0.32180867271494051</v>
      </c>
      <c r="AC27" s="2">
        <v>-0.46126736032366189</v>
      </c>
      <c r="AD27" s="2">
        <v>0.56753803097261124</v>
      </c>
      <c r="AE27" s="2">
        <v>1.5447913099791588</v>
      </c>
      <c r="AF27" s="1">
        <v>0.16456559913657642</v>
      </c>
      <c r="AG27" s="2">
        <v>1.1885308681257811E-2</v>
      </c>
      <c r="AH27" s="2">
        <v>0.99446784766976548</v>
      </c>
      <c r="AI27">
        <f>VLOOKUP(B27,'Corr-across country'!$B$2:$C$66,2,FALSE)</f>
        <v>487.06318134390733</v>
      </c>
      <c r="AJ27" t="str">
        <f>VLOOKUP(B27,cntPerformance!$A$2:$D$66,4,FALSE)</f>
        <v>Same</v>
      </c>
    </row>
    <row r="28" spans="2:36" x14ac:dyDescent="0.2">
      <c r="B28" t="s">
        <v>17</v>
      </c>
      <c r="C28" t="str">
        <f>VLOOKUP(B28,xwalk!$A$1:$B$66,2,FALSE)</f>
        <v>Estonia</v>
      </c>
      <c r="E28" s="2">
        <v>11.07565185840958</v>
      </c>
      <c r="F28" s="2">
        <v>0.92523402984847858</v>
      </c>
      <c r="G28" s="2">
        <v>1.6944899345738751</v>
      </c>
      <c r="H28" s="2">
        <v>0.37543491307263988</v>
      </c>
      <c r="I28" s="2">
        <v>1.5396720427498809</v>
      </c>
      <c r="J28" s="2">
        <v>0.23291990024856823</v>
      </c>
      <c r="K28" s="2">
        <v>11.86335387019122</v>
      </c>
      <c r="L28" s="2">
        <v>0.86257713275879033</v>
      </c>
      <c r="M28" s="2">
        <v>73.826832294075444</v>
      </c>
      <c r="N28" s="2">
        <v>1.0608169224457447</v>
      </c>
      <c r="O28" s="2">
        <v>11.74481033070041</v>
      </c>
      <c r="P28" s="2">
        <v>0.90012426012149804</v>
      </c>
      <c r="Q28" s="2">
        <v>3.7357910139512298</v>
      </c>
      <c r="R28" s="2">
        <v>0.5704489359272813</v>
      </c>
      <c r="S28" s="2">
        <v>1.8962796476838639</v>
      </c>
      <c r="T28" s="2">
        <v>0.37143178701244767</v>
      </c>
      <c r="U28" s="2">
        <v>13.48819052827465</v>
      </c>
      <c r="V28" s="2">
        <v>0.83582818199455755</v>
      </c>
      <c r="W28" s="2">
        <v>69.134928479389828</v>
      </c>
      <c r="X28" s="2">
        <v>1.2642905622172005</v>
      </c>
      <c r="Y28" s="2">
        <v>0.66915847229082992</v>
      </c>
      <c r="Z28" s="2">
        <v>0.57870826644213147</v>
      </c>
      <c r="AA28" s="2">
        <v>2.0413010793773547</v>
      </c>
      <c r="AB28" s="2">
        <v>4.5674914876340207E-3</v>
      </c>
      <c r="AC28" s="2">
        <v>0.35660760493398302</v>
      </c>
      <c r="AD28" s="2">
        <v>0.390494919354408</v>
      </c>
      <c r="AE28" s="2">
        <v>1.6248366580834297</v>
      </c>
      <c r="AF28" s="1">
        <v>0.21238968597849256</v>
      </c>
      <c r="AG28" s="2">
        <v>-4.6919038146856167</v>
      </c>
      <c r="AH28" s="2">
        <v>8.0572361332188619E-3</v>
      </c>
      <c r="AI28">
        <f>VLOOKUP(B28,'Corr-across country'!$B$2:$C$66,2,FALSE)</f>
        <v>520.54552167679503</v>
      </c>
      <c r="AJ28" t="str">
        <f>VLOOKUP(B28,cntPerformance!$A$2:$D$66,4,FALSE)</f>
        <v>High</v>
      </c>
    </row>
    <row r="29" spans="2:36" x14ac:dyDescent="0.2">
      <c r="B29" t="s">
        <v>53</v>
      </c>
      <c r="C29" t="str">
        <f>VLOOKUP(B29,xwalk!$A$1:$B$66,2,FALSE)</f>
        <v>Singapore</v>
      </c>
      <c r="E29" s="2">
        <v>11.294854899492201</v>
      </c>
      <c r="F29" s="2">
        <v>0.75006923589697316</v>
      </c>
      <c r="G29" s="2">
        <v>1.051423975550891</v>
      </c>
      <c r="H29" s="2">
        <v>0.20200251603414043</v>
      </c>
      <c r="I29" s="2">
        <v>2.1710098111176639</v>
      </c>
      <c r="J29" s="2">
        <v>0.35486346640529359</v>
      </c>
      <c r="K29" s="2">
        <v>10.98828239969342</v>
      </c>
      <c r="L29" s="2">
        <v>0.71817856317078654</v>
      </c>
      <c r="M29" s="2">
        <v>74.494428914145828</v>
      </c>
      <c r="N29" s="2">
        <v>1.0926618116729436</v>
      </c>
      <c r="O29" s="2">
        <v>13.717487371971959</v>
      </c>
      <c r="P29" s="2">
        <v>0.76354619007369828</v>
      </c>
      <c r="Q29" s="2">
        <v>1.92686477312411</v>
      </c>
      <c r="R29" s="2">
        <v>0.33523685701576528</v>
      </c>
      <c r="S29" s="2">
        <v>1.340970342286538</v>
      </c>
      <c r="T29" s="2">
        <v>0.27619940901001466</v>
      </c>
      <c r="U29" s="2">
        <v>12.63536082492282</v>
      </c>
      <c r="V29" s="2">
        <v>0.84638872442003776</v>
      </c>
      <c r="W29" s="2">
        <v>70.379316687694583</v>
      </c>
      <c r="X29" s="2">
        <v>1.1471613550187518</v>
      </c>
      <c r="Y29" s="2">
        <v>2.4226324724797585</v>
      </c>
      <c r="Z29" s="2">
        <v>2.094301478385115E-2</v>
      </c>
      <c r="AA29" s="2">
        <v>0.87544079757321902</v>
      </c>
      <c r="AB29" s="2">
        <v>3.4693664977927911E-2</v>
      </c>
      <c r="AC29" s="2">
        <v>-0.83003946883112589</v>
      </c>
      <c r="AD29" s="2">
        <v>8.3851933424255246E-2</v>
      </c>
      <c r="AE29" s="2">
        <v>1.6470784252294006</v>
      </c>
      <c r="AF29" s="1">
        <v>0.15450661468677249</v>
      </c>
      <c r="AG29" s="2">
        <v>-4.1151122264512452</v>
      </c>
      <c r="AH29" s="2">
        <v>8.9900992773505415E-3</v>
      </c>
      <c r="AI29">
        <f>VLOOKUP(B29,'Corr-across country'!$B$2:$C$66,2,FALSE)</f>
        <v>573.46831429665087</v>
      </c>
      <c r="AJ29" t="str">
        <f>VLOOKUP(B29,cntPerformance!$A$2:$D$66,4,FALSE)</f>
        <v>High</v>
      </c>
    </row>
    <row r="30" spans="2:36" x14ac:dyDescent="0.2">
      <c r="B30" t="s">
        <v>46</v>
      </c>
      <c r="C30" t="str">
        <f>VLOOKUP(B30,xwalk!$A$1:$B$66,2,FALSE)</f>
        <v>Poland</v>
      </c>
      <c r="E30" s="2">
        <v>9.9236873918888993</v>
      </c>
      <c r="F30" s="2">
        <v>0.80209594209007595</v>
      </c>
      <c r="G30" s="2">
        <v>0.85211894723997406</v>
      </c>
      <c r="H30" s="2">
        <v>0.23813038588336388</v>
      </c>
      <c r="I30" s="2">
        <v>1.5332159644498009</v>
      </c>
      <c r="J30" s="2">
        <v>0.31422203121576042</v>
      </c>
      <c r="K30" s="2">
        <v>12.28078529464149</v>
      </c>
      <c r="L30" s="2">
        <v>0.84534968179631842</v>
      </c>
      <c r="M30" s="2">
        <v>75.410192401779824</v>
      </c>
      <c r="N30" s="2">
        <v>1.2007838138885416</v>
      </c>
      <c r="O30" s="2">
        <v>11.829077699919189</v>
      </c>
      <c r="P30" s="2">
        <v>0.8563160921361459</v>
      </c>
      <c r="Q30" s="2">
        <v>2.580827597013184</v>
      </c>
      <c r="R30" s="2">
        <v>0.43991227850191267</v>
      </c>
      <c r="S30" s="2">
        <v>1.318721959063837</v>
      </c>
      <c r="T30" s="2">
        <v>0.34157191444356094</v>
      </c>
      <c r="U30" s="2">
        <v>13.9605612477471</v>
      </c>
      <c r="V30" s="2">
        <v>1.1410121606540158</v>
      </c>
      <c r="W30" s="2">
        <v>70.31081149625669</v>
      </c>
      <c r="X30" s="2">
        <v>1.3586814458781569</v>
      </c>
      <c r="Y30" s="2">
        <v>1.9053903080302899</v>
      </c>
      <c r="Z30" s="2">
        <v>5.1589647392216532E-2</v>
      </c>
      <c r="AA30" s="2">
        <v>1.72870864977321</v>
      </c>
      <c r="AB30" s="2">
        <v>2.7823375419317326E-4</v>
      </c>
      <c r="AC30" s="2">
        <v>-0.21449400538596386</v>
      </c>
      <c r="AD30" s="2">
        <v>0.61887182701390342</v>
      </c>
      <c r="AE30" s="2">
        <v>1.6797759531056098</v>
      </c>
      <c r="AF30" s="1">
        <v>0.21501757118701975</v>
      </c>
      <c r="AG30" s="2">
        <v>-5.0993809055231338</v>
      </c>
      <c r="AH30" s="2">
        <v>3.219195123787209E-3</v>
      </c>
      <c r="AI30">
        <f>VLOOKUP(B30,'Corr-across country'!$B$2:$C$66,2,FALSE)</f>
        <v>517.50109681795698</v>
      </c>
      <c r="AJ30" t="str">
        <f>VLOOKUP(B30,cntPerformance!$A$2:$D$66,4,FALSE)</f>
        <v>High</v>
      </c>
    </row>
    <row r="31" spans="2:36" x14ac:dyDescent="0.2">
      <c r="B31" t="s">
        <v>22</v>
      </c>
      <c r="C31" t="str">
        <f>VLOOKUP(B31,xwalk!$A$1:$B$66,2,FALSE)</f>
        <v>Hong Kong-China</v>
      </c>
      <c r="E31" s="2">
        <v>10.70720397911758</v>
      </c>
      <c r="F31" s="2">
        <v>1.0932438423129518</v>
      </c>
      <c r="G31" s="2">
        <v>0.97580625131635301</v>
      </c>
      <c r="H31" s="2">
        <v>0.29087594465760724</v>
      </c>
      <c r="I31" s="2">
        <v>2.4691486301385521</v>
      </c>
      <c r="J31" s="2">
        <v>0.52111004960939344</v>
      </c>
      <c r="K31" s="2">
        <v>11.43192483180604</v>
      </c>
      <c r="L31" s="2">
        <v>1.0187659290555997</v>
      </c>
      <c r="M31" s="2">
        <v>74.415916307621487</v>
      </c>
      <c r="N31" s="2">
        <v>1.5246883380255956</v>
      </c>
      <c r="O31" s="2">
        <v>9.779990089486402</v>
      </c>
      <c r="P31" s="2">
        <v>0.78776530008597101</v>
      </c>
      <c r="Q31" s="2">
        <v>2.6901601815345222</v>
      </c>
      <c r="R31" s="2">
        <v>0.46512127036168033</v>
      </c>
      <c r="S31" s="2">
        <v>4.401375688314185</v>
      </c>
      <c r="T31" s="2">
        <v>0.58908090763967991</v>
      </c>
      <c r="U31" s="2">
        <v>13.689393351461719</v>
      </c>
      <c r="V31" s="2">
        <v>1.0115124497021031</v>
      </c>
      <c r="W31" s="2">
        <v>69.43908068920318</v>
      </c>
      <c r="X31" s="2">
        <v>1.2179282082171299</v>
      </c>
      <c r="Y31" s="2">
        <v>-0.92721388963117768</v>
      </c>
      <c r="Z31" s="2">
        <v>0.48172343431802983</v>
      </c>
      <c r="AA31" s="2">
        <v>1.7143539302181692</v>
      </c>
      <c r="AB31" s="2">
        <v>8.7921687489445934E-4</v>
      </c>
      <c r="AC31" s="2">
        <v>1.9322270581756329</v>
      </c>
      <c r="AD31" s="2">
        <v>9.7361266512432619E-3</v>
      </c>
      <c r="AE31" s="2">
        <v>2.2574685196556796</v>
      </c>
      <c r="AF31" s="1">
        <v>9.0915077478661677E-2</v>
      </c>
      <c r="AG31" s="2">
        <v>-4.9768356184183062</v>
      </c>
      <c r="AH31" s="2">
        <v>5.0896202983277058E-3</v>
      </c>
      <c r="AI31">
        <f>VLOOKUP(B31,'Corr-across country'!$B$2:$C$66,2,FALSE)</f>
        <v>561.24109645455235</v>
      </c>
      <c r="AJ31" t="str">
        <f>VLOOKUP(B31,cntPerformance!$A$2:$D$66,4,FALSE)</f>
        <v>High</v>
      </c>
    </row>
    <row r="32" spans="2:36" x14ac:dyDescent="0.2">
      <c r="B32" t="s">
        <v>12</v>
      </c>
      <c r="C32" t="str">
        <f>VLOOKUP(B32,xwalk!$A$1:$B$66,2,FALSE)</f>
        <v>Costa Rica</v>
      </c>
      <c r="E32" s="2">
        <v>12.61632066997643</v>
      </c>
      <c r="F32" s="2">
        <v>1.1331530664459679</v>
      </c>
      <c r="G32" s="2">
        <v>1.062048005235253</v>
      </c>
      <c r="H32" s="2">
        <v>0.27716305677687825</v>
      </c>
      <c r="I32" s="2">
        <v>1.5616723672774899</v>
      </c>
      <c r="J32" s="2">
        <v>0.40170394735672538</v>
      </c>
      <c r="K32" s="2">
        <v>12.607888408124969</v>
      </c>
      <c r="L32" s="2">
        <v>0.98681719646058408</v>
      </c>
      <c r="M32" s="2">
        <v>72.15207054938584</v>
      </c>
      <c r="N32" s="2">
        <v>1.3857961899233084</v>
      </c>
      <c r="O32" s="2">
        <v>12.561394373660271</v>
      </c>
      <c r="P32" s="2">
        <v>1.1474045272227194</v>
      </c>
      <c r="Q32" s="2">
        <v>0.92339375155214753</v>
      </c>
      <c r="R32" s="2">
        <v>0.28576383146597528</v>
      </c>
      <c r="S32" s="2">
        <v>1.6228563780245799</v>
      </c>
      <c r="T32" s="2">
        <v>0.38452125639164936</v>
      </c>
      <c r="U32" s="2">
        <v>14.887090980836099</v>
      </c>
      <c r="V32" s="2">
        <v>1.0756621360665264</v>
      </c>
      <c r="W32" s="2">
        <v>70.00526451592691</v>
      </c>
      <c r="X32" s="2">
        <v>1.50613603809745</v>
      </c>
      <c r="Y32" s="2">
        <v>-5.4926296316159195E-2</v>
      </c>
      <c r="Z32" s="2">
        <v>0.97362271258884081</v>
      </c>
      <c r="AA32" s="2">
        <v>-0.13865425368310547</v>
      </c>
      <c r="AB32" s="2">
        <v>0.74358092251461161</v>
      </c>
      <c r="AC32" s="2">
        <v>6.1184010747090012E-2</v>
      </c>
      <c r="AD32" s="2">
        <v>0.89464519384487529</v>
      </c>
      <c r="AE32" s="2">
        <v>2.2792025727111298</v>
      </c>
      <c r="AF32" s="1">
        <v>8.9876534927782831E-2</v>
      </c>
      <c r="AG32" s="2">
        <v>-2.1468060334589296</v>
      </c>
      <c r="AH32" s="2">
        <v>0.30257792165123504</v>
      </c>
      <c r="AI32">
        <f>VLOOKUP(B32,'Corr-across country'!$B$2:$C$66,2,FALSE)</f>
        <v>406.99986698879184</v>
      </c>
      <c r="AJ32" t="str">
        <f>VLOOKUP(B32,cntPerformance!$A$2:$D$66,4,FALSE)</f>
        <v>Low</v>
      </c>
    </row>
    <row r="33" spans="2:36" x14ac:dyDescent="0.2">
      <c r="B33" t="s">
        <v>50</v>
      </c>
      <c r="C33" t="str">
        <f>VLOOKUP(B33,xwalk!$A$1:$B$66,2,FALSE)</f>
        <v>Perm(Russian Federation)</v>
      </c>
      <c r="E33" s="2">
        <v>8.4614056336384245</v>
      </c>
      <c r="F33" s="2">
        <v>1.1803402967052155</v>
      </c>
      <c r="G33" s="2">
        <v>0.83261593768587971</v>
      </c>
      <c r="H33" s="2">
        <v>0.36770876953486531</v>
      </c>
      <c r="I33" s="2">
        <v>1.801732527818326</v>
      </c>
      <c r="J33" s="2">
        <v>0.5276741440758318</v>
      </c>
      <c r="K33" s="2">
        <v>11.920363421161291</v>
      </c>
      <c r="L33" s="2">
        <v>1.5731333683306279</v>
      </c>
      <c r="M33" s="2">
        <v>76.983882479696092</v>
      </c>
      <c r="N33" s="2">
        <v>2.113688840665926</v>
      </c>
      <c r="O33" s="2">
        <v>7.5423572198406594</v>
      </c>
      <c r="P33" s="2">
        <v>1.0230325502939546</v>
      </c>
      <c r="Q33" s="2">
        <v>3.2921603506610979</v>
      </c>
      <c r="R33" s="2">
        <v>0.63071688259996372</v>
      </c>
      <c r="S33" s="2">
        <v>1.1710069265037619</v>
      </c>
      <c r="T33" s="2">
        <v>0.46245403833963344</v>
      </c>
      <c r="U33" s="2">
        <v>14.36601678962063</v>
      </c>
      <c r="V33" s="2">
        <v>1.4479672500521115</v>
      </c>
      <c r="W33" s="2">
        <v>73.62845871337386</v>
      </c>
      <c r="X33" s="2">
        <v>1.6609549873716722</v>
      </c>
      <c r="Y33" s="2">
        <v>-0.91904841379776503</v>
      </c>
      <c r="Z33" s="2">
        <v>0.4823629571714414</v>
      </c>
      <c r="AA33" s="2">
        <v>2.4595444129752182</v>
      </c>
      <c r="AB33" s="2">
        <v>4.3029166660735635E-4</v>
      </c>
      <c r="AC33" s="2">
        <v>-0.63072560131456412</v>
      </c>
      <c r="AD33" s="2">
        <v>0.37480855485764636</v>
      </c>
      <c r="AE33" s="2">
        <v>2.4456533684593396</v>
      </c>
      <c r="AF33" s="1">
        <v>0.21025096230273965</v>
      </c>
      <c r="AG33" s="2">
        <v>-3.3554237663222324</v>
      </c>
      <c r="AH33" s="2">
        <v>0.18219431434289149</v>
      </c>
      <c r="AI33">
        <f>VLOOKUP(B33,'Corr-across country'!$B$2:$C$66,2,FALSE)</f>
        <v>483.58003080303263</v>
      </c>
      <c r="AJ33" t="str">
        <f>VLOOKUP(B33,cntPerformance!$A$2:$D$66,4,FALSE)</f>
        <v>Low</v>
      </c>
    </row>
    <row r="34" spans="2:36" x14ac:dyDescent="0.2">
      <c r="B34" t="s">
        <v>42</v>
      </c>
      <c r="C34" t="str">
        <f>VLOOKUP(B34,xwalk!$A$1:$B$66,2,FALSE)</f>
        <v>Netherlands</v>
      </c>
      <c r="E34" s="2">
        <v>13.149524976596931</v>
      </c>
      <c r="F34" s="2">
        <v>1.0874478553426825</v>
      </c>
      <c r="G34" s="2">
        <v>1.2016375509429931</v>
      </c>
      <c r="H34" s="2">
        <v>0.32724534563243118</v>
      </c>
      <c r="I34" s="2">
        <v>3.549939450951602</v>
      </c>
      <c r="J34" s="2">
        <v>0.76669562168975325</v>
      </c>
      <c r="K34" s="2">
        <v>10.914267620439141</v>
      </c>
      <c r="L34" s="2">
        <v>0.94109823396656889</v>
      </c>
      <c r="M34" s="2">
        <v>71.184630401069327</v>
      </c>
      <c r="N34" s="2">
        <v>1.467827061751487</v>
      </c>
      <c r="O34" s="2">
        <v>9.4792155807481802</v>
      </c>
      <c r="P34" s="2">
        <v>1.1602897301497404</v>
      </c>
      <c r="Q34" s="2">
        <v>1.5177682068737199</v>
      </c>
      <c r="R34" s="2">
        <v>0.33483675271642055</v>
      </c>
      <c r="S34" s="2">
        <v>3.4510296453138332</v>
      </c>
      <c r="T34" s="2">
        <v>0.55261906890560308</v>
      </c>
      <c r="U34" s="2">
        <v>13.362188519275209</v>
      </c>
      <c r="V34" s="2">
        <v>1.0199519309574629</v>
      </c>
      <c r="W34" s="2">
        <v>72.189798047789054</v>
      </c>
      <c r="X34" s="2">
        <v>1.4953178010065387</v>
      </c>
      <c r="Y34" s="2">
        <v>-3.6703093958487507</v>
      </c>
      <c r="Z34" s="2">
        <v>5.5025507844023575E-3</v>
      </c>
      <c r="AA34" s="2">
        <v>0.31613065593072687</v>
      </c>
      <c r="AB34" s="2">
        <v>0.44269674041169849</v>
      </c>
      <c r="AC34" s="2">
        <v>-9.8909805637768855E-2</v>
      </c>
      <c r="AD34" s="2">
        <v>0.87768807681552796</v>
      </c>
      <c r="AE34" s="2">
        <v>2.4479208988360686</v>
      </c>
      <c r="AF34" s="1">
        <v>9.3317642496026948E-2</v>
      </c>
      <c r="AG34" s="2">
        <v>1.0051676467197268</v>
      </c>
      <c r="AH34" s="2">
        <v>0.57590352525619359</v>
      </c>
      <c r="AI34">
        <f>VLOOKUP(B34,'Corr-across country'!$B$2:$C$66,2,FALSE)</f>
        <v>522.97175819268023</v>
      </c>
      <c r="AJ34" t="str">
        <f>VLOOKUP(B34,cntPerformance!$A$2:$D$66,4,FALSE)</f>
        <v>High</v>
      </c>
    </row>
    <row r="35" spans="2:36" x14ac:dyDescent="0.2">
      <c r="B35" t="s">
        <v>31</v>
      </c>
      <c r="C35" t="str">
        <f>VLOOKUP(B35,xwalk!$A$1:$B$66,2,FALSE)</f>
        <v>Japan</v>
      </c>
      <c r="D35">
        <v>1</v>
      </c>
      <c r="E35" s="2">
        <v>8.1137085522634216</v>
      </c>
      <c r="F35" s="2">
        <v>0.70073898867146445</v>
      </c>
      <c r="G35" s="2">
        <v>2.8262036813519229</v>
      </c>
      <c r="H35" s="2">
        <v>0.55211713041806532</v>
      </c>
      <c r="I35" s="2">
        <v>3.1201645075461588</v>
      </c>
      <c r="J35" s="2">
        <v>0.42736575644583219</v>
      </c>
      <c r="K35" s="2">
        <v>10.022185263345129</v>
      </c>
      <c r="L35" s="2">
        <v>0.80833987073956348</v>
      </c>
      <c r="M35" s="2">
        <v>75.917737995493368</v>
      </c>
      <c r="N35" s="2">
        <v>1.0796680227821001</v>
      </c>
      <c r="O35" s="2">
        <v>8.0022793154196936</v>
      </c>
      <c r="P35" s="2">
        <v>0.67343491365128272</v>
      </c>
      <c r="Q35" s="2">
        <v>3.939969698138909</v>
      </c>
      <c r="R35" s="2">
        <v>0.47229639304460863</v>
      </c>
      <c r="S35" s="2">
        <v>5.3391140159874766</v>
      </c>
      <c r="T35" s="2">
        <v>0.78284620192794097</v>
      </c>
      <c r="U35" s="2">
        <v>12.572109744813259</v>
      </c>
      <c r="V35" s="2">
        <v>0.73862141643058288</v>
      </c>
      <c r="W35" s="2">
        <v>70.146527225640682</v>
      </c>
      <c r="X35" s="2">
        <v>1.1327200435398426</v>
      </c>
      <c r="Y35" s="2">
        <v>-0.11142923684372796</v>
      </c>
      <c r="Z35" s="2">
        <v>0.89024741297233734</v>
      </c>
      <c r="AA35" s="2">
        <v>1.1137660167869861</v>
      </c>
      <c r="AB35" s="2">
        <v>8.8161589550625169E-2</v>
      </c>
      <c r="AC35" s="2">
        <v>2.2189495084413178</v>
      </c>
      <c r="AD35" s="2">
        <v>3.3763709818078005E-3</v>
      </c>
      <c r="AE35" s="2">
        <v>2.5499244814681301</v>
      </c>
      <c r="AF35" s="1">
        <v>7.0974413431286396E-3</v>
      </c>
      <c r="AG35" s="2">
        <v>-5.7712107698526864</v>
      </c>
      <c r="AH35" s="2">
        <v>1.1571218582519381E-4</v>
      </c>
      <c r="AI35">
        <f>VLOOKUP(B35,'Corr-across country'!$B$2:$C$66,2,FALSE)</f>
        <v>536.40691823421946</v>
      </c>
      <c r="AJ35" t="str">
        <f>VLOOKUP(B35,cntPerformance!$A$2:$D$66,4,FALSE)</f>
        <v>High</v>
      </c>
    </row>
    <row r="36" spans="2:36" x14ac:dyDescent="0.2">
      <c r="B36" t="s">
        <v>13</v>
      </c>
      <c r="C36" t="str">
        <f>VLOOKUP(B36,xwalk!$A$1:$B$66,2,FALSE)</f>
        <v>Czech Republic</v>
      </c>
      <c r="E36" s="2">
        <v>11.32125405619882</v>
      </c>
      <c r="F36" s="2">
        <v>0.96757445332955427</v>
      </c>
      <c r="G36" s="2">
        <v>1.318937205998286</v>
      </c>
      <c r="H36" s="2">
        <v>0.33440766168765595</v>
      </c>
      <c r="I36" s="2">
        <v>3.3640719354056712</v>
      </c>
      <c r="J36" s="2">
        <v>0.59246621982579462</v>
      </c>
      <c r="K36" s="2">
        <v>10.606238021685339</v>
      </c>
      <c r="L36" s="2">
        <v>0.84503816590183034</v>
      </c>
      <c r="M36" s="2">
        <v>73.389498780711889</v>
      </c>
      <c r="N36" s="2">
        <v>1.2106114843659306</v>
      </c>
      <c r="O36" s="2">
        <v>10.25455821723882</v>
      </c>
      <c r="P36" s="2">
        <v>0.97910804007081143</v>
      </c>
      <c r="Q36" s="2">
        <v>3.2186939363384162</v>
      </c>
      <c r="R36" s="2">
        <v>0.48066419438672914</v>
      </c>
      <c r="S36" s="2">
        <v>2.9008945746654291</v>
      </c>
      <c r="T36" s="2">
        <v>0.46406743902665432</v>
      </c>
      <c r="U36" s="2">
        <v>13.201637599890301</v>
      </c>
      <c r="V36" s="2">
        <v>1.0572200207368014</v>
      </c>
      <c r="W36" s="2">
        <v>70.424215671867046</v>
      </c>
      <c r="X36" s="2">
        <v>1.4904677542726432</v>
      </c>
      <c r="Y36" s="2">
        <v>-1.0666958389599994</v>
      </c>
      <c r="Z36" s="2">
        <v>0.39455028125236374</v>
      </c>
      <c r="AA36" s="2">
        <v>1.8997567303401302</v>
      </c>
      <c r="AB36" s="2">
        <v>6.9659117159536215E-4</v>
      </c>
      <c r="AC36" s="2">
        <v>-0.46317736074024207</v>
      </c>
      <c r="AD36" s="2">
        <v>0.50117432621315494</v>
      </c>
      <c r="AE36" s="2">
        <v>2.5953995782049617</v>
      </c>
      <c r="AF36" s="1">
        <v>6.507582729191573E-2</v>
      </c>
      <c r="AG36" s="2">
        <v>-2.9652831088448437</v>
      </c>
      <c r="AH36" s="2">
        <v>0.1143035346823386</v>
      </c>
      <c r="AI36">
        <f>VLOOKUP(B36,'Corr-across country'!$B$2:$C$66,2,FALSE)</f>
        <v>498.95788231767892</v>
      </c>
      <c r="AJ36" t="str">
        <f>VLOOKUP(B36,cntPerformance!$A$2:$D$66,4,FALSE)</f>
        <v>Same</v>
      </c>
    </row>
    <row r="37" spans="2:36" x14ac:dyDescent="0.2">
      <c r="B37" t="s">
        <v>23</v>
      </c>
      <c r="C37" t="str">
        <f>VLOOKUP(B37,xwalk!$A$1:$B$66,2,FALSE)</f>
        <v>Croatia</v>
      </c>
      <c r="D37">
        <v>0</v>
      </c>
      <c r="E37" s="2">
        <v>7.8057988156381803</v>
      </c>
      <c r="F37" s="2">
        <v>0.7899975312547961</v>
      </c>
      <c r="G37" s="2">
        <v>1.466936394260308</v>
      </c>
      <c r="H37" s="2">
        <v>0.27255772382647525</v>
      </c>
      <c r="I37" s="2">
        <v>3.6476283838249701</v>
      </c>
      <c r="J37" s="2">
        <v>0.48353424745569601</v>
      </c>
      <c r="K37" s="2">
        <v>9.795399613086694</v>
      </c>
      <c r="L37" s="2">
        <v>0.77077947291005744</v>
      </c>
      <c r="M37" s="2">
        <v>77.284236793189848</v>
      </c>
      <c r="N37" s="2">
        <v>1.0538996104844554</v>
      </c>
      <c r="O37" s="2">
        <v>12.106303583099789</v>
      </c>
      <c r="P37" s="2">
        <v>0.78925124311345074</v>
      </c>
      <c r="Q37" s="2">
        <v>2.6756450853682989</v>
      </c>
      <c r="R37" s="2">
        <v>0.35108017807841474</v>
      </c>
      <c r="S37" s="2">
        <v>2.4972756767798399</v>
      </c>
      <c r="T37" s="2">
        <v>0.4606078774310195</v>
      </c>
      <c r="U37" s="2">
        <v>12.403315815924291</v>
      </c>
      <c r="V37" s="2">
        <v>0.87603015681613683</v>
      </c>
      <c r="W37" s="2">
        <v>70.317459838827787</v>
      </c>
      <c r="X37" s="2">
        <v>1.1127339464440669</v>
      </c>
      <c r="Y37" s="2">
        <v>4.300504767461609</v>
      </c>
      <c r="Z37" s="2">
        <v>1.7647706481298646E-5</v>
      </c>
      <c r="AA37" s="2">
        <v>1.208708691107991</v>
      </c>
      <c r="AB37" s="2">
        <v>4.7892341045846819E-3</v>
      </c>
      <c r="AC37" s="2">
        <v>-1.1503527070451303</v>
      </c>
      <c r="AD37" s="2">
        <v>7.2360460812830707E-2</v>
      </c>
      <c r="AE37" s="2">
        <v>2.6079162028375968</v>
      </c>
      <c r="AF37" s="1">
        <v>4.6126883881809515E-2</v>
      </c>
      <c r="AG37" s="2">
        <v>-6.9667769543620608</v>
      </c>
      <c r="AH37" s="2">
        <v>9.7098366914184377E-6</v>
      </c>
      <c r="AI37">
        <f>VLOOKUP(B37,'Corr-across country'!$B$2:$C$66,2,FALSE)</f>
        <v>471.13146075925152</v>
      </c>
      <c r="AJ37" t="str">
        <f>VLOOKUP(B37,cntPerformance!$A$2:$D$66,4,FALSE)</f>
        <v>Low</v>
      </c>
    </row>
    <row r="38" spans="2:36" x14ac:dyDescent="0.2">
      <c r="B38" t="s">
        <v>16</v>
      </c>
      <c r="C38" t="str">
        <f>VLOOKUP(B38,xwalk!$A$1:$B$66,2,FALSE)</f>
        <v>Spain</v>
      </c>
      <c r="D38">
        <v>1</v>
      </c>
      <c r="E38" s="2">
        <v>6.9328760479802032</v>
      </c>
      <c r="F38" s="2">
        <v>0.54915604754840108</v>
      </c>
      <c r="G38" s="2">
        <v>3.1598588545237201</v>
      </c>
      <c r="H38" s="2">
        <v>0.31524379724530777</v>
      </c>
      <c r="I38" s="2">
        <v>5.7525604592195494</v>
      </c>
      <c r="J38" s="2">
        <v>0.5213960715539826</v>
      </c>
      <c r="K38" s="2">
        <v>7.1167916214654738</v>
      </c>
      <c r="L38" s="2">
        <v>0.53634681661100736</v>
      </c>
      <c r="M38" s="2">
        <v>77.037913016811061</v>
      </c>
      <c r="N38" s="2">
        <v>0.76564338804313248</v>
      </c>
      <c r="O38" s="2">
        <v>7.2775444866716317</v>
      </c>
      <c r="P38" s="2">
        <v>0.48582491256218258</v>
      </c>
      <c r="Q38" s="2">
        <v>5.3115314200936501</v>
      </c>
      <c r="R38" s="2">
        <v>0.39090312060782795</v>
      </c>
      <c r="S38" s="2">
        <v>5.4080788045403336</v>
      </c>
      <c r="T38" s="2">
        <v>0.40664598807951041</v>
      </c>
      <c r="U38" s="2">
        <v>9.7341013275417989</v>
      </c>
      <c r="V38" s="2">
        <v>0.48030473709692928</v>
      </c>
      <c r="W38" s="2">
        <v>72.268743961152566</v>
      </c>
      <c r="X38" s="2">
        <v>0.7807025603486043</v>
      </c>
      <c r="Y38" s="2">
        <v>0.34466843869142849</v>
      </c>
      <c r="Z38" s="2">
        <v>0.64060001155545288</v>
      </c>
      <c r="AA38" s="2">
        <v>2.15167256556993</v>
      </c>
      <c r="AB38" s="2">
        <v>6.795682278637237E-7</v>
      </c>
      <c r="AC38" s="2">
        <v>-0.34448165467921577</v>
      </c>
      <c r="AD38" s="2">
        <v>0.4950926560973466</v>
      </c>
      <c r="AE38" s="2">
        <v>2.6173097060763251</v>
      </c>
      <c r="AF38" s="1">
        <v>3.1616192757585979E-4</v>
      </c>
      <c r="AG38" s="2">
        <v>-4.7691690556584945</v>
      </c>
      <c r="AH38" s="2">
        <v>5.0004902832582574E-9</v>
      </c>
      <c r="AI38">
        <f>VLOOKUP(B38,'Corr-across country'!$B$2:$C$66,2,FALSE)</f>
        <v>484.31929780196191</v>
      </c>
      <c r="AJ38" t="str">
        <f>VLOOKUP(B38,cntPerformance!$A$2:$D$66,4,FALSE)</f>
        <v>Low</v>
      </c>
    </row>
    <row r="39" spans="2:36" x14ac:dyDescent="0.2">
      <c r="B39" t="s">
        <v>35</v>
      </c>
      <c r="C39" t="str">
        <f>VLOOKUP(B39,xwalk!$A$1:$B$66,2,FALSE)</f>
        <v>Lithuania</v>
      </c>
      <c r="D39">
        <v>1</v>
      </c>
      <c r="E39" s="2">
        <v>9.9217068769148131</v>
      </c>
      <c r="F39" s="2">
        <v>0.94060830722197963</v>
      </c>
      <c r="G39" s="2">
        <v>1.6277923582438589</v>
      </c>
      <c r="H39" s="2">
        <v>0.32893213853311976</v>
      </c>
      <c r="I39" s="2">
        <v>3.1292674093659381</v>
      </c>
      <c r="J39" s="2">
        <v>0.46696364577263899</v>
      </c>
      <c r="K39" s="2">
        <v>9.2035755065536051</v>
      </c>
      <c r="L39" s="2">
        <v>0.81579118558562669</v>
      </c>
      <c r="M39" s="2">
        <v>76.11765784892178</v>
      </c>
      <c r="N39" s="2">
        <v>1.1582662664894294</v>
      </c>
      <c r="O39" s="2">
        <v>10.667612939829519</v>
      </c>
      <c r="P39" s="2">
        <v>0.85283758785635277</v>
      </c>
      <c r="Q39" s="2">
        <v>3.9397003188996012</v>
      </c>
      <c r="R39" s="2">
        <v>0.58126571013047723</v>
      </c>
      <c r="S39" s="2">
        <v>1.6584301487040289</v>
      </c>
      <c r="T39" s="2">
        <v>0.35146004782059309</v>
      </c>
      <c r="U39" s="2">
        <v>11.999251815225881</v>
      </c>
      <c r="V39" s="2">
        <v>0.74598372792071177</v>
      </c>
      <c r="W39" s="2">
        <v>71.735004777340961</v>
      </c>
      <c r="X39" s="2">
        <v>1.0941155801135429</v>
      </c>
      <c r="Y39" s="2">
        <v>0.74590606291470607</v>
      </c>
      <c r="Z39" s="2">
        <v>0.56292353523536776</v>
      </c>
      <c r="AA39" s="2">
        <v>2.3119079606557422</v>
      </c>
      <c r="AB39" s="2">
        <v>9.3432861151293003E-4</v>
      </c>
      <c r="AC39" s="2">
        <v>-1.4708372606619091</v>
      </c>
      <c r="AD39" s="2">
        <v>8.2651155343709797E-3</v>
      </c>
      <c r="AE39" s="2">
        <v>2.7956763086722756</v>
      </c>
      <c r="AF39" s="1">
        <v>1.0328567101641116E-2</v>
      </c>
      <c r="AG39" s="2">
        <v>-4.382653071580819</v>
      </c>
      <c r="AH39" s="2">
        <v>8.206224855195671E-3</v>
      </c>
      <c r="AI39">
        <f>VLOOKUP(B39,'Corr-across country'!$B$2:$C$66,2,FALSE)</f>
        <v>478.82327743335418</v>
      </c>
      <c r="AJ39" t="str">
        <f>VLOOKUP(B39,cntPerformance!$A$2:$D$66,4,FALSE)</f>
        <v>Low</v>
      </c>
    </row>
    <row r="40" spans="2:36" x14ac:dyDescent="0.2">
      <c r="B40" t="s">
        <v>54</v>
      </c>
      <c r="C40" t="str">
        <f>VLOOKUP(B40,xwalk!$A$1:$B$66,2,FALSE)</f>
        <v>Serbia</v>
      </c>
      <c r="D40">
        <v>0</v>
      </c>
      <c r="E40" s="2">
        <v>10.71842321527847</v>
      </c>
      <c r="F40" s="2">
        <v>0.81246520286479829</v>
      </c>
      <c r="G40" s="2">
        <v>1.2026417241792871</v>
      </c>
      <c r="H40" s="2">
        <v>0.2246897357553638</v>
      </c>
      <c r="I40" s="2">
        <v>2.8680345600106092</v>
      </c>
      <c r="J40" s="2">
        <v>0.47229609529626621</v>
      </c>
      <c r="K40" s="2">
        <v>11.401570597833331</v>
      </c>
      <c r="L40" s="2">
        <v>0.70998290331262359</v>
      </c>
      <c r="M40" s="2">
        <v>73.809329902698295</v>
      </c>
      <c r="N40" s="2">
        <v>0.98220487922205979</v>
      </c>
      <c r="O40" s="2">
        <v>12.81407485205483</v>
      </c>
      <c r="P40" s="2">
        <v>0.97173541070714253</v>
      </c>
      <c r="Q40" s="2">
        <v>1.1112117144585829</v>
      </c>
      <c r="R40" s="2">
        <v>0.31399826270542808</v>
      </c>
      <c r="S40" s="2">
        <v>1.5048374180944699</v>
      </c>
      <c r="T40" s="2">
        <v>0.30585386527603098</v>
      </c>
      <c r="U40" s="2">
        <v>14.27026748418948</v>
      </c>
      <c r="V40" s="2">
        <v>0.86389790249233778</v>
      </c>
      <c r="W40" s="2">
        <v>70.299608531202637</v>
      </c>
      <c r="X40" s="2">
        <v>1.1759020910512068</v>
      </c>
      <c r="Y40" s="2">
        <v>2.0956516367763598</v>
      </c>
      <c r="Z40" s="2">
        <v>7.1609883489778037E-2</v>
      </c>
      <c r="AA40" s="2">
        <v>-9.1430009720704142E-2</v>
      </c>
      <c r="AB40" s="2">
        <v>0.79609823423831794</v>
      </c>
      <c r="AC40" s="2">
        <v>-1.3631971419161393</v>
      </c>
      <c r="AD40" s="2">
        <v>1.5634414951070218E-2</v>
      </c>
      <c r="AE40" s="2">
        <v>2.8686968863561493</v>
      </c>
      <c r="AF40" s="1">
        <v>1.12497089930856E-2</v>
      </c>
      <c r="AG40" s="2">
        <v>-3.5097213714956581</v>
      </c>
      <c r="AH40" s="2">
        <v>1.8032043188891109E-2</v>
      </c>
      <c r="AI40">
        <f>VLOOKUP(B40,'Corr-across country'!$B$2:$C$66,2,FALSE)</f>
        <v>448.85913024759969</v>
      </c>
      <c r="AJ40" t="str">
        <f>VLOOKUP(B40,cntPerformance!$A$2:$D$66,4,FALSE)</f>
        <v>Low</v>
      </c>
    </row>
    <row r="41" spans="2:36" x14ac:dyDescent="0.2">
      <c r="B41" t="s">
        <v>29</v>
      </c>
      <c r="C41" t="str">
        <f>VLOOKUP(B41,xwalk!$A$1:$B$66,2,FALSE)</f>
        <v>Italy</v>
      </c>
      <c r="D41">
        <v>1</v>
      </c>
      <c r="E41" s="2">
        <v>10.25885537610651</v>
      </c>
      <c r="F41" s="2">
        <v>0.50609775195657947</v>
      </c>
      <c r="G41" s="2">
        <v>2.0125467112268178</v>
      </c>
      <c r="H41" s="2">
        <v>0.25602478597705308</v>
      </c>
      <c r="I41" s="2">
        <v>3.156231184821559</v>
      </c>
      <c r="J41" s="2">
        <v>0.29204558655572438</v>
      </c>
      <c r="K41" s="2">
        <v>8.9577140498074161</v>
      </c>
      <c r="L41" s="2">
        <v>0.4334478705137183</v>
      </c>
      <c r="M41" s="2">
        <v>75.6146526780377</v>
      </c>
      <c r="N41" s="2">
        <v>0.62537413215394666</v>
      </c>
      <c r="O41" s="2">
        <v>10.207169017997179</v>
      </c>
      <c r="P41" s="2">
        <v>0.46219793938260456</v>
      </c>
      <c r="Q41" s="2">
        <v>3.937066966394537</v>
      </c>
      <c r="R41" s="2">
        <v>0.29600798705408332</v>
      </c>
      <c r="S41" s="2">
        <v>3.3745249694676329</v>
      </c>
      <c r="T41" s="2">
        <v>0.25261044248283082</v>
      </c>
      <c r="U41" s="2">
        <v>11.90675447015458</v>
      </c>
      <c r="V41" s="2">
        <v>0.45215846166364682</v>
      </c>
      <c r="W41" s="2">
        <v>70.574484575986062</v>
      </c>
      <c r="X41" s="2">
        <v>0.64237730723591413</v>
      </c>
      <c r="Y41" s="2">
        <v>-5.1686358109330754E-2</v>
      </c>
      <c r="Z41" s="2">
        <v>0.93370429110118924</v>
      </c>
      <c r="AA41" s="2">
        <v>1.9245202551677192</v>
      </c>
      <c r="AB41" s="2">
        <v>1.9447396506275498E-7</v>
      </c>
      <c r="AC41" s="2">
        <v>0.21829378464607396</v>
      </c>
      <c r="AD41" s="2">
        <v>0.48102222261952482</v>
      </c>
      <c r="AE41" s="2">
        <v>2.9490404203471634</v>
      </c>
      <c r="AF41" s="1">
        <v>4.6945272612863318E-7</v>
      </c>
      <c r="AG41" s="2">
        <v>-5.0401681020516378</v>
      </c>
      <c r="AH41" s="2">
        <v>4.8920715748935895E-8</v>
      </c>
      <c r="AI41">
        <f>VLOOKUP(B41,'Corr-across country'!$B$2:$C$66,2,FALSE)</f>
        <v>485.32118101256566</v>
      </c>
      <c r="AJ41" t="str">
        <f>VLOOKUP(B41,cntPerformance!$A$2:$D$66,4,FALSE)</f>
        <v>Low</v>
      </c>
    </row>
    <row r="42" spans="2:36" x14ac:dyDescent="0.2">
      <c r="B42" t="s">
        <v>62</v>
      </c>
      <c r="C42" t="str">
        <f>VLOOKUP(B42,xwalk!$A$1:$B$66,2,FALSE)</f>
        <v>Uruguay</v>
      </c>
      <c r="D42">
        <v>0</v>
      </c>
      <c r="E42" s="2">
        <v>8.799542570094351</v>
      </c>
      <c r="F42" s="2">
        <v>0.70936766317472588</v>
      </c>
      <c r="G42" s="2">
        <v>0.89349326895635728</v>
      </c>
      <c r="H42" s="2">
        <v>0.2228729503070481</v>
      </c>
      <c r="I42" s="2">
        <v>3.0326622703419059</v>
      </c>
      <c r="J42" s="2">
        <v>0.45810229132714864</v>
      </c>
      <c r="K42" s="2">
        <v>11.178769321606911</v>
      </c>
      <c r="L42" s="2">
        <v>0.78226098389058984</v>
      </c>
      <c r="M42" s="2">
        <v>76.095532569000454</v>
      </c>
      <c r="N42" s="2">
        <v>1.0792041904089416</v>
      </c>
      <c r="O42" s="2">
        <v>10.8708067630951</v>
      </c>
      <c r="P42" s="2">
        <v>0.91936883573614903</v>
      </c>
      <c r="Q42" s="2">
        <v>1.484260399064335</v>
      </c>
      <c r="R42" s="2">
        <v>0.31322938438225512</v>
      </c>
      <c r="S42" s="2">
        <v>2.404928659761723</v>
      </c>
      <c r="T42" s="2">
        <v>0.53083570245242395</v>
      </c>
      <c r="U42" s="2">
        <v>14.23784346560045</v>
      </c>
      <c r="V42" s="2">
        <v>0.92699978174524</v>
      </c>
      <c r="W42" s="2">
        <v>71.002160712478414</v>
      </c>
      <c r="X42" s="2">
        <v>1.1822268423338254</v>
      </c>
      <c r="Y42" s="2">
        <v>2.0712641930007489</v>
      </c>
      <c r="Z42" s="2">
        <v>7.5057757930842683E-2</v>
      </c>
      <c r="AA42" s="2">
        <v>0.59076713010797777</v>
      </c>
      <c r="AB42" s="2">
        <v>0.1082163216346243</v>
      </c>
      <c r="AC42" s="2">
        <v>-0.62773361058018295</v>
      </c>
      <c r="AD42" s="2">
        <v>0.29320664934946872</v>
      </c>
      <c r="AE42" s="2">
        <v>3.0590741439935396</v>
      </c>
      <c r="AF42" s="1">
        <v>1.2645660357495165E-2</v>
      </c>
      <c r="AG42" s="2">
        <v>-5.0933718565220403</v>
      </c>
      <c r="AH42" s="2">
        <v>3.2798873928386193E-3</v>
      </c>
      <c r="AI42">
        <f>VLOOKUP(B42,'Corr-across country'!$B$2:$C$66,2,FALSE)</f>
        <v>409.29156793771199</v>
      </c>
      <c r="AJ42" t="str">
        <f>VLOOKUP(B42,cntPerformance!$A$2:$D$66,4,FALSE)</f>
        <v>Low</v>
      </c>
    </row>
    <row r="43" spans="2:36" x14ac:dyDescent="0.2">
      <c r="B43" t="s">
        <v>37</v>
      </c>
      <c r="C43" t="str">
        <f>VLOOKUP(B43,xwalk!$A$1:$B$66,2,FALSE)</f>
        <v>Latvia</v>
      </c>
      <c r="D43">
        <v>1</v>
      </c>
      <c r="E43" s="2">
        <v>6.4911731726786464</v>
      </c>
      <c r="F43" s="2">
        <v>0.78835992585353865</v>
      </c>
      <c r="G43" s="2">
        <v>3.0431523575809751</v>
      </c>
      <c r="H43" s="2">
        <v>0.49130294302288419</v>
      </c>
      <c r="I43" s="2">
        <v>3.2441228413430161</v>
      </c>
      <c r="J43" s="2">
        <v>0.59456906565718115</v>
      </c>
      <c r="K43" s="2">
        <v>8.9162388494775016</v>
      </c>
      <c r="L43" s="2">
        <v>0.84832056508618181</v>
      </c>
      <c r="M43" s="2">
        <v>78.30531277891987</v>
      </c>
      <c r="N43" s="2">
        <v>1.094265470505557</v>
      </c>
      <c r="O43" s="2">
        <v>8.0579844147746833</v>
      </c>
      <c r="P43" s="2">
        <v>0.91021083828416405</v>
      </c>
      <c r="Q43" s="2">
        <v>6.6804788012441874</v>
      </c>
      <c r="R43" s="2">
        <v>0.92768063625259778</v>
      </c>
      <c r="S43" s="2">
        <v>2.8460479294271321</v>
      </c>
      <c r="T43" s="2">
        <v>0.50585943246009746</v>
      </c>
      <c r="U43" s="2">
        <v>11.978105023148039</v>
      </c>
      <c r="V43" s="2">
        <v>1.0954157594941789</v>
      </c>
      <c r="W43" s="2">
        <v>70.437383831405981</v>
      </c>
      <c r="X43" s="2">
        <v>1.7245731581678934</v>
      </c>
      <c r="Y43" s="2">
        <v>1.5668112420960369</v>
      </c>
      <c r="Z43" s="2">
        <v>0.15345120566041021</v>
      </c>
      <c r="AA43" s="2">
        <v>3.6373264436632122</v>
      </c>
      <c r="AB43" s="2">
        <v>4.2552704569660577E-4</v>
      </c>
      <c r="AC43" s="2">
        <v>-0.39807491191588396</v>
      </c>
      <c r="AD43" s="2">
        <v>0.58944531497414321</v>
      </c>
      <c r="AE43" s="2">
        <v>3.0618661736705377</v>
      </c>
      <c r="AF43" s="1">
        <v>1.9505287532490222E-2</v>
      </c>
      <c r="AG43" s="2">
        <v>-7.8679289475138887</v>
      </c>
      <c r="AH43" s="2">
        <v>1.9630749096308846E-4</v>
      </c>
      <c r="AI43">
        <f>VLOOKUP(B43,'Corr-across country'!$B$2:$C$66,2,FALSE)</f>
        <v>490.57102141135442</v>
      </c>
      <c r="AJ43" t="str">
        <f>VLOOKUP(B43,cntPerformance!$A$2:$D$66,4,FALSE)</f>
        <v>Same</v>
      </c>
    </row>
    <row r="44" spans="2:36" x14ac:dyDescent="0.2">
      <c r="B44" t="s">
        <v>2</v>
      </c>
      <c r="C44" t="str">
        <f>VLOOKUP(B44,xwalk!$A$1:$B$66,2,FALSE)</f>
        <v>Argentina</v>
      </c>
      <c r="D44">
        <v>0</v>
      </c>
      <c r="E44" s="2">
        <v>13.03668051573332</v>
      </c>
      <c r="F44" s="2">
        <v>0.97713054219353757</v>
      </c>
      <c r="G44" s="2">
        <v>0.63565513352246983</v>
      </c>
      <c r="H44" s="2">
        <v>0.22365642476136119</v>
      </c>
      <c r="I44" s="2">
        <v>1.7323459900419349</v>
      </c>
      <c r="J44" s="2">
        <v>0.38903743853474504</v>
      </c>
      <c r="K44" s="2">
        <v>11.725878688959851</v>
      </c>
      <c r="L44" s="2">
        <v>0.83203573264450847</v>
      </c>
      <c r="M44" s="2">
        <v>72.869439671742413</v>
      </c>
      <c r="N44" s="2">
        <v>1.2199270088658236</v>
      </c>
      <c r="O44" s="2">
        <v>13.58914255183295</v>
      </c>
      <c r="P44" s="2">
        <v>1.2078689404593812</v>
      </c>
      <c r="Q44" s="2">
        <v>1.030471095536942</v>
      </c>
      <c r="R44" s="2">
        <v>0.31099728803972798</v>
      </c>
      <c r="S44" s="2">
        <v>1.1338481549739781</v>
      </c>
      <c r="T44" s="2">
        <v>0.27677767941383208</v>
      </c>
      <c r="U44" s="2">
        <v>14.79763241071211</v>
      </c>
      <c r="V44" s="2">
        <v>1.1939382110974153</v>
      </c>
      <c r="W44" s="2">
        <v>69.44890578694401</v>
      </c>
      <c r="X44" s="2">
        <v>1.5002031587733928</v>
      </c>
      <c r="Y44" s="2">
        <v>0.55246203609963018</v>
      </c>
      <c r="Z44" s="2">
        <v>0.70201045852288391</v>
      </c>
      <c r="AA44" s="2">
        <v>0.39481596201447222</v>
      </c>
      <c r="AB44" s="2">
        <v>0.33420437367753075</v>
      </c>
      <c r="AC44" s="2">
        <v>-0.59849783506795684</v>
      </c>
      <c r="AD44" s="2">
        <v>0.14651289661412237</v>
      </c>
      <c r="AE44" s="2">
        <v>3.071753721752259</v>
      </c>
      <c r="AF44" s="1">
        <v>2.5075850474643391E-2</v>
      </c>
      <c r="AG44" s="2">
        <v>-3.4205338847984024</v>
      </c>
      <c r="AH44" s="2">
        <v>5.8794953008700156E-2</v>
      </c>
      <c r="AI44">
        <f>VLOOKUP(B44,'Corr-across country'!$B$2:$C$66,2,FALSE)</f>
        <v>388.43170990714674</v>
      </c>
      <c r="AJ44" t="str">
        <f>VLOOKUP(B44,cntPerformance!$A$2:$D$66,4,FALSE)</f>
        <v>Low</v>
      </c>
    </row>
    <row r="45" spans="2:36" x14ac:dyDescent="0.2">
      <c r="B45" t="s">
        <v>64</v>
      </c>
      <c r="C45" t="str">
        <f>VLOOKUP(B45,xwalk!$A$1:$B$66,2,FALSE)</f>
        <v>Viet Nam</v>
      </c>
      <c r="D45">
        <v>0</v>
      </c>
      <c r="E45" s="2">
        <v>10.523234638999931</v>
      </c>
      <c r="F45" s="2">
        <v>0.85977060221991519</v>
      </c>
      <c r="G45" s="2">
        <v>1.554514453209749</v>
      </c>
      <c r="H45" s="2">
        <v>0.29912584572919415</v>
      </c>
      <c r="I45" s="2">
        <v>3.255532598420106</v>
      </c>
      <c r="J45" s="2">
        <v>0.50652830934622206</v>
      </c>
      <c r="K45" s="2">
        <v>9.4426348111647194</v>
      </c>
      <c r="L45" s="2">
        <v>0.7589463262922348</v>
      </c>
      <c r="M45" s="2">
        <v>75.224083498205502</v>
      </c>
      <c r="N45" s="2">
        <v>1.0539549531546921</v>
      </c>
      <c r="O45" s="2">
        <v>9.7502579716756497</v>
      </c>
      <c r="P45" s="2">
        <v>0.89506833397066843</v>
      </c>
      <c r="Q45" s="2">
        <v>2.6918212106873098</v>
      </c>
      <c r="R45" s="2">
        <v>0.42858591415104419</v>
      </c>
      <c r="S45" s="2">
        <v>3.346918661471308</v>
      </c>
      <c r="T45" s="2">
        <v>0.49576035488997311</v>
      </c>
      <c r="U45" s="2">
        <v>12.568002546500869</v>
      </c>
      <c r="V45" s="2">
        <v>0.95698847524998565</v>
      </c>
      <c r="W45" s="2">
        <v>71.642999609664855</v>
      </c>
      <c r="X45" s="2">
        <v>1.2229869333350201</v>
      </c>
      <c r="Y45" s="2">
        <v>-0.77297666732428105</v>
      </c>
      <c r="Z45" s="2">
        <v>0.50536486018039717</v>
      </c>
      <c r="AA45" s="2">
        <v>1.1373067574775608</v>
      </c>
      <c r="AB45" s="2">
        <v>3.1031973897658889E-2</v>
      </c>
      <c r="AC45" s="2">
        <v>9.1386063051202004E-2</v>
      </c>
      <c r="AD45" s="2">
        <v>0.88642549779739421</v>
      </c>
      <c r="AE45" s="2">
        <v>3.12536773533615</v>
      </c>
      <c r="AF45" s="1">
        <v>1.630191766875418E-3</v>
      </c>
      <c r="AG45" s="2">
        <v>-3.5810838885406469</v>
      </c>
      <c r="AH45" s="2">
        <v>2.5140315786390248E-2</v>
      </c>
      <c r="AI45">
        <f>VLOOKUP(B45,'Corr-across country'!$B$2:$C$66,2,FALSE)</f>
        <v>511.33820750118758</v>
      </c>
      <c r="AJ45" t="str">
        <f>VLOOKUP(B45,cntPerformance!$A$2:$D$66,4,FALSE)</f>
        <v>High</v>
      </c>
    </row>
    <row r="46" spans="2:36" x14ac:dyDescent="0.2">
      <c r="B46" t="s">
        <v>38</v>
      </c>
      <c r="C46" t="str">
        <f>VLOOKUP(B46,xwalk!$A$1:$B$66,2,FALSE)</f>
        <v>Macao-China</v>
      </c>
      <c r="D46">
        <v>0</v>
      </c>
      <c r="E46" s="2">
        <v>10.393202123488971</v>
      </c>
      <c r="F46" s="2">
        <v>0.78169368083318513</v>
      </c>
      <c r="G46" s="2">
        <v>2.2776908724122169</v>
      </c>
      <c r="H46" s="2">
        <v>0.37563326913884376</v>
      </c>
      <c r="I46" s="2">
        <v>1.6438832013049489</v>
      </c>
      <c r="J46" s="2">
        <v>0.30937035945673386</v>
      </c>
      <c r="K46" s="2">
        <v>9.7266811766757275</v>
      </c>
      <c r="L46" s="2">
        <v>0.67135270680305492</v>
      </c>
      <c r="M46" s="2">
        <v>75.958542626118145</v>
      </c>
      <c r="N46" s="2">
        <v>0.94194564811299442</v>
      </c>
      <c r="O46" s="2">
        <v>11.85832283865456</v>
      </c>
      <c r="P46" s="2">
        <v>0.73105639830689295</v>
      </c>
      <c r="Q46" s="2">
        <v>4.2038507030006169</v>
      </c>
      <c r="R46" s="2">
        <v>0.48931749199683094</v>
      </c>
      <c r="S46" s="2">
        <v>2.0182397034345101</v>
      </c>
      <c r="T46" s="2">
        <v>0.32248410331767896</v>
      </c>
      <c r="U46" s="2">
        <v>12.92121655607272</v>
      </c>
      <c r="V46" s="2">
        <v>0.84005765760762652</v>
      </c>
      <c r="W46" s="2">
        <v>68.998370198837605</v>
      </c>
      <c r="X46" s="2">
        <v>1.130636557050589</v>
      </c>
      <c r="Y46" s="2">
        <v>1.4651207151655896</v>
      </c>
      <c r="Z46" s="2">
        <v>0.19565848756511725</v>
      </c>
      <c r="AA46" s="2">
        <v>1.9261598305884</v>
      </c>
      <c r="AB46" s="2">
        <v>2.0716284079143922E-3</v>
      </c>
      <c r="AC46" s="2">
        <v>0.37435650212956117</v>
      </c>
      <c r="AD46" s="2">
        <v>0.40304073070848645</v>
      </c>
      <c r="AE46" s="2">
        <v>3.1945353793969922</v>
      </c>
      <c r="AF46" s="1">
        <v>1.5130957653980612E-3</v>
      </c>
      <c r="AG46" s="2">
        <v>-6.9601724272805399</v>
      </c>
      <c r="AH46" s="2">
        <v>2.0730253067919779E-6</v>
      </c>
      <c r="AI46">
        <f>VLOOKUP(B46,'Corr-across country'!$B$2:$C$66,2,FALSE)</f>
        <v>538.13449473391779</v>
      </c>
      <c r="AJ46" t="str">
        <f>VLOOKUP(B46,cntPerformance!$A$2:$D$66,4,FALSE)</f>
        <v>High</v>
      </c>
    </row>
    <row r="47" spans="2:36" x14ac:dyDescent="0.2">
      <c r="B47" t="s">
        <v>19</v>
      </c>
      <c r="C47" t="str">
        <f>VLOOKUP(B47,xwalk!$A$1:$B$66,2,FALSE)</f>
        <v>France</v>
      </c>
      <c r="D47">
        <v>1</v>
      </c>
      <c r="E47" s="2">
        <v>7.7193945915148801</v>
      </c>
      <c r="F47" s="2">
        <v>0.75585444307099914</v>
      </c>
      <c r="G47" s="2">
        <v>2.6816262025563709</v>
      </c>
      <c r="H47" s="2">
        <v>0.42497171234735276</v>
      </c>
      <c r="I47" s="2">
        <v>3.0521178998396179</v>
      </c>
      <c r="J47" s="2">
        <v>0.40233640400859194</v>
      </c>
      <c r="K47" s="2">
        <v>8.9853565106759827</v>
      </c>
      <c r="L47" s="2">
        <v>0.82605870965546635</v>
      </c>
      <c r="M47" s="2">
        <v>77.561504795413143</v>
      </c>
      <c r="N47" s="2">
        <v>1.2560836833337437</v>
      </c>
      <c r="O47" s="2">
        <v>8.9936560346929788</v>
      </c>
      <c r="P47" s="2">
        <v>0.87120715644619739</v>
      </c>
      <c r="Q47" s="2">
        <v>5.3340803196431237</v>
      </c>
      <c r="R47" s="2">
        <v>0.57291212573305472</v>
      </c>
      <c r="S47" s="2">
        <v>2.7798050866864088</v>
      </c>
      <c r="T47" s="2">
        <v>0.38749942598263076</v>
      </c>
      <c r="U47" s="2">
        <v>12.557398597922029</v>
      </c>
      <c r="V47" s="2">
        <v>0.98500920874779829</v>
      </c>
      <c r="W47" s="2">
        <v>70.335059961055464</v>
      </c>
      <c r="X47" s="2">
        <v>1.445045997956993</v>
      </c>
      <c r="Y47" s="2">
        <v>1.2742614431780988</v>
      </c>
      <c r="Z47" s="2">
        <v>0.26707595846104937</v>
      </c>
      <c r="AA47" s="2">
        <v>2.6524541170867528</v>
      </c>
      <c r="AB47" s="2">
        <v>3.092905130490452E-5</v>
      </c>
      <c r="AC47" s="2">
        <v>-0.2723128131532091</v>
      </c>
      <c r="AD47" s="2">
        <v>0.64468377024003343</v>
      </c>
      <c r="AE47" s="2">
        <v>3.5720420872460465</v>
      </c>
      <c r="AF47" s="1">
        <v>1.5495498877313638E-3</v>
      </c>
      <c r="AG47" s="2">
        <v>-7.2264448343576788</v>
      </c>
      <c r="AH47" s="2">
        <v>3.0526353582215521E-5</v>
      </c>
      <c r="AI47">
        <f>VLOOKUP(B47,'Corr-across country'!$B$2:$C$66,2,FALSE)</f>
        <v>494.98467432063057</v>
      </c>
      <c r="AJ47" t="str">
        <f>VLOOKUP(B47,cntPerformance!$A$2:$D$66,4,FALSE)</f>
        <v>Same</v>
      </c>
    </row>
    <row r="48" spans="2:36" x14ac:dyDescent="0.2">
      <c r="B48" t="s">
        <v>28</v>
      </c>
      <c r="C48" t="str">
        <f>VLOOKUP(B48,xwalk!$A$1:$B$66,2,FALSE)</f>
        <v>Israel</v>
      </c>
      <c r="D48">
        <v>1</v>
      </c>
      <c r="E48" s="2">
        <v>10.3146885959925</v>
      </c>
      <c r="F48" s="2">
        <v>0.77701106483397819</v>
      </c>
      <c r="G48" s="2">
        <v>2.2587348003638081</v>
      </c>
      <c r="H48" s="2">
        <v>0.4056665167603567</v>
      </c>
      <c r="I48" s="2">
        <v>1.577926962527519</v>
      </c>
      <c r="J48" s="2">
        <v>0.38500159883062429</v>
      </c>
      <c r="K48" s="2">
        <v>10.719022865786039</v>
      </c>
      <c r="L48" s="2">
        <v>0.70683858423441681</v>
      </c>
      <c r="M48" s="2">
        <v>75.129626775330124</v>
      </c>
      <c r="N48" s="2">
        <v>1.08632537160593</v>
      </c>
      <c r="O48" s="2">
        <v>11.739652731839371</v>
      </c>
      <c r="P48" s="2">
        <v>1.2933014728381031</v>
      </c>
      <c r="Q48" s="2">
        <v>2.8196914209458961</v>
      </c>
      <c r="R48" s="2">
        <v>0.49949267780412848</v>
      </c>
      <c r="S48" s="2">
        <v>2.2240809094824829</v>
      </c>
      <c r="T48" s="2">
        <v>0.39073803206209601</v>
      </c>
      <c r="U48" s="2">
        <v>14.30263998195626</v>
      </c>
      <c r="V48" s="2">
        <v>1.1336644807315437</v>
      </c>
      <c r="W48" s="2">
        <v>68.913934955775986</v>
      </c>
      <c r="X48" s="2">
        <v>1.4717770163322208</v>
      </c>
      <c r="Y48" s="2">
        <v>1.4249641358468708</v>
      </c>
      <c r="Z48" s="2">
        <v>0.32187628941452057</v>
      </c>
      <c r="AA48" s="2">
        <v>0.56095662058208795</v>
      </c>
      <c r="AB48" s="2">
        <v>0.38372977359627858</v>
      </c>
      <c r="AC48" s="2">
        <v>0.64615394695496398</v>
      </c>
      <c r="AD48" s="2">
        <v>0.2227306621825477</v>
      </c>
      <c r="AE48" s="2">
        <v>3.5836171161702204</v>
      </c>
      <c r="AF48" s="1">
        <v>3.9754931227388348E-3</v>
      </c>
      <c r="AG48" s="2">
        <v>-6.215691819554138</v>
      </c>
      <c r="AH48" s="2">
        <v>4.2444716766690661E-4</v>
      </c>
      <c r="AI48">
        <f>VLOOKUP(B48,'Corr-across country'!$B$2:$C$66,2,FALSE)</f>
        <v>466.48143014930378</v>
      </c>
      <c r="AJ48" t="str">
        <f>VLOOKUP(B48,cntPerformance!$A$2:$D$66,4,FALSE)</f>
        <v>Low</v>
      </c>
    </row>
    <row r="49" spans="2:36" x14ac:dyDescent="0.2">
      <c r="B49" t="s">
        <v>49</v>
      </c>
      <c r="C49" t="str">
        <f>VLOOKUP(B49,xwalk!$A$1:$B$66,2,FALSE)</f>
        <v>Shanghai-China</v>
      </c>
      <c r="D49">
        <v>0</v>
      </c>
      <c r="E49" s="2">
        <v>8.2052670554756695</v>
      </c>
      <c r="F49" s="2">
        <v>0.68545848476218008</v>
      </c>
      <c r="G49" s="2">
        <v>3.2893702742753299</v>
      </c>
      <c r="H49" s="2">
        <v>0.54188756514921066</v>
      </c>
      <c r="I49" s="2">
        <v>3.0868278265428302</v>
      </c>
      <c r="J49" s="2">
        <v>0.39431712237821998</v>
      </c>
      <c r="K49" s="2">
        <v>9.9890881802071743</v>
      </c>
      <c r="L49" s="2">
        <v>0.81871906142699513</v>
      </c>
      <c r="M49" s="2">
        <v>75.429446663498993</v>
      </c>
      <c r="N49" s="2">
        <v>1.0825032571169153</v>
      </c>
      <c r="O49" s="2">
        <v>6.8896492404978193</v>
      </c>
      <c r="P49" s="2">
        <v>0.51243567590047967</v>
      </c>
      <c r="Q49" s="2">
        <v>6.3625569858372462</v>
      </c>
      <c r="R49" s="2">
        <v>0.65093706321666489</v>
      </c>
      <c r="S49" s="2">
        <v>3.877020966756354</v>
      </c>
      <c r="T49" s="2">
        <v>0.46256032438507522</v>
      </c>
      <c r="U49" s="2">
        <v>13.72490797052572</v>
      </c>
      <c r="V49" s="2">
        <v>1.0407156844557672</v>
      </c>
      <c r="W49" s="2">
        <v>69.14586483638287</v>
      </c>
      <c r="X49" s="2">
        <v>1.1079241463402913</v>
      </c>
      <c r="Y49" s="2">
        <v>-1.3156178149778501</v>
      </c>
      <c r="Z49" s="2">
        <v>9.4172533580711662E-2</v>
      </c>
      <c r="AA49" s="2">
        <v>3.0731867115619163</v>
      </c>
      <c r="AB49" s="2">
        <v>8.2680079787768719E-5</v>
      </c>
      <c r="AC49" s="2">
        <v>0.79019314021352383</v>
      </c>
      <c r="AD49" s="2">
        <v>0.20763629586768068</v>
      </c>
      <c r="AE49" s="2">
        <v>3.7358197903185459</v>
      </c>
      <c r="AF49" s="1">
        <v>3.6427112174432347E-3</v>
      </c>
      <c r="AG49" s="2">
        <v>-6.283581827116123</v>
      </c>
      <c r="AH49" s="2">
        <v>1.3050039438056969E-6</v>
      </c>
      <c r="AI49">
        <f>VLOOKUP(B49,'Corr-across country'!$B$2:$C$66,2,FALSE)</f>
        <v>612.67553630544353</v>
      </c>
      <c r="AJ49" t="str">
        <f>VLOOKUP(B49,cntPerformance!$A$2:$D$66,4,FALSE)</f>
        <v>High</v>
      </c>
    </row>
    <row r="50" spans="2:36" x14ac:dyDescent="0.2">
      <c r="B50" t="s">
        <v>55</v>
      </c>
      <c r="C50" t="str">
        <f>VLOOKUP(B50,xwalk!$A$1:$B$66,2,FALSE)</f>
        <v>Slovak Republic</v>
      </c>
      <c r="D50">
        <v>1</v>
      </c>
      <c r="E50" s="2">
        <v>8.5304383388345553</v>
      </c>
      <c r="F50" s="2">
        <v>0.69025747030502405</v>
      </c>
      <c r="G50" s="2">
        <v>1.4570609046199301</v>
      </c>
      <c r="H50" s="2">
        <v>0.30439337219570667</v>
      </c>
      <c r="I50" s="2">
        <v>4.8812512910233163</v>
      </c>
      <c r="J50" s="2">
        <v>0.84430580607899386</v>
      </c>
      <c r="K50" s="2">
        <v>9.2486295591948675</v>
      </c>
      <c r="L50" s="2">
        <v>0.85843248229744917</v>
      </c>
      <c r="M50" s="2">
        <v>75.882619906327335</v>
      </c>
      <c r="N50" s="2">
        <v>1.261264667656842</v>
      </c>
      <c r="O50" s="2">
        <v>10.28935375809735</v>
      </c>
      <c r="P50" s="2">
        <v>0.92249296634610489</v>
      </c>
      <c r="Q50" s="2">
        <v>2.364545458289117</v>
      </c>
      <c r="R50" s="2">
        <v>0.39049230508006183</v>
      </c>
      <c r="S50" s="2">
        <v>3.042958440525168</v>
      </c>
      <c r="T50" s="2">
        <v>0.51958597942211304</v>
      </c>
      <c r="U50" s="2">
        <v>12.99922507744429</v>
      </c>
      <c r="V50" s="2">
        <v>1.0591472924927385</v>
      </c>
      <c r="W50" s="2">
        <v>71.303917265644074</v>
      </c>
      <c r="X50" s="2">
        <v>1.4454005482371235</v>
      </c>
      <c r="Y50" s="2">
        <v>1.7589154192627952</v>
      </c>
      <c r="Z50" s="2">
        <v>0.14159001070330599</v>
      </c>
      <c r="AA50" s="2">
        <v>0.9074845536691869</v>
      </c>
      <c r="AB50" s="2">
        <v>7.3432732623280178E-2</v>
      </c>
      <c r="AC50" s="2">
        <v>-1.8382928504981484</v>
      </c>
      <c r="AD50" s="2">
        <v>3.2461001122620556E-2</v>
      </c>
      <c r="AE50" s="2">
        <v>3.7505955182494226</v>
      </c>
      <c r="AF50" s="1">
        <v>3.2662210434941793E-3</v>
      </c>
      <c r="AG50" s="2">
        <v>-4.5787026406832609</v>
      </c>
      <c r="AH50" s="2">
        <v>8.3828368701543993E-3</v>
      </c>
      <c r="AI50">
        <f>VLOOKUP(B50,'Corr-across country'!$B$2:$C$66,2,FALSE)</f>
        <v>481.64474400632844</v>
      </c>
      <c r="AJ50" t="str">
        <f>VLOOKUP(B50,cntPerformance!$A$2:$D$66,4,FALSE)</f>
        <v>Low</v>
      </c>
    </row>
    <row r="51" spans="2:36" x14ac:dyDescent="0.2">
      <c r="B51" t="s">
        <v>21</v>
      </c>
      <c r="C51" t="str">
        <f>VLOOKUP(B51,xwalk!$A$1:$B$66,2,FALSE)</f>
        <v>Greece</v>
      </c>
      <c r="D51">
        <v>1</v>
      </c>
      <c r="E51" s="2">
        <v>7.7871309955114878</v>
      </c>
      <c r="F51" s="2">
        <v>0.72338931412974228</v>
      </c>
      <c r="G51" s="2">
        <v>2.0763414500913648</v>
      </c>
      <c r="H51" s="2">
        <v>0.37526688222839616</v>
      </c>
      <c r="I51" s="2">
        <v>1.9402293442691729</v>
      </c>
      <c r="J51" s="2">
        <v>0.32901621644305407</v>
      </c>
      <c r="K51" s="2">
        <v>10.12044595157265</v>
      </c>
      <c r="L51" s="2">
        <v>0.77513607726522227</v>
      </c>
      <c r="M51" s="2">
        <v>78.075852258555329</v>
      </c>
      <c r="N51" s="2">
        <v>1.0342502981165693</v>
      </c>
      <c r="O51" s="2">
        <v>10.46394536414207</v>
      </c>
      <c r="P51" s="2">
        <v>0.94553031227393525</v>
      </c>
      <c r="Q51" s="2">
        <v>5.9564376207698659</v>
      </c>
      <c r="R51" s="2">
        <v>0.68373449790419982</v>
      </c>
      <c r="S51" s="2">
        <v>2.2657663689729359</v>
      </c>
      <c r="T51" s="2">
        <v>0.41144946765701629</v>
      </c>
      <c r="U51" s="2">
        <v>13.90598721849755</v>
      </c>
      <c r="V51" s="2">
        <v>0.87874039923846581</v>
      </c>
      <c r="W51" s="2">
        <v>67.407863427617571</v>
      </c>
      <c r="X51" s="2">
        <v>1.4105154570269289</v>
      </c>
      <c r="Y51" s="2">
        <v>2.6768143686305823</v>
      </c>
      <c r="Z51" s="2">
        <v>2.3812391297013541E-2</v>
      </c>
      <c r="AA51" s="2">
        <v>3.8800961706785011</v>
      </c>
      <c r="AB51" s="2">
        <v>8.7960599696498437E-10</v>
      </c>
      <c r="AC51" s="2">
        <v>0.325537024703763</v>
      </c>
      <c r="AD51" s="2">
        <v>0.50254280596472989</v>
      </c>
      <c r="AE51" s="2">
        <v>3.7855412669249002</v>
      </c>
      <c r="AF51" s="1">
        <v>1.6015771432390015E-3</v>
      </c>
      <c r="AG51" s="2">
        <v>-10.667988830937759</v>
      </c>
      <c r="AH51" s="2">
        <v>7.6616510927969007E-10</v>
      </c>
      <c r="AI51">
        <f>VLOOKUP(B51,'Corr-across country'!$B$2:$C$66,2,FALSE)</f>
        <v>452.97342685890976</v>
      </c>
      <c r="AJ51" t="str">
        <f>VLOOKUP(B51,cntPerformance!$A$2:$D$66,4,FALSE)</f>
        <v>Low</v>
      </c>
    </row>
    <row r="52" spans="2:36" x14ac:dyDescent="0.2">
      <c r="B52" t="s">
        <v>8</v>
      </c>
      <c r="C52" t="str">
        <f>VLOOKUP(B52,xwalk!$A$1:$B$66,2,FALSE)</f>
        <v>Canada</v>
      </c>
      <c r="D52">
        <v>1</v>
      </c>
      <c r="E52" s="2">
        <v>11.09567631404375</v>
      </c>
      <c r="F52" s="2">
        <v>0.6091327771267796</v>
      </c>
      <c r="G52" s="2">
        <v>1.16529535147196</v>
      </c>
      <c r="H52" s="2">
        <v>0.17995659930401592</v>
      </c>
      <c r="I52" s="2">
        <v>2.968445106607795</v>
      </c>
      <c r="J52" s="2">
        <v>0.258711139026985</v>
      </c>
      <c r="K52" s="2">
        <v>10.38321365088661</v>
      </c>
      <c r="L52" s="2">
        <v>0.65235246942015734</v>
      </c>
      <c r="M52" s="2">
        <v>74.387369576989897</v>
      </c>
      <c r="N52" s="2">
        <v>0.86089762608075759</v>
      </c>
      <c r="O52" s="2">
        <v>10.81383054442494</v>
      </c>
      <c r="P52" s="2">
        <v>0.5749246073171792</v>
      </c>
      <c r="Q52" s="2">
        <v>2.106458633089844</v>
      </c>
      <c r="R52" s="2">
        <v>0.21285562530036323</v>
      </c>
      <c r="S52" s="2">
        <v>2.5822226811005602</v>
      </c>
      <c r="T52" s="2">
        <v>0.29027074885524423</v>
      </c>
      <c r="U52" s="2">
        <v>14.735901231365579</v>
      </c>
      <c r="V52" s="2">
        <v>0.68260593640416467</v>
      </c>
      <c r="W52" s="2">
        <v>69.761586910019076</v>
      </c>
      <c r="X52" s="2">
        <v>0.85465052243523176</v>
      </c>
      <c r="Y52" s="2">
        <v>-0.28184576961881014</v>
      </c>
      <c r="Z52" s="2">
        <v>0.71483066403612305</v>
      </c>
      <c r="AA52" s="2">
        <v>0.9411632816178841</v>
      </c>
      <c r="AB52" s="2">
        <v>1.6148788716774436E-4</v>
      </c>
      <c r="AC52" s="2">
        <v>-0.38622242550723485</v>
      </c>
      <c r="AD52" s="2">
        <v>0.27152939869317455</v>
      </c>
      <c r="AE52" s="2">
        <v>4.3526875804789693</v>
      </c>
      <c r="AF52" s="1">
        <v>7.2165789341646836E-7</v>
      </c>
      <c r="AG52" s="2">
        <v>-4.6257826669708209</v>
      </c>
      <c r="AH52" s="2">
        <v>1.3727892019590196E-4</v>
      </c>
      <c r="AI52">
        <f>VLOOKUP(B52,'Corr-across country'!$B$2:$C$66,2,FALSE)</f>
        <v>518.07039959593624</v>
      </c>
      <c r="AJ52" t="str">
        <f>VLOOKUP(B52,cntPerformance!$A$2:$D$66,4,FALSE)</f>
        <v>High</v>
      </c>
    </row>
    <row r="53" spans="2:36" x14ac:dyDescent="0.2">
      <c r="B53" t="s">
        <v>3</v>
      </c>
      <c r="C53" t="str">
        <f>VLOOKUP(B53,xwalk!$A$1:$B$66,2,FALSE)</f>
        <v>Australia</v>
      </c>
      <c r="D53">
        <v>1</v>
      </c>
      <c r="E53" s="2">
        <v>13.99555479939028</v>
      </c>
      <c r="F53" s="2">
        <v>0.59253384821823862</v>
      </c>
      <c r="G53" s="2">
        <v>0.40637521620224298</v>
      </c>
      <c r="H53" s="2">
        <v>0.11622840959763893</v>
      </c>
      <c r="I53" s="2">
        <v>1.671135055528316</v>
      </c>
      <c r="J53" s="2">
        <v>0.2554028591443781</v>
      </c>
      <c r="K53" s="2">
        <v>11.43058740257014</v>
      </c>
      <c r="L53" s="2">
        <v>0.52005321504288626</v>
      </c>
      <c r="M53" s="2">
        <v>72.496347526309023</v>
      </c>
      <c r="N53" s="2">
        <v>0.77155217942068044</v>
      </c>
      <c r="O53" s="2">
        <v>13.22996841764952</v>
      </c>
      <c r="P53" s="2">
        <v>0.57838749010611301</v>
      </c>
      <c r="Q53" s="2">
        <v>0.57152629806211597</v>
      </c>
      <c r="R53" s="2">
        <v>0.11628172261351158</v>
      </c>
      <c r="S53" s="2">
        <v>1.9803906398570761</v>
      </c>
      <c r="T53" s="2">
        <v>0.23167995966448016</v>
      </c>
      <c r="U53" s="2">
        <v>16.182213654979659</v>
      </c>
      <c r="V53" s="2">
        <v>0.71525918667530186</v>
      </c>
      <c r="W53" s="2">
        <v>68.035900989451619</v>
      </c>
      <c r="X53" s="2">
        <v>0.85461187958503848</v>
      </c>
      <c r="Y53" s="2">
        <v>-0.76558638174076066</v>
      </c>
      <c r="Z53" s="2">
        <v>0.33489659292231749</v>
      </c>
      <c r="AA53" s="2">
        <v>0.16515108185987298</v>
      </c>
      <c r="AB53" s="2">
        <v>0.3618168144321473</v>
      </c>
      <c r="AC53" s="2">
        <v>0.3092555843287601</v>
      </c>
      <c r="AD53" s="2">
        <v>0.31013198785906942</v>
      </c>
      <c r="AE53" s="2">
        <v>4.751626252409519</v>
      </c>
      <c r="AF53" s="1">
        <v>4.2154945418819811E-7</v>
      </c>
      <c r="AG53" s="2">
        <v>-4.460446536857404</v>
      </c>
      <c r="AH53" s="2">
        <v>4.3106315710368368E-5</v>
      </c>
      <c r="AI53">
        <f>VLOOKUP(B53,'Corr-across country'!$B$2:$C$66,2,FALSE)</f>
        <v>504.15076631112953</v>
      </c>
      <c r="AJ53" t="str">
        <f>VLOOKUP(B53,cntPerformance!$A$2:$D$66,4,FALSE)</f>
        <v>High</v>
      </c>
    </row>
    <row r="54" spans="2:36" x14ac:dyDescent="0.2">
      <c r="B54" t="s">
        <v>9</v>
      </c>
      <c r="C54" t="str">
        <f>VLOOKUP(B54,xwalk!$A$1:$B$66,2,FALSE)</f>
        <v>Switzerland</v>
      </c>
      <c r="D54">
        <v>1</v>
      </c>
      <c r="E54" s="2">
        <v>9.1100742211503416</v>
      </c>
      <c r="F54" s="2">
        <v>0.72671739240025901</v>
      </c>
      <c r="G54" s="2">
        <v>1.9388459828393401</v>
      </c>
      <c r="H54" s="2">
        <v>0.30859619305318248</v>
      </c>
      <c r="I54" s="2">
        <v>4.2194976678304323</v>
      </c>
      <c r="J54" s="2">
        <v>0.54768393311953356</v>
      </c>
      <c r="K54" s="2">
        <v>7.9375237932771237</v>
      </c>
      <c r="L54" s="2">
        <v>0.71689340772101229</v>
      </c>
      <c r="M54" s="2">
        <v>76.794058334902758</v>
      </c>
      <c r="N54" s="2">
        <v>1.1064869101279069</v>
      </c>
      <c r="O54" s="2">
        <v>9.7994563925970919</v>
      </c>
      <c r="P54" s="2">
        <v>0.74333797357309006</v>
      </c>
      <c r="Q54" s="2">
        <v>1.6679137392904491</v>
      </c>
      <c r="R54" s="2">
        <v>0.29066731123234391</v>
      </c>
      <c r="S54" s="2">
        <v>4.0981822294757606</v>
      </c>
      <c r="T54" s="2">
        <v>0.5119643069690305</v>
      </c>
      <c r="U54" s="2">
        <v>13.011962097390951</v>
      </c>
      <c r="V54" s="2">
        <v>0.79523752855826046</v>
      </c>
      <c r="W54" s="2">
        <v>71.422485541245763</v>
      </c>
      <c r="X54" s="2">
        <v>1.0792350632528109</v>
      </c>
      <c r="Y54" s="2">
        <v>0.68938217144675029</v>
      </c>
      <c r="Z54" s="2">
        <v>0.42928781904996088</v>
      </c>
      <c r="AA54" s="2">
        <v>-0.27093224354889101</v>
      </c>
      <c r="AB54" s="2">
        <v>0.49255185923886885</v>
      </c>
      <c r="AC54" s="2">
        <v>-0.12131543835467173</v>
      </c>
      <c r="AD54" s="2">
        <v>0.86834430562922538</v>
      </c>
      <c r="AE54" s="2">
        <v>5.0744383041138272</v>
      </c>
      <c r="AF54" s="1">
        <v>5.3624748774225491E-7</v>
      </c>
      <c r="AG54" s="2">
        <v>-5.3715727936569948</v>
      </c>
      <c r="AH54" s="2">
        <v>2.6042374772114734E-4</v>
      </c>
      <c r="AI54">
        <f>VLOOKUP(B54,'Corr-across country'!$B$2:$C$66,2,FALSE)</f>
        <v>530.93100395040528</v>
      </c>
      <c r="AJ54" t="str">
        <f>VLOOKUP(B54,cntPerformance!$A$2:$D$66,4,FALSE)</f>
        <v>High</v>
      </c>
    </row>
    <row r="55" spans="2:36" x14ac:dyDescent="0.2">
      <c r="B55" t="s">
        <v>14</v>
      </c>
      <c r="C55" t="str">
        <f>VLOOKUP(B55,xwalk!$A$1:$B$66,2,FALSE)</f>
        <v>Germany</v>
      </c>
      <c r="D55">
        <v>1</v>
      </c>
      <c r="E55" s="2">
        <v>7.1485314165470992</v>
      </c>
      <c r="F55" s="2">
        <v>0.78728430504646496</v>
      </c>
      <c r="G55" s="2">
        <v>2.7887030146509941</v>
      </c>
      <c r="H55" s="2">
        <v>0.49034640053577211</v>
      </c>
      <c r="I55" s="2">
        <v>3.9303910574808092</v>
      </c>
      <c r="J55" s="2">
        <v>0.52116514102219713</v>
      </c>
      <c r="K55" s="2">
        <v>8.3296611737218988</v>
      </c>
      <c r="L55" s="2">
        <v>0.70229776065598515</v>
      </c>
      <c r="M55" s="2">
        <v>77.802713337599201</v>
      </c>
      <c r="N55" s="2">
        <v>1.1081970107852195</v>
      </c>
      <c r="O55" s="2">
        <v>8.3555032751073366</v>
      </c>
      <c r="P55" s="2">
        <v>0.71835558050746728</v>
      </c>
      <c r="Q55" s="2">
        <v>2.7211438788977449</v>
      </c>
      <c r="R55" s="2">
        <v>0.45362337930439312</v>
      </c>
      <c r="S55" s="2">
        <v>3.9728318484258751</v>
      </c>
      <c r="T55" s="2">
        <v>0.66816627252020655</v>
      </c>
      <c r="U55" s="2">
        <v>13.43672177198305</v>
      </c>
      <c r="V55" s="2">
        <v>0.87311609085462605</v>
      </c>
      <c r="W55" s="2">
        <v>71.513799225585984</v>
      </c>
      <c r="X55" s="2">
        <v>1.359675816922288</v>
      </c>
      <c r="Y55" s="2">
        <v>1.2069718585602374</v>
      </c>
      <c r="Z55" s="2">
        <v>0.25042230193494236</v>
      </c>
      <c r="AA55" s="2">
        <v>-6.7559135753249233E-2</v>
      </c>
      <c r="AB55" s="2">
        <v>0.92066278287806769</v>
      </c>
      <c r="AC55" s="2">
        <v>4.244079094506592E-2</v>
      </c>
      <c r="AD55" s="2">
        <v>0.95301612298087857</v>
      </c>
      <c r="AE55" s="2">
        <v>5.1070605982611514</v>
      </c>
      <c r="AF55" s="1">
        <v>1.3135626879805783E-5</v>
      </c>
      <c r="AG55" s="2">
        <v>-6.2889141120132166</v>
      </c>
      <c r="AH55" s="2">
        <v>7.0273408300538999E-4</v>
      </c>
      <c r="AI55">
        <f>VLOOKUP(B55,'Corr-across country'!$B$2:$C$66,2,FALSE)</f>
        <v>513.52505581992546</v>
      </c>
      <c r="AJ55" t="str">
        <f>VLOOKUP(B55,cntPerformance!$A$2:$D$66,4,FALSE)</f>
        <v>High</v>
      </c>
    </row>
    <row r="56" spans="2:36" x14ac:dyDescent="0.2">
      <c r="B56" t="s">
        <v>5</v>
      </c>
      <c r="C56" t="str">
        <f>VLOOKUP(B56,xwalk!$A$1:$B$66,2,FALSE)</f>
        <v>Belgium</v>
      </c>
      <c r="D56">
        <v>1</v>
      </c>
      <c r="E56" s="2">
        <v>7.7770924770022827</v>
      </c>
      <c r="F56" s="2">
        <v>0.54812443653147291</v>
      </c>
      <c r="G56" s="2">
        <v>4.059181441677544</v>
      </c>
      <c r="H56" s="2">
        <v>0.45420814680397686</v>
      </c>
      <c r="I56" s="2">
        <v>3.2527677504642671</v>
      </c>
      <c r="J56" s="2">
        <v>0.33238547555019382</v>
      </c>
      <c r="K56" s="2">
        <v>7.0291854877610236</v>
      </c>
      <c r="L56" s="2">
        <v>0.57832836764725748</v>
      </c>
      <c r="M56" s="2">
        <v>77.881772843094879</v>
      </c>
      <c r="N56" s="2">
        <v>0.85697964300437501</v>
      </c>
      <c r="O56" s="2">
        <v>7.2672772992333083</v>
      </c>
      <c r="P56" s="2">
        <v>0.53877814863944828</v>
      </c>
      <c r="Q56" s="2">
        <v>4.0663479672600973</v>
      </c>
      <c r="R56" s="2">
        <v>0.34273501403089229</v>
      </c>
      <c r="S56" s="2">
        <v>4.6041237468924674</v>
      </c>
      <c r="T56" s="2">
        <v>0.49989064544053741</v>
      </c>
      <c r="U56" s="2">
        <v>12.461210593411851</v>
      </c>
      <c r="V56" s="2">
        <v>0.57703257576106881</v>
      </c>
      <c r="W56" s="2">
        <v>71.601040393202268</v>
      </c>
      <c r="X56" s="2">
        <v>1.0039369275515606</v>
      </c>
      <c r="Y56" s="2">
        <v>-0.50981517776897434</v>
      </c>
      <c r="Z56" s="2">
        <v>0.50561084976096482</v>
      </c>
      <c r="AA56" s="2">
        <v>7.1665255825532626E-3</v>
      </c>
      <c r="AB56" s="2">
        <v>0.98985837913026031</v>
      </c>
      <c r="AC56" s="2">
        <v>1.3513559964282003</v>
      </c>
      <c r="AD56" s="2">
        <v>1.2966912903634557E-2</v>
      </c>
      <c r="AE56" s="2">
        <v>5.4320251056508271</v>
      </c>
      <c r="AF56" s="1">
        <v>9.6158893781174353E-14</v>
      </c>
      <c r="AG56" s="2">
        <v>-6.2807324498926107</v>
      </c>
      <c r="AH56" s="2">
        <v>1.8932630565014946E-7</v>
      </c>
      <c r="AI56">
        <f>VLOOKUP(B56,'Corr-across country'!$B$2:$C$66,2,FALSE)</f>
        <v>514.52924472735526</v>
      </c>
      <c r="AJ56" t="str">
        <f>VLOOKUP(B56,cntPerformance!$A$2:$D$66,4,FALSE)</f>
        <v>High</v>
      </c>
    </row>
    <row r="57" spans="2:36" x14ac:dyDescent="0.2">
      <c r="B57" t="s">
        <v>4</v>
      </c>
      <c r="C57" t="str">
        <f>VLOOKUP(B57,xwalk!$A$1:$B$66,2,FALSE)</f>
        <v>Austria</v>
      </c>
      <c r="D57">
        <v>1</v>
      </c>
      <c r="E57" s="2">
        <v>7.8935095497178951</v>
      </c>
      <c r="F57" s="2">
        <v>0.67846123478309739</v>
      </c>
      <c r="G57" s="2">
        <v>2.3728154709273799</v>
      </c>
      <c r="H57" s="2">
        <v>0.5073240570961397</v>
      </c>
      <c r="I57" s="2">
        <v>3.7762574354264848</v>
      </c>
      <c r="J57" s="2">
        <v>0.53739446627788101</v>
      </c>
      <c r="K57" s="2">
        <v>6.8799027237542099</v>
      </c>
      <c r="L57" s="2">
        <v>0.62852836305402493</v>
      </c>
      <c r="M57" s="2">
        <v>79.077514820174031</v>
      </c>
      <c r="N57" s="2">
        <v>1.083878497731992</v>
      </c>
      <c r="O57" s="2">
        <v>8.5097958825588407</v>
      </c>
      <c r="P57" s="2">
        <v>0.86161185795723827</v>
      </c>
      <c r="Q57" s="2">
        <v>2.9929823786555949</v>
      </c>
      <c r="R57" s="2">
        <v>0.52757491447121951</v>
      </c>
      <c r="S57" s="2">
        <v>5.3047809390273866</v>
      </c>
      <c r="T57" s="2">
        <v>0.4962140077434844</v>
      </c>
      <c r="U57" s="2">
        <v>12.81425370976242</v>
      </c>
      <c r="V57" s="2">
        <v>0.97924585339345471</v>
      </c>
      <c r="W57" s="2">
        <v>70.378187089995777</v>
      </c>
      <c r="X57" s="2">
        <v>1.2288956008295466</v>
      </c>
      <c r="Y57" s="2">
        <v>0.61628633284094558</v>
      </c>
      <c r="Z57" s="2">
        <v>0.57345701844081809</v>
      </c>
      <c r="AA57" s="2">
        <v>0.62016690772821503</v>
      </c>
      <c r="AB57" s="2">
        <v>0.39010357884260716</v>
      </c>
      <c r="AC57" s="2">
        <v>1.5285235036009017</v>
      </c>
      <c r="AD57" s="2">
        <v>1.2709130465305416E-2</v>
      </c>
      <c r="AE57" s="2">
        <v>5.9343509860082104</v>
      </c>
      <c r="AF57" s="1">
        <v>8.4523620564524266E-8</v>
      </c>
      <c r="AG57" s="2">
        <v>-8.6993277301782541</v>
      </c>
      <c r="AH57" s="2">
        <v>5.5501365909716703E-8</v>
      </c>
      <c r="AI57">
        <f>VLOOKUP(B57,'Corr-across country'!$B$2:$C$66,2,FALSE)</f>
        <v>505.54074324980269</v>
      </c>
      <c r="AJ57" t="str">
        <f>VLOOKUP(B57,cntPerformance!$A$2:$D$66,4,FALSE)</f>
        <v>High</v>
      </c>
    </row>
    <row r="58" spans="2:36" x14ac:dyDescent="0.2">
      <c r="B58" t="s">
        <v>26</v>
      </c>
      <c r="C58" t="str">
        <f>VLOOKUP(B58,xwalk!$A$1:$B$66,2,FALSE)</f>
        <v>Ireland</v>
      </c>
      <c r="D58">
        <v>1</v>
      </c>
      <c r="E58" s="2">
        <v>13.828909438096421</v>
      </c>
      <c r="F58" s="2">
        <v>1.0032145207094778</v>
      </c>
      <c r="G58" s="2">
        <v>0.90244502250288083</v>
      </c>
      <c r="H58" s="2">
        <v>0.25744234829979407</v>
      </c>
      <c r="I58" s="2">
        <v>1.3170897706114011</v>
      </c>
      <c r="J58" s="2">
        <v>0.32234607754541755</v>
      </c>
      <c r="K58" s="2">
        <v>10.50523500932545</v>
      </c>
      <c r="L58" s="2">
        <v>0.8819536742763967</v>
      </c>
      <c r="M58" s="2">
        <v>73.446320759463845</v>
      </c>
      <c r="N58" s="2">
        <v>1.2398628359200046</v>
      </c>
      <c r="O58" s="2">
        <v>11.65843038294939</v>
      </c>
      <c r="P58" s="2">
        <v>0.75663883085048245</v>
      </c>
      <c r="Q58" s="2">
        <v>1.121646842963522</v>
      </c>
      <c r="R58" s="2">
        <v>0.40021716339942071</v>
      </c>
      <c r="S58" s="2">
        <v>1.4300525969474609</v>
      </c>
      <c r="T58" s="2">
        <v>0.27031694458041089</v>
      </c>
      <c r="U58" s="2">
        <v>17.043124655222549</v>
      </c>
      <c r="V58" s="2">
        <v>0.98539481795807793</v>
      </c>
      <c r="W58" s="2">
        <v>68.746745521917092</v>
      </c>
      <c r="X58" s="2">
        <v>1.1685006786562597</v>
      </c>
      <c r="Y58" s="2">
        <v>-2.1704790551470303</v>
      </c>
      <c r="Z58" s="2">
        <v>9.1440996709552261E-2</v>
      </c>
      <c r="AA58" s="2">
        <v>0.21920182046064118</v>
      </c>
      <c r="AB58" s="2">
        <v>0.61032996932065098</v>
      </c>
      <c r="AC58" s="2">
        <v>0.11296282633605981</v>
      </c>
      <c r="AD58" s="2">
        <v>0.79265441935087588</v>
      </c>
      <c r="AE58" s="2">
        <v>6.5378896458970992</v>
      </c>
      <c r="AF58" s="1">
        <v>7.4100464576046755E-7</v>
      </c>
      <c r="AG58" s="2">
        <v>-4.6995752375467532</v>
      </c>
      <c r="AH58" s="2">
        <v>4.8701567113919111E-3</v>
      </c>
      <c r="AI58">
        <f>VLOOKUP(B58,'Corr-across country'!$B$2:$C$66,2,FALSE)</f>
        <v>501.49746019664821</v>
      </c>
      <c r="AJ58" t="str">
        <f>VLOOKUP(B58,cntPerformance!$A$2:$D$66,4,FALSE)</f>
        <v>High</v>
      </c>
    </row>
    <row r="59" spans="2:36" x14ac:dyDescent="0.2">
      <c r="B59" t="s">
        <v>33</v>
      </c>
      <c r="C59" t="str">
        <f>VLOOKUP(B59,xwalk!$A$1:$B$66,2,FALSE)</f>
        <v>Korea</v>
      </c>
      <c r="D59">
        <v>1</v>
      </c>
      <c r="E59" s="2">
        <v>5.6269092532527241</v>
      </c>
      <c r="F59" s="2">
        <v>0.68681175847414744</v>
      </c>
      <c r="G59" s="2">
        <v>5.2192688053499197</v>
      </c>
      <c r="H59" s="2">
        <v>0.68088342388220546</v>
      </c>
      <c r="I59" s="2">
        <v>5.1408562294826421</v>
      </c>
      <c r="J59" s="2">
        <v>0.66909462424446864</v>
      </c>
      <c r="K59" s="2">
        <v>4.651546492291434</v>
      </c>
      <c r="L59" s="2">
        <v>0.60060099637369979</v>
      </c>
      <c r="M59" s="2">
        <v>79.361419219623258</v>
      </c>
      <c r="N59" s="2">
        <v>1.0513637990002747</v>
      </c>
      <c r="O59" s="2">
        <v>5.5922138789261471</v>
      </c>
      <c r="P59" s="2">
        <v>0.61104433883845422</v>
      </c>
      <c r="Q59" s="2">
        <v>8.1018960646280078</v>
      </c>
      <c r="R59" s="2">
        <v>1.0835383824841902</v>
      </c>
      <c r="S59" s="2">
        <v>5.3803101137886351</v>
      </c>
      <c r="T59" s="2">
        <v>0.69139481846885165</v>
      </c>
      <c r="U59" s="2">
        <v>11.34287160008615</v>
      </c>
      <c r="V59" s="2">
        <v>1.025513873851801</v>
      </c>
      <c r="W59" s="2">
        <v>69.582708342571067</v>
      </c>
      <c r="X59" s="2">
        <v>1.359131007175866</v>
      </c>
      <c r="Y59" s="2">
        <v>-3.4695374326576989E-2</v>
      </c>
      <c r="Z59" s="2">
        <v>0.96817860167995895</v>
      </c>
      <c r="AA59" s="2">
        <v>2.8826272592780882</v>
      </c>
      <c r="AB59" s="2">
        <v>1.2421119195968318E-2</v>
      </c>
      <c r="AC59" s="2">
        <v>0.23945388430599301</v>
      </c>
      <c r="AD59" s="2">
        <v>0.79602235786368802</v>
      </c>
      <c r="AE59" s="2">
        <v>6.6913251077947162</v>
      </c>
      <c r="AF59" s="1">
        <v>2.3096876939168408E-9</v>
      </c>
      <c r="AG59" s="2">
        <v>-9.7787108770521911</v>
      </c>
      <c r="AH59" s="2">
        <v>5.2638838442018835E-9</v>
      </c>
      <c r="AI59">
        <f>VLOOKUP(B59,'Corr-across country'!$B$2:$C$66,2,FALSE)</f>
        <v>553.76665914360933</v>
      </c>
      <c r="AJ59" t="str">
        <f>VLOOKUP(B59,cntPerformance!$A$2:$D$66,4,FALSE)</f>
        <v>High</v>
      </c>
    </row>
    <row r="60" spans="2:36" x14ac:dyDescent="0.2">
      <c r="B60" t="s">
        <v>36</v>
      </c>
      <c r="C60" t="str">
        <f>VLOOKUP(B60,xwalk!$A$1:$B$66,2,FALSE)</f>
        <v>Luxembourg</v>
      </c>
      <c r="D60">
        <v>1</v>
      </c>
      <c r="E60" s="2">
        <v>13.261591738448899</v>
      </c>
      <c r="F60" s="2">
        <v>0.75508872631481594</v>
      </c>
      <c r="G60" s="2">
        <v>1.286680739587317</v>
      </c>
      <c r="H60" s="2">
        <v>0.27552753752539805</v>
      </c>
      <c r="I60" s="2">
        <v>2.538351716687969</v>
      </c>
      <c r="J60" s="2">
        <v>0.38006469255557584</v>
      </c>
      <c r="K60" s="2">
        <v>9.3904110563531109</v>
      </c>
      <c r="L60" s="2">
        <v>0.74296395300310059</v>
      </c>
      <c r="M60" s="2">
        <v>73.522964748922703</v>
      </c>
      <c r="N60" s="2">
        <v>1.0938107513426438</v>
      </c>
      <c r="O60" s="2">
        <v>11.56464574281771</v>
      </c>
      <c r="P60" s="2">
        <v>0.84818901423026705</v>
      </c>
      <c r="Q60" s="2">
        <v>0.88026632420233497</v>
      </c>
      <c r="R60" s="2">
        <v>0.21139299863474073</v>
      </c>
      <c r="S60" s="2">
        <v>2.2697226415772631</v>
      </c>
      <c r="T60" s="2">
        <v>0.36896084270500473</v>
      </c>
      <c r="U60" s="2">
        <v>16.47268486708246</v>
      </c>
      <c r="V60" s="2">
        <v>0.79501524934368073</v>
      </c>
      <c r="W60" s="2">
        <v>68.812680424320234</v>
      </c>
      <c r="X60" s="2">
        <v>1.1850745970471559</v>
      </c>
      <c r="Y60" s="2">
        <v>-1.6969459956311894</v>
      </c>
      <c r="Z60" s="2">
        <v>0.10103214485488493</v>
      </c>
      <c r="AA60" s="2">
        <v>-0.40641441538498202</v>
      </c>
      <c r="AB60" s="2">
        <v>0.25424416719753018</v>
      </c>
      <c r="AC60" s="2">
        <v>-0.26862907511070588</v>
      </c>
      <c r="AD60" s="2">
        <v>0.64155542173997349</v>
      </c>
      <c r="AE60" s="2">
        <v>7.0822738107293493</v>
      </c>
      <c r="AF60" s="1">
        <v>1.343642744028066E-10</v>
      </c>
      <c r="AG60" s="2">
        <v>-4.710284324602469</v>
      </c>
      <c r="AH60" s="2">
        <v>8.5851351951301939E-4</v>
      </c>
      <c r="AI60">
        <f>VLOOKUP(B60,'Corr-across country'!$B$2:$C$66,2,FALSE)</f>
        <v>489.84509803719658</v>
      </c>
      <c r="AJ60" t="str">
        <f>VLOOKUP(B60,cntPerformance!$A$2:$D$66,4,FALSE)</f>
        <v>Low</v>
      </c>
    </row>
    <row r="61" spans="2:36" x14ac:dyDescent="0.2">
      <c r="B61" t="s">
        <v>20</v>
      </c>
      <c r="C61" t="str">
        <f>VLOOKUP(B61,xwalk!$A$1:$B$66,2,FALSE)</f>
        <v>United Kingdom</v>
      </c>
      <c r="D61">
        <v>1</v>
      </c>
      <c r="E61" s="2">
        <v>14.83202170081498</v>
      </c>
      <c r="F61" s="2">
        <v>0.96476598481593101</v>
      </c>
      <c r="G61" s="2">
        <v>0.29465275427370607</v>
      </c>
      <c r="H61" s="2">
        <v>0.10392493474021432</v>
      </c>
      <c r="I61" s="2">
        <v>1.3524180954974609</v>
      </c>
      <c r="J61" s="2">
        <v>0.25723742675072825</v>
      </c>
      <c r="K61" s="2">
        <v>10.98207636707669</v>
      </c>
      <c r="L61" s="2">
        <v>0.79966421902083917</v>
      </c>
      <c r="M61" s="2">
        <v>72.538831082337154</v>
      </c>
      <c r="N61" s="2">
        <v>1.084111439586275</v>
      </c>
      <c r="O61" s="2">
        <v>11.157977475251959</v>
      </c>
      <c r="P61" s="2">
        <v>0.76207947311596436</v>
      </c>
      <c r="Q61" s="2">
        <v>0.46835151369560768</v>
      </c>
      <c r="R61" s="2">
        <v>0.15013781624900763</v>
      </c>
      <c r="S61" s="2">
        <v>1.2075942640066799</v>
      </c>
      <c r="T61" s="2">
        <v>0.23924347785462249</v>
      </c>
      <c r="U61" s="2">
        <v>18.18443013795871</v>
      </c>
      <c r="V61" s="2">
        <v>0.85857247466985365</v>
      </c>
      <c r="W61" s="2">
        <v>68.981646609087051</v>
      </c>
      <c r="X61" s="2">
        <v>1.0342267022140053</v>
      </c>
      <c r="Y61" s="2">
        <v>-3.674044225563021</v>
      </c>
      <c r="Z61" s="2">
        <v>2.1711630635195475E-3</v>
      </c>
      <c r="AA61" s="2">
        <v>0.17369875942190161</v>
      </c>
      <c r="AB61" s="2">
        <v>0.30767389912598836</v>
      </c>
      <c r="AC61" s="2">
        <v>-0.14482383149078104</v>
      </c>
      <c r="AD61" s="2">
        <v>0.68216945792967731</v>
      </c>
      <c r="AE61" s="2">
        <v>7.20235377088202</v>
      </c>
      <c r="AF61" s="1">
        <v>3.9260104419712151E-11</v>
      </c>
      <c r="AG61" s="2">
        <v>-3.5571844732501035</v>
      </c>
      <c r="AH61" s="2">
        <v>2.7683685353641244E-2</v>
      </c>
      <c r="AI61">
        <f>VLOOKUP(B61,'Corr-across country'!$B$2:$C$66,2,FALSE)</f>
        <v>493.93423089630409</v>
      </c>
      <c r="AJ61" t="str">
        <f>VLOOKUP(B61,cntPerformance!$A$2:$D$66,4,FALSE)</f>
        <v>Same</v>
      </c>
    </row>
    <row r="62" spans="2:36" x14ac:dyDescent="0.2">
      <c r="B62" t="s">
        <v>44</v>
      </c>
      <c r="C62" t="str">
        <f>VLOOKUP(B62,xwalk!$A$1:$B$66,2,FALSE)</f>
        <v>New Zealand</v>
      </c>
      <c r="D62">
        <v>1</v>
      </c>
      <c r="E62" s="2">
        <v>16.043191995249281</v>
      </c>
      <c r="F62" s="2">
        <v>1.0021147899459757</v>
      </c>
      <c r="G62" s="2">
        <v>0.33371638054634201</v>
      </c>
      <c r="H62" s="2">
        <v>0.15256209387057346</v>
      </c>
      <c r="I62" s="2">
        <v>1.1228949944781399</v>
      </c>
      <c r="J62" s="2">
        <v>0.29420915575679785</v>
      </c>
      <c r="K62" s="2">
        <v>11.563200338748651</v>
      </c>
      <c r="L62" s="2">
        <v>0.85529899137555043</v>
      </c>
      <c r="M62" s="2">
        <v>70.936996290977589</v>
      </c>
      <c r="N62" s="2">
        <v>1.0735195741365922</v>
      </c>
      <c r="O62" s="2">
        <v>13.79709525789734</v>
      </c>
      <c r="P62" s="2">
        <v>1.0326863119956007</v>
      </c>
      <c r="Q62" s="2">
        <v>0.76408216524775019</v>
      </c>
      <c r="R62" s="2">
        <v>0.23318769527770333</v>
      </c>
      <c r="S62" s="2">
        <v>1.087152552386969</v>
      </c>
      <c r="T62" s="2">
        <v>0.24860523951250474</v>
      </c>
      <c r="U62" s="2">
        <v>18.77725271956319</v>
      </c>
      <c r="V62" s="2">
        <v>1.1132437140562059</v>
      </c>
      <c r="W62" s="2">
        <v>65.574417304904728</v>
      </c>
      <c r="X62" s="2">
        <v>1.0035573189829199</v>
      </c>
      <c r="Y62" s="2">
        <v>-2.2460967373519409</v>
      </c>
      <c r="Z62" s="2">
        <v>6.6989858485001164E-2</v>
      </c>
      <c r="AA62" s="2">
        <v>0.43036578470140818</v>
      </c>
      <c r="AB62" s="2">
        <v>0.12774257376974854</v>
      </c>
      <c r="AC62" s="2">
        <v>-3.5742442091170945E-2</v>
      </c>
      <c r="AD62" s="2">
        <v>0.92709074984013884</v>
      </c>
      <c r="AE62" s="2">
        <v>7.2140523808145396</v>
      </c>
      <c r="AF62" s="1">
        <v>2.1307902231174568E-8</v>
      </c>
      <c r="AG62" s="2">
        <v>-5.3625789860728617</v>
      </c>
      <c r="AH62" s="2">
        <v>9.8632709548597981E-6</v>
      </c>
      <c r="AI62">
        <f>VLOOKUP(B62,'Corr-across country'!$B$2:$C$66,2,FALSE)</f>
        <v>499.749902827592</v>
      </c>
      <c r="AJ62" t="str">
        <f>VLOOKUP(B62,cntPerformance!$A$2:$D$66,4,FALSE)</f>
        <v>High</v>
      </c>
    </row>
    <row r="63" spans="2:36" x14ac:dyDescent="0.2">
      <c r="B63" t="s">
        <v>18</v>
      </c>
      <c r="C63" t="str">
        <f>VLOOKUP(B63,xwalk!$A$1:$B$66,2,FALSE)</f>
        <v>Finland</v>
      </c>
      <c r="D63">
        <v>1</v>
      </c>
      <c r="E63" s="2">
        <v>11.28072690852332</v>
      </c>
      <c r="F63" s="2">
        <v>0.78833762702683563</v>
      </c>
      <c r="G63" s="2">
        <v>1.192092231005863</v>
      </c>
      <c r="H63" s="2">
        <v>0.2064369206730787</v>
      </c>
      <c r="I63" s="2">
        <v>2.5965751688377412</v>
      </c>
      <c r="J63" s="2">
        <v>0.43497366753249328</v>
      </c>
      <c r="K63" s="2">
        <v>9.6132732505221252</v>
      </c>
      <c r="L63" s="2">
        <v>0.71728475435852201</v>
      </c>
      <c r="M63" s="2">
        <v>75.317332441110949</v>
      </c>
      <c r="N63" s="2">
        <v>0.96466487010659641</v>
      </c>
      <c r="O63" s="2">
        <v>10.23208604823126</v>
      </c>
      <c r="P63" s="2">
        <v>0.79255126293706357</v>
      </c>
      <c r="Q63" s="2">
        <v>1.1443656586806901</v>
      </c>
      <c r="R63" s="2">
        <v>0.2450717972380605</v>
      </c>
      <c r="S63" s="2">
        <v>2.2261505963263031</v>
      </c>
      <c r="T63" s="2">
        <v>0.31660413058460829</v>
      </c>
      <c r="U63" s="2">
        <v>16.87890372094606</v>
      </c>
      <c r="V63" s="2">
        <v>0.9274693710918116</v>
      </c>
      <c r="W63" s="2">
        <v>69.518493975815687</v>
      </c>
      <c r="X63" s="2">
        <v>1.0544649363724472</v>
      </c>
      <c r="Y63" s="2">
        <v>-1.0486408602920605</v>
      </c>
      <c r="Z63" s="2">
        <v>0.33696612717220376</v>
      </c>
      <c r="AA63" s="2">
        <v>-4.7726572325172967E-2</v>
      </c>
      <c r="AB63" s="2">
        <v>0.88587240397066114</v>
      </c>
      <c r="AC63" s="2">
        <v>-0.37042457251143812</v>
      </c>
      <c r="AD63" s="2">
        <v>0.50267469585835833</v>
      </c>
      <c r="AE63" s="2">
        <v>7.2656304704239343</v>
      </c>
      <c r="AF63" s="1">
        <v>6.0508332924290866E-10</v>
      </c>
      <c r="AG63" s="2">
        <v>-5.7988384652952618</v>
      </c>
      <c r="AH63" s="2">
        <v>1.4769062537141347E-4</v>
      </c>
      <c r="AI63">
        <f>VLOOKUP(B63,'Corr-across country'!$B$2:$C$66,2,FALSE)</f>
        <v>518.75033528297615</v>
      </c>
      <c r="AJ63" t="str">
        <f>VLOOKUP(B63,cntPerformance!$A$2:$D$66,4,FALSE)</f>
        <v>High</v>
      </c>
    </row>
    <row r="64" spans="2:36" x14ac:dyDescent="0.2">
      <c r="B64" t="s">
        <v>34</v>
      </c>
      <c r="C64" t="str">
        <f>VLOOKUP(B64,xwalk!$A$1:$B$66,2,FALSE)</f>
        <v>Liechtenstein</v>
      </c>
      <c r="E64" s="2">
        <v>3.2907308650769118</v>
      </c>
      <c r="F64" s="2">
        <v>1.9078714437559485</v>
      </c>
      <c r="G64" s="2">
        <v>2.8741826543076829</v>
      </c>
      <c r="H64" s="2">
        <v>1.9292145334575153</v>
      </c>
      <c r="I64" s="2">
        <v>4.4057262882534474</v>
      </c>
      <c r="J64" s="2">
        <v>2.2081164753056624</v>
      </c>
      <c r="K64" s="2">
        <v>6.3283045550588248</v>
      </c>
      <c r="L64" s="2">
        <v>2.1736036468019884</v>
      </c>
      <c r="M64" s="2">
        <v>83.101055637303133</v>
      </c>
      <c r="N64" s="2">
        <v>4.0545767311865495</v>
      </c>
      <c r="O64" s="2">
        <v>7.5767026896839731</v>
      </c>
      <c r="P64" s="2">
        <v>2.7034521498578528</v>
      </c>
      <c r="Q64" s="2">
        <v>2.0071699492836119</v>
      </c>
      <c r="R64" s="2">
        <v>1.433970021660673</v>
      </c>
      <c r="S64" s="2">
        <v>8.6635443252918325</v>
      </c>
      <c r="T64" s="2">
        <v>2.3185871136727938</v>
      </c>
      <c r="U64" s="2">
        <v>14.286791040509</v>
      </c>
      <c r="V64" s="2">
        <v>3.5695974284655674</v>
      </c>
      <c r="W64" s="2">
        <v>67.465791995231584</v>
      </c>
      <c r="X64" s="2">
        <v>4.7999390068081329</v>
      </c>
      <c r="Y64" s="2">
        <v>4.2859718246070617</v>
      </c>
      <c r="Z64" s="2">
        <v>0.18720871803871356</v>
      </c>
      <c r="AA64" s="2">
        <v>-0.86701270502407102</v>
      </c>
      <c r="AB64" s="2">
        <v>0.71583183003923079</v>
      </c>
      <c r="AC64" s="2">
        <v>4.2578180370383851</v>
      </c>
      <c r="AD64" s="2">
        <v>0.17935694631972099</v>
      </c>
      <c r="AE64" s="2">
        <v>7.9584864854501749</v>
      </c>
      <c r="AF64" s="1">
        <v>6.4144195760052064E-2</v>
      </c>
      <c r="AG64" s="2">
        <v>-15.63526364207155</v>
      </c>
      <c r="AH64" s="2">
        <v>1.3787589284095772E-2</v>
      </c>
      <c r="AI64">
        <f>VLOOKUP(B64,'Corr-across country'!$B$2:$C$66,2,FALSE)</f>
        <v>534.96508297892069</v>
      </c>
      <c r="AJ64" t="str">
        <f>VLOOKUP(B64,cntPerformance!$A$2:$D$66,4,FALSE)</f>
        <v>High</v>
      </c>
    </row>
    <row r="65" spans="2:36" x14ac:dyDescent="0.2">
      <c r="B65" t="s">
        <v>15</v>
      </c>
      <c r="C65" t="str">
        <f>VLOOKUP(B65,xwalk!$A$1:$B$66,2,FALSE)</f>
        <v>Denmark</v>
      </c>
      <c r="D65">
        <v>1</v>
      </c>
      <c r="E65" s="2">
        <v>13.03707697831061</v>
      </c>
      <c r="F65" s="2">
        <v>1.0110340607914259</v>
      </c>
      <c r="G65" s="2">
        <v>0.98951613185376508</v>
      </c>
      <c r="H65" s="2">
        <v>0.27421379970917942</v>
      </c>
      <c r="I65" s="2">
        <v>1.068212104716755</v>
      </c>
      <c r="J65" s="2">
        <v>0.27684738768334033</v>
      </c>
      <c r="K65" s="2">
        <v>10.122628314665651</v>
      </c>
      <c r="L65" s="2">
        <v>0.79930537594540318</v>
      </c>
      <c r="M65" s="2">
        <v>74.782566470453233</v>
      </c>
      <c r="N65" s="2">
        <v>1.2000854255940188</v>
      </c>
      <c r="O65" s="2">
        <v>13.27804980201353</v>
      </c>
      <c r="P65" s="2">
        <v>1.2000431514211056</v>
      </c>
      <c r="Q65" s="2">
        <v>0.75883640751437575</v>
      </c>
      <c r="R65" s="2">
        <v>0.19352852307388041</v>
      </c>
      <c r="S65" s="2">
        <v>1.192876806659219</v>
      </c>
      <c r="T65" s="2">
        <v>0.2835198398918744</v>
      </c>
      <c r="U65" s="2">
        <v>18.91670112003597</v>
      </c>
      <c r="V65" s="2">
        <v>1.0871122134359341</v>
      </c>
      <c r="W65" s="2">
        <v>65.853535863776898</v>
      </c>
      <c r="X65" s="2">
        <v>1.5016802655444688</v>
      </c>
      <c r="Y65" s="2">
        <v>0.24097282370292028</v>
      </c>
      <c r="Z65" s="2">
        <v>0.84805854184771345</v>
      </c>
      <c r="AA65" s="2">
        <v>-0.23067972433938932</v>
      </c>
      <c r="AB65" s="2">
        <v>0.49778043106599684</v>
      </c>
      <c r="AC65" s="2">
        <v>0.12466470194246404</v>
      </c>
      <c r="AD65" s="2">
        <v>0.72025175743178327</v>
      </c>
      <c r="AE65" s="2">
        <v>8.7940728053703197</v>
      </c>
      <c r="AF65" s="1">
        <v>3.0014316645086262E-12</v>
      </c>
      <c r="AG65" s="2">
        <v>-8.929030606676335</v>
      </c>
      <c r="AH65" s="2">
        <v>6.5754126348949743E-8</v>
      </c>
      <c r="AI65">
        <f>VLOOKUP(B65,'Corr-across country'!$B$2:$C$66,2,FALSE)</f>
        <v>500.0267566254139</v>
      </c>
      <c r="AJ65" t="str">
        <f>VLOOKUP(B65,cntPerformance!$A$2:$D$66,4,FALSE)</f>
        <v>High</v>
      </c>
    </row>
    <row r="66" spans="2:36" x14ac:dyDescent="0.2">
      <c r="B66" t="s">
        <v>27</v>
      </c>
      <c r="C66" t="str">
        <f>VLOOKUP(B66,xwalk!$A$1:$B$66,2,FALSE)</f>
        <v>Iceland</v>
      </c>
      <c r="D66">
        <v>1</v>
      </c>
      <c r="E66" s="2">
        <v>11.61547084071943</v>
      </c>
      <c r="F66" s="2">
        <v>1.0654310413918093</v>
      </c>
      <c r="G66" s="2">
        <v>0.26260280318190188</v>
      </c>
      <c r="H66" s="2">
        <v>0.15181124128489598</v>
      </c>
      <c r="I66" s="2">
        <v>1.996911565280981</v>
      </c>
      <c r="J66" s="2">
        <v>0.40195101072506667</v>
      </c>
      <c r="K66" s="2">
        <v>10.26427878479763</v>
      </c>
      <c r="L66" s="2">
        <v>0.87076703415793233</v>
      </c>
      <c r="M66" s="2">
        <v>75.860736006020062</v>
      </c>
      <c r="N66" s="2">
        <v>1.2925899022306218</v>
      </c>
      <c r="O66" s="2">
        <v>9.9166636226862828</v>
      </c>
      <c r="P66" s="2">
        <v>1.0503772066115511</v>
      </c>
      <c r="Q66" s="2">
        <v>0.37135779944259178</v>
      </c>
      <c r="R66" s="2">
        <v>0.17263418196287875</v>
      </c>
      <c r="S66" s="2">
        <v>1.8313210281597809</v>
      </c>
      <c r="T66" s="2">
        <v>0.41675430847467915</v>
      </c>
      <c r="U66" s="2">
        <v>21.340479974823879</v>
      </c>
      <c r="V66" s="2">
        <v>1.3765993833556196</v>
      </c>
      <c r="W66" s="2">
        <v>66.540177574887466</v>
      </c>
      <c r="X66" s="2">
        <v>1.5904810918890935</v>
      </c>
      <c r="Y66" s="2">
        <v>-1.6988072180331475</v>
      </c>
      <c r="Z66" s="2">
        <v>0.26820632570867586</v>
      </c>
      <c r="AA66" s="2">
        <v>0.10875499626068991</v>
      </c>
      <c r="AB66" s="2">
        <v>0.63368525149251931</v>
      </c>
      <c r="AC66" s="2">
        <v>-0.16559053712120009</v>
      </c>
      <c r="AD66" s="2">
        <v>0.77496660444822352</v>
      </c>
      <c r="AE66" s="2">
        <v>11.076201190026248</v>
      </c>
      <c r="AF66" s="1">
        <v>4.0075862497024153E-14</v>
      </c>
      <c r="AG66" s="2">
        <v>-9.3205584311325964</v>
      </c>
      <c r="AH66" s="2">
        <v>2.5464216792561795E-6</v>
      </c>
      <c r="AI66">
        <f>VLOOKUP(B66,'Corr-across country'!$B$2:$C$66,2,FALSE)</f>
        <v>492.79569723949663</v>
      </c>
      <c r="AJ66" t="str">
        <f>VLOOKUP(B66,cntPerformance!$A$2:$D$66,4,FALSE)</f>
        <v>Same</v>
      </c>
    </row>
    <row r="67" spans="2:36" x14ac:dyDescent="0.2">
      <c r="B67" t="s">
        <v>57</v>
      </c>
      <c r="C67" t="str">
        <f>VLOOKUP(B67,xwalk!$A$1:$B$66,2,FALSE)</f>
        <v>Sweden</v>
      </c>
      <c r="D67">
        <v>1</v>
      </c>
      <c r="E67" s="2">
        <v>12.016010706182421</v>
      </c>
      <c r="F67" s="2">
        <v>0.87591793024115638</v>
      </c>
      <c r="G67" s="2">
        <v>0.54004838850504588</v>
      </c>
      <c r="H67" s="2">
        <v>0.19071573737545114</v>
      </c>
      <c r="I67" s="2">
        <v>1.159175781528601</v>
      </c>
      <c r="J67" s="2">
        <v>0.34562414141951542</v>
      </c>
      <c r="K67" s="2">
        <v>10.52475499569867</v>
      </c>
      <c r="L67" s="2">
        <v>0.89343977542203767</v>
      </c>
      <c r="M67" s="2">
        <v>75.760010128085256</v>
      </c>
      <c r="N67" s="2">
        <v>1.1916265783586428</v>
      </c>
      <c r="O67" s="2">
        <v>10.689423347560441</v>
      </c>
      <c r="P67" s="2">
        <v>0.84599190001272495</v>
      </c>
      <c r="Q67" s="2">
        <v>0.5090078494863628</v>
      </c>
      <c r="R67" s="2">
        <v>0.18585213691550848</v>
      </c>
      <c r="S67" s="2">
        <v>1.0954522182837161</v>
      </c>
      <c r="T67" s="2">
        <v>0.25769516228882966</v>
      </c>
      <c r="U67" s="2">
        <v>26.076117006211771</v>
      </c>
      <c r="V67" s="2">
        <v>1.1803036383592198</v>
      </c>
      <c r="W67" s="2">
        <v>61.629999578457713</v>
      </c>
      <c r="X67" s="2">
        <v>1.3083034215818743</v>
      </c>
      <c r="Y67" s="2">
        <v>-1.3265873586219801</v>
      </c>
      <c r="Z67" s="2">
        <v>0.28419920416313971</v>
      </c>
      <c r="AA67" s="2">
        <v>-3.1040539018683089E-2</v>
      </c>
      <c r="AB67" s="2">
        <v>0.91103420731617579</v>
      </c>
      <c r="AC67" s="2">
        <v>-6.3723563244884929E-2</v>
      </c>
      <c r="AD67" s="2">
        <v>0.86068633721033305</v>
      </c>
      <c r="AE67" s="2">
        <v>15.551362010513101</v>
      </c>
      <c r="AF67" s="1">
        <v>3.0455383449967957E-27</v>
      </c>
      <c r="AG67" s="2">
        <v>-14.130010549627542</v>
      </c>
      <c r="AH67" s="2">
        <v>5.1375371953819731E-16</v>
      </c>
      <c r="AI67">
        <f>VLOOKUP(B67,'Corr-across country'!$B$2:$C$66,2,FALSE)</f>
        <v>478.26063590300987</v>
      </c>
      <c r="AJ67" t="str">
        <f>VLOOKUP(B67,cntPerformance!$A$2:$D$66,4,FALSE)</f>
        <v>Low</v>
      </c>
    </row>
  </sheetData>
  <autoFilter ref="B3:AH3">
    <sortState ref="B4:AH67">
      <sortCondition ref="AE3"/>
    </sortState>
  </autoFilter>
  <conditionalFormatting sqref="AF4:AF67">
    <cfRule type="cellIs" dxfId="17" priority="6" stopIfTrue="1" operator="lessThan">
      <formula>0.05</formula>
    </cfRule>
  </conditionalFormatting>
  <conditionalFormatting sqref="AI4:AI67">
    <cfRule type="colorScale" priority="5">
      <colorScale>
        <cfvo type="min"/>
        <cfvo type="max"/>
        <color rgb="FFFCFCFF"/>
        <color rgb="FF63BE7B"/>
      </colorScale>
    </cfRule>
  </conditionalFormatting>
  <conditionalFormatting sqref="AJ4:AJ67">
    <cfRule type="containsText" dxfId="16" priority="1" stopIfTrue="1" operator="containsText" text="low">
      <formula>NOT(ISERROR(SEARCH("low",AJ4)))</formula>
    </cfRule>
    <cfRule type="containsText" dxfId="15" priority="2" stopIfTrue="1" operator="containsText" text="High">
      <formula>NOT(ISERROR(SEARCH("High",AJ4)))</formula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">
      <colorScale>
        <cfvo type="min"/>
        <cfvo type="max"/>
        <color rgb="FFFCFCFF"/>
        <color rgb="FF63BE7B"/>
      </colorScale>
    </cfRule>
  </conditionalFormatting>
  <pageMargins left="0.75" right="0.75" top="1" bottom="1" header="0.5" footer="0.5"/>
  <pageSetup orientation="portrait" r:id="rId1"/>
  <headerFooter alignWithMargins="0"/>
  <drawing r:id="rId2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7"/>
  <sheetViews>
    <sheetView workbookViewId="0"/>
  </sheetViews>
  <sheetFormatPr defaultRowHeight="12.75" x14ac:dyDescent="0.2"/>
  <sheetData>
    <row r="2" spans="2:12" x14ac:dyDescent="0.2">
      <c r="C2" t="s">
        <v>66</v>
      </c>
      <c r="D2" t="s">
        <v>67</v>
      </c>
      <c r="E2" t="s">
        <v>68</v>
      </c>
      <c r="F2" t="s">
        <v>69</v>
      </c>
      <c r="G2" t="s">
        <v>70</v>
      </c>
      <c r="H2" t="s">
        <v>71</v>
      </c>
      <c r="I2" t="s">
        <v>111</v>
      </c>
      <c r="J2" t="s">
        <v>112</v>
      </c>
      <c r="K2" t="s">
        <v>113</v>
      </c>
      <c r="L2" t="s">
        <v>114</v>
      </c>
    </row>
    <row r="3" spans="2:12" x14ac:dyDescent="0.2">
      <c r="B3" t="s">
        <v>0</v>
      </c>
      <c r="C3">
        <v>3.62163676756172</v>
      </c>
      <c r="D3">
        <v>0.43114988464886905</v>
      </c>
      <c r="E3">
        <v>6.2644318974581834</v>
      </c>
      <c r="F3">
        <v>0.56006479864681391</v>
      </c>
      <c r="G3">
        <v>9.9925597681094498</v>
      </c>
      <c r="H3">
        <v>0.741580287888987</v>
      </c>
      <c r="I3">
        <v>21.138531893053511</v>
      </c>
      <c r="J3">
        <v>0.98766263246798036</v>
      </c>
      <c r="K3">
        <v>58.982839673817153</v>
      </c>
      <c r="L3">
        <v>1.2297993061137193</v>
      </c>
    </row>
    <row r="4" spans="2:12" x14ac:dyDescent="0.2">
      <c r="B4" t="s">
        <v>1</v>
      </c>
      <c r="C4">
        <v>18.210411021767559</v>
      </c>
      <c r="D4">
        <v>0.52104105407277124</v>
      </c>
      <c r="E4">
        <v>12.07356525019034</v>
      </c>
      <c r="F4">
        <v>0.57469001307777723</v>
      </c>
      <c r="G4">
        <v>10.8931980550823</v>
      </c>
      <c r="H4">
        <v>0.39470752407975968</v>
      </c>
      <c r="I4">
        <v>18.330193215638559</v>
      </c>
      <c r="J4">
        <v>0.63897976438598814</v>
      </c>
      <c r="K4">
        <v>40.492632457321257</v>
      </c>
      <c r="L4">
        <v>0.94650341988650866</v>
      </c>
    </row>
    <row r="5" spans="2:12" x14ac:dyDescent="0.2">
      <c r="B5" t="s">
        <v>2</v>
      </c>
      <c r="C5">
        <v>6.1378735803259428</v>
      </c>
      <c r="D5">
        <v>0.36795970150654017</v>
      </c>
      <c r="E5">
        <v>13.913160631669029</v>
      </c>
      <c r="F5">
        <v>0.91899643396643893</v>
      </c>
      <c r="G5">
        <v>14.148790730867891</v>
      </c>
      <c r="H5">
        <v>0.72323771902843204</v>
      </c>
      <c r="I5">
        <v>19.030578136944438</v>
      </c>
      <c r="J5">
        <v>0.62851270649936031</v>
      </c>
      <c r="K5">
        <v>46.76959692019269</v>
      </c>
      <c r="L5">
        <v>1.4789751291882747</v>
      </c>
    </row>
    <row r="6" spans="2:12" x14ac:dyDescent="0.2">
      <c r="B6" t="s">
        <v>3</v>
      </c>
      <c r="C6">
        <v>33.131680836315567</v>
      </c>
      <c r="D6">
        <v>0.55534365967589117</v>
      </c>
      <c r="E6">
        <v>22.50154438376558</v>
      </c>
      <c r="F6">
        <v>0.50811384230180501</v>
      </c>
      <c r="G6">
        <v>20.327960016214611</v>
      </c>
      <c r="H6">
        <v>0.48432306088855726</v>
      </c>
      <c r="I6">
        <v>12.479427554398759</v>
      </c>
      <c r="J6">
        <v>0.35798663344710696</v>
      </c>
      <c r="K6">
        <v>11.55938720930547</v>
      </c>
      <c r="L6">
        <v>0.4773888460185442</v>
      </c>
    </row>
    <row r="7" spans="2:12" x14ac:dyDescent="0.2">
      <c r="B7" t="s">
        <v>4</v>
      </c>
      <c r="C7">
        <v>6.254272407789248</v>
      </c>
      <c r="D7">
        <v>0.60271188897984818</v>
      </c>
      <c r="E7">
        <v>7.3968422788096468</v>
      </c>
      <c r="F7">
        <v>0.63364396658498967</v>
      </c>
      <c r="G7">
        <v>13.027970830812601</v>
      </c>
      <c r="H7">
        <v>0.55060215060910755</v>
      </c>
      <c r="I7">
        <v>21.70500931613736</v>
      </c>
      <c r="J7">
        <v>0.72939198348848122</v>
      </c>
      <c r="K7">
        <v>51.615905166451149</v>
      </c>
      <c r="L7">
        <v>1.148936440329587</v>
      </c>
    </row>
    <row r="8" spans="2:12" x14ac:dyDescent="0.2">
      <c r="B8" t="s">
        <v>5</v>
      </c>
      <c r="C8">
        <v>3.239841226279065</v>
      </c>
      <c r="D8">
        <v>0.27453800824129121</v>
      </c>
      <c r="E8">
        <v>3.785944410395913</v>
      </c>
      <c r="F8">
        <v>0.30545787017475934</v>
      </c>
      <c r="G8">
        <v>6.142772807114647</v>
      </c>
      <c r="H8">
        <v>0.36306925852859728</v>
      </c>
      <c r="I8">
        <v>15.41752325876517</v>
      </c>
      <c r="J8">
        <v>0.51741170568848682</v>
      </c>
      <c r="K8">
        <v>71.413918297445207</v>
      </c>
      <c r="L8">
        <v>0.7360379957123544</v>
      </c>
    </row>
    <row r="9" spans="2:12" x14ac:dyDescent="0.2">
      <c r="B9" t="s">
        <v>6</v>
      </c>
      <c r="C9">
        <v>6.5987983307633282</v>
      </c>
      <c r="D9">
        <v>0.55625586991265397</v>
      </c>
      <c r="E9">
        <v>10.19203530212565</v>
      </c>
      <c r="F9">
        <v>0.72884154681856639</v>
      </c>
      <c r="G9">
        <v>8.7613668634148976</v>
      </c>
      <c r="H9">
        <v>0.52712864335659448</v>
      </c>
      <c r="I9">
        <v>16.533232569903522</v>
      </c>
      <c r="J9">
        <v>0.73930118413475654</v>
      </c>
      <c r="K9">
        <v>57.914566933792599</v>
      </c>
      <c r="L9">
        <v>1.5028204407993346</v>
      </c>
    </row>
    <row r="10" spans="2:12" x14ac:dyDescent="0.2">
      <c r="B10" t="s">
        <v>7</v>
      </c>
      <c r="C10">
        <v>7.17984230709654</v>
      </c>
      <c r="D10">
        <v>0.32162551929687944</v>
      </c>
      <c r="E10">
        <v>14.39035321012671</v>
      </c>
      <c r="F10">
        <v>0.58633061563531286</v>
      </c>
      <c r="G10">
        <v>16.235827516278849</v>
      </c>
      <c r="H10">
        <v>0.44069346906171547</v>
      </c>
      <c r="I10">
        <v>29.60318924242933</v>
      </c>
      <c r="J10">
        <v>0.63281120296839544</v>
      </c>
      <c r="K10">
        <v>32.590787724068591</v>
      </c>
      <c r="L10">
        <v>0.69840194221782348</v>
      </c>
    </row>
    <row r="11" spans="2:12" x14ac:dyDescent="0.2">
      <c r="B11" t="s">
        <v>8</v>
      </c>
      <c r="C11">
        <v>13.270485939369861</v>
      </c>
      <c r="D11">
        <v>0.42436605487569001</v>
      </c>
      <c r="E11">
        <v>13.225894495630939</v>
      </c>
      <c r="F11">
        <v>0.43988842605871692</v>
      </c>
      <c r="G11">
        <v>17.962597696763861</v>
      </c>
      <c r="H11">
        <v>0.4374580827336384</v>
      </c>
      <c r="I11">
        <v>20.652846650313329</v>
      </c>
      <c r="J11">
        <v>0.54240802061575466</v>
      </c>
      <c r="K11">
        <v>34.888175217922011</v>
      </c>
      <c r="L11">
        <v>0.62927972371980934</v>
      </c>
    </row>
    <row r="12" spans="2:12" x14ac:dyDescent="0.2">
      <c r="B12" t="s">
        <v>9</v>
      </c>
      <c r="C12">
        <v>7.0504409498280589</v>
      </c>
      <c r="D12">
        <v>0.53691336163167092</v>
      </c>
      <c r="E12">
        <v>7.5739043228170999</v>
      </c>
      <c r="F12">
        <v>0.39136399153201601</v>
      </c>
      <c r="G12">
        <v>10.90795268565229</v>
      </c>
      <c r="H12">
        <v>0.629017341214135</v>
      </c>
      <c r="I12">
        <v>16.40809163719554</v>
      </c>
      <c r="J12">
        <v>0.56043448056825707</v>
      </c>
      <c r="K12">
        <v>58.059610404507033</v>
      </c>
      <c r="L12">
        <v>1.2549500845537092</v>
      </c>
    </row>
    <row r="13" spans="2:12" x14ac:dyDescent="0.2">
      <c r="B13" t="s">
        <v>10</v>
      </c>
      <c r="C13">
        <v>2.346363932091319</v>
      </c>
      <c r="D13">
        <v>0.29807505347576824</v>
      </c>
      <c r="E13">
        <v>5.6499598932599646</v>
      </c>
      <c r="F13">
        <v>0.49196165487383997</v>
      </c>
      <c r="G13">
        <v>9.124882400057226</v>
      </c>
      <c r="H13">
        <v>0.60219524545796677</v>
      </c>
      <c r="I13">
        <v>29.592379490193171</v>
      </c>
      <c r="J13">
        <v>0.8592647739313044</v>
      </c>
      <c r="K13">
        <v>53.28641428439834</v>
      </c>
      <c r="L13">
        <v>1.3082257080513411</v>
      </c>
    </row>
    <row r="14" spans="2:12" x14ac:dyDescent="0.2">
      <c r="B14" t="s">
        <v>11</v>
      </c>
      <c r="C14">
        <v>3.0454550156851119</v>
      </c>
      <c r="D14">
        <v>0.33397123594069777</v>
      </c>
      <c r="E14">
        <v>10.170118428608671</v>
      </c>
      <c r="F14">
        <v>0.55767256001231968</v>
      </c>
      <c r="G14">
        <v>13.332064393880261</v>
      </c>
      <c r="H14">
        <v>0.67507828818812554</v>
      </c>
      <c r="I14">
        <v>31.254667905121568</v>
      </c>
      <c r="J14">
        <v>0.97485646685135141</v>
      </c>
      <c r="K14">
        <v>42.197694256704402</v>
      </c>
      <c r="L14">
        <v>1.0031294378059497</v>
      </c>
    </row>
    <row r="15" spans="2:12" x14ac:dyDescent="0.2">
      <c r="B15" t="s">
        <v>12</v>
      </c>
      <c r="C15">
        <v>5.609038089490948</v>
      </c>
      <c r="D15">
        <v>0.53699040048434965</v>
      </c>
      <c r="E15">
        <v>9.6272614508691454</v>
      </c>
      <c r="F15">
        <v>0.65140677244439216</v>
      </c>
      <c r="G15">
        <v>15.908470106035161</v>
      </c>
      <c r="H15">
        <v>0.82297430349656076</v>
      </c>
      <c r="I15">
        <v>22.247798112741378</v>
      </c>
      <c r="J15">
        <v>0.77315539953012291</v>
      </c>
      <c r="K15">
        <v>46.607432240863382</v>
      </c>
      <c r="L15">
        <v>1.2019928967947051</v>
      </c>
    </row>
    <row r="16" spans="2:12" x14ac:dyDescent="0.2">
      <c r="B16" t="s">
        <v>13</v>
      </c>
      <c r="C16">
        <v>1.4813123042536529</v>
      </c>
      <c r="D16">
        <v>0.36924487021497904</v>
      </c>
      <c r="E16">
        <v>2.5351331825271868</v>
      </c>
      <c r="F16">
        <v>0.39917515178667856</v>
      </c>
      <c r="G16">
        <v>8.375252193104739</v>
      </c>
      <c r="H16">
        <v>0.55884406342323623</v>
      </c>
      <c r="I16">
        <v>17.08161701337476</v>
      </c>
      <c r="J16">
        <v>0.8246361495677631</v>
      </c>
      <c r="K16">
        <v>70.52668530673968</v>
      </c>
      <c r="L16">
        <v>1.1515592030182624</v>
      </c>
    </row>
    <row r="17" spans="2:12" x14ac:dyDescent="0.2">
      <c r="B17" t="s">
        <v>14</v>
      </c>
      <c r="C17">
        <v>14.50184337521033</v>
      </c>
      <c r="D17">
        <v>0.7621476096116192</v>
      </c>
      <c r="E17">
        <v>12.04462425437279</v>
      </c>
      <c r="F17">
        <v>0.6891669413954441</v>
      </c>
      <c r="G17">
        <v>15.99329891171517</v>
      </c>
      <c r="H17">
        <v>0.70757646811909913</v>
      </c>
      <c r="I17">
        <v>16.967681376637181</v>
      </c>
      <c r="J17">
        <v>0.7586905882040873</v>
      </c>
      <c r="K17">
        <v>40.492552082064542</v>
      </c>
      <c r="L17">
        <v>1.1454626292782657</v>
      </c>
    </row>
    <row r="18" spans="2:12" x14ac:dyDescent="0.2">
      <c r="B18" t="s">
        <v>15</v>
      </c>
      <c r="C18">
        <v>25.627447229205909</v>
      </c>
      <c r="D18">
        <v>0.86837457894118841</v>
      </c>
      <c r="E18">
        <v>18.575459459391841</v>
      </c>
      <c r="F18">
        <v>0.71448442394155509</v>
      </c>
      <c r="G18">
        <v>21.045209137462209</v>
      </c>
      <c r="H18">
        <v>0.64533428812626281</v>
      </c>
      <c r="I18">
        <v>13.359483101448991</v>
      </c>
      <c r="J18">
        <v>0.71090148397812547</v>
      </c>
      <c r="K18">
        <v>21.392401072491062</v>
      </c>
      <c r="L18">
        <v>0.8254917814499767</v>
      </c>
    </row>
    <row r="19" spans="2:12" x14ac:dyDescent="0.2">
      <c r="B19" t="s">
        <v>16</v>
      </c>
      <c r="C19">
        <v>2.0591992751872001</v>
      </c>
      <c r="D19">
        <v>0.19254517214413902</v>
      </c>
      <c r="E19">
        <v>4.6233855568931332</v>
      </c>
      <c r="F19">
        <v>0.30964080933399252</v>
      </c>
      <c r="G19">
        <v>11.553225425126501</v>
      </c>
      <c r="H19">
        <v>0.48642025401432554</v>
      </c>
      <c r="I19">
        <v>16.849245621851072</v>
      </c>
      <c r="J19">
        <v>0.5072089625815428</v>
      </c>
      <c r="K19">
        <v>64.914944120942081</v>
      </c>
      <c r="L19">
        <v>0.73823950619235845</v>
      </c>
    </row>
    <row r="20" spans="2:12" x14ac:dyDescent="0.2">
      <c r="B20" t="s">
        <v>17</v>
      </c>
      <c r="C20">
        <v>0</v>
      </c>
      <c r="E20">
        <v>2.5599403364233342</v>
      </c>
      <c r="F20">
        <v>0.33738227392219844</v>
      </c>
      <c r="G20">
        <v>6.8708314596266984</v>
      </c>
      <c r="H20">
        <v>0.47724335452584948</v>
      </c>
      <c r="I20">
        <v>26.85379444989163</v>
      </c>
      <c r="J20">
        <v>0.94276572224893773</v>
      </c>
      <c r="K20">
        <v>62.897049757377772</v>
      </c>
      <c r="L20">
        <v>1.1216296185752967</v>
      </c>
    </row>
    <row r="21" spans="2:12" x14ac:dyDescent="0.2">
      <c r="B21" t="s">
        <v>18</v>
      </c>
      <c r="C21">
        <v>6.7317926795195939</v>
      </c>
      <c r="D21">
        <v>0.39739163504285729</v>
      </c>
      <c r="E21">
        <v>8.6419499655804035</v>
      </c>
      <c r="F21">
        <v>0.46439399144110083</v>
      </c>
      <c r="G21">
        <v>13.351843244784281</v>
      </c>
      <c r="H21">
        <v>0.57824947471174237</v>
      </c>
      <c r="I21">
        <v>27.243823135781511</v>
      </c>
      <c r="J21">
        <v>0.67029632640372416</v>
      </c>
      <c r="K21">
        <v>44.03059097433421</v>
      </c>
      <c r="L21">
        <v>0.94576012180472202</v>
      </c>
    </row>
    <row r="22" spans="2:12" x14ac:dyDescent="0.2">
      <c r="B22" t="s">
        <v>19</v>
      </c>
      <c r="C22">
        <v>3.6116133969157662</v>
      </c>
      <c r="D22">
        <v>0.37205561753034938</v>
      </c>
      <c r="E22">
        <v>5.7298913201447368</v>
      </c>
      <c r="F22">
        <v>0.44291791914952977</v>
      </c>
      <c r="G22">
        <v>10.21541195898126</v>
      </c>
      <c r="H22">
        <v>0.57514911771578414</v>
      </c>
      <c r="I22">
        <v>21.51421639805357</v>
      </c>
      <c r="J22">
        <v>0.79035696022306035</v>
      </c>
      <c r="K22">
        <v>58.928866925904693</v>
      </c>
      <c r="L22">
        <v>0.94749555409080488</v>
      </c>
    </row>
    <row r="23" spans="2:12" x14ac:dyDescent="0.2">
      <c r="B23" t="s">
        <v>20</v>
      </c>
      <c r="C23">
        <v>45.803196114128177</v>
      </c>
      <c r="D23">
        <v>1.0314123530549189</v>
      </c>
      <c r="E23">
        <v>24.564387973355629</v>
      </c>
      <c r="F23">
        <v>0.71613550937237169</v>
      </c>
      <c r="G23">
        <v>15.43984581749004</v>
      </c>
      <c r="H23">
        <v>0.67112207869225637</v>
      </c>
      <c r="I23">
        <v>8.7468732356022123</v>
      </c>
      <c r="J23">
        <v>0.56003377744501315</v>
      </c>
      <c r="K23">
        <v>5.4456968594239266</v>
      </c>
      <c r="L23">
        <v>0.37706518231137576</v>
      </c>
    </row>
    <row r="24" spans="2:12" x14ac:dyDescent="0.2">
      <c r="B24" t="s">
        <v>21</v>
      </c>
      <c r="C24">
        <v>3.450541723072476</v>
      </c>
      <c r="D24">
        <v>0.34132552025666812</v>
      </c>
      <c r="E24">
        <v>6.0624440083870512</v>
      </c>
      <c r="F24">
        <v>0.59092095101509656</v>
      </c>
      <c r="G24">
        <v>7.2336976415039516</v>
      </c>
      <c r="H24">
        <v>0.48332042175458051</v>
      </c>
      <c r="I24">
        <v>19.60329663882732</v>
      </c>
      <c r="J24">
        <v>0.81821249427156018</v>
      </c>
      <c r="K24">
        <v>63.650019988209202</v>
      </c>
      <c r="L24">
        <v>1.2470497945523511</v>
      </c>
    </row>
    <row r="25" spans="2:12" x14ac:dyDescent="0.2">
      <c r="B25" t="s">
        <v>22</v>
      </c>
      <c r="C25">
        <v>0</v>
      </c>
      <c r="E25">
        <v>1.44510587392192</v>
      </c>
      <c r="F25">
        <v>0.22921039548270036</v>
      </c>
      <c r="G25">
        <v>4.4225782616470974</v>
      </c>
      <c r="H25">
        <v>0.47164243133255718</v>
      </c>
      <c r="I25">
        <v>12.38842680889992</v>
      </c>
      <c r="J25">
        <v>0.61878509517553482</v>
      </c>
      <c r="K25">
        <v>80.839508247534525</v>
      </c>
      <c r="L25">
        <v>0.83338393656229559</v>
      </c>
    </row>
    <row r="26" spans="2:12" x14ac:dyDescent="0.2">
      <c r="B26" t="s">
        <v>23</v>
      </c>
      <c r="C26">
        <v>2.599237429538491</v>
      </c>
      <c r="D26">
        <v>0.28151856564501604</v>
      </c>
      <c r="E26">
        <v>2.9050674063438282</v>
      </c>
      <c r="F26">
        <v>0.31146847557696034</v>
      </c>
      <c r="G26">
        <v>5.9509336671438584</v>
      </c>
      <c r="H26">
        <v>0.41502131991012442</v>
      </c>
      <c r="I26">
        <v>10.75774289046238</v>
      </c>
      <c r="J26">
        <v>0.5967331464052813</v>
      </c>
      <c r="K26">
        <v>77.787018606511452</v>
      </c>
      <c r="L26">
        <v>0.92831411017073151</v>
      </c>
    </row>
    <row r="27" spans="2:12" x14ac:dyDescent="0.2">
      <c r="B27" t="s">
        <v>24</v>
      </c>
      <c r="C27">
        <v>1.2640306701787161</v>
      </c>
      <c r="D27">
        <v>0.28103900815999805</v>
      </c>
      <c r="E27">
        <v>3.7625433552157599</v>
      </c>
      <c r="F27">
        <v>0.4573451379198879</v>
      </c>
      <c r="G27">
        <v>5.4062276846928112</v>
      </c>
      <c r="H27">
        <v>0.48224270438739725</v>
      </c>
      <c r="I27">
        <v>22.610915064064869</v>
      </c>
      <c r="J27">
        <v>0.98120788247200308</v>
      </c>
      <c r="K27">
        <v>66.956283225847841</v>
      </c>
      <c r="L27">
        <v>1.2047896463332155</v>
      </c>
    </row>
    <row r="28" spans="2:12" x14ac:dyDescent="0.2">
      <c r="B28" t="s">
        <v>25</v>
      </c>
      <c r="C28">
        <v>2.6427880288527268</v>
      </c>
      <c r="D28">
        <v>0.39503634340753202</v>
      </c>
      <c r="E28">
        <v>11.84233092826482</v>
      </c>
      <c r="F28">
        <v>0.65227640824567967</v>
      </c>
      <c r="G28">
        <v>20.442964066994922</v>
      </c>
      <c r="H28">
        <v>0.99444127665455562</v>
      </c>
      <c r="I28">
        <v>47.28022684674427</v>
      </c>
      <c r="J28">
        <v>0.90037436046211461</v>
      </c>
      <c r="K28">
        <v>17.791690129143259</v>
      </c>
      <c r="L28">
        <v>1.0292691364616173</v>
      </c>
    </row>
    <row r="29" spans="2:12" x14ac:dyDescent="0.2">
      <c r="B29" t="s">
        <v>26</v>
      </c>
      <c r="C29">
        <v>15.479467288160381</v>
      </c>
      <c r="D29">
        <v>0.84801619636508618</v>
      </c>
      <c r="E29">
        <v>16.689484356929981</v>
      </c>
      <c r="F29">
        <v>0.73802089429030082</v>
      </c>
      <c r="G29">
        <v>20.235167242091041</v>
      </c>
      <c r="H29">
        <v>0.86796328333077255</v>
      </c>
      <c r="I29">
        <v>21.822774356292221</v>
      </c>
      <c r="J29">
        <v>0.79214255923418042</v>
      </c>
      <c r="K29">
        <v>25.773106756526371</v>
      </c>
      <c r="L29">
        <v>0.85073201892194517</v>
      </c>
    </row>
    <row r="30" spans="2:12" x14ac:dyDescent="0.2">
      <c r="B30" t="s">
        <v>27</v>
      </c>
      <c r="C30">
        <v>12.58665418844565</v>
      </c>
      <c r="D30">
        <v>0.65062915375060537</v>
      </c>
      <c r="E30">
        <v>7.1446069097816798</v>
      </c>
      <c r="F30">
        <v>0.58038904656729462</v>
      </c>
      <c r="G30">
        <v>11.618264561615939</v>
      </c>
      <c r="H30">
        <v>0.71591532447465789</v>
      </c>
      <c r="I30">
        <v>19.898008328277289</v>
      </c>
      <c r="J30">
        <v>0.98912819695933196</v>
      </c>
      <c r="K30">
        <v>48.752466011879427</v>
      </c>
      <c r="L30">
        <v>1.1874704106492964</v>
      </c>
    </row>
    <row r="31" spans="2:12" x14ac:dyDescent="0.2">
      <c r="B31" t="s">
        <v>28</v>
      </c>
      <c r="C31">
        <v>27.46686970609543</v>
      </c>
      <c r="D31">
        <v>1.0207912973465361</v>
      </c>
      <c r="E31">
        <v>14.51264093603535</v>
      </c>
      <c r="F31">
        <v>0.62854708487274569</v>
      </c>
      <c r="G31">
        <v>12.853863652322699</v>
      </c>
      <c r="H31">
        <v>0.63896607187188059</v>
      </c>
      <c r="I31">
        <v>15.388705575623581</v>
      </c>
      <c r="J31">
        <v>0.70213814955552323</v>
      </c>
      <c r="K31">
        <v>29.777920129922961</v>
      </c>
      <c r="L31">
        <v>0.97092748026501319</v>
      </c>
    </row>
    <row r="32" spans="2:12" x14ac:dyDescent="0.2">
      <c r="B32" t="s">
        <v>29</v>
      </c>
      <c r="C32">
        <v>2.2288864144570328</v>
      </c>
      <c r="D32">
        <v>0.17662916436260678</v>
      </c>
      <c r="E32">
        <v>3.5799573018840438</v>
      </c>
      <c r="F32">
        <v>0.19211123008236888</v>
      </c>
      <c r="G32">
        <v>5.8922414950671662</v>
      </c>
      <c r="H32">
        <v>0.26721164729088775</v>
      </c>
      <c r="I32">
        <v>20.585656387220549</v>
      </c>
      <c r="J32">
        <v>0.46741548696746593</v>
      </c>
      <c r="K32">
        <v>67.713258401371206</v>
      </c>
      <c r="L32">
        <v>0.67525657259339555</v>
      </c>
    </row>
    <row r="33" spans="2:12" x14ac:dyDescent="0.2">
      <c r="B33" t="s">
        <v>30</v>
      </c>
      <c r="C33">
        <v>13.17769032025797</v>
      </c>
      <c r="D33">
        <v>0.59712827127780643</v>
      </c>
      <c r="E33">
        <v>13.199060431814861</v>
      </c>
      <c r="F33">
        <v>0.62931471756128454</v>
      </c>
      <c r="G33">
        <v>8.9996268078598458</v>
      </c>
      <c r="H33">
        <v>0.46623721189113937</v>
      </c>
      <c r="I33">
        <v>18.225271766246721</v>
      </c>
      <c r="J33">
        <v>0.69179704351698812</v>
      </c>
      <c r="K33">
        <v>46.398350673820602</v>
      </c>
      <c r="L33">
        <v>1.0032683280347392</v>
      </c>
    </row>
    <row r="34" spans="2:12" x14ac:dyDescent="0.2">
      <c r="B34" t="s">
        <v>31</v>
      </c>
      <c r="C34">
        <v>2.0985910945196289</v>
      </c>
      <c r="D34">
        <v>0.27770008156165366</v>
      </c>
      <c r="E34">
        <v>2.634348333951849</v>
      </c>
      <c r="F34">
        <v>0.32061083697918974</v>
      </c>
      <c r="G34">
        <v>5.6819489971542492</v>
      </c>
      <c r="H34">
        <v>0.44061173901538025</v>
      </c>
      <c r="I34">
        <v>23.6726077135331</v>
      </c>
      <c r="J34">
        <v>0.74946511187376885</v>
      </c>
      <c r="K34">
        <v>65.91250386084117</v>
      </c>
      <c r="L34">
        <v>1.1022929295544415</v>
      </c>
    </row>
    <row r="35" spans="2:12" x14ac:dyDescent="0.2">
      <c r="B35" t="s">
        <v>32</v>
      </c>
      <c r="C35">
        <v>4.3097506531261622</v>
      </c>
      <c r="D35">
        <v>0.38053538920218222</v>
      </c>
      <c r="E35">
        <v>7.4816295332870206</v>
      </c>
      <c r="F35">
        <v>0.6474275752313936</v>
      </c>
      <c r="G35">
        <v>9.9045095613801095</v>
      </c>
      <c r="H35">
        <v>0.60136194802308818</v>
      </c>
      <c r="I35">
        <v>26.229957549405501</v>
      </c>
      <c r="J35">
        <v>0.85244784948543939</v>
      </c>
      <c r="K35">
        <v>52.0741527028012</v>
      </c>
      <c r="L35">
        <v>1.3088135781994525</v>
      </c>
    </row>
    <row r="36" spans="2:12" x14ac:dyDescent="0.2">
      <c r="B36" t="s">
        <v>33</v>
      </c>
      <c r="C36">
        <v>0</v>
      </c>
      <c r="E36">
        <v>2.6816773965802021</v>
      </c>
      <c r="F36">
        <v>0.32159843849369918</v>
      </c>
      <c r="G36">
        <v>8.0771553274395238</v>
      </c>
      <c r="H36">
        <v>0.4684662689768132</v>
      </c>
      <c r="I36">
        <v>17.760051660766319</v>
      </c>
      <c r="J36">
        <v>0.860009221536568</v>
      </c>
      <c r="K36">
        <v>70.798959004227015</v>
      </c>
      <c r="L36">
        <v>1.304457756696398</v>
      </c>
    </row>
    <row r="37" spans="2:12" x14ac:dyDescent="0.2">
      <c r="B37" t="s">
        <v>34</v>
      </c>
      <c r="C37">
        <v>0</v>
      </c>
      <c r="E37">
        <v>0</v>
      </c>
      <c r="G37">
        <v>0</v>
      </c>
      <c r="I37">
        <v>0</v>
      </c>
      <c r="K37">
        <v>65.920687054127725</v>
      </c>
      <c r="L37">
        <v>2.8931253716575167</v>
      </c>
    </row>
    <row r="38" spans="2:12" x14ac:dyDescent="0.2">
      <c r="B38" t="s">
        <v>35</v>
      </c>
      <c r="C38">
        <v>3.4819958006102878</v>
      </c>
      <c r="D38">
        <v>0.3021594567715819</v>
      </c>
      <c r="E38">
        <v>8.228260965425827</v>
      </c>
      <c r="F38">
        <v>0.56526341010576819</v>
      </c>
      <c r="G38">
        <v>13.398198226436641</v>
      </c>
      <c r="H38">
        <v>0.6092231697354642</v>
      </c>
      <c r="I38">
        <v>21.597243639597021</v>
      </c>
      <c r="J38">
        <v>0.8436148396712505</v>
      </c>
      <c r="K38">
        <v>53.294301367930231</v>
      </c>
      <c r="L38">
        <v>1.1445140665408371</v>
      </c>
    </row>
    <row r="39" spans="2:12" x14ac:dyDescent="0.2">
      <c r="B39" t="s">
        <v>36</v>
      </c>
      <c r="C39">
        <v>7.0001370183444962</v>
      </c>
      <c r="D39">
        <v>0.3973423804253618</v>
      </c>
      <c r="E39">
        <v>6.4481520237531438</v>
      </c>
      <c r="F39">
        <v>0.38732319048737629</v>
      </c>
      <c r="G39">
        <v>11.176835584804049</v>
      </c>
      <c r="H39">
        <v>0.55474022957443325</v>
      </c>
      <c r="I39">
        <v>15.61419869917513</v>
      </c>
      <c r="J39">
        <v>0.64508365747762919</v>
      </c>
      <c r="K39">
        <v>59.7606766739232</v>
      </c>
      <c r="L39">
        <v>0.76242562066663955</v>
      </c>
    </row>
    <row r="40" spans="2:12" x14ac:dyDescent="0.2">
      <c r="B40" t="s">
        <v>37</v>
      </c>
      <c r="C40">
        <v>2.0946237548351379</v>
      </c>
      <c r="D40">
        <v>0.3121919451866334</v>
      </c>
      <c r="E40">
        <v>5.7686747582821507</v>
      </c>
      <c r="F40">
        <v>0.50551032611941438</v>
      </c>
      <c r="G40">
        <v>6.2622120621021304</v>
      </c>
      <c r="H40">
        <v>0.53538204350844543</v>
      </c>
      <c r="I40">
        <v>17.954193516830848</v>
      </c>
      <c r="J40">
        <v>0.894004051308119</v>
      </c>
      <c r="K40">
        <v>67.920295907949736</v>
      </c>
      <c r="L40">
        <v>1.1647445825231928</v>
      </c>
    </row>
    <row r="41" spans="2:12" x14ac:dyDescent="0.2">
      <c r="B41" t="s">
        <v>38</v>
      </c>
      <c r="C41">
        <v>2.537410861035283</v>
      </c>
      <c r="D41">
        <v>0.24952638759879944</v>
      </c>
      <c r="E41">
        <v>2.4135787442284391</v>
      </c>
      <c r="F41">
        <v>0.29673423975837665</v>
      </c>
      <c r="G41">
        <v>5.0807454761099846</v>
      </c>
      <c r="H41">
        <v>0.31252546368730721</v>
      </c>
      <c r="I41">
        <v>11.842444270049469</v>
      </c>
      <c r="J41">
        <v>0.50792343236924897</v>
      </c>
      <c r="K41">
        <v>78.12582064857682</v>
      </c>
      <c r="L41">
        <v>0.60625467182565174</v>
      </c>
    </row>
    <row r="42" spans="2:12" x14ac:dyDescent="0.2">
      <c r="B42" t="s">
        <v>39</v>
      </c>
      <c r="C42">
        <v>5.1905044811916667</v>
      </c>
      <c r="D42">
        <v>0.24781333415494095</v>
      </c>
      <c r="E42">
        <v>12.61257702786355</v>
      </c>
      <c r="F42">
        <v>0.31212171881932438</v>
      </c>
      <c r="G42">
        <v>16.196230972194058</v>
      </c>
      <c r="H42">
        <v>0.40479656697977323</v>
      </c>
      <c r="I42">
        <v>26.478231883696729</v>
      </c>
      <c r="J42">
        <v>0.49710752490882593</v>
      </c>
      <c r="K42">
        <v>39.522455635053987</v>
      </c>
      <c r="L42">
        <v>0.61865664234682161</v>
      </c>
    </row>
    <row r="43" spans="2:12" x14ac:dyDescent="0.2">
      <c r="B43" t="s">
        <v>40</v>
      </c>
      <c r="C43">
        <v>6.7234928238648264</v>
      </c>
      <c r="D43">
        <v>0.44843296775421282</v>
      </c>
      <c r="E43">
        <v>6.821647720602467</v>
      </c>
      <c r="F43">
        <v>0.44356637209678579</v>
      </c>
      <c r="G43">
        <v>6.29722855912597</v>
      </c>
      <c r="H43">
        <v>0.51136482070418665</v>
      </c>
      <c r="I43">
        <v>14.901301448844171</v>
      </c>
      <c r="J43">
        <v>0.74468094757713443</v>
      </c>
      <c r="K43">
        <v>65.256329447562578</v>
      </c>
      <c r="L43">
        <v>0.9727082423669049</v>
      </c>
    </row>
    <row r="44" spans="2:12" x14ac:dyDescent="0.2">
      <c r="B44" t="s">
        <v>41</v>
      </c>
      <c r="C44">
        <v>11.64940479493287</v>
      </c>
      <c r="D44">
        <v>0.75709733680257851</v>
      </c>
      <c r="E44">
        <v>15.41004291296691</v>
      </c>
      <c r="F44">
        <v>0.79750435200800918</v>
      </c>
      <c r="G44">
        <v>18.189388396584871</v>
      </c>
      <c r="H44">
        <v>0.69273651967080041</v>
      </c>
      <c r="I44">
        <v>31.40874976421302</v>
      </c>
      <c r="J44">
        <v>1.0255018274390535</v>
      </c>
      <c r="K44">
        <v>23.342414131302348</v>
      </c>
      <c r="L44">
        <v>0.96530434539724075</v>
      </c>
    </row>
    <row r="45" spans="2:12" x14ac:dyDescent="0.2">
      <c r="B45" t="s">
        <v>42</v>
      </c>
      <c r="C45">
        <v>24.61304562877238</v>
      </c>
      <c r="D45">
        <v>1.2877082876663011</v>
      </c>
      <c r="E45">
        <v>12.90455883191969</v>
      </c>
      <c r="F45">
        <v>0.88080704634392659</v>
      </c>
      <c r="G45">
        <v>16.26434160136294</v>
      </c>
      <c r="H45">
        <v>0.83079875065644337</v>
      </c>
      <c r="I45">
        <v>21.189491908158079</v>
      </c>
      <c r="J45">
        <v>0.91680620238030908</v>
      </c>
      <c r="K45">
        <v>25.02856202978694</v>
      </c>
      <c r="L45">
        <v>1.0397379310410511</v>
      </c>
    </row>
    <row r="46" spans="2:12" x14ac:dyDescent="0.2">
      <c r="B46" t="s">
        <v>43</v>
      </c>
      <c r="C46">
        <v>0</v>
      </c>
      <c r="E46">
        <v>0</v>
      </c>
      <c r="G46">
        <v>0</v>
      </c>
      <c r="I46">
        <v>0</v>
      </c>
      <c r="K46">
        <v>0</v>
      </c>
    </row>
    <row r="47" spans="2:12" x14ac:dyDescent="0.2">
      <c r="B47" t="s">
        <v>44</v>
      </c>
      <c r="C47">
        <v>37.432980925071597</v>
      </c>
      <c r="D47">
        <v>1.1248506722416498</v>
      </c>
      <c r="E47">
        <v>23.281941687461028</v>
      </c>
      <c r="F47">
        <v>0.83351187237480584</v>
      </c>
      <c r="G47">
        <v>18.683105417812929</v>
      </c>
      <c r="H47">
        <v>0.81747893725464693</v>
      </c>
      <c r="I47">
        <v>11.99567324609068</v>
      </c>
      <c r="J47">
        <v>0.70713958972891688</v>
      </c>
      <c r="K47">
        <v>8.6062987235637785</v>
      </c>
      <c r="L47">
        <v>0.5892955194832471</v>
      </c>
    </row>
    <row r="48" spans="2:12" x14ac:dyDescent="0.2">
      <c r="B48" t="s">
        <v>45</v>
      </c>
      <c r="C48">
        <v>3.291168602538173</v>
      </c>
      <c r="D48">
        <v>0.32477838405592846</v>
      </c>
      <c r="E48">
        <v>11.71156213269264</v>
      </c>
      <c r="F48">
        <v>0.6456682374365581</v>
      </c>
      <c r="G48">
        <v>12.04286865850719</v>
      </c>
      <c r="H48">
        <v>0.60990194984508572</v>
      </c>
      <c r="I48">
        <v>27.827918066548779</v>
      </c>
      <c r="J48">
        <v>0.89832072841997723</v>
      </c>
      <c r="K48">
        <v>45.126482539713201</v>
      </c>
      <c r="L48">
        <v>1.3200229645203032</v>
      </c>
    </row>
    <row r="49" spans="2:12" x14ac:dyDescent="0.2">
      <c r="B49" t="s">
        <v>46</v>
      </c>
      <c r="C49">
        <v>3.3903368949513322</v>
      </c>
      <c r="D49">
        <v>0.36701624237576141</v>
      </c>
      <c r="E49">
        <v>7.720268853086985</v>
      </c>
      <c r="F49">
        <v>0.61752732197537408</v>
      </c>
      <c r="G49">
        <v>12.57306710694362</v>
      </c>
      <c r="H49">
        <v>0.67969481165631296</v>
      </c>
      <c r="I49">
        <v>21.563370922038899</v>
      </c>
      <c r="J49">
        <v>0.86360339785425166</v>
      </c>
      <c r="K49">
        <v>54.752956222979151</v>
      </c>
      <c r="L49">
        <v>1.2653651241541719</v>
      </c>
    </row>
    <row r="50" spans="2:12" x14ac:dyDescent="0.2">
      <c r="B50" t="s">
        <v>47</v>
      </c>
      <c r="C50">
        <v>2.2597330715713939</v>
      </c>
      <c r="D50">
        <v>0.28907457479383952</v>
      </c>
      <c r="E50">
        <v>4.8062623381459808</v>
      </c>
      <c r="F50">
        <v>0.45886335710640425</v>
      </c>
      <c r="G50">
        <v>11.14756252277531</v>
      </c>
      <c r="H50">
        <v>0.78059321060738318</v>
      </c>
      <c r="I50">
        <v>25.63447502613889</v>
      </c>
      <c r="J50">
        <v>0.76088121413291721</v>
      </c>
      <c r="K50">
        <v>56.151967041368422</v>
      </c>
      <c r="L50">
        <v>1.3957591095594544</v>
      </c>
    </row>
    <row r="51" spans="2:12" x14ac:dyDescent="0.2">
      <c r="B51" t="s">
        <v>48</v>
      </c>
      <c r="C51">
        <v>15.83244605597352</v>
      </c>
      <c r="D51">
        <v>0.46014923576806233</v>
      </c>
      <c r="E51">
        <v>17.744221834423229</v>
      </c>
      <c r="F51">
        <v>0.45627894489611986</v>
      </c>
      <c r="G51">
        <v>16.684590568797109</v>
      </c>
      <c r="H51">
        <v>0.50429510430761559</v>
      </c>
      <c r="I51">
        <v>13.333994784132971</v>
      </c>
      <c r="J51">
        <v>0.43463283841910616</v>
      </c>
      <c r="K51">
        <v>36.404746756673177</v>
      </c>
      <c r="L51">
        <v>0.62207576073292137</v>
      </c>
    </row>
    <row r="52" spans="2:12" x14ac:dyDescent="0.2">
      <c r="B52" t="s">
        <v>49</v>
      </c>
      <c r="C52">
        <v>4.741595529533905</v>
      </c>
      <c r="D52">
        <v>0.29499148138442388</v>
      </c>
      <c r="E52">
        <v>3.725013452597107</v>
      </c>
      <c r="F52">
        <v>0.29196571031466179</v>
      </c>
      <c r="G52">
        <v>9.1858629036656136</v>
      </c>
      <c r="H52">
        <v>0.49895518835041813</v>
      </c>
      <c r="I52">
        <v>15.479862909115649</v>
      </c>
      <c r="J52">
        <v>0.76449872403269714</v>
      </c>
      <c r="K52">
        <v>66.867665205087746</v>
      </c>
      <c r="L52">
        <v>0.84991275563561441</v>
      </c>
    </row>
    <row r="53" spans="2:12" x14ac:dyDescent="0.2">
      <c r="B53" t="s">
        <v>50</v>
      </c>
      <c r="C53">
        <v>2.7597244097158891</v>
      </c>
      <c r="D53">
        <v>0.53630663503423504</v>
      </c>
      <c r="E53">
        <v>4.6591858056123661</v>
      </c>
      <c r="F53">
        <v>0.74764987848740971</v>
      </c>
      <c r="G53">
        <v>4.5665702549149962</v>
      </c>
      <c r="H53">
        <v>0.69632403116582131</v>
      </c>
      <c r="I53">
        <v>15.165697328712071</v>
      </c>
      <c r="J53">
        <v>1.1579555204828877</v>
      </c>
      <c r="K53">
        <v>72.848822201044683</v>
      </c>
      <c r="L53">
        <v>1.6613101379434716</v>
      </c>
    </row>
    <row r="54" spans="2:12" x14ac:dyDescent="0.2">
      <c r="B54" t="s">
        <v>51</v>
      </c>
      <c r="C54">
        <v>6.796923001307392</v>
      </c>
      <c r="D54">
        <v>0.61740591110095755</v>
      </c>
      <c r="E54">
        <v>13.31652103409408</v>
      </c>
      <c r="F54">
        <v>0.77368846374828659</v>
      </c>
      <c r="G54">
        <v>13.115104688465211</v>
      </c>
      <c r="H54">
        <v>0.81315860843808208</v>
      </c>
      <c r="I54">
        <v>25.7390726503276</v>
      </c>
      <c r="J54">
        <v>0.99977865519440723</v>
      </c>
      <c r="K54">
        <v>41.032378625805713</v>
      </c>
      <c r="L54">
        <v>1.5734182937870493</v>
      </c>
    </row>
    <row r="55" spans="2:12" x14ac:dyDescent="0.2">
      <c r="B55" t="s">
        <v>52</v>
      </c>
      <c r="C55">
        <v>2.7736222729804978</v>
      </c>
      <c r="D55">
        <v>0.31198865133979348</v>
      </c>
      <c r="E55">
        <v>3.999501955254432</v>
      </c>
      <c r="F55">
        <v>0.47878950695887224</v>
      </c>
      <c r="G55">
        <v>5.6478859046515817</v>
      </c>
      <c r="H55">
        <v>0.39901047916999077</v>
      </c>
      <c r="I55">
        <v>15.02729212774892</v>
      </c>
      <c r="J55">
        <v>0.64600676432733484</v>
      </c>
      <c r="K55">
        <v>72.551697739364556</v>
      </c>
      <c r="L55">
        <v>0.92879192025669521</v>
      </c>
    </row>
    <row r="56" spans="2:12" x14ac:dyDescent="0.2">
      <c r="B56" t="s">
        <v>53</v>
      </c>
      <c r="C56">
        <v>30.208543372334979</v>
      </c>
      <c r="D56">
        <v>0.79678861184890226</v>
      </c>
      <c r="E56">
        <v>11.95831690613635</v>
      </c>
      <c r="F56">
        <v>0.5139153249331937</v>
      </c>
      <c r="G56">
        <v>12.87028294774279</v>
      </c>
      <c r="H56">
        <v>0.58384162428850572</v>
      </c>
      <c r="I56">
        <v>17.103138484459318</v>
      </c>
      <c r="J56">
        <v>0.70571352545585764</v>
      </c>
      <c r="K56">
        <v>27.859718289326551</v>
      </c>
      <c r="L56">
        <v>0.71144497287621833</v>
      </c>
    </row>
    <row r="57" spans="2:12" x14ac:dyDescent="0.2">
      <c r="B57" t="s">
        <v>54</v>
      </c>
      <c r="C57">
        <v>3.3203316235170961</v>
      </c>
      <c r="D57">
        <v>0.31685723665252286</v>
      </c>
      <c r="E57">
        <v>2.7687455307249502</v>
      </c>
      <c r="F57">
        <v>0.3635058894641367</v>
      </c>
      <c r="G57">
        <v>7.4104825523324358</v>
      </c>
      <c r="H57">
        <v>0.56401877724528371</v>
      </c>
      <c r="I57">
        <v>12.840130760109041</v>
      </c>
      <c r="J57">
        <v>0.68784609001546027</v>
      </c>
      <c r="K57">
        <v>73.660309533316493</v>
      </c>
      <c r="L57">
        <v>1.087518254057334</v>
      </c>
    </row>
    <row r="58" spans="2:12" x14ac:dyDescent="0.2">
      <c r="B58" t="s">
        <v>55</v>
      </c>
      <c r="C58">
        <v>2.6531158961321482</v>
      </c>
      <c r="D58">
        <v>0.40568395792554668</v>
      </c>
      <c r="E58">
        <v>2.7919669657884971</v>
      </c>
      <c r="F58">
        <v>0.40338951599910888</v>
      </c>
      <c r="G58">
        <v>8.4478441461741163</v>
      </c>
      <c r="H58">
        <v>0.59264420965130049</v>
      </c>
      <c r="I58">
        <v>24.31818628360783</v>
      </c>
      <c r="J58">
        <v>0.84770960927540007</v>
      </c>
      <c r="K58">
        <v>61.788886708297397</v>
      </c>
      <c r="L58">
        <v>1.115364097401883</v>
      </c>
    </row>
    <row r="59" spans="2:12" x14ac:dyDescent="0.2">
      <c r="B59" t="s">
        <v>56</v>
      </c>
      <c r="C59">
        <v>2.2580540992495979</v>
      </c>
      <c r="D59">
        <v>0.3096445746384206</v>
      </c>
      <c r="E59">
        <v>2.0330778075688971</v>
      </c>
      <c r="F59">
        <v>0.20759216482013651</v>
      </c>
      <c r="G59">
        <v>4.3224748035084808</v>
      </c>
      <c r="H59">
        <v>0.41969248291701572</v>
      </c>
      <c r="I59">
        <v>12.58579391663644</v>
      </c>
      <c r="J59">
        <v>0.73053382598219085</v>
      </c>
      <c r="K59">
        <v>78.80059937303659</v>
      </c>
      <c r="L59">
        <v>0.87038062044707132</v>
      </c>
    </row>
    <row r="60" spans="2:12" x14ac:dyDescent="0.2">
      <c r="B60" t="s">
        <v>57</v>
      </c>
      <c r="C60">
        <v>53.72897737376762</v>
      </c>
      <c r="D60">
        <v>1.0524501179792722</v>
      </c>
      <c r="E60">
        <v>23.384684104429599</v>
      </c>
      <c r="F60">
        <v>0.88138771479054512</v>
      </c>
      <c r="G60">
        <v>8.6011903757356727</v>
      </c>
      <c r="H60">
        <v>0.60736752072610767</v>
      </c>
      <c r="I60">
        <v>5.7715307715476536</v>
      </c>
      <c r="J60">
        <v>0.44530339163351096</v>
      </c>
      <c r="K60">
        <v>8.513617374519443</v>
      </c>
      <c r="L60">
        <v>0.53376162089577817</v>
      </c>
    </row>
    <row r="61" spans="2:12" x14ac:dyDescent="0.2">
      <c r="B61" t="s">
        <v>58</v>
      </c>
      <c r="C61">
        <v>2.5634394727315488</v>
      </c>
      <c r="D61">
        <v>0.2775326212188084</v>
      </c>
      <c r="E61">
        <v>4.9098019340137187</v>
      </c>
      <c r="F61">
        <v>0.35109899707484049</v>
      </c>
      <c r="G61">
        <v>10.392104916539219</v>
      </c>
      <c r="H61">
        <v>0.59499195635019497</v>
      </c>
      <c r="I61">
        <v>26.174246425741011</v>
      </c>
      <c r="J61">
        <v>0.76457725893379347</v>
      </c>
      <c r="K61">
        <v>55.960407250974512</v>
      </c>
      <c r="L61">
        <v>1.0245820752450638</v>
      </c>
    </row>
    <row r="62" spans="2:12" x14ac:dyDescent="0.2">
      <c r="B62" t="s">
        <v>59</v>
      </c>
      <c r="C62">
        <v>2.6990966805932328</v>
      </c>
      <c r="D62">
        <v>0.33869455506377372</v>
      </c>
      <c r="E62">
        <v>11.796064531407209</v>
      </c>
      <c r="F62">
        <v>0.68690458635552165</v>
      </c>
      <c r="G62">
        <v>8.3425718326001661</v>
      </c>
      <c r="H62">
        <v>0.48551555870073865</v>
      </c>
      <c r="I62">
        <v>36.777897786743253</v>
      </c>
      <c r="J62">
        <v>0.95271569453110261</v>
      </c>
      <c r="K62">
        <v>40.384369168656157</v>
      </c>
      <c r="L62">
        <v>1.2055347400422274</v>
      </c>
    </row>
    <row r="63" spans="2:12" x14ac:dyDescent="0.2">
      <c r="B63" t="s">
        <v>60</v>
      </c>
      <c r="C63">
        <v>10.97793616218372</v>
      </c>
      <c r="D63">
        <v>0.72670960201318646</v>
      </c>
      <c r="E63">
        <v>10.803652115984731</v>
      </c>
      <c r="F63">
        <v>0.73598283451698676</v>
      </c>
      <c r="G63">
        <v>10.36617037855547</v>
      </c>
      <c r="H63">
        <v>0.64734654936786518</v>
      </c>
      <c r="I63">
        <v>17.440037702299112</v>
      </c>
      <c r="J63">
        <v>0.84726449257799197</v>
      </c>
      <c r="K63">
        <v>50.412203640976962</v>
      </c>
      <c r="L63">
        <v>1.5260851417094614</v>
      </c>
    </row>
    <row r="64" spans="2:12" x14ac:dyDescent="0.2">
      <c r="B64" t="s">
        <v>61</v>
      </c>
      <c r="C64">
        <v>3.3019082732907061</v>
      </c>
      <c r="D64">
        <v>0.31873494328690988</v>
      </c>
      <c r="E64">
        <v>6.0676569715300364</v>
      </c>
      <c r="F64">
        <v>0.53334913629480751</v>
      </c>
      <c r="G64">
        <v>10.907077953088169</v>
      </c>
      <c r="H64">
        <v>0.61349755561778174</v>
      </c>
      <c r="I64">
        <v>35.371387073715951</v>
      </c>
      <c r="J64">
        <v>1.1800183956092747</v>
      </c>
      <c r="K64">
        <v>44.351969728375138</v>
      </c>
      <c r="L64">
        <v>1.4963336532842357</v>
      </c>
    </row>
    <row r="65" spans="2:12" x14ac:dyDescent="0.2">
      <c r="B65" t="s">
        <v>62</v>
      </c>
      <c r="C65">
        <v>3.7732492615495712</v>
      </c>
      <c r="D65">
        <v>0.34676671380101076</v>
      </c>
      <c r="E65">
        <v>9.7380298206810973</v>
      </c>
      <c r="F65">
        <v>0.63631931177011436</v>
      </c>
      <c r="G65">
        <v>16.12345479714266</v>
      </c>
      <c r="H65">
        <v>0.67392274950049913</v>
      </c>
      <c r="I65">
        <v>25.589058202122779</v>
      </c>
      <c r="J65">
        <v>0.82645191474374458</v>
      </c>
      <c r="K65">
        <v>44.776207918503893</v>
      </c>
      <c r="L65">
        <v>0.98527878664949797</v>
      </c>
    </row>
    <row r="66" spans="2:12" x14ac:dyDescent="0.2">
      <c r="B66" t="s">
        <v>63</v>
      </c>
      <c r="C66">
        <v>11.770038072914341</v>
      </c>
      <c r="D66">
        <v>0.65410139500239728</v>
      </c>
      <c r="E66">
        <v>14.67624007757734</v>
      </c>
      <c r="F66">
        <v>0.6516450265256547</v>
      </c>
      <c r="G66">
        <v>20.024994440803699</v>
      </c>
      <c r="H66">
        <v>0.69602839113904191</v>
      </c>
      <c r="I66">
        <v>23.243337178859839</v>
      </c>
      <c r="J66">
        <v>0.70955858041459907</v>
      </c>
      <c r="K66">
        <v>30.285390229844779</v>
      </c>
      <c r="L66">
        <v>0.99129566483113352</v>
      </c>
    </row>
    <row r="67" spans="2:12" x14ac:dyDescent="0.2">
      <c r="B67" t="s">
        <v>64</v>
      </c>
      <c r="C67">
        <v>15.57466781848292</v>
      </c>
      <c r="D67">
        <v>0.91762155688092117</v>
      </c>
      <c r="E67">
        <v>14.552016658650199</v>
      </c>
      <c r="F67">
        <v>0.64710564661325753</v>
      </c>
      <c r="G67">
        <v>32.073186170034852</v>
      </c>
      <c r="H67">
        <v>1.0182840187875071</v>
      </c>
      <c r="I67">
        <v>20.556863371950708</v>
      </c>
      <c r="J67">
        <v>0.8568187218715908</v>
      </c>
      <c r="K67">
        <v>17.243265980881318</v>
      </c>
      <c r="L67">
        <v>1.0761853637708891</v>
      </c>
    </row>
  </sheetData>
  <phoneticPr fontId="0" type="noConversion"/>
  <pageMargins left="0.75" right="0.75" top="1" bottom="1" header="0.5" footer="0.5"/>
  <headerFooter alignWithMargins="0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7"/>
  <sheetViews>
    <sheetView workbookViewId="0"/>
  </sheetViews>
  <sheetFormatPr defaultRowHeight="12.75" x14ac:dyDescent="0.2"/>
  <sheetData>
    <row r="2" spans="2:12" x14ac:dyDescent="0.2">
      <c r="C2" t="s">
        <v>66</v>
      </c>
      <c r="D2" t="s">
        <v>67</v>
      </c>
      <c r="E2" t="s">
        <v>68</v>
      </c>
      <c r="F2" t="s">
        <v>69</v>
      </c>
      <c r="G2" t="s">
        <v>70</v>
      </c>
      <c r="H2" t="s">
        <v>71</v>
      </c>
      <c r="I2" t="s">
        <v>111</v>
      </c>
      <c r="J2" t="s">
        <v>112</v>
      </c>
      <c r="K2" t="s">
        <v>113</v>
      </c>
      <c r="L2" t="s">
        <v>114</v>
      </c>
    </row>
    <row r="3" spans="2:12" x14ac:dyDescent="0.2">
      <c r="B3" t="s">
        <v>0</v>
      </c>
      <c r="C3">
        <v>27.770072477343231</v>
      </c>
      <c r="D3">
        <v>0.92817211506120112</v>
      </c>
      <c r="E3">
        <v>21.915410833966469</v>
      </c>
      <c r="F3">
        <v>0.92349496347153559</v>
      </c>
      <c r="G3">
        <v>20.341961249642541</v>
      </c>
      <c r="H3">
        <v>0.83720594115035374</v>
      </c>
      <c r="I3">
        <v>17.031735229813801</v>
      </c>
      <c r="J3">
        <v>0.78732432818256237</v>
      </c>
      <c r="K3">
        <v>12.940820209233969</v>
      </c>
      <c r="L3">
        <v>0.88434774510325687</v>
      </c>
    </row>
    <row r="4" spans="2:12" x14ac:dyDescent="0.2">
      <c r="B4" t="s">
        <v>1</v>
      </c>
      <c r="C4">
        <v>7.0592324610745951</v>
      </c>
      <c r="D4">
        <v>0.39995026081235485</v>
      </c>
      <c r="E4">
        <v>8.5697580849005153</v>
      </c>
      <c r="F4">
        <v>0.46049484692100462</v>
      </c>
      <c r="G4">
        <v>9.2823513548673304</v>
      </c>
      <c r="H4">
        <v>0.43157512744545395</v>
      </c>
      <c r="I4">
        <v>19.448910147441559</v>
      </c>
      <c r="J4">
        <v>0.52361480078191613</v>
      </c>
      <c r="K4">
        <v>55.639747951715997</v>
      </c>
      <c r="L4">
        <v>1.0498965082404534</v>
      </c>
    </row>
    <row r="5" spans="2:12" x14ac:dyDescent="0.2">
      <c r="B5" t="s">
        <v>2</v>
      </c>
      <c r="C5">
        <v>34.312038160713193</v>
      </c>
      <c r="D5">
        <v>1.5613623967842387</v>
      </c>
      <c r="E5">
        <v>18.127137104293588</v>
      </c>
      <c r="F5">
        <v>0.79622176063178129</v>
      </c>
      <c r="G5">
        <v>15.548541758491449</v>
      </c>
      <c r="H5">
        <v>0.66774010632887149</v>
      </c>
      <c r="I5">
        <v>13.38685125481283</v>
      </c>
      <c r="J5">
        <v>0.75818459153979456</v>
      </c>
      <c r="K5">
        <v>18.625431721688962</v>
      </c>
      <c r="L5">
        <v>1.3267663471511808</v>
      </c>
    </row>
    <row r="6" spans="2:12" x14ac:dyDescent="0.2">
      <c r="B6" t="s">
        <v>3</v>
      </c>
      <c r="C6">
        <v>25.886418077891459</v>
      </c>
      <c r="D6">
        <v>0.62340501895071043</v>
      </c>
      <c r="E6">
        <v>14.51611865933679</v>
      </c>
      <c r="F6">
        <v>0.39376170082399892</v>
      </c>
      <c r="G6">
        <v>16.60742584200398</v>
      </c>
      <c r="H6">
        <v>0.47879492431744536</v>
      </c>
      <c r="I6">
        <v>17.804137078532559</v>
      </c>
      <c r="J6">
        <v>0.50022263035378445</v>
      </c>
      <c r="K6">
        <v>25.185900342235211</v>
      </c>
      <c r="L6">
        <v>0.72021985559337587</v>
      </c>
    </row>
    <row r="7" spans="2:12" x14ac:dyDescent="0.2">
      <c r="B7" t="s">
        <v>4</v>
      </c>
      <c r="C7">
        <v>13.22636458893213</v>
      </c>
      <c r="D7">
        <v>0.79557546811053859</v>
      </c>
      <c r="E7">
        <v>13.43104114015124</v>
      </c>
      <c r="F7">
        <v>0.65633377694978046</v>
      </c>
      <c r="G7">
        <v>15.67860455074733</v>
      </c>
      <c r="H7">
        <v>0.73680424093877939</v>
      </c>
      <c r="I7">
        <v>19.992267446830919</v>
      </c>
      <c r="J7">
        <v>0.69016263500759767</v>
      </c>
      <c r="K7">
        <v>37.671722273338382</v>
      </c>
      <c r="L7">
        <v>1.0668563026147138</v>
      </c>
    </row>
    <row r="8" spans="2:12" x14ac:dyDescent="0.2">
      <c r="B8" t="s">
        <v>5</v>
      </c>
      <c r="C8">
        <v>18.276244998562319</v>
      </c>
      <c r="D8">
        <v>0.6541470432063935</v>
      </c>
      <c r="E8">
        <v>8.6721928470191809</v>
      </c>
      <c r="F8">
        <v>0.43710679151175619</v>
      </c>
      <c r="G8">
        <v>11.900737959245641</v>
      </c>
      <c r="H8">
        <v>0.49200617888190151</v>
      </c>
      <c r="I8">
        <v>17.80926879165634</v>
      </c>
      <c r="J8">
        <v>0.63845187034949968</v>
      </c>
      <c r="K8">
        <v>43.341555403516502</v>
      </c>
      <c r="L8">
        <v>0.9421075533734059</v>
      </c>
    </row>
    <row r="9" spans="2:12" x14ac:dyDescent="0.2">
      <c r="B9" t="s">
        <v>6</v>
      </c>
      <c r="C9">
        <v>10.43944842939262</v>
      </c>
      <c r="D9">
        <v>0.68781014210685432</v>
      </c>
      <c r="E9">
        <v>15.38502798438601</v>
      </c>
      <c r="F9">
        <v>0.80507722937995696</v>
      </c>
      <c r="G9">
        <v>16.59100324423434</v>
      </c>
      <c r="H9">
        <v>0.70792899325238068</v>
      </c>
      <c r="I9">
        <v>21.706277667025009</v>
      </c>
      <c r="J9">
        <v>0.71179158482612936</v>
      </c>
      <c r="K9">
        <v>35.878242674962017</v>
      </c>
      <c r="L9">
        <v>1.1208653990267048</v>
      </c>
    </row>
    <row r="10" spans="2:12" x14ac:dyDescent="0.2">
      <c r="B10" t="s">
        <v>7</v>
      </c>
      <c r="C10">
        <v>28.769132423269451</v>
      </c>
      <c r="D10">
        <v>0.84788448123980298</v>
      </c>
      <c r="E10">
        <v>18.44092804923795</v>
      </c>
      <c r="F10">
        <v>0.54504833055457558</v>
      </c>
      <c r="G10">
        <v>21.429485696409738</v>
      </c>
      <c r="H10">
        <v>0.63576681088091436</v>
      </c>
      <c r="I10">
        <v>18.141922496127549</v>
      </c>
      <c r="J10">
        <v>0.63623756481256211</v>
      </c>
      <c r="K10">
        <v>13.218531334955321</v>
      </c>
      <c r="L10">
        <v>0.6009330896060292</v>
      </c>
    </row>
    <row r="11" spans="2:12" x14ac:dyDescent="0.2">
      <c r="B11" t="s">
        <v>8</v>
      </c>
      <c r="C11">
        <v>21.049858426070909</v>
      </c>
      <c r="D11">
        <v>0.56450790322484701</v>
      </c>
      <c r="E11">
        <v>13.135037102336611</v>
      </c>
      <c r="F11">
        <v>0.39804819131198543</v>
      </c>
      <c r="G11">
        <v>14.677341084794319</v>
      </c>
      <c r="H11">
        <v>0.48264698821558422</v>
      </c>
      <c r="I11">
        <v>20.216770676669409</v>
      </c>
      <c r="J11">
        <v>0.5465488871035018</v>
      </c>
      <c r="K11">
        <v>30.920992710128751</v>
      </c>
      <c r="L11">
        <v>0.89644395515714037</v>
      </c>
    </row>
    <row r="12" spans="2:12" x14ac:dyDescent="0.2">
      <c r="B12" t="s">
        <v>9</v>
      </c>
      <c r="C12">
        <v>20.894383880062708</v>
      </c>
      <c r="D12">
        <v>0.7802677872353514</v>
      </c>
      <c r="E12">
        <v>17.642414115207099</v>
      </c>
      <c r="F12">
        <v>0.64668432924010755</v>
      </c>
      <c r="G12">
        <v>17.11655411083969</v>
      </c>
      <c r="H12">
        <v>0.58001688890774394</v>
      </c>
      <c r="I12">
        <v>14.215316567001439</v>
      </c>
      <c r="J12">
        <v>0.5820166981503766</v>
      </c>
      <c r="K12">
        <v>30.131331326889089</v>
      </c>
      <c r="L12">
        <v>1.1350134203898388</v>
      </c>
    </row>
    <row r="13" spans="2:12" x14ac:dyDescent="0.2">
      <c r="B13" t="s">
        <v>10</v>
      </c>
      <c r="C13">
        <v>39.777371693466428</v>
      </c>
      <c r="D13">
        <v>1.0359995871724952</v>
      </c>
      <c r="E13">
        <v>19.613120482481769</v>
      </c>
      <c r="F13">
        <v>0.65619602622176454</v>
      </c>
      <c r="G13">
        <v>20.295999546128659</v>
      </c>
      <c r="H13">
        <v>0.7245614589302275</v>
      </c>
      <c r="I13">
        <v>12.735517032098461</v>
      </c>
      <c r="J13">
        <v>0.643772438967947</v>
      </c>
      <c r="K13">
        <v>7.5779912458246876</v>
      </c>
      <c r="L13">
        <v>0.58883380252633566</v>
      </c>
    </row>
    <row r="14" spans="2:12" x14ac:dyDescent="0.2">
      <c r="B14" t="s">
        <v>11</v>
      </c>
      <c r="C14">
        <v>19.88557623093708</v>
      </c>
      <c r="D14">
        <v>0.9036452263626833</v>
      </c>
      <c r="E14">
        <v>15.093664990701379</v>
      </c>
      <c r="F14">
        <v>0.86649967020190022</v>
      </c>
      <c r="G14">
        <v>19.94308589693081</v>
      </c>
      <c r="H14">
        <v>0.83554123586201712</v>
      </c>
      <c r="I14">
        <v>24.856524999864231</v>
      </c>
      <c r="J14">
        <v>1.1023539617770719</v>
      </c>
      <c r="K14">
        <v>20.221147881566498</v>
      </c>
      <c r="L14">
        <v>1.1226890252957404</v>
      </c>
    </row>
    <row r="15" spans="2:12" x14ac:dyDescent="0.2">
      <c r="B15" t="s">
        <v>12</v>
      </c>
      <c r="C15">
        <v>36.542668938717867</v>
      </c>
      <c r="D15">
        <v>1.3025457725782665</v>
      </c>
      <c r="E15">
        <v>14.66294310018263</v>
      </c>
      <c r="F15">
        <v>0.89783393672101353</v>
      </c>
      <c r="G15">
        <v>15.456431389783461</v>
      </c>
      <c r="H15">
        <v>0.80468989899724486</v>
      </c>
      <c r="I15">
        <v>15.44014157900931</v>
      </c>
      <c r="J15">
        <v>0.82522592632206704</v>
      </c>
      <c r="K15">
        <v>17.897814992306749</v>
      </c>
      <c r="L15">
        <v>1.2273281772680507</v>
      </c>
    </row>
    <row r="16" spans="2:12" x14ac:dyDescent="0.2">
      <c r="B16" t="s">
        <v>13</v>
      </c>
      <c r="C16">
        <v>8.7412704315619862</v>
      </c>
      <c r="D16">
        <v>0.86010430329300713</v>
      </c>
      <c r="E16">
        <v>13.50672350188721</v>
      </c>
      <c r="F16">
        <v>0.92472901946357966</v>
      </c>
      <c r="G16">
        <v>22.87184952060413</v>
      </c>
      <c r="H16">
        <v>0.93075443088798882</v>
      </c>
      <c r="I16">
        <v>26.13567014552703</v>
      </c>
      <c r="J16">
        <v>1.017951077895594</v>
      </c>
      <c r="K16">
        <v>28.74448640041966</v>
      </c>
      <c r="L16">
        <v>1.2199570924442507</v>
      </c>
    </row>
    <row r="17" spans="2:12" x14ac:dyDescent="0.2">
      <c r="B17" t="s">
        <v>14</v>
      </c>
      <c r="C17">
        <v>10.273990643590951</v>
      </c>
      <c r="D17">
        <v>0.61515216643127524</v>
      </c>
      <c r="E17">
        <v>11.90859504871686</v>
      </c>
      <c r="F17">
        <v>0.72270948037332239</v>
      </c>
      <c r="G17">
        <v>14.47941118118143</v>
      </c>
      <c r="H17">
        <v>0.69423110001714061</v>
      </c>
      <c r="I17">
        <v>18.93419899896023</v>
      </c>
      <c r="J17">
        <v>0.7619659434460333</v>
      </c>
      <c r="K17">
        <v>44.403804127550522</v>
      </c>
      <c r="L17">
        <v>1.2459987938250994</v>
      </c>
    </row>
    <row r="18" spans="2:12" x14ac:dyDescent="0.2">
      <c r="B18" t="s">
        <v>15</v>
      </c>
      <c r="C18">
        <v>5.518405677109457</v>
      </c>
      <c r="D18">
        <v>0.51144704229837046</v>
      </c>
      <c r="E18">
        <v>9.2912565472418702</v>
      </c>
      <c r="F18">
        <v>0.60799414773130112</v>
      </c>
      <c r="G18">
        <v>20.80991703552252</v>
      </c>
      <c r="H18">
        <v>0.87219481982619407</v>
      </c>
      <c r="I18">
        <v>28.466238255739349</v>
      </c>
      <c r="J18">
        <v>1.0681101145564476</v>
      </c>
      <c r="K18">
        <v>35.914182484386806</v>
      </c>
      <c r="L18">
        <v>1.3385336193424495</v>
      </c>
    </row>
    <row r="19" spans="2:12" x14ac:dyDescent="0.2">
      <c r="B19" t="s">
        <v>16</v>
      </c>
      <c r="C19">
        <v>14.7727345786253</v>
      </c>
      <c r="D19">
        <v>0.50938412550583201</v>
      </c>
      <c r="E19">
        <v>9.9436947518095646</v>
      </c>
      <c r="F19">
        <v>0.38696238157079699</v>
      </c>
      <c r="G19">
        <v>14.3711365981236</v>
      </c>
      <c r="H19">
        <v>0.51203329527475283</v>
      </c>
      <c r="I19">
        <v>18.956025251441901</v>
      </c>
      <c r="J19">
        <v>0.47988533167212294</v>
      </c>
      <c r="K19">
        <v>41.956408819999623</v>
      </c>
      <c r="L19">
        <v>0.84706230203659283</v>
      </c>
    </row>
    <row r="20" spans="2:12" x14ac:dyDescent="0.2">
      <c r="B20" t="s">
        <v>17</v>
      </c>
      <c r="C20">
        <v>5.479996105874557</v>
      </c>
      <c r="D20">
        <v>0.40905065903118343</v>
      </c>
      <c r="E20">
        <v>5.0471278158090733</v>
      </c>
      <c r="F20">
        <v>0.4051264959428747</v>
      </c>
      <c r="G20">
        <v>9.7118841210168139</v>
      </c>
      <c r="H20">
        <v>0.68557135349007015</v>
      </c>
      <c r="I20">
        <v>23.60719198160308</v>
      </c>
      <c r="J20">
        <v>1.0315338539659109</v>
      </c>
      <c r="K20">
        <v>56.153799975696472</v>
      </c>
      <c r="L20">
        <v>1.181276284271868</v>
      </c>
    </row>
    <row r="21" spans="2:12" x14ac:dyDescent="0.2">
      <c r="B21" t="s">
        <v>18</v>
      </c>
      <c r="C21">
        <v>10.84507390974286</v>
      </c>
      <c r="D21">
        <v>0.61233206762261472</v>
      </c>
      <c r="E21">
        <v>13.39952784107577</v>
      </c>
      <c r="F21">
        <v>0.61627381704779782</v>
      </c>
      <c r="G21">
        <v>22.941862580408511</v>
      </c>
      <c r="H21">
        <v>0.76503416622867104</v>
      </c>
      <c r="I21">
        <v>28.82260530297296</v>
      </c>
      <c r="J21">
        <v>0.91208290797364855</v>
      </c>
      <c r="K21">
        <v>23.990930365799901</v>
      </c>
      <c r="L21">
        <v>0.82577911480662014</v>
      </c>
    </row>
    <row r="22" spans="2:12" x14ac:dyDescent="0.2">
      <c r="B22" t="s">
        <v>19</v>
      </c>
      <c r="C22">
        <v>12.646583058898621</v>
      </c>
      <c r="D22">
        <v>0.82768561317162936</v>
      </c>
      <c r="E22">
        <v>11.49669773816246</v>
      </c>
      <c r="F22">
        <v>0.79191585242648843</v>
      </c>
      <c r="G22">
        <v>15.03160253341702</v>
      </c>
      <c r="H22">
        <v>0.74818069885958149</v>
      </c>
      <c r="I22">
        <v>21.332388704226179</v>
      </c>
      <c r="J22">
        <v>0.77824655494087913</v>
      </c>
      <c r="K22">
        <v>39.492727965295707</v>
      </c>
      <c r="L22">
        <v>1.1279643842613654</v>
      </c>
    </row>
    <row r="23" spans="2:12" x14ac:dyDescent="0.2">
      <c r="B23" t="s">
        <v>20</v>
      </c>
      <c r="C23">
        <v>21.882637002365271</v>
      </c>
      <c r="D23">
        <v>1.0236856873222577</v>
      </c>
      <c r="E23">
        <v>16.423933263643342</v>
      </c>
      <c r="F23">
        <v>0.58521703777695522</v>
      </c>
      <c r="G23">
        <v>19.032431656495241</v>
      </c>
      <c r="H23">
        <v>0.67299287902910843</v>
      </c>
      <c r="I23">
        <v>21.206663878407319</v>
      </c>
      <c r="J23">
        <v>0.9056928097920951</v>
      </c>
      <c r="K23">
        <v>21.454334199088841</v>
      </c>
      <c r="L23">
        <v>0.9835200241859996</v>
      </c>
    </row>
    <row r="24" spans="2:12" x14ac:dyDescent="0.2">
      <c r="B24" t="s">
        <v>21</v>
      </c>
      <c r="C24">
        <v>21.79583757388809</v>
      </c>
      <c r="D24">
        <v>0.81066007136631624</v>
      </c>
      <c r="E24">
        <v>19.869411012294108</v>
      </c>
      <c r="F24">
        <v>0.6386064021583765</v>
      </c>
      <c r="G24">
        <v>20.506603046942029</v>
      </c>
      <c r="H24">
        <v>0.66592582581015836</v>
      </c>
      <c r="I24">
        <v>18.211645481588722</v>
      </c>
      <c r="J24">
        <v>0.7721328020533923</v>
      </c>
      <c r="K24">
        <v>19.616502885287058</v>
      </c>
      <c r="L24">
        <v>0.73221474688956201</v>
      </c>
    </row>
    <row r="25" spans="2:12" x14ac:dyDescent="0.2">
      <c r="B25" t="s">
        <v>22</v>
      </c>
      <c r="C25">
        <v>17.23020957261928</v>
      </c>
      <c r="D25">
        <v>0.89346227915419985</v>
      </c>
      <c r="E25">
        <v>13.00905554845764</v>
      </c>
      <c r="F25">
        <v>0.68190814825935164</v>
      </c>
      <c r="G25">
        <v>18.008600342180252</v>
      </c>
      <c r="H25">
        <v>0.80258051292513388</v>
      </c>
      <c r="I25">
        <v>21.686846535617018</v>
      </c>
      <c r="J25">
        <v>0.75235107683622315</v>
      </c>
      <c r="K25">
        <v>30.065288001125811</v>
      </c>
      <c r="L25">
        <v>0.99477110787960288</v>
      </c>
    </row>
    <row r="26" spans="2:12" x14ac:dyDescent="0.2">
      <c r="B26" t="s">
        <v>23</v>
      </c>
      <c r="C26">
        <v>6.4468883592836299</v>
      </c>
      <c r="D26">
        <v>0.41829796286671073</v>
      </c>
      <c r="E26">
        <v>9.3594426033138127</v>
      </c>
      <c r="F26">
        <v>0.52572175222042528</v>
      </c>
      <c r="G26">
        <v>17.63393804999529</v>
      </c>
      <c r="H26">
        <v>0.65484369055513902</v>
      </c>
      <c r="I26">
        <v>21.19265467572728</v>
      </c>
      <c r="J26">
        <v>0.72219463778734894</v>
      </c>
      <c r="K26">
        <v>45.36707631167998</v>
      </c>
      <c r="L26">
        <v>0.8899384889307298</v>
      </c>
    </row>
    <row r="27" spans="2:12" x14ac:dyDescent="0.2">
      <c r="B27" t="s">
        <v>24</v>
      </c>
      <c r="C27">
        <v>4.2829538673381924</v>
      </c>
      <c r="D27">
        <v>0.48990152786734015</v>
      </c>
      <c r="E27">
        <v>7.8696183281814251</v>
      </c>
      <c r="F27">
        <v>0.69193991868506677</v>
      </c>
      <c r="G27">
        <v>10.92327965298966</v>
      </c>
      <c r="H27">
        <v>0.64350008356469701</v>
      </c>
      <c r="I27">
        <v>29.29412980180232</v>
      </c>
      <c r="J27">
        <v>1.1088197402622579</v>
      </c>
      <c r="K27">
        <v>47.63001834968842</v>
      </c>
      <c r="L27">
        <v>1.3971830086577879</v>
      </c>
    </row>
    <row r="28" spans="2:12" x14ac:dyDescent="0.2">
      <c r="B28" t="s">
        <v>25</v>
      </c>
      <c r="C28">
        <v>2.5786921983671309</v>
      </c>
      <c r="D28">
        <v>0.32550497965717839</v>
      </c>
      <c r="E28">
        <v>10.610473014338989</v>
      </c>
      <c r="F28">
        <v>0.62174534362988287</v>
      </c>
      <c r="G28">
        <v>19.407370839739869</v>
      </c>
      <c r="H28">
        <v>0.95190045012833779</v>
      </c>
      <c r="I28">
        <v>45.70831668634591</v>
      </c>
      <c r="J28">
        <v>1.0017817905167232</v>
      </c>
      <c r="K28">
        <v>21.69514726120811</v>
      </c>
      <c r="L28">
        <v>1.1993360684233656</v>
      </c>
    </row>
    <row r="29" spans="2:12" x14ac:dyDescent="0.2">
      <c r="B29" t="s">
        <v>26</v>
      </c>
      <c r="C29">
        <v>11.27712461632566</v>
      </c>
      <c r="D29">
        <v>0.83200353250635117</v>
      </c>
      <c r="E29">
        <v>10.789976669427411</v>
      </c>
      <c r="F29">
        <v>0.58587726801131401</v>
      </c>
      <c r="G29">
        <v>18.27182670570048</v>
      </c>
      <c r="H29">
        <v>0.79299050833083062</v>
      </c>
      <c r="I29">
        <v>26.512090838881861</v>
      </c>
      <c r="J29">
        <v>0.96090462425802237</v>
      </c>
      <c r="K29">
        <v>33.148981169664587</v>
      </c>
      <c r="L29">
        <v>1.0025982326428375</v>
      </c>
    </row>
    <row r="30" spans="2:12" x14ac:dyDescent="0.2">
      <c r="B30" t="s">
        <v>27</v>
      </c>
      <c r="C30">
        <v>44.005699929755622</v>
      </c>
      <c r="D30">
        <v>0.96670296175867576</v>
      </c>
      <c r="E30">
        <v>16.979422287492412</v>
      </c>
      <c r="F30">
        <v>0.75287719485343441</v>
      </c>
      <c r="G30">
        <v>17.728494014530241</v>
      </c>
      <c r="H30">
        <v>0.75313466329403023</v>
      </c>
      <c r="I30">
        <v>9.7183044465851811</v>
      </c>
      <c r="J30">
        <v>0.54768903357313192</v>
      </c>
      <c r="K30">
        <v>11.568079321636549</v>
      </c>
      <c r="L30">
        <v>0.62636288306043997</v>
      </c>
    </row>
    <row r="31" spans="2:12" x14ac:dyDescent="0.2">
      <c r="B31" t="s">
        <v>28</v>
      </c>
      <c r="C31">
        <v>8.7668972507935958</v>
      </c>
      <c r="D31">
        <v>0.80878540424466216</v>
      </c>
      <c r="E31">
        <v>6.9772691265605591</v>
      </c>
      <c r="F31">
        <v>0.55282192732319257</v>
      </c>
      <c r="G31">
        <v>8.7048226597066503</v>
      </c>
      <c r="H31">
        <v>0.60031652181521766</v>
      </c>
      <c r="I31">
        <v>14.00793076617888</v>
      </c>
      <c r="J31">
        <v>0.59476685868970414</v>
      </c>
      <c r="K31">
        <v>61.543080196760307</v>
      </c>
      <c r="L31">
        <v>1.5217977598749677</v>
      </c>
    </row>
    <row r="32" spans="2:12" x14ac:dyDescent="0.2">
      <c r="B32" t="s">
        <v>29</v>
      </c>
      <c r="C32">
        <v>14.02252588145428</v>
      </c>
      <c r="D32">
        <v>0.40297369899386787</v>
      </c>
      <c r="E32">
        <v>14.26251147455886</v>
      </c>
      <c r="F32">
        <v>0.38096914387627506</v>
      </c>
      <c r="G32">
        <v>19.4738756296247</v>
      </c>
      <c r="H32">
        <v>0.34872719557030168</v>
      </c>
      <c r="I32">
        <v>23.91037483121762</v>
      </c>
      <c r="J32">
        <v>0.47713619501406646</v>
      </c>
      <c r="K32">
        <v>28.330712183144549</v>
      </c>
      <c r="L32">
        <v>0.61357666516537523</v>
      </c>
    </row>
    <row r="33" spans="2:12" x14ac:dyDescent="0.2">
      <c r="B33" t="s">
        <v>30</v>
      </c>
      <c r="C33">
        <v>7.9499978508096021</v>
      </c>
      <c r="D33">
        <v>0.49623557745383728</v>
      </c>
      <c r="E33">
        <v>8.2016372260353876</v>
      </c>
      <c r="F33">
        <v>0.53016591704743699</v>
      </c>
      <c r="G33">
        <v>6.457337350741188</v>
      </c>
      <c r="H33">
        <v>0.47050119386795108</v>
      </c>
      <c r="I33">
        <v>17.685265705941511</v>
      </c>
      <c r="J33">
        <v>0.75441518419799936</v>
      </c>
      <c r="K33">
        <v>59.705761866472322</v>
      </c>
      <c r="L33">
        <v>1.1534182831132209</v>
      </c>
    </row>
    <row r="34" spans="2:12" x14ac:dyDescent="0.2">
      <c r="B34" t="s">
        <v>31</v>
      </c>
      <c r="C34">
        <v>1.3972947579427599</v>
      </c>
      <c r="D34">
        <v>0.14548036664706362</v>
      </c>
      <c r="E34">
        <v>1.6748751459142319</v>
      </c>
      <c r="F34">
        <v>0.31127002630957662</v>
      </c>
      <c r="G34">
        <v>4.7672842767399004</v>
      </c>
      <c r="H34">
        <v>0.44600055527107479</v>
      </c>
      <c r="I34">
        <v>30.731187389319359</v>
      </c>
      <c r="J34">
        <v>0.80600092701365855</v>
      </c>
      <c r="K34">
        <v>61.429358430083759</v>
      </c>
      <c r="L34">
        <v>1.0823844075853575</v>
      </c>
    </row>
    <row r="35" spans="2:12" x14ac:dyDescent="0.2">
      <c r="B35" t="s">
        <v>32</v>
      </c>
      <c r="C35">
        <v>10.52021776435703</v>
      </c>
      <c r="D35">
        <v>0.73518932778588364</v>
      </c>
      <c r="E35">
        <v>12.922146521755771</v>
      </c>
      <c r="F35">
        <v>0.68285946066013836</v>
      </c>
      <c r="G35">
        <v>16.288100778722029</v>
      </c>
      <c r="H35">
        <v>0.71364927912816911</v>
      </c>
      <c r="I35">
        <v>28.08632867382013</v>
      </c>
      <c r="J35">
        <v>0.90355074403778468</v>
      </c>
      <c r="K35">
        <v>32.183206261345063</v>
      </c>
      <c r="L35">
        <v>1.4525676667119602</v>
      </c>
    </row>
    <row r="36" spans="2:12" x14ac:dyDescent="0.2">
      <c r="B36" t="s">
        <v>33</v>
      </c>
      <c r="C36">
        <v>1.0811087797589809</v>
      </c>
      <c r="D36">
        <v>0.19353132079818888</v>
      </c>
      <c r="E36">
        <v>3.2980723065026809</v>
      </c>
      <c r="F36">
        <v>0.35647253760733344</v>
      </c>
      <c r="G36">
        <v>11.401218941321529</v>
      </c>
      <c r="H36">
        <v>0.70934272617906147</v>
      </c>
      <c r="I36">
        <v>35.270991752130833</v>
      </c>
      <c r="J36">
        <v>1.037249054769904</v>
      </c>
      <c r="K36">
        <v>48.948608220285969</v>
      </c>
      <c r="L36">
        <v>1.5017781612480798</v>
      </c>
    </row>
    <row r="37" spans="2:12" x14ac:dyDescent="0.2">
      <c r="B37" t="s">
        <v>34</v>
      </c>
      <c r="C37">
        <v>16.85762689515008</v>
      </c>
      <c r="D37">
        <v>2.7782337606480243</v>
      </c>
      <c r="E37">
        <v>22.430254368388422</v>
      </c>
      <c r="F37">
        <v>3.0511976057777899</v>
      </c>
      <c r="G37">
        <v>0</v>
      </c>
      <c r="I37">
        <v>16.24432780757401</v>
      </c>
      <c r="J37">
        <v>2.8816156372696513</v>
      </c>
      <c r="K37">
        <v>32.460037857614473</v>
      </c>
      <c r="L37">
        <v>3.210182331874841</v>
      </c>
    </row>
    <row r="38" spans="2:12" x14ac:dyDescent="0.2">
      <c r="B38" t="s">
        <v>35</v>
      </c>
      <c r="C38">
        <v>8.1715199497687774</v>
      </c>
      <c r="D38">
        <v>0.48008316508835491</v>
      </c>
      <c r="E38">
        <v>9.9706163640811862</v>
      </c>
      <c r="F38">
        <v>0.66132707492702003</v>
      </c>
      <c r="G38">
        <v>15.056970045926191</v>
      </c>
      <c r="H38">
        <v>0.68490454717749394</v>
      </c>
      <c r="I38">
        <v>23.23253074950048</v>
      </c>
      <c r="J38">
        <v>0.7599420918150569</v>
      </c>
      <c r="K38">
        <v>43.568362890723357</v>
      </c>
      <c r="L38">
        <v>1.1917760333598826</v>
      </c>
    </row>
    <row r="39" spans="2:12" x14ac:dyDescent="0.2">
      <c r="B39" t="s">
        <v>36</v>
      </c>
      <c r="C39">
        <v>24.277708766836831</v>
      </c>
      <c r="D39">
        <v>0.64177507141003309</v>
      </c>
      <c r="E39">
        <v>14.345530219183191</v>
      </c>
      <c r="F39">
        <v>0.6621437812857669</v>
      </c>
      <c r="G39">
        <v>18.283975799986429</v>
      </c>
      <c r="H39">
        <v>0.73804545645107833</v>
      </c>
      <c r="I39">
        <v>15.02403973456903</v>
      </c>
      <c r="J39">
        <v>0.72804955582361863</v>
      </c>
      <c r="K39">
        <v>28.068745479424521</v>
      </c>
      <c r="L39">
        <v>0.68311557947908896</v>
      </c>
    </row>
    <row r="40" spans="2:12" x14ac:dyDescent="0.2">
      <c r="B40" t="s">
        <v>37</v>
      </c>
      <c r="C40">
        <v>5.5922375907153414</v>
      </c>
      <c r="D40">
        <v>0.56215490357565767</v>
      </c>
      <c r="E40">
        <v>7.6481968671212597</v>
      </c>
      <c r="F40">
        <v>0.51483595156496165</v>
      </c>
      <c r="G40">
        <v>12.19994881257845</v>
      </c>
      <c r="H40">
        <v>0.6595333029939745</v>
      </c>
      <c r="I40">
        <v>28.132031417616378</v>
      </c>
      <c r="J40">
        <v>1.1020468914208035</v>
      </c>
      <c r="K40">
        <v>46.427585311968571</v>
      </c>
      <c r="L40">
        <v>1.1702490189954466</v>
      </c>
    </row>
    <row r="41" spans="2:12" x14ac:dyDescent="0.2">
      <c r="B41" t="s">
        <v>38</v>
      </c>
      <c r="C41">
        <v>8.1216039245448197</v>
      </c>
      <c r="D41">
        <v>0.41291273641291382</v>
      </c>
      <c r="E41">
        <v>6.7966058919732593</v>
      </c>
      <c r="F41">
        <v>0.37733241170393639</v>
      </c>
      <c r="G41">
        <v>11.687042177142731</v>
      </c>
      <c r="H41">
        <v>0.49913183296273744</v>
      </c>
      <c r="I41">
        <v>23.5745952750963</v>
      </c>
      <c r="J41">
        <v>0.65531551387530618</v>
      </c>
      <c r="K41">
        <v>49.820152731242892</v>
      </c>
      <c r="L41">
        <v>0.82158320961013775</v>
      </c>
    </row>
    <row r="42" spans="2:12" x14ac:dyDescent="0.2">
      <c r="B42" t="s">
        <v>39</v>
      </c>
      <c r="C42">
        <v>15.43009831375802</v>
      </c>
      <c r="D42">
        <v>0.38770630543302259</v>
      </c>
      <c r="E42">
        <v>19.524200515596291</v>
      </c>
      <c r="F42">
        <v>0.36722109016470755</v>
      </c>
      <c r="G42">
        <v>23.342482923328969</v>
      </c>
      <c r="H42">
        <v>0.43245402589768028</v>
      </c>
      <c r="I42">
        <v>24.500496986008962</v>
      </c>
      <c r="J42">
        <v>0.38149551384264824</v>
      </c>
      <c r="K42">
        <v>17.202721261307762</v>
      </c>
      <c r="L42">
        <v>0.41412054578454233</v>
      </c>
    </row>
    <row r="43" spans="2:12" x14ac:dyDescent="0.2">
      <c r="B43" t="s">
        <v>40</v>
      </c>
      <c r="C43">
        <v>8.8085820935334116</v>
      </c>
      <c r="D43">
        <v>0.56335102010461169</v>
      </c>
      <c r="E43">
        <v>11.95038520514411</v>
      </c>
      <c r="F43">
        <v>0.60609509430646125</v>
      </c>
      <c r="G43">
        <v>15.303064732984179</v>
      </c>
      <c r="H43">
        <v>0.71227036001595756</v>
      </c>
      <c r="I43">
        <v>21.321016861755218</v>
      </c>
      <c r="J43">
        <v>0.80324574030613449</v>
      </c>
      <c r="K43">
        <v>42.616951106583087</v>
      </c>
      <c r="L43">
        <v>0.8991059228058178</v>
      </c>
    </row>
    <row r="44" spans="2:12" x14ac:dyDescent="0.2">
      <c r="B44" t="s">
        <v>41</v>
      </c>
      <c r="C44">
        <v>9.0892826102935391</v>
      </c>
      <c r="D44">
        <v>0.54186011448229254</v>
      </c>
      <c r="E44">
        <v>11.04620273080393</v>
      </c>
      <c r="F44">
        <v>0.63854418483594744</v>
      </c>
      <c r="G44">
        <v>14.57532813330055</v>
      </c>
      <c r="H44">
        <v>0.74111953174108647</v>
      </c>
      <c r="I44">
        <v>31.62500879438635</v>
      </c>
      <c r="J44">
        <v>1.0001628572427792</v>
      </c>
      <c r="K44">
        <v>33.664177731215631</v>
      </c>
      <c r="L44">
        <v>1.2441646528143644</v>
      </c>
    </row>
    <row r="45" spans="2:12" x14ac:dyDescent="0.2">
      <c r="B45" t="s">
        <v>42</v>
      </c>
      <c r="C45">
        <v>12.214192624926129</v>
      </c>
      <c r="D45">
        <v>0.91039380205700926</v>
      </c>
      <c r="E45">
        <v>8.2081921653486472</v>
      </c>
      <c r="F45">
        <v>0.59538069496485257</v>
      </c>
      <c r="G45">
        <v>14.42877290271438</v>
      </c>
      <c r="H45">
        <v>0.73461545759954816</v>
      </c>
      <c r="I45">
        <v>27.431856076066449</v>
      </c>
      <c r="J45">
        <v>1.1616589771088845</v>
      </c>
      <c r="K45">
        <v>37.7169862309444</v>
      </c>
      <c r="L45">
        <v>1.3803630343534468</v>
      </c>
    </row>
    <row r="46" spans="2:12" x14ac:dyDescent="0.2">
      <c r="B46" t="s">
        <v>43</v>
      </c>
      <c r="C46">
        <v>0</v>
      </c>
      <c r="E46">
        <v>0</v>
      </c>
      <c r="G46">
        <v>0</v>
      </c>
      <c r="I46">
        <v>0</v>
      </c>
      <c r="K46">
        <v>0</v>
      </c>
    </row>
    <row r="47" spans="2:12" x14ac:dyDescent="0.2">
      <c r="B47" t="s">
        <v>44</v>
      </c>
      <c r="C47">
        <v>26.717437270106171</v>
      </c>
      <c r="D47">
        <v>1.0702016499040867</v>
      </c>
      <c r="E47">
        <v>15.156972592051639</v>
      </c>
      <c r="F47">
        <v>0.72148979761029686</v>
      </c>
      <c r="G47">
        <v>19.87021825858805</v>
      </c>
      <c r="H47">
        <v>0.75573365104041468</v>
      </c>
      <c r="I47">
        <v>20.566375910740788</v>
      </c>
      <c r="J47">
        <v>0.72863200804601536</v>
      </c>
      <c r="K47">
        <v>17.68899596851336</v>
      </c>
      <c r="L47">
        <v>0.89412203820338509</v>
      </c>
    </row>
    <row r="48" spans="2:12" x14ac:dyDescent="0.2">
      <c r="B48" t="s">
        <v>45</v>
      </c>
      <c r="C48">
        <v>14.51979194249498</v>
      </c>
      <c r="D48">
        <v>0.82727620481724551</v>
      </c>
      <c r="E48">
        <v>17.570320132599349</v>
      </c>
      <c r="F48">
        <v>0.93797292853890835</v>
      </c>
      <c r="G48">
        <v>21.029134133352549</v>
      </c>
      <c r="H48">
        <v>0.83926047134763637</v>
      </c>
      <c r="I48">
        <v>26.727014536372941</v>
      </c>
      <c r="J48">
        <v>0.92252749611805729</v>
      </c>
      <c r="K48">
        <v>20.153739255180199</v>
      </c>
      <c r="L48">
        <v>1.0170848124198277</v>
      </c>
    </row>
    <row r="49" spans="2:12" x14ac:dyDescent="0.2">
      <c r="B49" t="s">
        <v>46</v>
      </c>
      <c r="C49">
        <v>15.85591412951373</v>
      </c>
      <c r="D49">
        <v>0.76141600873485082</v>
      </c>
      <c r="E49">
        <v>18.411182425768921</v>
      </c>
      <c r="F49">
        <v>0.77588770727861744</v>
      </c>
      <c r="G49">
        <v>20.47486785609992</v>
      </c>
      <c r="H49">
        <v>0.7461838808719069</v>
      </c>
      <c r="I49">
        <v>19.884530675380802</v>
      </c>
      <c r="J49">
        <v>0.82166779502313725</v>
      </c>
      <c r="K49">
        <v>25.373504913236619</v>
      </c>
      <c r="L49">
        <v>1.0820397740611538</v>
      </c>
    </row>
    <row r="50" spans="2:12" x14ac:dyDescent="0.2">
      <c r="B50" t="s">
        <v>47</v>
      </c>
      <c r="C50">
        <v>27.412889576604631</v>
      </c>
      <c r="D50">
        <v>1.0624992021955937</v>
      </c>
      <c r="E50">
        <v>11.02209293732149</v>
      </c>
      <c r="F50">
        <v>0.63158001310597744</v>
      </c>
      <c r="G50">
        <v>12.320831107431459</v>
      </c>
      <c r="H50">
        <v>0.70138897109925258</v>
      </c>
      <c r="I50">
        <v>15.771054174274241</v>
      </c>
      <c r="J50">
        <v>0.88752761979433814</v>
      </c>
      <c r="K50">
        <v>33.473132204368191</v>
      </c>
      <c r="L50">
        <v>1.4878182278225662</v>
      </c>
    </row>
    <row r="51" spans="2:12" x14ac:dyDescent="0.2">
      <c r="B51" t="s">
        <v>48</v>
      </c>
      <c r="C51">
        <v>17.41981119603723</v>
      </c>
      <c r="D51">
        <v>0.54810929913857676</v>
      </c>
      <c r="E51">
        <v>14.744507778075571</v>
      </c>
      <c r="F51">
        <v>0.43583306456051618</v>
      </c>
      <c r="G51">
        <v>16.99654878675647</v>
      </c>
      <c r="H51">
        <v>0.45192801767507201</v>
      </c>
      <c r="I51">
        <v>14.298770507307839</v>
      </c>
      <c r="J51">
        <v>0.44779492568651424</v>
      </c>
      <c r="K51">
        <v>36.540361731822898</v>
      </c>
      <c r="L51">
        <v>0.62722880281535087</v>
      </c>
    </row>
    <row r="52" spans="2:12" x14ac:dyDescent="0.2">
      <c r="B52" t="s">
        <v>49</v>
      </c>
      <c r="C52">
        <v>1.764881160993766</v>
      </c>
      <c r="D52">
        <v>0.31360180888579453</v>
      </c>
      <c r="E52">
        <v>1.6900994698283589</v>
      </c>
      <c r="F52">
        <v>0.34780765972611383</v>
      </c>
      <c r="G52">
        <v>2.4177858755284931</v>
      </c>
      <c r="H52">
        <v>0.3229544266954732</v>
      </c>
      <c r="I52">
        <v>13.42031302860387</v>
      </c>
      <c r="J52">
        <v>0.7928321415658911</v>
      </c>
      <c r="K52">
        <v>80.706920465045513</v>
      </c>
      <c r="L52">
        <v>1.1343096693608266</v>
      </c>
    </row>
    <row r="53" spans="2:12" x14ac:dyDescent="0.2">
      <c r="B53" t="s">
        <v>50</v>
      </c>
      <c r="C53">
        <v>3.7812875210568362</v>
      </c>
      <c r="D53">
        <v>0.52796377846428999</v>
      </c>
      <c r="E53">
        <v>3.6745050093777092</v>
      </c>
      <c r="F53">
        <v>0.68020449584933562</v>
      </c>
      <c r="G53">
        <v>9.7243086198411017</v>
      </c>
      <c r="H53">
        <v>0.87948027692034814</v>
      </c>
      <c r="I53">
        <v>24.04558295275368</v>
      </c>
      <c r="J53">
        <v>1.612929658235738</v>
      </c>
      <c r="K53">
        <v>58.774315896970663</v>
      </c>
      <c r="L53">
        <v>2.0801290603699027</v>
      </c>
    </row>
    <row r="54" spans="2:12" x14ac:dyDescent="0.2">
      <c r="B54" t="s">
        <v>51</v>
      </c>
      <c r="C54">
        <v>6.3994039195622454</v>
      </c>
      <c r="D54">
        <v>0.56506353266700271</v>
      </c>
      <c r="E54">
        <v>10.310076392869689</v>
      </c>
      <c r="F54">
        <v>0.66030268625730182</v>
      </c>
      <c r="G54">
        <v>12.192151938035749</v>
      </c>
      <c r="H54">
        <v>0.73354159771637106</v>
      </c>
      <c r="I54">
        <v>27.378816597308191</v>
      </c>
      <c r="J54">
        <v>0.81845234139484435</v>
      </c>
      <c r="K54">
        <v>43.719551152224113</v>
      </c>
      <c r="L54">
        <v>1.3745605586754062</v>
      </c>
    </row>
    <row r="55" spans="2:12" x14ac:dyDescent="0.2">
      <c r="B55" t="s">
        <v>52</v>
      </c>
      <c r="C55">
        <v>2.2974833227211731</v>
      </c>
      <c r="D55">
        <v>0.30074091549573029</v>
      </c>
      <c r="E55">
        <v>3.0248772651864719</v>
      </c>
      <c r="F55">
        <v>0.31092599165933044</v>
      </c>
      <c r="G55">
        <v>7.1268060768788537</v>
      </c>
      <c r="H55">
        <v>0.48236470080546284</v>
      </c>
      <c r="I55">
        <v>23.586117183733968</v>
      </c>
      <c r="J55">
        <v>0.95918141789268829</v>
      </c>
      <c r="K55">
        <v>63.964716151479529</v>
      </c>
      <c r="L55">
        <v>0.94413610070315124</v>
      </c>
    </row>
    <row r="56" spans="2:12" x14ac:dyDescent="0.2">
      <c r="B56" t="s">
        <v>53</v>
      </c>
      <c r="C56">
        <v>6.1084284699517628</v>
      </c>
      <c r="D56">
        <v>0.40571149098167425</v>
      </c>
      <c r="E56">
        <v>6.6359318170767896</v>
      </c>
      <c r="F56">
        <v>0.42104118354104914</v>
      </c>
      <c r="G56">
        <v>10.61162913973252</v>
      </c>
      <c r="H56">
        <v>0.49152450874319259</v>
      </c>
      <c r="I56">
        <v>20.577228758355901</v>
      </c>
      <c r="J56">
        <v>0.65452016097334131</v>
      </c>
      <c r="K56">
        <v>56.066781814883029</v>
      </c>
      <c r="L56">
        <v>0.7189278418176891</v>
      </c>
    </row>
    <row r="57" spans="2:12" x14ac:dyDescent="0.2">
      <c r="B57" t="s">
        <v>54</v>
      </c>
      <c r="C57">
        <v>5.6787855041206257</v>
      </c>
      <c r="D57">
        <v>0.46315886239603554</v>
      </c>
      <c r="E57">
        <v>11.19680765056485</v>
      </c>
      <c r="F57">
        <v>0.60174282825905068</v>
      </c>
      <c r="G57">
        <v>19.474964710136931</v>
      </c>
      <c r="H57">
        <v>0.68186660754851713</v>
      </c>
      <c r="I57">
        <v>25.070751003200769</v>
      </c>
      <c r="J57">
        <v>0.85232101368968261</v>
      </c>
      <c r="K57">
        <v>38.578691131976818</v>
      </c>
      <c r="L57">
        <v>1.2259895949377584</v>
      </c>
    </row>
    <row r="58" spans="2:12" x14ac:dyDescent="0.2">
      <c r="B58" t="s">
        <v>55</v>
      </c>
      <c r="C58">
        <v>16.147459799656691</v>
      </c>
      <c r="D58">
        <v>0.70606713702825197</v>
      </c>
      <c r="E58">
        <v>17.20110526262555</v>
      </c>
      <c r="F58">
        <v>0.79617238081142028</v>
      </c>
      <c r="G58">
        <v>26.216031783088191</v>
      </c>
      <c r="H58">
        <v>1.1456191232815314</v>
      </c>
      <c r="I58">
        <v>20.131879349702729</v>
      </c>
      <c r="J58">
        <v>0.82048124400893507</v>
      </c>
      <c r="K58">
        <v>20.303523804926819</v>
      </c>
      <c r="L58">
        <v>1.4376092574279489</v>
      </c>
    </row>
    <row r="59" spans="2:12" x14ac:dyDescent="0.2">
      <c r="B59" t="s">
        <v>56</v>
      </c>
      <c r="C59">
        <v>6.531641778509341</v>
      </c>
      <c r="D59">
        <v>0.4925713191552859</v>
      </c>
      <c r="E59">
        <v>9.5504776173586574</v>
      </c>
      <c r="F59">
        <v>0.70211972993778904</v>
      </c>
      <c r="G59">
        <v>18.423734320769459</v>
      </c>
      <c r="H59">
        <v>0.83634028726587062</v>
      </c>
      <c r="I59">
        <v>25.35211925309434</v>
      </c>
      <c r="J59">
        <v>0.82611975126132886</v>
      </c>
      <c r="K59">
        <v>40.14202703026821</v>
      </c>
      <c r="L59">
        <v>0.94800257966660839</v>
      </c>
    </row>
    <row r="60" spans="2:12" x14ac:dyDescent="0.2">
      <c r="B60" t="s">
        <v>57</v>
      </c>
      <c r="C60">
        <v>59.74693433109578</v>
      </c>
      <c r="D60">
        <v>1.0918979958942687</v>
      </c>
      <c r="E60">
        <v>19.581095355804031</v>
      </c>
      <c r="F60">
        <v>0.73958660407571164</v>
      </c>
      <c r="G60">
        <v>11.605154378857611</v>
      </c>
      <c r="H60">
        <v>0.64687609912505628</v>
      </c>
      <c r="I60">
        <v>4.4743508138108359</v>
      </c>
      <c r="J60">
        <v>0.33129236592842459</v>
      </c>
      <c r="K60">
        <v>4.5924651204317453</v>
      </c>
      <c r="L60">
        <v>0.57390066367650527</v>
      </c>
    </row>
    <row r="61" spans="2:12" x14ac:dyDescent="0.2">
      <c r="B61" t="s">
        <v>58</v>
      </c>
      <c r="C61">
        <v>1.396418267835789</v>
      </c>
      <c r="D61">
        <v>0.23969528216387101</v>
      </c>
      <c r="E61">
        <v>3.2137034270010991</v>
      </c>
      <c r="F61">
        <v>0.29233346904164242</v>
      </c>
      <c r="G61">
        <v>12.48418036862595</v>
      </c>
      <c r="H61">
        <v>0.65695348383761509</v>
      </c>
      <c r="I61">
        <v>36.80407146636739</v>
      </c>
      <c r="J61">
        <v>0.9678027986329174</v>
      </c>
      <c r="K61">
        <v>46.101626470169762</v>
      </c>
      <c r="L61">
        <v>1.2359803203950674</v>
      </c>
    </row>
    <row r="62" spans="2:12" x14ac:dyDescent="0.2">
      <c r="B62" t="s">
        <v>59</v>
      </c>
      <c r="C62">
        <v>15.799946695217709</v>
      </c>
      <c r="D62">
        <v>0.72891543837218442</v>
      </c>
      <c r="E62">
        <v>18.038141357975491</v>
      </c>
      <c r="F62">
        <v>0.78521695238616662</v>
      </c>
      <c r="G62">
        <v>15.57075335493119</v>
      </c>
      <c r="H62">
        <v>0.68976930149525228</v>
      </c>
      <c r="I62">
        <v>31.35948731952988</v>
      </c>
      <c r="J62">
        <v>0.77169741522267021</v>
      </c>
      <c r="K62">
        <v>19.231671272345729</v>
      </c>
      <c r="L62">
        <v>0.77434389262829639</v>
      </c>
    </row>
    <row r="63" spans="2:12" x14ac:dyDescent="0.2">
      <c r="B63" t="s">
        <v>60</v>
      </c>
      <c r="C63">
        <v>43.979802750139037</v>
      </c>
      <c r="D63">
        <v>1.0314143274869929</v>
      </c>
      <c r="E63">
        <v>16.490244598824251</v>
      </c>
      <c r="F63">
        <v>0.91103284440105559</v>
      </c>
      <c r="G63">
        <v>14.422876699208199</v>
      </c>
      <c r="H63">
        <v>0.70575865428366213</v>
      </c>
      <c r="I63">
        <v>12.121540439134369</v>
      </c>
      <c r="J63">
        <v>0.61797997852695541</v>
      </c>
      <c r="K63">
        <v>12.98553551269414</v>
      </c>
      <c r="L63">
        <v>0.89160997260327712</v>
      </c>
    </row>
    <row r="64" spans="2:12" x14ac:dyDescent="0.2">
      <c r="B64" t="s">
        <v>61</v>
      </c>
      <c r="C64">
        <v>10.208164710944031</v>
      </c>
      <c r="D64">
        <v>0.66220320995561188</v>
      </c>
      <c r="E64">
        <v>8.2599739013749875</v>
      </c>
      <c r="F64">
        <v>0.47379349992290243</v>
      </c>
      <c r="G64">
        <v>12.749793568649469</v>
      </c>
      <c r="H64">
        <v>0.54609659108967945</v>
      </c>
      <c r="I64">
        <v>34.991576812732269</v>
      </c>
      <c r="J64">
        <v>0.92356479604193775</v>
      </c>
      <c r="K64">
        <v>33.790491006299241</v>
      </c>
      <c r="L64">
        <v>1.2787581166073341</v>
      </c>
    </row>
    <row r="65" spans="2:12" x14ac:dyDescent="0.2">
      <c r="B65" t="s">
        <v>62</v>
      </c>
      <c r="C65">
        <v>26.13278242538556</v>
      </c>
      <c r="D65">
        <v>1.1760481268588263</v>
      </c>
      <c r="E65">
        <v>12.58451127884736</v>
      </c>
      <c r="F65">
        <v>0.72982828320335258</v>
      </c>
      <c r="G65">
        <v>16.93830840662401</v>
      </c>
      <c r="H65">
        <v>0.79231264097502285</v>
      </c>
      <c r="I65">
        <v>21.62621026305137</v>
      </c>
      <c r="J65">
        <v>1.0843273626041401</v>
      </c>
      <c r="K65">
        <v>22.718187626091719</v>
      </c>
      <c r="L65">
        <v>1.1028724990916798</v>
      </c>
    </row>
    <row r="66" spans="2:12" x14ac:dyDescent="0.2">
      <c r="B66" t="s">
        <v>63</v>
      </c>
      <c r="C66">
        <v>11.823640269225191</v>
      </c>
      <c r="D66">
        <v>0.9453628807004798</v>
      </c>
      <c r="E66">
        <v>11.535923815212779</v>
      </c>
      <c r="F66">
        <v>0.68523401839782971</v>
      </c>
      <c r="G66">
        <v>17.997318993272089</v>
      </c>
      <c r="H66">
        <v>0.83207728287017213</v>
      </c>
      <c r="I66">
        <v>24.139101815712738</v>
      </c>
      <c r="J66">
        <v>0.70757152614260854</v>
      </c>
      <c r="K66">
        <v>34.504015106577206</v>
      </c>
      <c r="L66">
        <v>1.4444573857876919</v>
      </c>
    </row>
    <row r="67" spans="2:12" x14ac:dyDescent="0.2">
      <c r="B67" t="s">
        <v>64</v>
      </c>
      <c r="C67">
        <v>1.4776557229537639</v>
      </c>
      <c r="D67">
        <v>0.27402808187364736</v>
      </c>
      <c r="E67">
        <v>3.218781361995787</v>
      </c>
      <c r="F67">
        <v>0.38637729758955885</v>
      </c>
      <c r="G67">
        <v>6.0773459436459119</v>
      </c>
      <c r="H67">
        <v>0.58476264497450792</v>
      </c>
      <c r="I67">
        <v>37.921205902862177</v>
      </c>
      <c r="J67">
        <v>1.3175956094650283</v>
      </c>
      <c r="K67">
        <v>51.305011068542342</v>
      </c>
      <c r="L67">
        <v>1.7275014282740677</v>
      </c>
    </row>
  </sheetData>
  <phoneticPr fontId="0" type="noConversion"/>
  <pageMargins left="0.75" right="0.75" top="1" bottom="1" header="0.5" footer="0.5"/>
  <headerFooter alignWithMargins="0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7"/>
  <sheetViews>
    <sheetView workbookViewId="0"/>
  </sheetViews>
  <sheetFormatPr defaultRowHeight="12.75" x14ac:dyDescent="0.2"/>
  <sheetData>
    <row r="2" spans="2:12" x14ac:dyDescent="0.2">
      <c r="C2" t="s">
        <v>66</v>
      </c>
      <c r="D2" t="s">
        <v>67</v>
      </c>
      <c r="E2" t="s">
        <v>68</v>
      </c>
      <c r="F2" t="s">
        <v>69</v>
      </c>
      <c r="G2" t="s">
        <v>70</v>
      </c>
      <c r="H2" t="s">
        <v>71</v>
      </c>
      <c r="I2" t="s">
        <v>111</v>
      </c>
      <c r="J2" t="s">
        <v>112</v>
      </c>
      <c r="K2" t="s">
        <v>113</v>
      </c>
      <c r="L2" t="s">
        <v>114</v>
      </c>
    </row>
    <row r="3" spans="2:12" x14ac:dyDescent="0.2">
      <c r="B3" t="s">
        <v>0</v>
      </c>
      <c r="C3">
        <v>3.092956770188914</v>
      </c>
      <c r="D3">
        <v>0.36037427826001683</v>
      </c>
      <c r="E3">
        <v>5.4231357563560341</v>
      </c>
      <c r="F3">
        <v>0.57080724097628577</v>
      </c>
      <c r="G3">
        <v>9.5148182783138893</v>
      </c>
      <c r="H3">
        <v>0.65046366996930327</v>
      </c>
      <c r="I3">
        <v>22.584015214145811</v>
      </c>
      <c r="J3">
        <v>0.80302398843945366</v>
      </c>
      <c r="K3">
        <v>59.385073980995351</v>
      </c>
      <c r="L3">
        <v>1.1938700094573482</v>
      </c>
    </row>
    <row r="4" spans="2:12" x14ac:dyDescent="0.2">
      <c r="B4" t="s">
        <v>1</v>
      </c>
      <c r="C4">
        <v>12.234692184453721</v>
      </c>
      <c r="D4">
        <v>0.43686639835941293</v>
      </c>
      <c r="E4">
        <v>11.410239680410401</v>
      </c>
      <c r="F4">
        <v>0.43406704728357071</v>
      </c>
      <c r="G4">
        <v>12.865817745754811</v>
      </c>
      <c r="H4">
        <v>0.5519383777900162</v>
      </c>
      <c r="I4">
        <v>21.161841436398159</v>
      </c>
      <c r="J4">
        <v>0.7195436573148587</v>
      </c>
      <c r="K4">
        <v>42.327408952982907</v>
      </c>
      <c r="L4">
        <v>0.71448977761968624</v>
      </c>
    </row>
    <row r="5" spans="2:12" x14ac:dyDescent="0.2">
      <c r="B5" t="s">
        <v>2</v>
      </c>
      <c r="C5">
        <v>14.994520436923359</v>
      </c>
      <c r="D5">
        <v>0.64988215199480703</v>
      </c>
      <c r="E5">
        <v>16.867265356979949</v>
      </c>
      <c r="F5">
        <v>0.80188569182425662</v>
      </c>
      <c r="G5">
        <v>16.44573243860026</v>
      </c>
      <c r="H5">
        <v>0.6616882434886262</v>
      </c>
      <c r="I5">
        <v>19.479657656751041</v>
      </c>
      <c r="J5">
        <v>0.75478910247220832</v>
      </c>
      <c r="K5">
        <v>32.21282411074538</v>
      </c>
      <c r="L5">
        <v>1.1359851536085701</v>
      </c>
    </row>
    <row r="6" spans="2:12" x14ac:dyDescent="0.2">
      <c r="B6" t="s">
        <v>3</v>
      </c>
      <c r="C6">
        <v>13.38503733331761</v>
      </c>
      <c r="D6">
        <v>0.45300906020465953</v>
      </c>
      <c r="E6">
        <v>14.166275965628341</v>
      </c>
      <c r="F6">
        <v>0.41179129650884005</v>
      </c>
      <c r="G6">
        <v>21.64988440194227</v>
      </c>
      <c r="H6">
        <v>0.50261170565896363</v>
      </c>
      <c r="I6">
        <v>24.656717689567522</v>
      </c>
      <c r="J6">
        <v>0.52270005905840999</v>
      </c>
      <c r="K6">
        <v>26.142084609544259</v>
      </c>
      <c r="L6">
        <v>0.54271427412451811</v>
      </c>
    </row>
    <row r="7" spans="2:12" x14ac:dyDescent="0.2">
      <c r="B7" t="s">
        <v>4</v>
      </c>
      <c r="C7">
        <v>41.075221457440712</v>
      </c>
      <c r="D7">
        <v>0.97780437763320527</v>
      </c>
      <c r="E7">
        <v>23.13492093697084</v>
      </c>
      <c r="F7">
        <v>0.80102215632400753</v>
      </c>
      <c r="G7">
        <v>17.341982472346331</v>
      </c>
      <c r="H7">
        <v>0.68510887458409697</v>
      </c>
      <c r="I7">
        <v>10.76005605124181</v>
      </c>
      <c r="J7">
        <v>0.58684684048700464</v>
      </c>
      <c r="K7">
        <v>7.6878190820003107</v>
      </c>
      <c r="L7">
        <v>0.5131376619760859</v>
      </c>
    </row>
    <row r="8" spans="2:12" x14ac:dyDescent="0.2">
      <c r="B8" t="s">
        <v>5</v>
      </c>
      <c r="C8">
        <v>34.542817452367032</v>
      </c>
      <c r="D8">
        <v>0.78567004571415422</v>
      </c>
      <c r="E8">
        <v>15.1633115293952</v>
      </c>
      <c r="F8">
        <v>0.58367256498612441</v>
      </c>
      <c r="G8">
        <v>17.295890514121371</v>
      </c>
      <c r="H8">
        <v>0.55830385515103165</v>
      </c>
      <c r="I8">
        <v>13.37133279583556</v>
      </c>
      <c r="J8">
        <v>0.61013194096471357</v>
      </c>
      <c r="K8">
        <v>19.626647708280839</v>
      </c>
      <c r="L8">
        <v>0.46993270192279585</v>
      </c>
    </row>
    <row r="9" spans="2:12" x14ac:dyDescent="0.2">
      <c r="B9" t="s">
        <v>6</v>
      </c>
      <c r="C9">
        <v>16.301171481046591</v>
      </c>
      <c r="D9">
        <v>0.76986930757400229</v>
      </c>
      <c r="E9">
        <v>16.303043554138529</v>
      </c>
      <c r="F9">
        <v>0.77490710628787551</v>
      </c>
      <c r="G9">
        <v>18.758416372676852</v>
      </c>
      <c r="H9">
        <v>0.76568373965849057</v>
      </c>
      <c r="I9">
        <v>21.561387754905731</v>
      </c>
      <c r="J9">
        <v>0.84173739605194342</v>
      </c>
      <c r="K9">
        <v>27.075980837232301</v>
      </c>
      <c r="L9">
        <v>0.89311127041541161</v>
      </c>
    </row>
    <row r="10" spans="2:12" x14ac:dyDescent="0.2">
      <c r="B10" t="s">
        <v>7</v>
      </c>
      <c r="C10">
        <v>12.73297811929903</v>
      </c>
      <c r="D10">
        <v>0.51958743508755323</v>
      </c>
      <c r="E10">
        <v>18.132318635685358</v>
      </c>
      <c r="F10">
        <v>0.54190558844958103</v>
      </c>
      <c r="G10">
        <v>25.163556249011389</v>
      </c>
      <c r="H10">
        <v>0.57767508921014543</v>
      </c>
      <c r="I10">
        <v>24.6211930299032</v>
      </c>
      <c r="J10">
        <v>0.59312288103922006</v>
      </c>
      <c r="K10">
        <v>19.34995396610103</v>
      </c>
      <c r="L10">
        <v>0.63083461306495592</v>
      </c>
    </row>
    <row r="11" spans="2:12" x14ac:dyDescent="0.2">
      <c r="B11" t="s">
        <v>8</v>
      </c>
      <c r="C11">
        <v>13.98466624534738</v>
      </c>
      <c r="D11">
        <v>0.4801869296422005</v>
      </c>
      <c r="E11">
        <v>12.983913855520759</v>
      </c>
      <c r="F11">
        <v>0.44419881483274348</v>
      </c>
      <c r="G11">
        <v>20.836684596890009</v>
      </c>
      <c r="H11">
        <v>0.57374925199918336</v>
      </c>
      <c r="I11">
        <v>24.386662830832179</v>
      </c>
      <c r="J11">
        <v>0.52061760497412768</v>
      </c>
      <c r="K11">
        <v>27.80807247140968</v>
      </c>
      <c r="L11">
        <v>0.76802733362288145</v>
      </c>
    </row>
    <row r="12" spans="2:12" x14ac:dyDescent="0.2">
      <c r="B12" t="s">
        <v>9</v>
      </c>
      <c r="C12">
        <v>33.626719204336709</v>
      </c>
      <c r="D12">
        <v>0.74811279587127177</v>
      </c>
      <c r="E12">
        <v>21.665083881865939</v>
      </c>
      <c r="F12">
        <v>0.61811426451717455</v>
      </c>
      <c r="G12">
        <v>17.273539193480548</v>
      </c>
      <c r="H12">
        <v>0.62781639854588045</v>
      </c>
      <c r="I12">
        <v>11.486814717276721</v>
      </c>
      <c r="J12">
        <v>0.45615230453554895</v>
      </c>
      <c r="K12">
        <v>15.947843003040081</v>
      </c>
      <c r="L12">
        <v>0.55828629749146497</v>
      </c>
    </row>
    <row r="13" spans="2:12" x14ac:dyDescent="0.2">
      <c r="B13" t="s">
        <v>10</v>
      </c>
      <c r="C13">
        <v>11.597382223654879</v>
      </c>
      <c r="D13">
        <v>0.54244505045757785</v>
      </c>
      <c r="E13">
        <v>13.856640951475869</v>
      </c>
      <c r="F13">
        <v>0.64172775265319704</v>
      </c>
      <c r="G13">
        <v>21.98609211391868</v>
      </c>
      <c r="H13">
        <v>0.69564300643971233</v>
      </c>
      <c r="I13">
        <v>27.58942449248525</v>
      </c>
      <c r="J13">
        <v>0.64809586366092242</v>
      </c>
      <c r="K13">
        <v>24.97046021846532</v>
      </c>
      <c r="L13">
        <v>0.90413882758329001</v>
      </c>
    </row>
    <row r="14" spans="2:12" x14ac:dyDescent="0.2">
      <c r="B14" t="s">
        <v>11</v>
      </c>
      <c r="C14">
        <v>9.828258667826379</v>
      </c>
      <c r="D14">
        <v>0.54349952045197358</v>
      </c>
      <c r="E14">
        <v>16.364487391051021</v>
      </c>
      <c r="F14">
        <v>0.84391424080980471</v>
      </c>
      <c r="G14">
        <v>22.329580518376449</v>
      </c>
      <c r="H14">
        <v>0.79475294713087652</v>
      </c>
      <c r="I14">
        <v>29.025728505104919</v>
      </c>
      <c r="J14">
        <v>0.87964296021325594</v>
      </c>
      <c r="K14">
        <v>22.451944917641239</v>
      </c>
      <c r="L14">
        <v>0.74911146209087931</v>
      </c>
    </row>
    <row r="15" spans="2:12" x14ac:dyDescent="0.2">
      <c r="B15" t="s">
        <v>12</v>
      </c>
      <c r="C15">
        <v>18.984983443554089</v>
      </c>
      <c r="D15">
        <v>0.87895612659828681</v>
      </c>
      <c r="E15">
        <v>14.69394938545843</v>
      </c>
      <c r="F15">
        <v>0.68317181243064118</v>
      </c>
      <c r="G15">
        <v>20.36419845384129</v>
      </c>
      <c r="H15">
        <v>0.9031757528151857</v>
      </c>
      <c r="I15">
        <v>19.747952543006171</v>
      </c>
      <c r="J15">
        <v>0.74660606086449899</v>
      </c>
      <c r="K15">
        <v>26.208916174140018</v>
      </c>
      <c r="L15">
        <v>1.0055032625639668</v>
      </c>
    </row>
    <row r="16" spans="2:12" x14ac:dyDescent="0.2">
      <c r="B16" t="s">
        <v>13</v>
      </c>
      <c r="C16">
        <v>24.837515792678118</v>
      </c>
      <c r="D16">
        <v>0.88989805967046776</v>
      </c>
      <c r="E16">
        <v>22.87505816622437</v>
      </c>
      <c r="F16">
        <v>0.82726245316216029</v>
      </c>
      <c r="G16">
        <v>20.553044707461691</v>
      </c>
      <c r="H16">
        <v>0.82701612461913143</v>
      </c>
      <c r="I16">
        <v>14.93133963833175</v>
      </c>
      <c r="J16">
        <v>0.7586270825786664</v>
      </c>
      <c r="K16">
        <v>16.803041695304071</v>
      </c>
      <c r="L16">
        <v>0.89479506318572977</v>
      </c>
    </row>
    <row r="17" spans="2:12" x14ac:dyDescent="0.2">
      <c r="B17" t="s">
        <v>14</v>
      </c>
      <c r="C17">
        <v>36.368529238758782</v>
      </c>
      <c r="D17">
        <v>0.96552782079094968</v>
      </c>
      <c r="E17">
        <v>23.45579958754962</v>
      </c>
      <c r="F17">
        <v>0.91338549304423855</v>
      </c>
      <c r="G17">
        <v>18.27736901256873</v>
      </c>
      <c r="H17">
        <v>0.82103727842321184</v>
      </c>
      <c r="I17">
        <v>11.55041509954359</v>
      </c>
      <c r="J17">
        <v>0.68354341528986351</v>
      </c>
      <c r="K17">
        <v>10.34788706157927</v>
      </c>
      <c r="L17">
        <v>0.69269491254378457</v>
      </c>
    </row>
    <row r="18" spans="2:12" x14ac:dyDescent="0.2">
      <c r="B18" t="s">
        <v>15</v>
      </c>
      <c r="C18">
        <v>15.884347799502819</v>
      </c>
      <c r="D18">
        <v>0.97098501507184365</v>
      </c>
      <c r="E18">
        <v>14.399879986531079</v>
      </c>
      <c r="F18">
        <v>0.70126700630398364</v>
      </c>
      <c r="G18">
        <v>20.22168084958782</v>
      </c>
      <c r="H18">
        <v>0.80980128472895885</v>
      </c>
      <c r="I18">
        <v>19.459774436145651</v>
      </c>
      <c r="J18">
        <v>0.94187671877832446</v>
      </c>
      <c r="K18">
        <v>30.034316928232631</v>
      </c>
      <c r="L18">
        <v>1.0206126325213241</v>
      </c>
    </row>
    <row r="19" spans="2:12" x14ac:dyDescent="0.2">
      <c r="B19" t="s">
        <v>16</v>
      </c>
      <c r="C19">
        <v>64.92542965687062</v>
      </c>
      <c r="D19">
        <v>0.60733553345429114</v>
      </c>
      <c r="E19">
        <v>16.697531269867209</v>
      </c>
      <c r="F19">
        <v>0.45797730621857158</v>
      </c>
      <c r="G19">
        <v>8.9619642726911568</v>
      </c>
      <c r="H19">
        <v>0.4267548458972571</v>
      </c>
      <c r="I19">
        <v>5.2208730641347216</v>
      </c>
      <c r="J19">
        <v>0.24825601871745537</v>
      </c>
      <c r="K19">
        <v>4.1942017364362822</v>
      </c>
      <c r="L19">
        <v>0.23872519563811773</v>
      </c>
    </row>
    <row r="20" spans="2:12" x14ac:dyDescent="0.2">
      <c r="B20" t="s">
        <v>17</v>
      </c>
      <c r="C20">
        <v>18.429989780720689</v>
      </c>
      <c r="D20">
        <v>0.86555488731414909</v>
      </c>
      <c r="E20">
        <v>18.910878115587529</v>
      </c>
      <c r="F20">
        <v>0.7737660382453504</v>
      </c>
      <c r="G20">
        <v>24.980946956081421</v>
      </c>
      <c r="H20">
        <v>0.88424285239642919</v>
      </c>
      <c r="I20">
        <v>20.694927805153821</v>
      </c>
      <c r="J20">
        <v>0.78056399484279215</v>
      </c>
      <c r="K20">
        <v>16.983257342456529</v>
      </c>
      <c r="L20">
        <v>0.76298752294203509</v>
      </c>
    </row>
    <row r="21" spans="2:12" x14ac:dyDescent="0.2">
      <c r="B21" t="s">
        <v>18</v>
      </c>
      <c r="C21">
        <v>33.259141975894508</v>
      </c>
      <c r="D21">
        <v>0.71950179018949079</v>
      </c>
      <c r="E21">
        <v>21.492728191838761</v>
      </c>
      <c r="F21">
        <v>0.64989978874615284</v>
      </c>
      <c r="G21">
        <v>21.839397067961141</v>
      </c>
      <c r="H21">
        <v>0.67500715115517362</v>
      </c>
      <c r="I21">
        <v>15.31939424921749</v>
      </c>
      <c r="J21">
        <v>0.52105368813655795</v>
      </c>
      <c r="K21">
        <v>8.0893385150880981</v>
      </c>
      <c r="L21">
        <v>0.44696345446425428</v>
      </c>
    </row>
    <row r="22" spans="2:12" x14ac:dyDescent="0.2">
      <c r="B22" t="s">
        <v>19</v>
      </c>
      <c r="C22">
        <v>25.226029996432221</v>
      </c>
      <c r="D22">
        <v>0.86751715810784769</v>
      </c>
      <c r="E22">
        <v>15.98822822249595</v>
      </c>
      <c r="F22">
        <v>0.73981360183521649</v>
      </c>
      <c r="G22">
        <v>16.3604908347682</v>
      </c>
      <c r="H22">
        <v>0.6175814265608589</v>
      </c>
      <c r="I22">
        <v>16.272568970870651</v>
      </c>
      <c r="J22">
        <v>0.77097539529652304</v>
      </c>
      <c r="K22">
        <v>26.152681975432969</v>
      </c>
      <c r="L22">
        <v>0.9538748495148579</v>
      </c>
    </row>
    <row r="23" spans="2:12" x14ac:dyDescent="0.2">
      <c r="B23" t="s">
        <v>20</v>
      </c>
      <c r="C23">
        <v>17.907478125387279</v>
      </c>
      <c r="D23">
        <v>0.666458042194078</v>
      </c>
      <c r="E23">
        <v>19.523799756129598</v>
      </c>
      <c r="F23">
        <v>0.61950840306286314</v>
      </c>
      <c r="G23">
        <v>21.952248044371899</v>
      </c>
      <c r="H23">
        <v>0.72161839388137217</v>
      </c>
      <c r="I23">
        <v>21.796159486244399</v>
      </c>
      <c r="J23">
        <v>0.74043533287316088</v>
      </c>
      <c r="K23">
        <v>18.820314587866829</v>
      </c>
      <c r="L23">
        <v>0.80933910247656027</v>
      </c>
    </row>
    <row r="24" spans="2:12" x14ac:dyDescent="0.2">
      <c r="B24" t="s">
        <v>21</v>
      </c>
      <c r="C24">
        <v>26.674730485527672</v>
      </c>
      <c r="D24">
        <v>0.88309166757386726</v>
      </c>
      <c r="E24">
        <v>18.02519123217392</v>
      </c>
      <c r="F24">
        <v>0.7603145785465667</v>
      </c>
      <c r="G24">
        <v>17.0534834934526</v>
      </c>
      <c r="H24">
        <v>0.64623052835451211</v>
      </c>
      <c r="I24">
        <v>16.625212022388329</v>
      </c>
      <c r="J24">
        <v>0.72288598410351257</v>
      </c>
      <c r="K24">
        <v>21.621382766457501</v>
      </c>
      <c r="L24">
        <v>0.77662808041025022</v>
      </c>
    </row>
    <row r="25" spans="2:12" x14ac:dyDescent="0.2">
      <c r="B25" t="s">
        <v>22</v>
      </c>
      <c r="C25">
        <v>55.098164483200932</v>
      </c>
      <c r="D25">
        <v>1.0622083047959818</v>
      </c>
      <c r="E25">
        <v>17.128725928754331</v>
      </c>
      <c r="F25">
        <v>0.6823369753495776</v>
      </c>
      <c r="G25">
        <v>14.88597090806352</v>
      </c>
      <c r="H25">
        <v>0.65261691631168794</v>
      </c>
      <c r="I25">
        <v>7.5526328095019881</v>
      </c>
      <c r="J25">
        <v>0.63078877836553582</v>
      </c>
      <c r="K25">
        <v>5.3345058704792372</v>
      </c>
      <c r="L25">
        <v>0.50955090155815541</v>
      </c>
    </row>
    <row r="26" spans="2:12" x14ac:dyDescent="0.2">
      <c r="B26" t="s">
        <v>23</v>
      </c>
      <c r="C26">
        <v>9.5758866930961357</v>
      </c>
      <c r="D26">
        <v>0.50485010075647074</v>
      </c>
      <c r="E26">
        <v>8.6988222379739515</v>
      </c>
      <c r="F26">
        <v>0.45136978364139346</v>
      </c>
      <c r="G26">
        <v>14.901984272065491</v>
      </c>
      <c r="H26">
        <v>0.62081060349217132</v>
      </c>
      <c r="I26">
        <v>18.22700344859766</v>
      </c>
      <c r="J26">
        <v>0.6570295542534379</v>
      </c>
      <c r="K26">
        <v>48.596303348266758</v>
      </c>
      <c r="L26">
        <v>1.0078376728289602</v>
      </c>
    </row>
    <row r="27" spans="2:12" x14ac:dyDescent="0.2">
      <c r="B27" t="s">
        <v>24</v>
      </c>
      <c r="C27">
        <v>27.247377271757738</v>
      </c>
      <c r="D27">
        <v>0.91395757273681899</v>
      </c>
      <c r="E27">
        <v>21.366496797523379</v>
      </c>
      <c r="F27">
        <v>0.8175220263264712</v>
      </c>
      <c r="G27">
        <v>21.716004194110361</v>
      </c>
      <c r="H27">
        <v>0.72607286517822178</v>
      </c>
      <c r="I27">
        <v>16.82445353478154</v>
      </c>
      <c r="J27">
        <v>0.76172830038297923</v>
      </c>
      <c r="K27">
        <v>12.845668201826999</v>
      </c>
      <c r="L27">
        <v>0.66507967783465394</v>
      </c>
    </row>
    <row r="28" spans="2:12" x14ac:dyDescent="0.2">
      <c r="B28" t="s">
        <v>25</v>
      </c>
      <c r="C28">
        <v>17.448972951651811</v>
      </c>
      <c r="D28">
        <v>0.79723109381361712</v>
      </c>
      <c r="E28">
        <v>20.326995411873408</v>
      </c>
      <c r="F28">
        <v>0.96339142423986779</v>
      </c>
      <c r="G28">
        <v>20.72582155012158</v>
      </c>
      <c r="H28">
        <v>0.84774367489982072</v>
      </c>
      <c r="I28">
        <v>31.400584888802399</v>
      </c>
      <c r="J28">
        <v>0.81294766480801284</v>
      </c>
      <c r="K28">
        <v>10.097625197550821</v>
      </c>
      <c r="L28">
        <v>0.62471834811875315</v>
      </c>
    </row>
    <row r="29" spans="2:12" x14ac:dyDescent="0.2">
      <c r="B29" t="s">
        <v>26</v>
      </c>
      <c r="C29">
        <v>17.55112258576013</v>
      </c>
      <c r="D29">
        <v>0.67358853106565331</v>
      </c>
      <c r="E29">
        <v>17.93409833621218</v>
      </c>
      <c r="F29">
        <v>0.71924806529173646</v>
      </c>
      <c r="G29">
        <v>21.35431264699665</v>
      </c>
      <c r="H29">
        <v>0.6120649128352893</v>
      </c>
      <c r="I29">
        <v>20.875135547228918</v>
      </c>
      <c r="J29">
        <v>0.74753975136431405</v>
      </c>
      <c r="K29">
        <v>22.285330883802111</v>
      </c>
      <c r="L29">
        <v>0.79425917976998373</v>
      </c>
    </row>
    <row r="30" spans="2:12" x14ac:dyDescent="0.2">
      <c r="B30" t="s">
        <v>27</v>
      </c>
      <c r="C30">
        <v>72.665874586810745</v>
      </c>
      <c r="D30">
        <v>0.91327364319292526</v>
      </c>
      <c r="E30">
        <v>11.662195415122349</v>
      </c>
      <c r="F30">
        <v>0.6746001824479021</v>
      </c>
      <c r="G30">
        <v>7.8711603105792696</v>
      </c>
      <c r="H30">
        <v>0.61011194047911521</v>
      </c>
      <c r="I30">
        <v>4.274776983554732</v>
      </c>
      <c r="J30">
        <v>0.48584264486974804</v>
      </c>
      <c r="K30">
        <v>3.525992703932928</v>
      </c>
      <c r="L30">
        <v>0.44641076945467156</v>
      </c>
    </row>
    <row r="31" spans="2:12" x14ac:dyDescent="0.2">
      <c r="B31" t="s">
        <v>28</v>
      </c>
      <c r="C31">
        <v>40.639840086696843</v>
      </c>
      <c r="D31">
        <v>0.9744312480387195</v>
      </c>
      <c r="E31">
        <v>16.286291904903852</v>
      </c>
      <c r="F31">
        <v>0.64693686388431371</v>
      </c>
      <c r="G31">
        <v>14.271483502873959</v>
      </c>
      <c r="H31">
        <v>0.63176698251476426</v>
      </c>
      <c r="I31">
        <v>10.27739096075728</v>
      </c>
      <c r="J31">
        <v>0.49987882879693274</v>
      </c>
      <c r="K31">
        <v>18.524993544768069</v>
      </c>
      <c r="L31">
        <v>0.82957137525019897</v>
      </c>
    </row>
    <row r="32" spans="2:12" x14ac:dyDescent="0.2">
      <c r="B32" t="s">
        <v>29</v>
      </c>
      <c r="C32">
        <v>9.478380355655796</v>
      </c>
      <c r="D32">
        <v>0.30345807077882131</v>
      </c>
      <c r="E32">
        <v>10.65461090208847</v>
      </c>
      <c r="F32">
        <v>0.2820345282642428</v>
      </c>
      <c r="G32">
        <v>16.670011824381771</v>
      </c>
      <c r="H32">
        <v>0.36643986110456173</v>
      </c>
      <c r="I32">
        <v>25.11901776720071</v>
      </c>
      <c r="J32">
        <v>0.53359281336781172</v>
      </c>
      <c r="K32">
        <v>38.077979150673258</v>
      </c>
      <c r="L32">
        <v>0.62725325417776545</v>
      </c>
    </row>
    <row r="33" spans="2:12" x14ac:dyDescent="0.2">
      <c r="B33" t="s">
        <v>30</v>
      </c>
      <c r="C33">
        <v>9.8492878143355203</v>
      </c>
      <c r="D33">
        <v>0.47315702423328282</v>
      </c>
      <c r="E33">
        <v>9.9696961118414098</v>
      </c>
      <c r="F33">
        <v>0.5326644146391244</v>
      </c>
      <c r="G33">
        <v>9.8325724868262157</v>
      </c>
      <c r="H33">
        <v>0.5329306521422027</v>
      </c>
      <c r="I33">
        <v>20.551857079290599</v>
      </c>
      <c r="J33">
        <v>0.76417146149908877</v>
      </c>
      <c r="K33">
        <v>49.796586507706259</v>
      </c>
      <c r="L33">
        <v>0.9781713312385325</v>
      </c>
    </row>
    <row r="34" spans="2:12" x14ac:dyDescent="0.2">
      <c r="B34" t="s">
        <v>31</v>
      </c>
      <c r="C34">
        <v>43.48053858868581</v>
      </c>
      <c r="D34">
        <v>0.85894407873281609</v>
      </c>
      <c r="E34">
        <v>22.47020256326352</v>
      </c>
      <c r="F34">
        <v>0.6617230957692527</v>
      </c>
      <c r="G34">
        <v>20.709638760325848</v>
      </c>
      <c r="H34">
        <v>0.71314751476602012</v>
      </c>
      <c r="I34">
        <v>10.152667547388271</v>
      </c>
      <c r="J34">
        <v>0.49157949323515227</v>
      </c>
      <c r="K34">
        <v>3.1869525403365548</v>
      </c>
      <c r="L34">
        <v>0.30849953456978568</v>
      </c>
    </row>
    <row r="35" spans="2:12" x14ac:dyDescent="0.2">
      <c r="B35" t="s">
        <v>32</v>
      </c>
      <c r="C35">
        <v>14.15494570879728</v>
      </c>
      <c r="D35">
        <v>0.97843531292959129</v>
      </c>
      <c r="E35">
        <v>15.023348399704039</v>
      </c>
      <c r="F35">
        <v>0.74601549999438843</v>
      </c>
      <c r="G35">
        <v>17.802000580864579</v>
      </c>
      <c r="H35">
        <v>0.73739075211089833</v>
      </c>
      <c r="I35">
        <v>25.958587279631189</v>
      </c>
      <c r="J35">
        <v>0.84902822450852844</v>
      </c>
      <c r="K35">
        <v>27.061118031002909</v>
      </c>
      <c r="L35">
        <v>1.0322808092482048</v>
      </c>
    </row>
    <row r="36" spans="2:12" x14ac:dyDescent="0.2">
      <c r="B36" t="s">
        <v>33</v>
      </c>
      <c r="C36">
        <v>62.810419618231052</v>
      </c>
      <c r="D36">
        <v>1.006248782068544</v>
      </c>
      <c r="E36">
        <v>23.31215949318463</v>
      </c>
      <c r="F36">
        <v>0.80342416227315905</v>
      </c>
      <c r="G36">
        <v>8.4869136384896127</v>
      </c>
      <c r="H36">
        <v>0.42881748989614121</v>
      </c>
      <c r="I36">
        <v>3.915123905606968</v>
      </c>
      <c r="J36">
        <v>0.40008640491169079</v>
      </c>
      <c r="K36">
        <v>1.4753833444877129</v>
      </c>
      <c r="L36">
        <v>0.23704725360545026</v>
      </c>
    </row>
    <row r="37" spans="2:12" x14ac:dyDescent="0.2">
      <c r="B37" t="s">
        <v>34</v>
      </c>
      <c r="C37">
        <v>41.308549077043452</v>
      </c>
      <c r="D37">
        <v>3.3688847375667086</v>
      </c>
      <c r="E37">
        <v>25.053548544067549</v>
      </c>
      <c r="F37">
        <v>2.9875438335489224</v>
      </c>
      <c r="G37">
        <v>0</v>
      </c>
      <c r="I37">
        <v>0</v>
      </c>
      <c r="K37">
        <v>0</v>
      </c>
    </row>
    <row r="38" spans="2:12" x14ac:dyDescent="0.2">
      <c r="B38" t="s">
        <v>35</v>
      </c>
      <c r="C38">
        <v>18.509314622726858</v>
      </c>
      <c r="D38">
        <v>0.74594799320562133</v>
      </c>
      <c r="E38">
        <v>18.627306102472819</v>
      </c>
      <c r="F38">
        <v>0.70194295283498842</v>
      </c>
      <c r="G38">
        <v>22.186804447019089</v>
      </c>
      <c r="H38">
        <v>0.78749398560377959</v>
      </c>
      <c r="I38">
        <v>19.034822177941852</v>
      </c>
      <c r="J38">
        <v>0.63788757235115401</v>
      </c>
      <c r="K38">
        <v>21.64175264983939</v>
      </c>
      <c r="L38">
        <v>0.82575046265048457</v>
      </c>
    </row>
    <row r="39" spans="2:12" x14ac:dyDescent="0.2">
      <c r="B39" t="s">
        <v>36</v>
      </c>
      <c r="C39">
        <v>18.180946346154911</v>
      </c>
      <c r="D39">
        <v>0.65069134443631227</v>
      </c>
      <c r="E39">
        <v>14.05433707613488</v>
      </c>
      <c r="F39">
        <v>0.54035192097154872</v>
      </c>
      <c r="G39">
        <v>18.319900380896041</v>
      </c>
      <c r="H39">
        <v>0.69168030404015834</v>
      </c>
      <c r="I39">
        <v>18.51296609421161</v>
      </c>
      <c r="J39">
        <v>0.69698487904436335</v>
      </c>
      <c r="K39">
        <v>30.93185010260256</v>
      </c>
      <c r="L39">
        <v>0.80583098171044221</v>
      </c>
    </row>
    <row r="40" spans="2:12" x14ac:dyDescent="0.2">
      <c r="B40" t="s">
        <v>37</v>
      </c>
      <c r="C40">
        <v>34.41000687407108</v>
      </c>
      <c r="D40">
        <v>1.4609277520324153</v>
      </c>
      <c r="E40">
        <v>19.178238762980179</v>
      </c>
      <c r="F40">
        <v>0.89664521210629122</v>
      </c>
      <c r="G40">
        <v>19.10914843348322</v>
      </c>
      <c r="H40">
        <v>0.79668547705870518</v>
      </c>
      <c r="I40">
        <v>15.70528131777758</v>
      </c>
      <c r="J40">
        <v>0.93862496357388558</v>
      </c>
      <c r="K40">
        <v>11.59732461168794</v>
      </c>
      <c r="L40">
        <v>0.79305825727000845</v>
      </c>
    </row>
    <row r="41" spans="2:12" x14ac:dyDescent="0.2">
      <c r="B41" t="s">
        <v>38</v>
      </c>
      <c r="C41">
        <v>24.494694022056638</v>
      </c>
      <c r="D41">
        <v>0.71120594591527475</v>
      </c>
      <c r="E41">
        <v>13.33707953479313</v>
      </c>
      <c r="F41">
        <v>0.59084640497518859</v>
      </c>
      <c r="G41">
        <v>21.719058965144889</v>
      </c>
      <c r="H41">
        <v>0.73033273064375615</v>
      </c>
      <c r="I41">
        <v>17.858581366943412</v>
      </c>
      <c r="J41">
        <v>0.7380034196041112</v>
      </c>
      <c r="K41">
        <v>22.590586111061938</v>
      </c>
      <c r="L41">
        <v>0.74974014997750305</v>
      </c>
    </row>
    <row r="42" spans="2:12" x14ac:dyDescent="0.2">
      <c r="B42" t="s">
        <v>39</v>
      </c>
      <c r="C42">
        <v>11.04957719282682</v>
      </c>
      <c r="D42">
        <v>0.31954563264145336</v>
      </c>
      <c r="E42">
        <v>18.341762852710222</v>
      </c>
      <c r="F42">
        <v>0.38711893159453531</v>
      </c>
      <c r="G42">
        <v>22.16114125188367</v>
      </c>
      <c r="H42">
        <v>0.36073788711001498</v>
      </c>
      <c r="I42">
        <v>25.283355899071118</v>
      </c>
      <c r="J42">
        <v>0.46285866643154677</v>
      </c>
      <c r="K42">
        <v>23.16416280350818</v>
      </c>
      <c r="L42">
        <v>0.46193376797074559</v>
      </c>
    </row>
    <row r="43" spans="2:12" x14ac:dyDescent="0.2">
      <c r="B43" t="s">
        <v>40</v>
      </c>
      <c r="C43">
        <v>15.83321120777363</v>
      </c>
      <c r="D43">
        <v>0.76073555726508102</v>
      </c>
      <c r="E43">
        <v>12.78648046403281</v>
      </c>
      <c r="F43">
        <v>0.68209370118286672</v>
      </c>
      <c r="G43">
        <v>16.282898599333588</v>
      </c>
      <c r="H43">
        <v>0.79322389194825338</v>
      </c>
      <c r="I43">
        <v>20.847561317015629</v>
      </c>
      <c r="J43">
        <v>0.8198981950884684</v>
      </c>
      <c r="K43">
        <v>34.249848411844333</v>
      </c>
      <c r="L43">
        <v>0.99559441879217458</v>
      </c>
    </row>
    <row r="44" spans="2:12" x14ac:dyDescent="0.2">
      <c r="B44" t="s">
        <v>41</v>
      </c>
      <c r="C44">
        <v>11.14086842649264</v>
      </c>
      <c r="D44">
        <v>0.58063638836712372</v>
      </c>
      <c r="E44">
        <v>14.217376299936101</v>
      </c>
      <c r="F44">
        <v>0.68913610688541449</v>
      </c>
      <c r="G44">
        <v>18.526194653195379</v>
      </c>
      <c r="H44">
        <v>0.79595882286254016</v>
      </c>
      <c r="I44">
        <v>30.4511487487338</v>
      </c>
      <c r="J44">
        <v>1.0363458162281709</v>
      </c>
      <c r="K44">
        <v>25.664411871642081</v>
      </c>
      <c r="L44">
        <v>1.1259012739872598</v>
      </c>
    </row>
    <row r="45" spans="2:12" x14ac:dyDescent="0.2">
      <c r="B45" t="s">
        <v>42</v>
      </c>
      <c r="C45">
        <v>20.21083266245569</v>
      </c>
      <c r="D45">
        <v>1.0854638639783345</v>
      </c>
      <c r="E45">
        <v>12.86217563793735</v>
      </c>
      <c r="F45">
        <v>0.70588672295626453</v>
      </c>
      <c r="G45">
        <v>19.196461862678682</v>
      </c>
      <c r="H45">
        <v>0.87174391097366333</v>
      </c>
      <c r="I45">
        <v>22.74504402310782</v>
      </c>
      <c r="J45">
        <v>0.94654508551258065</v>
      </c>
      <c r="K45">
        <v>24.985485813820471</v>
      </c>
      <c r="L45">
        <v>0.8430031779983882</v>
      </c>
    </row>
    <row r="46" spans="2:12" x14ac:dyDescent="0.2">
      <c r="B46" t="s">
        <v>43</v>
      </c>
      <c r="C46">
        <v>0</v>
      </c>
      <c r="E46">
        <v>0</v>
      </c>
      <c r="G46">
        <v>0</v>
      </c>
      <c r="I46">
        <v>0</v>
      </c>
      <c r="K46">
        <v>0</v>
      </c>
    </row>
    <row r="47" spans="2:12" x14ac:dyDescent="0.2">
      <c r="B47" t="s">
        <v>44</v>
      </c>
      <c r="C47">
        <v>13.15814894617461</v>
      </c>
      <c r="D47">
        <v>0.77443345744332703</v>
      </c>
      <c r="E47">
        <v>15.790023395993961</v>
      </c>
      <c r="F47">
        <v>0.8794661616162156</v>
      </c>
      <c r="G47">
        <v>24.975727768650771</v>
      </c>
      <c r="H47">
        <v>0.71389907828594568</v>
      </c>
      <c r="I47">
        <v>25.707752873998569</v>
      </c>
      <c r="J47">
        <v>0.83624648671507384</v>
      </c>
      <c r="K47">
        <v>20.36834701518211</v>
      </c>
      <c r="L47">
        <v>0.69962341417989571</v>
      </c>
    </row>
    <row r="48" spans="2:12" x14ac:dyDescent="0.2">
      <c r="B48" t="s">
        <v>45</v>
      </c>
      <c r="C48">
        <v>4.8491518038346317</v>
      </c>
      <c r="D48">
        <v>0.40362648408309898</v>
      </c>
      <c r="E48">
        <v>14.9085269916042</v>
      </c>
      <c r="F48">
        <v>0.57292523988223376</v>
      </c>
      <c r="G48">
        <v>15.90886767898221</v>
      </c>
      <c r="H48">
        <v>0.65585308609124071</v>
      </c>
      <c r="I48">
        <v>28.388580502601759</v>
      </c>
      <c r="J48">
        <v>0.75570159992414743</v>
      </c>
      <c r="K48">
        <v>35.944873022977212</v>
      </c>
      <c r="L48">
        <v>1.0026824929321894</v>
      </c>
    </row>
    <row r="49" spans="2:12" x14ac:dyDescent="0.2">
      <c r="B49" t="s">
        <v>46</v>
      </c>
      <c r="C49">
        <v>9.5479744671045914</v>
      </c>
      <c r="D49">
        <v>0.60190005646131628</v>
      </c>
      <c r="E49">
        <v>16.037474208310329</v>
      </c>
      <c r="F49">
        <v>0.78522632776632495</v>
      </c>
      <c r="G49">
        <v>24.02572286827829</v>
      </c>
      <c r="H49">
        <v>0.96427308579014259</v>
      </c>
      <c r="I49">
        <v>27.49090129875113</v>
      </c>
      <c r="J49">
        <v>1.0035773207671279</v>
      </c>
      <c r="K49">
        <v>22.89792715755566</v>
      </c>
      <c r="L49">
        <v>0.92955569568538932</v>
      </c>
    </row>
    <row r="50" spans="2:12" x14ac:dyDescent="0.2">
      <c r="B50" t="s">
        <v>47</v>
      </c>
      <c r="C50">
        <v>17.001182190091068</v>
      </c>
      <c r="D50">
        <v>0.6385748040437873</v>
      </c>
      <c r="E50">
        <v>14.80683744456873</v>
      </c>
      <c r="F50">
        <v>0.79428420344843453</v>
      </c>
      <c r="G50">
        <v>19.200173173176879</v>
      </c>
      <c r="H50">
        <v>0.836081709008483</v>
      </c>
      <c r="I50">
        <v>20.79545942619562</v>
      </c>
      <c r="J50">
        <v>0.7673832379820682</v>
      </c>
      <c r="K50">
        <v>28.196347765967712</v>
      </c>
      <c r="L50">
        <v>0.72244111972998704</v>
      </c>
    </row>
    <row r="51" spans="2:12" x14ac:dyDescent="0.2">
      <c r="B51" t="s">
        <v>48</v>
      </c>
      <c r="C51">
        <v>11.779825714998131</v>
      </c>
      <c r="D51">
        <v>0.40498326754598646</v>
      </c>
      <c r="E51">
        <v>14.11176950465471</v>
      </c>
      <c r="F51">
        <v>0.39381753201141129</v>
      </c>
      <c r="G51">
        <v>16.272549151406491</v>
      </c>
      <c r="H51">
        <v>0.47751249491084719</v>
      </c>
      <c r="I51">
        <v>15.746486853535931</v>
      </c>
      <c r="J51">
        <v>0.40280243415449352</v>
      </c>
      <c r="K51">
        <v>42.089368775404743</v>
      </c>
      <c r="L51">
        <v>0.63898103581457844</v>
      </c>
    </row>
    <row r="52" spans="2:12" x14ac:dyDescent="0.2">
      <c r="B52" t="s">
        <v>49</v>
      </c>
      <c r="C52">
        <v>36.063319500166727</v>
      </c>
      <c r="D52">
        <v>0.98535008483210373</v>
      </c>
      <c r="E52">
        <v>15.1136859880581</v>
      </c>
      <c r="F52">
        <v>0.61229165358567716</v>
      </c>
      <c r="G52">
        <v>18.115265430852659</v>
      </c>
      <c r="H52">
        <v>0.74508893293688505</v>
      </c>
      <c r="I52">
        <v>11.32084971235918</v>
      </c>
      <c r="J52">
        <v>0.6714819021325017</v>
      </c>
      <c r="K52">
        <v>19.386879368563349</v>
      </c>
      <c r="L52">
        <v>0.79840506691548174</v>
      </c>
    </row>
    <row r="53" spans="2:12" x14ac:dyDescent="0.2">
      <c r="B53" t="s">
        <v>50</v>
      </c>
      <c r="C53">
        <v>16.40067008641314</v>
      </c>
      <c r="D53">
        <v>1.1874413225275797</v>
      </c>
      <c r="E53">
        <v>15.49601886745017</v>
      </c>
      <c r="F53">
        <v>1.0217603425813382</v>
      </c>
      <c r="G53">
        <v>21.661587507776499</v>
      </c>
      <c r="H53">
        <v>1.3385165334982032</v>
      </c>
      <c r="I53">
        <v>23.734868886274128</v>
      </c>
      <c r="J53">
        <v>1.1924392617608122</v>
      </c>
      <c r="K53">
        <v>22.706854652086061</v>
      </c>
      <c r="L53">
        <v>1.4950708327618218</v>
      </c>
    </row>
    <row r="54" spans="2:12" x14ac:dyDescent="0.2">
      <c r="B54" t="s">
        <v>51</v>
      </c>
      <c r="C54">
        <v>7.8397374172756997</v>
      </c>
      <c r="D54">
        <v>0.533620462868581</v>
      </c>
      <c r="E54">
        <v>14.418973713941011</v>
      </c>
      <c r="F54">
        <v>0.74767747107423077</v>
      </c>
      <c r="G54">
        <v>15.423057442738161</v>
      </c>
      <c r="H54">
        <v>0.62864917397506259</v>
      </c>
      <c r="I54">
        <v>25.923022308473911</v>
      </c>
      <c r="J54">
        <v>0.7259222875759257</v>
      </c>
      <c r="K54">
        <v>36.395209117571248</v>
      </c>
      <c r="L54">
        <v>1.1229234539667858</v>
      </c>
    </row>
    <row r="55" spans="2:12" x14ac:dyDescent="0.2">
      <c r="B55" t="s">
        <v>52</v>
      </c>
      <c r="C55">
        <v>15.53683874653219</v>
      </c>
      <c r="D55">
        <v>0.56909549729038422</v>
      </c>
      <c r="E55">
        <v>16.55579881044644</v>
      </c>
      <c r="F55">
        <v>0.62278802308680659</v>
      </c>
      <c r="G55">
        <v>22.353482542696408</v>
      </c>
      <c r="H55">
        <v>0.70054456010564081</v>
      </c>
      <c r="I55">
        <v>22.96822876394663</v>
      </c>
      <c r="J55">
        <v>0.66076327733183271</v>
      </c>
      <c r="K55">
        <v>22.585651136378299</v>
      </c>
      <c r="L55">
        <v>0.76228878992976368</v>
      </c>
    </row>
    <row r="56" spans="2:12" x14ac:dyDescent="0.2">
      <c r="B56" t="s">
        <v>53</v>
      </c>
      <c r="C56">
        <v>12.702693087844739</v>
      </c>
      <c r="D56">
        <v>0.52104793415636674</v>
      </c>
      <c r="E56">
        <v>10.345412240771839</v>
      </c>
      <c r="F56">
        <v>0.54646663297960263</v>
      </c>
      <c r="G56">
        <v>17.48436736417985</v>
      </c>
      <c r="H56">
        <v>0.60436223662967803</v>
      </c>
      <c r="I56">
        <v>21.41640270277864</v>
      </c>
      <c r="J56">
        <v>0.70895610560662514</v>
      </c>
      <c r="K56">
        <v>38.051124604424942</v>
      </c>
      <c r="L56">
        <v>0.7532916501345327</v>
      </c>
    </row>
    <row r="57" spans="2:12" x14ac:dyDescent="0.2">
      <c r="B57" t="s">
        <v>54</v>
      </c>
      <c r="C57">
        <v>11.34219653568487</v>
      </c>
      <c r="D57">
        <v>0.63572404393897264</v>
      </c>
      <c r="E57">
        <v>12.635554330366199</v>
      </c>
      <c r="F57">
        <v>0.53847034406090877</v>
      </c>
      <c r="G57">
        <v>17.618587579956738</v>
      </c>
      <c r="H57">
        <v>0.68640482743790898</v>
      </c>
      <c r="I57">
        <v>24.409200646065958</v>
      </c>
      <c r="J57">
        <v>0.94611709317825299</v>
      </c>
      <c r="K57">
        <v>33.994460907926253</v>
      </c>
      <c r="L57">
        <v>1.070024933716538</v>
      </c>
    </row>
    <row r="58" spans="2:12" x14ac:dyDescent="0.2">
      <c r="B58" t="s">
        <v>55</v>
      </c>
      <c r="C58">
        <v>25.170851338623809</v>
      </c>
      <c r="D58">
        <v>0.9974142686260673</v>
      </c>
      <c r="E58">
        <v>15.92367258282326</v>
      </c>
      <c r="F58">
        <v>0.71528713115017073</v>
      </c>
      <c r="G58">
        <v>19.892396438975481</v>
      </c>
      <c r="H58">
        <v>0.85498794522348853</v>
      </c>
      <c r="I58">
        <v>16.523724868501279</v>
      </c>
      <c r="J58">
        <v>0.79249925040718383</v>
      </c>
      <c r="K58">
        <v>22.489354771076179</v>
      </c>
      <c r="L58">
        <v>1.0879386385603835</v>
      </c>
    </row>
    <row r="59" spans="2:12" x14ac:dyDescent="0.2">
      <c r="B59" t="s">
        <v>56</v>
      </c>
      <c r="C59">
        <v>11.2181712578878</v>
      </c>
      <c r="D59">
        <v>0.68024218298617678</v>
      </c>
      <c r="E59">
        <v>11.165005710746501</v>
      </c>
      <c r="F59">
        <v>0.61798203873430668</v>
      </c>
      <c r="G59">
        <v>19.922340358746141</v>
      </c>
      <c r="H59">
        <v>0.79010808071460481</v>
      </c>
      <c r="I59">
        <v>24.431627552431681</v>
      </c>
      <c r="J59">
        <v>0.91035064438393165</v>
      </c>
      <c r="K59">
        <v>33.262855120187901</v>
      </c>
      <c r="L59">
        <v>1.0087107085835745</v>
      </c>
    </row>
    <row r="60" spans="2:12" x14ac:dyDescent="0.2">
      <c r="B60" t="s">
        <v>57</v>
      </c>
      <c r="C60">
        <v>47.826440923474081</v>
      </c>
      <c r="D60">
        <v>0.94501990408482683</v>
      </c>
      <c r="E60">
        <v>24.868640748848001</v>
      </c>
      <c r="F60">
        <v>0.82501219544287729</v>
      </c>
      <c r="G60">
        <v>15.167620820415101</v>
      </c>
      <c r="H60">
        <v>0.68835398508997148</v>
      </c>
      <c r="I60">
        <v>7.2900615027828826</v>
      </c>
      <c r="J60">
        <v>0.53458877891229051</v>
      </c>
      <c r="K60">
        <v>4.8472360044799263</v>
      </c>
      <c r="L60">
        <v>0.45149698212864647</v>
      </c>
    </row>
    <row r="61" spans="2:12" x14ac:dyDescent="0.2">
      <c r="B61" t="s">
        <v>58</v>
      </c>
      <c r="C61">
        <v>61.332293440337253</v>
      </c>
      <c r="D61">
        <v>0.93470014574777871</v>
      </c>
      <c r="E61">
        <v>17.616323349630651</v>
      </c>
      <c r="F61">
        <v>0.62839707860093963</v>
      </c>
      <c r="G61">
        <v>14.38496204523037</v>
      </c>
      <c r="H61">
        <v>0.57554347948297158</v>
      </c>
      <c r="I61">
        <v>5.0649252582632718</v>
      </c>
      <c r="J61">
        <v>0.3997357734242315</v>
      </c>
      <c r="K61">
        <v>1.6014959065384411</v>
      </c>
      <c r="L61">
        <v>0.21175688119262867</v>
      </c>
    </row>
    <row r="62" spans="2:12" x14ac:dyDescent="0.2">
      <c r="B62" t="s">
        <v>59</v>
      </c>
      <c r="C62">
        <v>6.3483925198624629</v>
      </c>
      <c r="D62">
        <v>0.42968069766040445</v>
      </c>
      <c r="E62">
        <v>13.938609666771841</v>
      </c>
      <c r="F62">
        <v>0.61807393644204633</v>
      </c>
      <c r="G62">
        <v>15.25601426355343</v>
      </c>
      <c r="H62">
        <v>0.62018384126285142</v>
      </c>
      <c r="I62">
        <v>39.764021068498081</v>
      </c>
      <c r="J62">
        <v>0.80777818542768498</v>
      </c>
      <c r="K62">
        <v>24.692962481314169</v>
      </c>
      <c r="L62">
        <v>0.83066678937890792</v>
      </c>
    </row>
    <row r="63" spans="2:12" x14ac:dyDescent="0.2">
      <c r="B63" t="s">
        <v>60</v>
      </c>
      <c r="C63">
        <v>31.580789628774092</v>
      </c>
      <c r="D63">
        <v>0.9475987582334725</v>
      </c>
      <c r="E63">
        <v>19.9941208807751</v>
      </c>
      <c r="F63">
        <v>0.7508056380163024</v>
      </c>
      <c r="G63">
        <v>17.285606102484341</v>
      </c>
      <c r="H63">
        <v>0.70927803681037171</v>
      </c>
      <c r="I63">
        <v>15.34654697264383</v>
      </c>
      <c r="J63">
        <v>0.72091226881776693</v>
      </c>
      <c r="K63">
        <v>15.792936415322631</v>
      </c>
      <c r="L63">
        <v>0.77757829600146589</v>
      </c>
    </row>
    <row r="64" spans="2:12" x14ac:dyDescent="0.2">
      <c r="B64" t="s">
        <v>61</v>
      </c>
      <c r="C64">
        <v>24.31715491733679</v>
      </c>
      <c r="D64">
        <v>1.0251380234748129</v>
      </c>
      <c r="E64">
        <v>15.89321820223484</v>
      </c>
      <c r="F64">
        <v>0.5715127942395809</v>
      </c>
      <c r="G64">
        <v>22.843602008332962</v>
      </c>
      <c r="H64">
        <v>0.84431446689862988</v>
      </c>
      <c r="I64">
        <v>23.337528688293389</v>
      </c>
      <c r="J64">
        <v>0.88600867590536958</v>
      </c>
      <c r="K64">
        <v>13.608496183802041</v>
      </c>
      <c r="L64">
        <v>0.68184368483514191</v>
      </c>
    </row>
    <row r="65" spans="2:12" x14ac:dyDescent="0.2">
      <c r="B65" t="s">
        <v>62</v>
      </c>
      <c r="C65">
        <v>24.425678777510349</v>
      </c>
      <c r="D65">
        <v>0.98032869381993704</v>
      </c>
      <c r="E65">
        <v>20.335522599303189</v>
      </c>
      <c r="F65">
        <v>0.78258336154733132</v>
      </c>
      <c r="G65">
        <v>23.694536781974801</v>
      </c>
      <c r="H65">
        <v>0.7902358902597556</v>
      </c>
      <c r="I65">
        <v>17.063226076497969</v>
      </c>
      <c r="J65">
        <v>0.75095168598568962</v>
      </c>
      <c r="K65">
        <v>14.481035764713679</v>
      </c>
      <c r="L65">
        <v>0.77191282590314336</v>
      </c>
    </row>
    <row r="66" spans="2:12" x14ac:dyDescent="0.2">
      <c r="B66" t="s">
        <v>63</v>
      </c>
      <c r="C66">
        <v>14.96626039807888</v>
      </c>
      <c r="D66">
        <v>0.71018603540731018</v>
      </c>
      <c r="E66">
        <v>16.608170510052251</v>
      </c>
      <c r="F66">
        <v>0.68789821782446836</v>
      </c>
      <c r="G66">
        <v>22.95307091826902</v>
      </c>
      <c r="H66">
        <v>0.76756492209835714</v>
      </c>
      <c r="I66">
        <v>22.02601358491037</v>
      </c>
      <c r="J66">
        <v>0.87575025684246255</v>
      </c>
      <c r="K66">
        <v>23.446484588689479</v>
      </c>
      <c r="L66">
        <v>0.77122060687599259</v>
      </c>
    </row>
    <row r="67" spans="2:12" x14ac:dyDescent="0.2">
      <c r="B67" t="s">
        <v>64</v>
      </c>
      <c r="C67">
        <v>44.073353882017337</v>
      </c>
      <c r="D67">
        <v>1.007678353016543</v>
      </c>
      <c r="E67">
        <v>18.944361978194479</v>
      </c>
      <c r="F67">
        <v>0.72394204214385927</v>
      </c>
      <c r="G67">
        <v>22.059521777830629</v>
      </c>
      <c r="H67">
        <v>0.77657538008853888</v>
      </c>
      <c r="I67">
        <v>9.8694627686749179</v>
      </c>
      <c r="J67">
        <v>0.58796304142892009</v>
      </c>
      <c r="K67">
        <v>5.0532995932826328</v>
      </c>
      <c r="L67">
        <v>0.36021287118519868</v>
      </c>
    </row>
  </sheetData>
  <phoneticPr fontId="0" type="noConversion"/>
  <pageMargins left="0.75" right="0.75" top="1" bottom="1" header="0.5" footer="0.5"/>
  <headerFooter alignWithMargins="0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7"/>
  <sheetViews>
    <sheetView workbookViewId="0"/>
  </sheetViews>
  <sheetFormatPr defaultRowHeight="12.75" x14ac:dyDescent="0.2"/>
  <sheetData>
    <row r="2" spans="2:12" x14ac:dyDescent="0.2">
      <c r="C2" t="s">
        <v>66</v>
      </c>
      <c r="D2" t="s">
        <v>67</v>
      </c>
      <c r="E2" t="s">
        <v>68</v>
      </c>
      <c r="F2" t="s">
        <v>69</v>
      </c>
      <c r="G2" t="s">
        <v>70</v>
      </c>
      <c r="H2" t="s">
        <v>71</v>
      </c>
      <c r="I2" t="s">
        <v>111</v>
      </c>
      <c r="J2" t="s">
        <v>112</v>
      </c>
      <c r="K2" t="s">
        <v>113</v>
      </c>
      <c r="L2" t="s">
        <v>114</v>
      </c>
    </row>
    <row r="3" spans="2:12" x14ac:dyDescent="0.2">
      <c r="B3" t="s">
        <v>0</v>
      </c>
      <c r="C3">
        <v>6.6460655958348633</v>
      </c>
      <c r="D3">
        <v>0.51736326851938252</v>
      </c>
      <c r="E3">
        <v>9.8024302254363302</v>
      </c>
      <c r="F3">
        <v>0.63623080311122715</v>
      </c>
      <c r="G3">
        <v>15.74376046698052</v>
      </c>
      <c r="H3">
        <v>1.0669442326798455</v>
      </c>
      <c r="I3">
        <v>25.24175408967405</v>
      </c>
      <c r="J3">
        <v>1.0582766730138731</v>
      </c>
      <c r="K3">
        <v>42.565989622074227</v>
      </c>
      <c r="L3">
        <v>1.0318928251256769</v>
      </c>
    </row>
    <row r="4" spans="2:12" x14ac:dyDescent="0.2">
      <c r="B4" t="s">
        <v>1</v>
      </c>
      <c r="C4">
        <v>8.1308806626857777</v>
      </c>
      <c r="D4">
        <v>0.45432140133163174</v>
      </c>
      <c r="E4">
        <v>7.7722140130057307</v>
      </c>
      <c r="F4">
        <v>0.47971675561309252</v>
      </c>
      <c r="G4">
        <v>10.096979966926799</v>
      </c>
      <c r="H4">
        <v>0.37427187231591902</v>
      </c>
      <c r="I4">
        <v>18.96380848376214</v>
      </c>
      <c r="J4">
        <v>0.56612190252910422</v>
      </c>
      <c r="K4">
        <v>55.036116873619548</v>
      </c>
      <c r="L4">
        <v>0.87367465541977241</v>
      </c>
    </row>
    <row r="5" spans="2:12" x14ac:dyDescent="0.2">
      <c r="B5" t="s">
        <v>2</v>
      </c>
      <c r="C5">
        <v>27.624537681084021</v>
      </c>
      <c r="D5">
        <v>1.0489255712473022</v>
      </c>
      <c r="E5">
        <v>16.683490880825161</v>
      </c>
      <c r="F5">
        <v>0.80936198933061909</v>
      </c>
      <c r="G5">
        <v>15.53312144707813</v>
      </c>
      <c r="H5">
        <v>0.95395532625391433</v>
      </c>
      <c r="I5">
        <v>16.374303726093409</v>
      </c>
      <c r="J5">
        <v>0.80432700209491137</v>
      </c>
      <c r="K5">
        <v>23.784546264919278</v>
      </c>
      <c r="L5">
        <v>1.2935174963727969</v>
      </c>
    </row>
    <row r="6" spans="2:12" x14ac:dyDescent="0.2">
      <c r="B6" t="s">
        <v>3</v>
      </c>
      <c r="C6">
        <v>9.1569715188719378</v>
      </c>
      <c r="D6">
        <v>0.39999600291560861</v>
      </c>
      <c r="E6">
        <v>7.5843099008310668</v>
      </c>
      <c r="F6">
        <v>0.33174808228836944</v>
      </c>
      <c r="G6">
        <v>12.18061346339945</v>
      </c>
      <c r="H6">
        <v>0.45065929954718181</v>
      </c>
      <c r="I6">
        <v>23.983437343251001</v>
      </c>
      <c r="J6">
        <v>0.56395607297675654</v>
      </c>
      <c r="K6">
        <v>47.094667773646528</v>
      </c>
      <c r="L6">
        <v>0.84753757139527108</v>
      </c>
    </row>
    <row r="7" spans="2:12" x14ac:dyDescent="0.2">
      <c r="B7" t="s">
        <v>4</v>
      </c>
      <c r="C7">
        <v>10.862994360097881</v>
      </c>
      <c r="D7">
        <v>0.6404025282176512</v>
      </c>
      <c r="E7">
        <v>8.0209697780159761</v>
      </c>
      <c r="F7">
        <v>0.47849852019234301</v>
      </c>
      <c r="G7">
        <v>10.731647350548149</v>
      </c>
      <c r="H7">
        <v>0.71317951089786435</v>
      </c>
      <c r="I7">
        <v>19.101226271477849</v>
      </c>
      <c r="J7">
        <v>0.7350545386771925</v>
      </c>
      <c r="K7">
        <v>51.283162239860147</v>
      </c>
      <c r="L7">
        <v>1.1108438356828618</v>
      </c>
    </row>
    <row r="8" spans="2:12" x14ac:dyDescent="0.2">
      <c r="B8" t="s">
        <v>5</v>
      </c>
      <c r="C8">
        <v>29.704295132242599</v>
      </c>
      <c r="D8">
        <v>0.79406283845843006</v>
      </c>
      <c r="E8">
        <v>14.04198038454612</v>
      </c>
      <c r="F8">
        <v>0.50608816382551669</v>
      </c>
      <c r="G8">
        <v>17.29455807647247</v>
      </c>
      <c r="H8">
        <v>0.50440480874612759</v>
      </c>
      <c r="I8">
        <v>17.015366262498478</v>
      </c>
      <c r="J8">
        <v>0.57255936987807265</v>
      </c>
      <c r="K8">
        <v>21.943800144240321</v>
      </c>
      <c r="L8">
        <v>0.67045258974413213</v>
      </c>
    </row>
    <row r="9" spans="2:12" x14ac:dyDescent="0.2">
      <c r="B9" t="s">
        <v>6</v>
      </c>
      <c r="C9">
        <v>5.4021001509099138</v>
      </c>
      <c r="D9">
        <v>0.55986479574945258</v>
      </c>
      <c r="E9">
        <v>8.3704334170620296</v>
      </c>
      <c r="F9">
        <v>0.70789339548558783</v>
      </c>
      <c r="G9">
        <v>9.344744933765643</v>
      </c>
      <c r="H9">
        <v>0.60518287101500789</v>
      </c>
      <c r="I9">
        <v>19.38982026821952</v>
      </c>
      <c r="J9">
        <v>0.7247693404843164</v>
      </c>
      <c r="K9">
        <v>57.492901230042889</v>
      </c>
      <c r="L9">
        <v>1.5658870327034811</v>
      </c>
    </row>
    <row r="10" spans="2:12" x14ac:dyDescent="0.2">
      <c r="B10" t="s">
        <v>7</v>
      </c>
      <c r="C10">
        <v>28.500096658378109</v>
      </c>
      <c r="D10">
        <v>0.93394430248453308</v>
      </c>
      <c r="E10">
        <v>18.30163713021954</v>
      </c>
      <c r="F10">
        <v>0.49476962166634275</v>
      </c>
      <c r="G10">
        <v>20.86502492849214</v>
      </c>
      <c r="H10">
        <v>0.6424570821402894</v>
      </c>
      <c r="I10">
        <v>19.465096372975609</v>
      </c>
      <c r="J10">
        <v>0.52259382475765748</v>
      </c>
      <c r="K10">
        <v>12.8681449099346</v>
      </c>
      <c r="L10">
        <v>0.72199064629663134</v>
      </c>
    </row>
    <row r="11" spans="2:12" x14ac:dyDescent="0.2">
      <c r="B11" t="s">
        <v>8</v>
      </c>
      <c r="C11">
        <v>5.8282572212075916</v>
      </c>
      <c r="D11">
        <v>0.32839445180553473</v>
      </c>
      <c r="E11">
        <v>5.0824657641736168</v>
      </c>
      <c r="F11">
        <v>0.27678052195522662</v>
      </c>
      <c r="G11">
        <v>9.4603780280613883</v>
      </c>
      <c r="H11">
        <v>0.40662283075105737</v>
      </c>
      <c r="I11">
        <v>23.984605113886669</v>
      </c>
      <c r="J11">
        <v>0.58405239356637373</v>
      </c>
      <c r="K11">
        <v>55.644293872670737</v>
      </c>
      <c r="L11">
        <v>0.82195153161890788</v>
      </c>
    </row>
    <row r="12" spans="2:12" x14ac:dyDescent="0.2">
      <c r="B12" t="s">
        <v>9</v>
      </c>
      <c r="C12">
        <v>21.05421045488298</v>
      </c>
      <c r="D12">
        <v>1.2387536532516135</v>
      </c>
      <c r="E12">
        <v>14.91671142596344</v>
      </c>
      <c r="F12">
        <v>0.67641715015683423</v>
      </c>
      <c r="G12">
        <v>15.632402310464821</v>
      </c>
      <c r="H12">
        <v>0.67705517605068899</v>
      </c>
      <c r="I12">
        <v>17.160172939948058</v>
      </c>
      <c r="J12">
        <v>0.59968975908816091</v>
      </c>
      <c r="K12">
        <v>31.236502868740711</v>
      </c>
      <c r="L12">
        <v>1.3796063062307684</v>
      </c>
    </row>
    <row r="13" spans="2:12" x14ac:dyDescent="0.2">
      <c r="B13" t="s">
        <v>10</v>
      </c>
      <c r="C13">
        <v>4.8763282905783907</v>
      </c>
      <c r="D13">
        <v>0.42396211870615041</v>
      </c>
      <c r="E13">
        <v>7.2333831939269864</v>
      </c>
      <c r="F13">
        <v>0.49444682636547888</v>
      </c>
      <c r="G13">
        <v>11.37760531345897</v>
      </c>
      <c r="H13">
        <v>0.65836455742845912</v>
      </c>
      <c r="I13">
        <v>26.83782800275257</v>
      </c>
      <c r="J13">
        <v>0.84418776157824449</v>
      </c>
      <c r="K13">
        <v>49.674855199283087</v>
      </c>
      <c r="L13">
        <v>1.316709006800675</v>
      </c>
    </row>
    <row r="14" spans="2:12" x14ac:dyDescent="0.2">
      <c r="B14" t="s">
        <v>11</v>
      </c>
      <c r="C14">
        <v>12.56345997286307</v>
      </c>
      <c r="D14">
        <v>0.80344198268780032</v>
      </c>
      <c r="E14">
        <v>11.301380595555271</v>
      </c>
      <c r="F14">
        <v>0.57564911273018637</v>
      </c>
      <c r="G14">
        <v>15.8943861181437</v>
      </c>
      <c r="H14">
        <v>0.61375322991644443</v>
      </c>
      <c r="I14">
        <v>31.862179507241379</v>
      </c>
      <c r="J14">
        <v>1.0592641927789628</v>
      </c>
      <c r="K14">
        <v>28.378593806196591</v>
      </c>
      <c r="L14">
        <v>1.0366632176288189</v>
      </c>
    </row>
    <row r="15" spans="2:12" x14ac:dyDescent="0.2">
      <c r="B15" t="s">
        <v>12</v>
      </c>
      <c r="C15">
        <v>27.282302479847178</v>
      </c>
      <c r="D15">
        <v>1.3293187868976142</v>
      </c>
      <c r="E15">
        <v>13.40603679687147</v>
      </c>
      <c r="F15">
        <v>0.75558830468645299</v>
      </c>
      <c r="G15">
        <v>18.601488569791432</v>
      </c>
      <c r="H15">
        <v>1.0058200236124448</v>
      </c>
      <c r="I15">
        <v>17.011153116951672</v>
      </c>
      <c r="J15">
        <v>0.82045263155885995</v>
      </c>
      <c r="K15">
        <v>23.69901903653826</v>
      </c>
      <c r="L15">
        <v>1.4741337957652449</v>
      </c>
    </row>
    <row r="16" spans="2:12" x14ac:dyDescent="0.2">
      <c r="B16" t="s">
        <v>13</v>
      </c>
      <c r="C16">
        <v>2.6544575731482078</v>
      </c>
      <c r="D16">
        <v>0.39186364098169918</v>
      </c>
      <c r="E16">
        <v>3.761989437952356</v>
      </c>
      <c r="F16">
        <v>0.38879130798619349</v>
      </c>
      <c r="G16">
        <v>10.231060481995129</v>
      </c>
      <c r="H16">
        <v>0.71562821641737895</v>
      </c>
      <c r="I16">
        <v>23.888133087080501</v>
      </c>
      <c r="J16">
        <v>0.96401379028101153</v>
      </c>
      <c r="K16">
        <v>59.464359419823808</v>
      </c>
      <c r="L16">
        <v>1.3354012010390175</v>
      </c>
    </row>
    <row r="17" spans="2:12" x14ac:dyDescent="0.2">
      <c r="B17" t="s">
        <v>14</v>
      </c>
      <c r="C17">
        <v>6.1545410802905778</v>
      </c>
      <c r="D17">
        <v>0.47938185550287071</v>
      </c>
      <c r="E17">
        <v>4.8364148317483018</v>
      </c>
      <c r="F17">
        <v>0.47084725649324427</v>
      </c>
      <c r="G17">
        <v>7.6248833321276539</v>
      </c>
      <c r="H17">
        <v>0.59739132746405366</v>
      </c>
      <c r="I17">
        <v>17.76522600966064</v>
      </c>
      <c r="J17">
        <v>0.75556560961112595</v>
      </c>
      <c r="K17">
        <v>63.618934746172819</v>
      </c>
      <c r="L17">
        <v>1.2370841618475308</v>
      </c>
    </row>
    <row r="18" spans="2:12" x14ac:dyDescent="0.2">
      <c r="B18" t="s">
        <v>15</v>
      </c>
      <c r="C18">
        <v>10.981215615785869</v>
      </c>
      <c r="D18">
        <v>0.85229862395795442</v>
      </c>
      <c r="E18">
        <v>9.5507530392159676</v>
      </c>
      <c r="F18">
        <v>0.65475089872668868</v>
      </c>
      <c r="G18">
        <v>15.953189627057281</v>
      </c>
      <c r="H18">
        <v>0.66510313823637102</v>
      </c>
      <c r="I18">
        <v>24.726103217161981</v>
      </c>
      <c r="J18">
        <v>0.85016466368716859</v>
      </c>
      <c r="K18">
        <v>38.788738500778898</v>
      </c>
      <c r="L18">
        <v>1.2223413758271577</v>
      </c>
    </row>
    <row r="19" spans="2:12" x14ac:dyDescent="0.2">
      <c r="B19" t="s">
        <v>16</v>
      </c>
      <c r="C19">
        <v>12.26049026920958</v>
      </c>
      <c r="D19">
        <v>0.55196247008522592</v>
      </c>
      <c r="E19">
        <v>9.270032348701724</v>
      </c>
      <c r="F19">
        <v>0.4344475930789759</v>
      </c>
      <c r="G19">
        <v>15.592746976605669</v>
      </c>
      <c r="H19">
        <v>0.53053461695077353</v>
      </c>
      <c r="I19">
        <v>21.11595278743934</v>
      </c>
      <c r="J19">
        <v>0.56047550743776386</v>
      </c>
      <c r="K19">
        <v>41.760777618043683</v>
      </c>
      <c r="L19">
        <v>0.82108532889757602</v>
      </c>
    </row>
    <row r="20" spans="2:12" x14ac:dyDescent="0.2">
      <c r="B20" t="s">
        <v>17</v>
      </c>
      <c r="C20">
        <v>0</v>
      </c>
      <c r="E20">
        <v>1.4768005420284731</v>
      </c>
      <c r="F20">
        <v>0.19524939369560801</v>
      </c>
      <c r="G20">
        <v>5.706720430139316</v>
      </c>
      <c r="H20">
        <v>0.47477206343610223</v>
      </c>
      <c r="I20">
        <v>28.10750865554148</v>
      </c>
      <c r="J20">
        <v>0.91756414876808878</v>
      </c>
      <c r="K20">
        <v>63.693959883076417</v>
      </c>
      <c r="L20">
        <v>1.09726417784454</v>
      </c>
    </row>
    <row r="21" spans="2:12" x14ac:dyDescent="0.2">
      <c r="B21" t="s">
        <v>18</v>
      </c>
      <c r="C21">
        <v>7.856553858637727</v>
      </c>
      <c r="D21">
        <v>0.47153244396361949</v>
      </c>
      <c r="E21">
        <v>11.07526529234408</v>
      </c>
      <c r="F21">
        <v>0.66135443416358686</v>
      </c>
      <c r="G21">
        <v>19.817662445112258</v>
      </c>
      <c r="H21">
        <v>0.71011096468034163</v>
      </c>
      <c r="I21">
        <v>27.809381992957359</v>
      </c>
      <c r="J21">
        <v>0.86262626516577112</v>
      </c>
      <c r="K21">
        <v>33.441136410948573</v>
      </c>
      <c r="L21">
        <v>1.0246247215318838</v>
      </c>
    </row>
    <row r="22" spans="2:12" x14ac:dyDescent="0.2">
      <c r="B22" t="s">
        <v>19</v>
      </c>
      <c r="C22">
        <v>10.47262577029422</v>
      </c>
      <c r="D22">
        <v>0.62283017778864924</v>
      </c>
      <c r="E22">
        <v>8.7083300374863093</v>
      </c>
      <c r="F22">
        <v>0.6586432698849688</v>
      </c>
      <c r="G22">
        <v>11.92844018028306</v>
      </c>
      <c r="H22">
        <v>0.57219123233658953</v>
      </c>
      <c r="I22">
        <v>24.541734032713439</v>
      </c>
      <c r="J22">
        <v>0.83738052987576483</v>
      </c>
      <c r="K22">
        <v>44.348869979222982</v>
      </c>
      <c r="L22">
        <v>1.2496923846270831</v>
      </c>
    </row>
    <row r="23" spans="2:12" x14ac:dyDescent="0.2">
      <c r="B23" t="s">
        <v>20</v>
      </c>
      <c r="C23">
        <v>11.28301268737637</v>
      </c>
      <c r="D23">
        <v>0.54624590518533134</v>
      </c>
      <c r="E23">
        <v>10.904308895493189</v>
      </c>
      <c r="F23">
        <v>0.5717291711080067</v>
      </c>
      <c r="G23">
        <v>14.84972226899623</v>
      </c>
      <c r="H23">
        <v>0.68230639391443992</v>
      </c>
      <c r="I23">
        <v>27.093247135441299</v>
      </c>
      <c r="J23">
        <v>0.76134753788677079</v>
      </c>
      <c r="K23">
        <v>35.869709012692923</v>
      </c>
      <c r="L23">
        <v>1.1289921474954545</v>
      </c>
    </row>
    <row r="24" spans="2:12" x14ac:dyDescent="0.2">
      <c r="B24" t="s">
        <v>21</v>
      </c>
      <c r="C24">
        <v>18.36476139100046</v>
      </c>
      <c r="D24">
        <v>0.87879333951992245</v>
      </c>
      <c r="E24">
        <v>17.4404982225422</v>
      </c>
      <c r="F24">
        <v>0.67686195070651844</v>
      </c>
      <c r="G24">
        <v>18.087542250657592</v>
      </c>
      <c r="H24">
        <v>0.57411308472941391</v>
      </c>
      <c r="I24">
        <v>22.74302867673471</v>
      </c>
      <c r="J24">
        <v>0.88770603644542934</v>
      </c>
      <c r="K24">
        <v>23.364169459065032</v>
      </c>
      <c r="L24">
        <v>0.80727808004839263</v>
      </c>
    </row>
    <row r="25" spans="2:12" x14ac:dyDescent="0.2">
      <c r="B25" t="s">
        <v>22</v>
      </c>
      <c r="C25">
        <v>31.74132493563901</v>
      </c>
      <c r="D25">
        <v>0.92104699122551925</v>
      </c>
      <c r="E25">
        <v>11.140158578617321</v>
      </c>
      <c r="F25">
        <v>0.57384975747451639</v>
      </c>
      <c r="G25">
        <v>13.17978893441153</v>
      </c>
      <c r="H25">
        <v>0.60694852067880678</v>
      </c>
      <c r="I25">
        <v>15.494672248511449</v>
      </c>
      <c r="J25">
        <v>0.68199238711941101</v>
      </c>
      <c r="K25">
        <v>28.444055302820679</v>
      </c>
      <c r="L25">
        <v>1.0369858079030141</v>
      </c>
    </row>
    <row r="26" spans="2:12" x14ac:dyDescent="0.2">
      <c r="B26" t="s">
        <v>23</v>
      </c>
      <c r="C26">
        <v>1.413871266602611</v>
      </c>
      <c r="D26">
        <v>0.20403188647958337</v>
      </c>
      <c r="E26">
        <v>2.162334746285568</v>
      </c>
      <c r="F26">
        <v>0.29689532014264935</v>
      </c>
      <c r="G26">
        <v>5.5690213538289086</v>
      </c>
      <c r="H26">
        <v>0.41033935209470696</v>
      </c>
      <c r="I26">
        <v>18.894167195912331</v>
      </c>
      <c r="J26">
        <v>0.86296093351044123</v>
      </c>
      <c r="K26">
        <v>71.960605437370589</v>
      </c>
      <c r="L26">
        <v>1.1028368345508193</v>
      </c>
    </row>
    <row r="27" spans="2:12" x14ac:dyDescent="0.2">
      <c r="B27" t="s">
        <v>24</v>
      </c>
      <c r="C27">
        <v>5.3729526804753913</v>
      </c>
      <c r="D27">
        <v>0.44173749210929242</v>
      </c>
      <c r="E27">
        <v>7.1967845795991066</v>
      </c>
      <c r="F27">
        <v>0.52514611592755533</v>
      </c>
      <c r="G27">
        <v>10.70672524072034</v>
      </c>
      <c r="H27">
        <v>0.72080668265385572</v>
      </c>
      <c r="I27">
        <v>23.903236520362341</v>
      </c>
      <c r="J27">
        <v>0.86525142197969762</v>
      </c>
      <c r="K27">
        <v>52.820300978842823</v>
      </c>
      <c r="L27">
        <v>1.3754777941242979</v>
      </c>
    </row>
    <row r="28" spans="2:12" x14ac:dyDescent="0.2">
      <c r="B28" t="s">
        <v>25</v>
      </c>
      <c r="C28">
        <v>8.5610811180655269</v>
      </c>
      <c r="D28">
        <v>0.88380197695283502</v>
      </c>
      <c r="E28">
        <v>11.485706996574891</v>
      </c>
      <c r="F28">
        <v>0.792823735959579</v>
      </c>
      <c r="G28">
        <v>16.797891672597711</v>
      </c>
      <c r="H28">
        <v>0.84459850552338545</v>
      </c>
      <c r="I28">
        <v>43.545966033416668</v>
      </c>
      <c r="J28">
        <v>1.370749189352352</v>
      </c>
      <c r="K28">
        <v>19.60935417934521</v>
      </c>
      <c r="L28">
        <v>1.0842949128637944</v>
      </c>
    </row>
    <row r="29" spans="2:12" x14ac:dyDescent="0.2">
      <c r="B29" t="s">
        <v>26</v>
      </c>
      <c r="C29">
        <v>11.76217761072431</v>
      </c>
      <c r="D29">
        <v>0.69765386563518605</v>
      </c>
      <c r="E29">
        <v>11.421163965688031</v>
      </c>
      <c r="F29">
        <v>0.65654955345173538</v>
      </c>
      <c r="G29">
        <v>15.079863338786369</v>
      </c>
      <c r="H29">
        <v>0.61247800389279339</v>
      </c>
      <c r="I29">
        <v>23.782840872370951</v>
      </c>
      <c r="J29">
        <v>0.79067275833675044</v>
      </c>
      <c r="K29">
        <v>37.95395421243034</v>
      </c>
      <c r="L29">
        <v>1.114835576039541</v>
      </c>
    </row>
    <row r="30" spans="2:12" x14ac:dyDescent="0.2">
      <c r="B30" t="s">
        <v>27</v>
      </c>
      <c r="C30">
        <v>53.027882720704383</v>
      </c>
      <c r="D30">
        <v>0.9946347905683155</v>
      </c>
      <c r="E30">
        <v>15.00288495969737</v>
      </c>
      <c r="F30">
        <v>0.81865559168757729</v>
      </c>
      <c r="G30">
        <v>14.140096899620771</v>
      </c>
      <c r="H30">
        <v>0.71696001124783937</v>
      </c>
      <c r="I30">
        <v>9.5858354623608797</v>
      </c>
      <c r="J30">
        <v>0.62632947246838</v>
      </c>
      <c r="K30">
        <v>8.2432999576165926</v>
      </c>
      <c r="L30">
        <v>0.56431617498227016</v>
      </c>
    </row>
    <row r="31" spans="2:12" x14ac:dyDescent="0.2">
      <c r="B31" t="s">
        <v>28</v>
      </c>
      <c r="C31">
        <v>16.350817331089541</v>
      </c>
      <c r="D31">
        <v>1.2128311046549145</v>
      </c>
      <c r="E31">
        <v>6.8235408449885151</v>
      </c>
      <c r="F31">
        <v>0.53011763265395162</v>
      </c>
      <c r="G31">
        <v>9.1734782800509151</v>
      </c>
      <c r="H31">
        <v>0.61410793578423628</v>
      </c>
      <c r="I31">
        <v>13.782369379820731</v>
      </c>
      <c r="J31">
        <v>0.70569942064500046</v>
      </c>
      <c r="K31">
        <v>53.869794164050298</v>
      </c>
      <c r="L31">
        <v>1.3291928583032218</v>
      </c>
    </row>
    <row r="32" spans="2:12" x14ac:dyDescent="0.2">
      <c r="B32" t="s">
        <v>29</v>
      </c>
      <c r="C32">
        <v>19.54151862891738</v>
      </c>
      <c r="D32">
        <v>0.62577744206777564</v>
      </c>
      <c r="E32">
        <v>11.600082521956979</v>
      </c>
      <c r="F32">
        <v>0.35473825501200207</v>
      </c>
      <c r="G32">
        <v>14.12450081358589</v>
      </c>
      <c r="H32">
        <v>0.39613950833574785</v>
      </c>
      <c r="I32">
        <v>17.91250984445233</v>
      </c>
      <c r="J32">
        <v>0.41636369375543975</v>
      </c>
      <c r="K32">
        <v>36.821388191087429</v>
      </c>
      <c r="L32">
        <v>0.82933102327653907</v>
      </c>
    </row>
    <row r="33" spans="2:12" x14ac:dyDescent="0.2">
      <c r="B33" t="s">
        <v>30</v>
      </c>
      <c r="C33">
        <v>9.2232639438068222</v>
      </c>
      <c r="D33">
        <v>0.47496447666626923</v>
      </c>
      <c r="E33">
        <v>7.4598542691302674</v>
      </c>
      <c r="F33">
        <v>0.53224319050440061</v>
      </c>
      <c r="G33">
        <v>6.5508343751562954</v>
      </c>
      <c r="H33">
        <v>0.40786623119683668</v>
      </c>
      <c r="I33">
        <v>16.480982977035652</v>
      </c>
      <c r="J33">
        <v>0.6611065013772206</v>
      </c>
      <c r="K33">
        <v>60.285064434870982</v>
      </c>
      <c r="L33">
        <v>1.1025037970840907</v>
      </c>
    </row>
    <row r="34" spans="2:12" x14ac:dyDescent="0.2">
      <c r="B34" t="s">
        <v>31</v>
      </c>
      <c r="C34">
        <v>1.5999667422249479</v>
      </c>
      <c r="D34">
        <v>0.2042731288936703</v>
      </c>
      <c r="E34">
        <v>1.5223454880507019</v>
      </c>
      <c r="F34">
        <v>0.24362527350521121</v>
      </c>
      <c r="G34">
        <v>3.7984985075842612</v>
      </c>
      <c r="H34">
        <v>0.37544485246670295</v>
      </c>
      <c r="I34">
        <v>24.02760846470974</v>
      </c>
      <c r="J34">
        <v>0.91984010490123624</v>
      </c>
      <c r="K34">
        <v>69.051580797430361</v>
      </c>
      <c r="L34">
        <v>1.2155066487759849</v>
      </c>
    </row>
    <row r="35" spans="2:12" x14ac:dyDescent="0.2">
      <c r="B35" t="s">
        <v>32</v>
      </c>
      <c r="C35">
        <v>6.92127033497444</v>
      </c>
      <c r="D35">
        <v>0.57245634267820411</v>
      </c>
      <c r="E35">
        <v>8.4107009303157572</v>
      </c>
      <c r="F35">
        <v>0.57067858260290927</v>
      </c>
      <c r="G35">
        <v>11.503737647089361</v>
      </c>
      <c r="H35">
        <v>0.66288054952428499</v>
      </c>
      <c r="I35">
        <v>25.390416083822299</v>
      </c>
      <c r="J35">
        <v>0.974087895972925</v>
      </c>
      <c r="K35">
        <v>47.773875003798132</v>
      </c>
      <c r="L35">
        <v>1.5868441383288487</v>
      </c>
    </row>
    <row r="36" spans="2:12" x14ac:dyDescent="0.2">
      <c r="B36" t="s">
        <v>33</v>
      </c>
      <c r="C36">
        <v>0.92826312699784952</v>
      </c>
      <c r="D36">
        <v>0.18307651218887971</v>
      </c>
      <c r="E36">
        <v>2.6734253545791269</v>
      </c>
      <c r="F36">
        <v>0.36998486105663853</v>
      </c>
      <c r="G36">
        <v>6.4859183065255523</v>
      </c>
      <c r="H36">
        <v>0.54885123653617218</v>
      </c>
      <c r="I36">
        <v>20.927304300777671</v>
      </c>
      <c r="J36">
        <v>0.8066972697322794</v>
      </c>
      <c r="K36">
        <v>68.985088911119803</v>
      </c>
      <c r="L36">
        <v>1.3470938222669309</v>
      </c>
    </row>
    <row r="37" spans="2:12" x14ac:dyDescent="0.2">
      <c r="B37" t="s">
        <v>34</v>
      </c>
      <c r="C37">
        <v>16.246125034582061</v>
      </c>
      <c r="D37">
        <v>2.4940331790072885</v>
      </c>
      <c r="E37">
        <v>0</v>
      </c>
      <c r="G37">
        <v>0</v>
      </c>
      <c r="I37">
        <v>0</v>
      </c>
      <c r="K37">
        <v>50.708642798534903</v>
      </c>
      <c r="L37">
        <v>3.5648716327328347</v>
      </c>
    </row>
    <row r="38" spans="2:12" x14ac:dyDescent="0.2">
      <c r="B38" t="s">
        <v>35</v>
      </c>
      <c r="C38">
        <v>15.09496227991588</v>
      </c>
      <c r="D38">
        <v>0.93444712526981633</v>
      </c>
      <c r="E38">
        <v>13.41153518338753</v>
      </c>
      <c r="F38">
        <v>0.70551189360299327</v>
      </c>
      <c r="G38">
        <v>15.52846857430176</v>
      </c>
      <c r="H38">
        <v>0.67167177588392635</v>
      </c>
      <c r="I38">
        <v>20.88013537375129</v>
      </c>
      <c r="J38">
        <v>0.69824549404478042</v>
      </c>
      <c r="K38">
        <v>35.084898588643533</v>
      </c>
      <c r="L38">
        <v>1.3387946092981244</v>
      </c>
    </row>
    <row r="39" spans="2:12" x14ac:dyDescent="0.2">
      <c r="B39" t="s">
        <v>36</v>
      </c>
      <c r="C39">
        <v>27.803413744181022</v>
      </c>
      <c r="D39">
        <v>0.7325239979977215</v>
      </c>
      <c r="E39">
        <v>13.93533067932035</v>
      </c>
      <c r="F39">
        <v>0.60392272183207629</v>
      </c>
      <c r="G39">
        <v>15.98133372654817</v>
      </c>
      <c r="H39">
        <v>0.6128534298758328</v>
      </c>
      <c r="I39">
        <v>14.580241486970669</v>
      </c>
      <c r="J39">
        <v>0.57201374552464168</v>
      </c>
      <c r="K39">
        <v>27.69968036297978</v>
      </c>
      <c r="L39">
        <v>0.69803843391486142</v>
      </c>
    </row>
    <row r="40" spans="2:12" x14ac:dyDescent="0.2">
      <c r="B40" t="s">
        <v>37</v>
      </c>
      <c r="C40">
        <v>3.2750938413120809</v>
      </c>
      <c r="D40">
        <v>0.41085992138086297</v>
      </c>
      <c r="E40">
        <v>4.221370954643314</v>
      </c>
      <c r="F40">
        <v>0.51167824629644765</v>
      </c>
      <c r="G40">
        <v>11.978812902816919</v>
      </c>
      <c r="H40">
        <v>0.83477098264231753</v>
      </c>
      <c r="I40">
        <v>31.464308686608831</v>
      </c>
      <c r="J40">
        <v>1.2580005130155587</v>
      </c>
      <c r="K40">
        <v>49.060413614618859</v>
      </c>
      <c r="L40">
        <v>1.4892189407978358</v>
      </c>
    </row>
    <row r="41" spans="2:12" x14ac:dyDescent="0.2">
      <c r="B41" t="s">
        <v>38</v>
      </c>
      <c r="C41">
        <v>1.2640694874876111</v>
      </c>
      <c r="D41">
        <v>0.17661820055598812</v>
      </c>
      <c r="E41">
        <v>2.0628366082954011</v>
      </c>
      <c r="F41">
        <v>0.1924314451364191</v>
      </c>
      <c r="G41">
        <v>6.7159910043494264</v>
      </c>
      <c r="H41">
        <v>0.44830680964458824</v>
      </c>
      <c r="I41">
        <v>17.614800961724079</v>
      </c>
      <c r="J41">
        <v>0.6361855956670045</v>
      </c>
      <c r="K41">
        <v>72.342301938143478</v>
      </c>
      <c r="L41">
        <v>0.77015632604124729</v>
      </c>
    </row>
    <row r="42" spans="2:12" x14ac:dyDescent="0.2">
      <c r="B42" t="s">
        <v>39</v>
      </c>
      <c r="C42">
        <v>8.9966721214002252</v>
      </c>
      <c r="D42">
        <v>0.33113798545141682</v>
      </c>
      <c r="E42">
        <v>14.11632455570817</v>
      </c>
      <c r="F42">
        <v>0.33651632562244094</v>
      </c>
      <c r="G42">
        <v>18.562956525251838</v>
      </c>
      <c r="H42">
        <v>0.35941600106258698</v>
      </c>
      <c r="I42">
        <v>28.275471637275739</v>
      </c>
      <c r="J42">
        <v>0.43208547641786482</v>
      </c>
      <c r="K42">
        <v>30.04857516036401</v>
      </c>
      <c r="L42">
        <v>0.52815267029045976</v>
      </c>
    </row>
    <row r="43" spans="2:12" x14ac:dyDescent="0.2">
      <c r="B43" t="s">
        <v>40</v>
      </c>
      <c r="C43">
        <v>3.8661664418338022</v>
      </c>
      <c r="D43">
        <v>0.35127195267299388</v>
      </c>
      <c r="E43">
        <v>5.9592293469295523</v>
      </c>
      <c r="F43">
        <v>0.42384328088676315</v>
      </c>
      <c r="G43">
        <v>8.2315824188477187</v>
      </c>
      <c r="H43">
        <v>0.58231046056790736</v>
      </c>
      <c r="I43">
        <v>22.416546513695579</v>
      </c>
      <c r="J43">
        <v>0.84766271880162614</v>
      </c>
      <c r="K43">
        <v>59.526475278693347</v>
      </c>
      <c r="L43">
        <v>0.96154372835079771</v>
      </c>
    </row>
    <row r="44" spans="2:12" x14ac:dyDescent="0.2">
      <c r="B44" t="s">
        <v>41</v>
      </c>
      <c r="C44">
        <v>9.0868045064287699</v>
      </c>
      <c r="D44">
        <v>0.56532471698807008</v>
      </c>
      <c r="E44">
        <v>11.036896721698371</v>
      </c>
      <c r="F44">
        <v>0.73794266816933607</v>
      </c>
      <c r="G44">
        <v>14.063607338840759</v>
      </c>
      <c r="H44">
        <v>0.66341779594143957</v>
      </c>
      <c r="I44">
        <v>30.086323629878681</v>
      </c>
      <c r="J44">
        <v>1.0578825641960232</v>
      </c>
      <c r="K44">
        <v>35.726367803153423</v>
      </c>
      <c r="L44">
        <v>1.3689204692681438</v>
      </c>
    </row>
    <row r="45" spans="2:12" x14ac:dyDescent="0.2">
      <c r="B45" t="s">
        <v>42</v>
      </c>
      <c r="C45">
        <v>10.20204557527156</v>
      </c>
      <c r="D45">
        <v>0.94736621607139804</v>
      </c>
      <c r="E45">
        <v>5.3808845762731554</v>
      </c>
      <c r="F45">
        <v>0.68644431961952623</v>
      </c>
      <c r="G45">
        <v>12.29790304591946</v>
      </c>
      <c r="H45">
        <v>0.69547124459093246</v>
      </c>
      <c r="I45">
        <v>29.635174226977838</v>
      </c>
      <c r="J45">
        <v>1.1473734557277311</v>
      </c>
      <c r="K45">
        <v>42.483992575557991</v>
      </c>
      <c r="L45">
        <v>1.5528440387701614</v>
      </c>
    </row>
    <row r="46" spans="2:12" x14ac:dyDescent="0.2">
      <c r="B46" t="s">
        <v>43</v>
      </c>
      <c r="C46">
        <v>0</v>
      </c>
      <c r="E46">
        <v>0</v>
      </c>
      <c r="G46">
        <v>0</v>
      </c>
      <c r="I46">
        <v>0</v>
      </c>
      <c r="K46">
        <v>0</v>
      </c>
    </row>
    <row r="47" spans="2:12" x14ac:dyDescent="0.2">
      <c r="B47" t="s">
        <v>44</v>
      </c>
      <c r="C47">
        <v>12.99477828102647</v>
      </c>
      <c r="D47">
        <v>0.92765785040340187</v>
      </c>
      <c r="E47">
        <v>9.5493193949586974</v>
      </c>
      <c r="F47">
        <v>0.56709026618088232</v>
      </c>
      <c r="G47">
        <v>14.41884562424001</v>
      </c>
      <c r="H47">
        <v>0.66279685923845733</v>
      </c>
      <c r="I47">
        <v>26.386860080835699</v>
      </c>
      <c r="J47">
        <v>0.79709583017470109</v>
      </c>
      <c r="K47">
        <v>36.650196618939113</v>
      </c>
      <c r="L47">
        <v>1.2002065056331075</v>
      </c>
    </row>
    <row r="48" spans="2:12" x14ac:dyDescent="0.2">
      <c r="B48" t="s">
        <v>45</v>
      </c>
      <c r="C48">
        <v>7.1258133613789116</v>
      </c>
      <c r="D48">
        <v>0.5730361549795171</v>
      </c>
      <c r="E48">
        <v>13.78796450245842</v>
      </c>
      <c r="F48">
        <v>0.74608469250489262</v>
      </c>
      <c r="G48">
        <v>16.035565572157061</v>
      </c>
      <c r="H48">
        <v>0.73097030112880601</v>
      </c>
      <c r="I48">
        <v>27.613875901760181</v>
      </c>
      <c r="J48">
        <v>0.87267808239574807</v>
      </c>
      <c r="K48">
        <v>35.436780662245411</v>
      </c>
      <c r="L48">
        <v>1.2196871502827988</v>
      </c>
    </row>
    <row r="49" spans="2:12" x14ac:dyDescent="0.2">
      <c r="B49" t="s">
        <v>46</v>
      </c>
      <c r="C49">
        <v>19.95026073303821</v>
      </c>
      <c r="D49">
        <v>0.96701791704059736</v>
      </c>
      <c r="E49">
        <v>20.184042485713981</v>
      </c>
      <c r="F49">
        <v>0.78939086168740513</v>
      </c>
      <c r="G49">
        <v>23.171518513064719</v>
      </c>
      <c r="H49">
        <v>0.77942882374156985</v>
      </c>
      <c r="I49">
        <v>20.911082615501591</v>
      </c>
      <c r="J49">
        <v>0.85355812044256862</v>
      </c>
      <c r="K49">
        <v>15.78309565268151</v>
      </c>
      <c r="L49">
        <v>0.94910192266951288</v>
      </c>
    </row>
    <row r="50" spans="2:12" x14ac:dyDescent="0.2">
      <c r="B50" t="s">
        <v>47</v>
      </c>
      <c r="C50">
        <v>16.788708025612589</v>
      </c>
      <c r="D50">
        <v>0.89792097169581142</v>
      </c>
      <c r="E50">
        <v>14.39031487749128</v>
      </c>
      <c r="F50">
        <v>0.70280469339038321</v>
      </c>
      <c r="G50">
        <v>20.061424306686039</v>
      </c>
      <c r="H50">
        <v>0.74854891359449571</v>
      </c>
      <c r="I50">
        <v>24.273533597547988</v>
      </c>
      <c r="J50">
        <v>0.77296919218604665</v>
      </c>
      <c r="K50">
        <v>24.486019192662109</v>
      </c>
      <c r="L50">
        <v>1.060799537971812</v>
      </c>
    </row>
    <row r="51" spans="2:12" x14ac:dyDescent="0.2">
      <c r="B51" t="s">
        <v>48</v>
      </c>
      <c r="C51">
        <v>15.3191237739344</v>
      </c>
      <c r="D51">
        <v>0.44491305022907512</v>
      </c>
      <c r="E51">
        <v>13.0247443854851</v>
      </c>
      <c r="F51">
        <v>0.41922305804228754</v>
      </c>
      <c r="G51">
        <v>13.448440419368531</v>
      </c>
      <c r="H51">
        <v>0.47516070635930208</v>
      </c>
      <c r="I51">
        <v>13.890970795339999</v>
      </c>
      <c r="J51">
        <v>0.39805052816835473</v>
      </c>
      <c r="K51">
        <v>44.316720625871973</v>
      </c>
      <c r="L51">
        <v>0.59766628837270053</v>
      </c>
    </row>
    <row r="52" spans="2:12" x14ac:dyDescent="0.2">
      <c r="B52" t="s">
        <v>49</v>
      </c>
      <c r="C52">
        <v>50.145364514867822</v>
      </c>
      <c r="D52">
        <v>1.1444705181517927</v>
      </c>
      <c r="E52">
        <v>16.8826127391761</v>
      </c>
      <c r="F52">
        <v>0.63506808463007636</v>
      </c>
      <c r="G52">
        <v>17.511851386518931</v>
      </c>
      <c r="H52">
        <v>0.71608985675978931</v>
      </c>
      <c r="I52">
        <v>6.9774115657649487</v>
      </c>
      <c r="J52">
        <v>0.49632868465938851</v>
      </c>
      <c r="K52">
        <v>8.4827597936721908</v>
      </c>
      <c r="L52">
        <v>0.66245225663176566</v>
      </c>
    </row>
    <row r="53" spans="2:12" x14ac:dyDescent="0.2">
      <c r="B53" t="s">
        <v>50</v>
      </c>
      <c r="C53">
        <v>0</v>
      </c>
      <c r="E53">
        <v>0</v>
      </c>
      <c r="G53">
        <v>4.4174419959798241</v>
      </c>
      <c r="H53">
        <v>0.61740379976683357</v>
      </c>
      <c r="I53">
        <v>21.782010362893729</v>
      </c>
      <c r="J53">
        <v>1.6506462125983241</v>
      </c>
      <c r="K53">
        <v>70.145464031068101</v>
      </c>
      <c r="L53">
        <v>1.9250650282725144</v>
      </c>
    </row>
    <row r="54" spans="2:12" x14ac:dyDescent="0.2">
      <c r="B54" t="s">
        <v>51</v>
      </c>
      <c r="C54">
        <v>5.2697222058085371</v>
      </c>
      <c r="D54">
        <v>0.55406319444057206</v>
      </c>
      <c r="E54">
        <v>9.221363033791615</v>
      </c>
      <c r="F54">
        <v>0.69487208644940113</v>
      </c>
      <c r="G54">
        <v>8.597969742836348</v>
      </c>
      <c r="H54">
        <v>0.61771790182993391</v>
      </c>
      <c r="I54">
        <v>24.254228160584301</v>
      </c>
      <c r="J54">
        <v>0.92981638514389708</v>
      </c>
      <c r="K54">
        <v>52.656716856979202</v>
      </c>
      <c r="L54">
        <v>1.5089868505064012</v>
      </c>
    </row>
    <row r="55" spans="2:12" x14ac:dyDescent="0.2">
      <c r="B55" t="s">
        <v>52</v>
      </c>
      <c r="C55">
        <v>1.4949600111568919</v>
      </c>
      <c r="D55">
        <v>0.22636065540371833</v>
      </c>
      <c r="E55">
        <v>2.1991643549109829</v>
      </c>
      <c r="F55">
        <v>0.29232423301222743</v>
      </c>
      <c r="G55">
        <v>5.0727107996899434</v>
      </c>
      <c r="H55">
        <v>0.31905649108235629</v>
      </c>
      <c r="I55">
        <v>20.441733208398489</v>
      </c>
      <c r="J55">
        <v>0.70595570849296096</v>
      </c>
      <c r="K55">
        <v>70.7914316258437</v>
      </c>
      <c r="L55">
        <v>0.88160206825419918</v>
      </c>
    </row>
    <row r="56" spans="2:12" x14ac:dyDescent="0.2">
      <c r="B56" t="s">
        <v>53</v>
      </c>
      <c r="C56">
        <v>2.3927089093302731</v>
      </c>
      <c r="D56">
        <v>0.30545728872490313</v>
      </c>
      <c r="E56">
        <v>3.1848855285738842</v>
      </c>
      <c r="F56">
        <v>0.30142274033927385</v>
      </c>
      <c r="G56">
        <v>8.0697949166276484</v>
      </c>
      <c r="H56">
        <v>0.46465617868439135</v>
      </c>
      <c r="I56">
        <v>23.737018118852198</v>
      </c>
      <c r="J56">
        <v>0.68029223833242136</v>
      </c>
      <c r="K56">
        <v>62.615592526616012</v>
      </c>
      <c r="L56">
        <v>0.7436417815695906</v>
      </c>
    </row>
    <row r="57" spans="2:12" x14ac:dyDescent="0.2">
      <c r="B57" t="s">
        <v>54</v>
      </c>
      <c r="C57">
        <v>1.5982947421527689</v>
      </c>
      <c r="D57">
        <v>0.25978087239139996</v>
      </c>
      <c r="E57">
        <v>3.2696632158858741</v>
      </c>
      <c r="F57">
        <v>0.31964760683962878</v>
      </c>
      <c r="G57">
        <v>8.897066051780147</v>
      </c>
      <c r="H57">
        <v>0.65733436280770252</v>
      </c>
      <c r="I57">
        <v>22.068969898853439</v>
      </c>
      <c r="J57">
        <v>0.83903619259590101</v>
      </c>
      <c r="K57">
        <v>64.166006091327773</v>
      </c>
      <c r="L57">
        <v>1.1272145854589353</v>
      </c>
    </row>
    <row r="58" spans="2:12" x14ac:dyDescent="0.2">
      <c r="B58" t="s">
        <v>55</v>
      </c>
      <c r="C58">
        <v>4.4832057621113934</v>
      </c>
      <c r="D58">
        <v>0.56820130074099295</v>
      </c>
      <c r="E58">
        <v>3.6821648394190771</v>
      </c>
      <c r="F58">
        <v>0.48810689778654204</v>
      </c>
      <c r="G58">
        <v>8.6198449251077385</v>
      </c>
      <c r="H58">
        <v>0.67144782883278997</v>
      </c>
      <c r="I58">
        <v>26.238785578725871</v>
      </c>
      <c r="J58">
        <v>0.86219457043944847</v>
      </c>
      <c r="K58">
        <v>56.975998894635893</v>
      </c>
      <c r="L58">
        <v>1.2498835407578968</v>
      </c>
    </row>
    <row r="59" spans="2:12" x14ac:dyDescent="0.2">
      <c r="B59" t="s">
        <v>56</v>
      </c>
      <c r="C59">
        <v>2.1548718581547068</v>
      </c>
      <c r="D59">
        <v>0.256680207773194</v>
      </c>
      <c r="E59">
        <v>2.7863785707809972</v>
      </c>
      <c r="F59">
        <v>0.27046148026996925</v>
      </c>
      <c r="G59">
        <v>7.4003789466203491</v>
      </c>
      <c r="H59">
        <v>0.52057668158068182</v>
      </c>
      <c r="I59">
        <v>23.47080580617736</v>
      </c>
      <c r="J59">
        <v>0.86748396622622292</v>
      </c>
      <c r="K59">
        <v>64.187564818266594</v>
      </c>
      <c r="L59">
        <v>1.0677626778391809</v>
      </c>
    </row>
    <row r="60" spans="2:12" x14ac:dyDescent="0.2">
      <c r="B60" t="s">
        <v>57</v>
      </c>
      <c r="C60">
        <v>38.998004588499697</v>
      </c>
      <c r="D60">
        <v>1.3440420968666642</v>
      </c>
      <c r="E60">
        <v>25.47015163087945</v>
      </c>
      <c r="F60">
        <v>0.78024394174636302</v>
      </c>
      <c r="G60">
        <v>17.530746146616799</v>
      </c>
      <c r="H60">
        <v>0.8110518299679349</v>
      </c>
      <c r="I60">
        <v>9.442672635931137</v>
      </c>
      <c r="J60">
        <v>0.63734849203928234</v>
      </c>
      <c r="K60">
        <v>8.5584249980729012</v>
      </c>
      <c r="L60">
        <v>0.78109938088508435</v>
      </c>
    </row>
    <row r="61" spans="2:12" x14ac:dyDescent="0.2">
      <c r="B61" t="s">
        <v>58</v>
      </c>
      <c r="C61">
        <v>21.114900107878409</v>
      </c>
      <c r="D61">
        <v>0.79660271051846154</v>
      </c>
      <c r="E61">
        <v>13.12005668465255</v>
      </c>
      <c r="F61">
        <v>0.56118576812109133</v>
      </c>
      <c r="G61">
        <v>19.336261821785769</v>
      </c>
      <c r="H61">
        <v>0.69770431520773113</v>
      </c>
      <c r="I61">
        <v>22.504385796239038</v>
      </c>
      <c r="J61">
        <v>0.83213947020541734</v>
      </c>
      <c r="K61">
        <v>23.924395589444241</v>
      </c>
      <c r="L61">
        <v>0.92075245896161684</v>
      </c>
    </row>
    <row r="62" spans="2:12" x14ac:dyDescent="0.2">
      <c r="B62" t="s">
        <v>59</v>
      </c>
      <c r="C62">
        <v>3.3895410871144009</v>
      </c>
      <c r="D62">
        <v>0.39537681514182255</v>
      </c>
      <c r="E62">
        <v>9.3396472002577315</v>
      </c>
      <c r="F62">
        <v>0.62879898413128166</v>
      </c>
      <c r="G62">
        <v>10.38495431714858</v>
      </c>
      <c r="H62">
        <v>0.56486420565322149</v>
      </c>
      <c r="I62">
        <v>41.941221529593378</v>
      </c>
      <c r="J62">
        <v>0.91676650823464745</v>
      </c>
      <c r="K62">
        <v>34.944635865885893</v>
      </c>
      <c r="L62">
        <v>1.009732203344385</v>
      </c>
    </row>
    <row r="63" spans="2:12" x14ac:dyDescent="0.2">
      <c r="B63" t="s">
        <v>60</v>
      </c>
      <c r="C63">
        <v>47.574553424898077</v>
      </c>
      <c r="D63">
        <v>1.0918491271672315</v>
      </c>
      <c r="E63">
        <v>16.837443226058021</v>
      </c>
      <c r="F63">
        <v>0.76915049313944817</v>
      </c>
      <c r="G63">
        <v>12.698702044324969</v>
      </c>
      <c r="H63">
        <v>0.6967672455809224</v>
      </c>
      <c r="I63">
        <v>10.601956953258121</v>
      </c>
      <c r="J63">
        <v>0.63282827806876951</v>
      </c>
      <c r="K63">
        <v>12.287344351460799</v>
      </c>
      <c r="L63">
        <v>0.74479288634566265</v>
      </c>
    </row>
    <row r="64" spans="2:12" x14ac:dyDescent="0.2">
      <c r="B64" t="s">
        <v>61</v>
      </c>
      <c r="C64">
        <v>6.3947039276334676</v>
      </c>
      <c r="D64">
        <v>0.45218708224924253</v>
      </c>
      <c r="E64">
        <v>10.464829722161189</v>
      </c>
      <c r="F64">
        <v>0.58460766436266731</v>
      </c>
      <c r="G64">
        <v>17.727216732998119</v>
      </c>
      <c r="H64">
        <v>0.60200357318868458</v>
      </c>
      <c r="I64">
        <v>39.054772667151113</v>
      </c>
      <c r="J64">
        <v>0.87504034574891476</v>
      </c>
      <c r="K64">
        <v>26.358476950056101</v>
      </c>
      <c r="L64">
        <v>0.85354074844297534</v>
      </c>
    </row>
    <row r="65" spans="2:12" x14ac:dyDescent="0.2">
      <c r="B65" t="s">
        <v>62</v>
      </c>
      <c r="C65">
        <v>18.704360219381108</v>
      </c>
      <c r="D65">
        <v>0.87729795591031712</v>
      </c>
      <c r="E65">
        <v>12.557158311958201</v>
      </c>
      <c r="F65">
        <v>0.73713450224160781</v>
      </c>
      <c r="G65">
        <v>17.760803122146701</v>
      </c>
      <c r="H65">
        <v>0.75676943310836375</v>
      </c>
      <c r="I65">
        <v>24.53928266008138</v>
      </c>
      <c r="J65">
        <v>0.85694452594904458</v>
      </c>
      <c r="K65">
        <v>26.4383956864326</v>
      </c>
      <c r="L65">
        <v>1.0668145545082695</v>
      </c>
    </row>
    <row r="66" spans="2:12" x14ac:dyDescent="0.2">
      <c r="B66" t="s">
        <v>63</v>
      </c>
      <c r="C66">
        <v>3.238418208546936</v>
      </c>
      <c r="D66">
        <v>0.41666129310708622</v>
      </c>
      <c r="E66">
        <v>5.1735975492198474</v>
      </c>
      <c r="F66">
        <v>0.4256603258570702</v>
      </c>
      <c r="G66">
        <v>10.44347462972714</v>
      </c>
      <c r="H66">
        <v>0.64405705510487044</v>
      </c>
      <c r="I66">
        <v>24.382210435942149</v>
      </c>
      <c r="J66">
        <v>0.954299682846943</v>
      </c>
      <c r="K66">
        <v>56.762299176563921</v>
      </c>
      <c r="L66">
        <v>1.3875551458689575</v>
      </c>
    </row>
    <row r="67" spans="2:12" x14ac:dyDescent="0.2">
      <c r="B67" t="s">
        <v>64</v>
      </c>
      <c r="C67">
        <v>64.905594724970825</v>
      </c>
      <c r="D67">
        <v>1.0414207746297854</v>
      </c>
      <c r="E67">
        <v>13.48724064930161</v>
      </c>
      <c r="F67">
        <v>0.67491246943774164</v>
      </c>
      <c r="G67">
        <v>11.76435121175944</v>
      </c>
      <c r="H67">
        <v>0.61857774103292129</v>
      </c>
      <c r="I67">
        <v>5.6821637296623164</v>
      </c>
      <c r="J67">
        <v>0.44258189325853653</v>
      </c>
      <c r="K67">
        <v>4.1606496843058203</v>
      </c>
      <c r="L67">
        <v>0.42400320840675304</v>
      </c>
    </row>
  </sheetData>
  <phoneticPr fontId="0" type="noConversion"/>
  <pageMargins left="0.75" right="0.75" top="1" bottom="1" header="0.5" footer="0.5"/>
  <headerFooter alignWithMargins="0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7"/>
  <sheetViews>
    <sheetView workbookViewId="0"/>
  </sheetViews>
  <sheetFormatPr defaultRowHeight="12.75" x14ac:dyDescent="0.2"/>
  <sheetData>
    <row r="2" spans="2:12" x14ac:dyDescent="0.2">
      <c r="C2" t="s">
        <v>66</v>
      </c>
      <c r="D2" t="s">
        <v>67</v>
      </c>
      <c r="E2" t="s">
        <v>68</v>
      </c>
      <c r="F2" t="s">
        <v>69</v>
      </c>
      <c r="G2" t="s">
        <v>70</v>
      </c>
      <c r="H2" t="s">
        <v>71</v>
      </c>
      <c r="I2" t="s">
        <v>111</v>
      </c>
      <c r="J2" t="s">
        <v>112</v>
      </c>
      <c r="K2" t="s">
        <v>113</v>
      </c>
      <c r="L2" t="s">
        <v>114</v>
      </c>
    </row>
    <row r="3" spans="2:12" x14ac:dyDescent="0.2">
      <c r="B3" t="s">
        <v>0</v>
      </c>
      <c r="C3">
        <v>3.118858957297673</v>
      </c>
      <c r="D3">
        <v>0.4111838322762677</v>
      </c>
      <c r="E3">
        <v>5.335583933345454</v>
      </c>
      <c r="F3">
        <v>0.60343566711175167</v>
      </c>
      <c r="G3">
        <v>9.1735173850712481</v>
      </c>
      <c r="H3">
        <v>0.72136670751075527</v>
      </c>
      <c r="I3">
        <v>24.057719065057579</v>
      </c>
      <c r="J3">
        <v>1.1199097236723004</v>
      </c>
      <c r="K3">
        <v>58.314320659228059</v>
      </c>
      <c r="L3">
        <v>1.1871758059943829</v>
      </c>
    </row>
    <row r="4" spans="2:12" x14ac:dyDescent="0.2">
      <c r="B4" t="s">
        <v>1</v>
      </c>
      <c r="C4">
        <v>29.85118883118577</v>
      </c>
      <c r="D4">
        <v>0.73360383880673863</v>
      </c>
      <c r="E4">
        <v>12.469001739780751</v>
      </c>
      <c r="F4">
        <v>0.4449999675343006</v>
      </c>
      <c r="G4">
        <v>14.05747545469977</v>
      </c>
      <c r="H4">
        <v>0.4880532803781738</v>
      </c>
      <c r="I4">
        <v>16.541894917423321</v>
      </c>
      <c r="J4">
        <v>0.57217012911818665</v>
      </c>
      <c r="K4">
        <v>27.0804390569104</v>
      </c>
      <c r="L4">
        <v>0.75898629139897977</v>
      </c>
    </row>
    <row r="5" spans="2:12" x14ac:dyDescent="0.2">
      <c r="B5" t="s">
        <v>2</v>
      </c>
      <c r="C5">
        <v>38.614128564272789</v>
      </c>
      <c r="D5">
        <v>1.6555930795596518</v>
      </c>
      <c r="E5">
        <v>16.084875448338661</v>
      </c>
      <c r="F5">
        <v>0.87484621427281772</v>
      </c>
      <c r="G5">
        <v>12.836075688505669</v>
      </c>
      <c r="H5">
        <v>0.90601858696010229</v>
      </c>
      <c r="I5">
        <v>13.507758958613319</v>
      </c>
      <c r="J5">
        <v>0.73998000619688065</v>
      </c>
      <c r="K5">
        <v>18.957161340269561</v>
      </c>
      <c r="L5">
        <v>1.6382758600002605</v>
      </c>
    </row>
    <row r="6" spans="2:12" x14ac:dyDescent="0.2">
      <c r="B6" t="s">
        <v>3</v>
      </c>
      <c r="C6">
        <v>31.073986023800192</v>
      </c>
      <c r="D6">
        <v>0.72774692835675581</v>
      </c>
      <c r="E6">
        <v>20.126578586156452</v>
      </c>
      <c r="F6">
        <v>0.49823631939447699</v>
      </c>
      <c r="G6">
        <v>20.121557378418519</v>
      </c>
      <c r="H6">
        <v>0.51560786153465599</v>
      </c>
      <c r="I6">
        <v>15.74961901311115</v>
      </c>
      <c r="J6">
        <v>0.45604503483427394</v>
      </c>
      <c r="K6">
        <v>12.92825899851371</v>
      </c>
      <c r="L6">
        <v>0.51902590409156613</v>
      </c>
    </row>
    <row r="7" spans="2:12" x14ac:dyDescent="0.2">
      <c r="B7" t="s">
        <v>4</v>
      </c>
      <c r="C7">
        <v>28.502365390401689</v>
      </c>
      <c r="D7">
        <v>1.1276893686312002</v>
      </c>
      <c r="E7">
        <v>15.716568757315921</v>
      </c>
      <c r="F7">
        <v>0.65208399738910494</v>
      </c>
      <c r="G7">
        <v>12.780865498508209</v>
      </c>
      <c r="H7">
        <v>0.67280060898660921</v>
      </c>
      <c r="I7">
        <v>12.89288214502816</v>
      </c>
      <c r="J7">
        <v>0.62225698936999496</v>
      </c>
      <c r="K7">
        <v>30.10731820874603</v>
      </c>
      <c r="L7">
        <v>1.2524972712028761</v>
      </c>
    </row>
    <row r="8" spans="2:12" x14ac:dyDescent="0.2">
      <c r="B8" t="s">
        <v>5</v>
      </c>
      <c r="C8">
        <v>25.18761419190583</v>
      </c>
      <c r="D8">
        <v>0.95686207306213333</v>
      </c>
      <c r="E8">
        <v>9.2122021579667859</v>
      </c>
      <c r="F8">
        <v>0.40842338361873559</v>
      </c>
      <c r="G8">
        <v>12.76842872435672</v>
      </c>
      <c r="H8">
        <v>0.64310943644357199</v>
      </c>
      <c r="I8">
        <v>16.24736972941994</v>
      </c>
      <c r="J8">
        <v>0.66146370718856817</v>
      </c>
      <c r="K8">
        <v>36.584385196350709</v>
      </c>
      <c r="L8">
        <v>1.0231515644131908</v>
      </c>
    </row>
    <row r="9" spans="2:12" x14ac:dyDescent="0.2">
      <c r="B9" t="s">
        <v>6</v>
      </c>
      <c r="C9">
        <v>9.6990396116260946</v>
      </c>
      <c r="D9">
        <v>0.78089931638946741</v>
      </c>
      <c r="E9">
        <v>13.028504119794469</v>
      </c>
      <c r="F9">
        <v>0.7698508030627097</v>
      </c>
      <c r="G9">
        <v>14.52332679550989</v>
      </c>
      <c r="H9">
        <v>0.76701433554519172</v>
      </c>
      <c r="I9">
        <v>22.082818405577559</v>
      </c>
      <c r="J9">
        <v>0.7632999171896967</v>
      </c>
      <c r="K9">
        <v>40.666311067492003</v>
      </c>
      <c r="L9">
        <v>1.5100637616009309</v>
      </c>
    </row>
    <row r="10" spans="2:12" x14ac:dyDescent="0.2">
      <c r="B10" t="s">
        <v>7</v>
      </c>
      <c r="C10">
        <v>36.7743681351783</v>
      </c>
      <c r="D10">
        <v>1.0654375250268489</v>
      </c>
      <c r="E10">
        <v>16.654024450566592</v>
      </c>
      <c r="F10">
        <v>0.5855216300892121</v>
      </c>
      <c r="G10">
        <v>18.51391416627937</v>
      </c>
      <c r="H10">
        <v>0.5409161420830928</v>
      </c>
      <c r="I10">
        <v>16.626421714723541</v>
      </c>
      <c r="J10">
        <v>0.65805969562457556</v>
      </c>
      <c r="K10">
        <v>11.431271533252209</v>
      </c>
      <c r="L10">
        <v>0.69490353248558168</v>
      </c>
    </row>
    <row r="11" spans="2:12" x14ac:dyDescent="0.2">
      <c r="B11" t="s">
        <v>8</v>
      </c>
      <c r="C11">
        <v>32.380789092956157</v>
      </c>
      <c r="D11">
        <v>0.69432575550095044</v>
      </c>
      <c r="E11">
        <v>17.862045121266728</v>
      </c>
      <c r="F11">
        <v>0.51002514686480749</v>
      </c>
      <c r="G11">
        <v>20.963372254728679</v>
      </c>
      <c r="H11">
        <v>0.4655418731519817</v>
      </c>
      <c r="I11">
        <v>15.614520167848109</v>
      </c>
      <c r="J11">
        <v>0.54596435972331159</v>
      </c>
      <c r="K11">
        <v>13.17927336320033</v>
      </c>
      <c r="L11">
        <v>0.51935130827809239</v>
      </c>
    </row>
    <row r="12" spans="2:12" x14ac:dyDescent="0.2">
      <c r="B12" t="s">
        <v>9</v>
      </c>
      <c r="C12">
        <v>45.45036934841643</v>
      </c>
      <c r="D12">
        <v>1.2865895155656932</v>
      </c>
      <c r="E12">
        <v>16.370730977161621</v>
      </c>
      <c r="F12">
        <v>0.81281991260314357</v>
      </c>
      <c r="G12">
        <v>11.69150143741413</v>
      </c>
      <c r="H12">
        <v>0.52368846016289139</v>
      </c>
      <c r="I12">
        <v>9.1748222243454407</v>
      </c>
      <c r="J12">
        <v>0.50481397186970134</v>
      </c>
      <c r="K12">
        <v>17.312576012662412</v>
      </c>
      <c r="L12">
        <v>1.2062884706578654</v>
      </c>
    </row>
    <row r="13" spans="2:12" x14ac:dyDescent="0.2">
      <c r="B13" t="s">
        <v>10</v>
      </c>
      <c r="C13">
        <v>16.492054521648619</v>
      </c>
      <c r="D13">
        <v>1.0896718913503629</v>
      </c>
      <c r="E13">
        <v>11.36313281805921</v>
      </c>
      <c r="F13">
        <v>0.57047191539158681</v>
      </c>
      <c r="G13">
        <v>17.422226133128721</v>
      </c>
      <c r="H13">
        <v>0.73069826566293417</v>
      </c>
      <c r="I13">
        <v>24.339584355766949</v>
      </c>
      <c r="J13">
        <v>0.88574354301238767</v>
      </c>
      <c r="K13">
        <v>30.383002171396519</v>
      </c>
      <c r="L13">
        <v>1.2254941459768061</v>
      </c>
    </row>
    <row r="14" spans="2:12" x14ac:dyDescent="0.2">
      <c r="B14" t="s">
        <v>11</v>
      </c>
      <c r="C14">
        <v>25.48984057642188</v>
      </c>
      <c r="D14">
        <v>1.1623180185853244</v>
      </c>
      <c r="E14">
        <v>9.4492629251606122</v>
      </c>
      <c r="F14">
        <v>0.53767522713891214</v>
      </c>
      <c r="G14">
        <v>13.49874759729826</v>
      </c>
      <c r="H14">
        <v>0.63029002123904443</v>
      </c>
      <c r="I14">
        <v>25.210088611924618</v>
      </c>
      <c r="J14">
        <v>1.2180551998303559</v>
      </c>
      <c r="K14">
        <v>26.352060289194629</v>
      </c>
      <c r="L14">
        <v>1.1532648924311997</v>
      </c>
    </row>
    <row r="15" spans="2:12" x14ac:dyDescent="0.2">
      <c r="B15" t="s">
        <v>12</v>
      </c>
      <c r="C15">
        <v>39.668857753362232</v>
      </c>
      <c r="D15">
        <v>1.6069190170884819</v>
      </c>
      <c r="E15">
        <v>11.31366705326907</v>
      </c>
      <c r="F15">
        <v>0.62906202057251859</v>
      </c>
      <c r="G15">
        <v>11.260750728701</v>
      </c>
      <c r="H15">
        <v>0.73512200665539884</v>
      </c>
      <c r="I15">
        <v>12.576120282713161</v>
      </c>
      <c r="J15">
        <v>0.80456065358138829</v>
      </c>
      <c r="K15">
        <v>25.18060418195455</v>
      </c>
      <c r="L15">
        <v>1.6393722054009741</v>
      </c>
    </row>
    <row r="16" spans="2:12" x14ac:dyDescent="0.2">
      <c r="B16" t="s">
        <v>13</v>
      </c>
      <c r="C16">
        <v>48.59184033038963</v>
      </c>
      <c r="D16">
        <v>1.6612548728604679</v>
      </c>
      <c r="E16">
        <v>17.071471251367441</v>
      </c>
      <c r="F16">
        <v>0.84490027920160138</v>
      </c>
      <c r="G16">
        <v>12.225571762201509</v>
      </c>
      <c r="H16">
        <v>0.78181110291798672</v>
      </c>
      <c r="I16">
        <v>10.331067700233231</v>
      </c>
      <c r="J16">
        <v>0.72238131063287292</v>
      </c>
      <c r="K16">
        <v>11.780048955808169</v>
      </c>
      <c r="L16">
        <v>0.83551883823098361</v>
      </c>
    </row>
    <row r="17" spans="2:12" x14ac:dyDescent="0.2">
      <c r="B17" t="s">
        <v>14</v>
      </c>
      <c r="C17">
        <v>41.96471321991703</v>
      </c>
      <c r="D17">
        <v>1.1264940109956374</v>
      </c>
      <c r="E17">
        <v>18.733337606750929</v>
      </c>
      <c r="F17">
        <v>0.78426180528878964</v>
      </c>
      <c r="G17">
        <v>15.057088736138899</v>
      </c>
      <c r="H17">
        <v>0.72503846481029433</v>
      </c>
      <c r="I17">
        <v>9.8640767617865563</v>
      </c>
      <c r="J17">
        <v>0.59120227817937243</v>
      </c>
      <c r="K17">
        <v>14.38078367540659</v>
      </c>
      <c r="L17">
        <v>0.807240004349291</v>
      </c>
    </row>
    <row r="18" spans="2:12" x14ac:dyDescent="0.2">
      <c r="B18" t="s">
        <v>15</v>
      </c>
      <c r="C18">
        <v>54.106102769005091</v>
      </c>
      <c r="D18">
        <v>1.1747916744192057</v>
      </c>
      <c r="E18">
        <v>20.118830654786748</v>
      </c>
      <c r="F18">
        <v>0.88480699812912444</v>
      </c>
      <c r="G18">
        <v>15.82354026792955</v>
      </c>
      <c r="H18">
        <v>0.60461523180082799</v>
      </c>
      <c r="I18">
        <v>6.6702507674277154</v>
      </c>
      <c r="J18">
        <v>0.52401044264198904</v>
      </c>
      <c r="K18">
        <v>3.281275540850916</v>
      </c>
      <c r="L18">
        <v>0.43463134214847488</v>
      </c>
    </row>
    <row r="19" spans="2:12" x14ac:dyDescent="0.2">
      <c r="B19" t="s">
        <v>16</v>
      </c>
      <c r="C19">
        <v>31.296188935127759</v>
      </c>
      <c r="D19">
        <v>0.88028227939892967</v>
      </c>
      <c r="E19">
        <v>10.95231238159492</v>
      </c>
      <c r="F19">
        <v>0.3517824970927807</v>
      </c>
      <c r="G19">
        <v>12.942459000410439</v>
      </c>
      <c r="H19">
        <v>0.37036268951469525</v>
      </c>
      <c r="I19">
        <v>16.33248598580985</v>
      </c>
      <c r="J19">
        <v>0.44286512242609199</v>
      </c>
      <c r="K19">
        <v>28.476553697057032</v>
      </c>
      <c r="L19">
        <v>0.84657346926977151</v>
      </c>
    </row>
    <row r="20" spans="2:12" x14ac:dyDescent="0.2">
      <c r="B20" t="s">
        <v>17</v>
      </c>
      <c r="C20">
        <v>39.708459541479897</v>
      </c>
      <c r="D20">
        <v>1.090897105298233</v>
      </c>
      <c r="E20">
        <v>23.981165156104201</v>
      </c>
      <c r="F20">
        <v>0.94082351030497668</v>
      </c>
      <c r="G20">
        <v>20.58385576357421</v>
      </c>
      <c r="H20">
        <v>0.70615876086166762</v>
      </c>
      <c r="I20">
        <v>9.4177164419266965</v>
      </c>
      <c r="J20">
        <v>0.64898390872419254</v>
      </c>
      <c r="K20">
        <v>6.3088030969149989</v>
      </c>
      <c r="L20">
        <v>0.4671559629770074</v>
      </c>
    </row>
    <row r="21" spans="2:12" x14ac:dyDescent="0.2">
      <c r="B21" t="s">
        <v>18</v>
      </c>
      <c r="C21">
        <v>60.136760718137097</v>
      </c>
      <c r="D21">
        <v>0.91055747511425211</v>
      </c>
      <c r="E21">
        <v>18.821737286733178</v>
      </c>
      <c r="F21">
        <v>0.75168315663362195</v>
      </c>
      <c r="G21">
        <v>13.060809790099359</v>
      </c>
      <c r="H21">
        <v>0.54724221624601244</v>
      </c>
      <c r="I21">
        <v>5.3623640602992664</v>
      </c>
      <c r="J21">
        <v>0.32236306308410168</v>
      </c>
      <c r="K21">
        <v>2.618328144731112</v>
      </c>
      <c r="L21">
        <v>0.24207360666905142</v>
      </c>
    </row>
    <row r="22" spans="2:12" x14ac:dyDescent="0.2">
      <c r="B22" t="s">
        <v>19</v>
      </c>
      <c r="C22">
        <v>24.761181487356779</v>
      </c>
      <c r="D22">
        <v>0.96187626230406909</v>
      </c>
      <c r="E22">
        <v>7.2892939626173563</v>
      </c>
      <c r="F22">
        <v>0.53722762863254825</v>
      </c>
      <c r="G22">
        <v>6.2611745876834517</v>
      </c>
      <c r="H22">
        <v>0.54111501352650637</v>
      </c>
      <c r="I22">
        <v>12.744567286698739</v>
      </c>
      <c r="J22">
        <v>0.63443707349368206</v>
      </c>
      <c r="K22">
        <v>48.943782675643682</v>
      </c>
      <c r="L22">
        <v>1.1735346293953419</v>
      </c>
    </row>
    <row r="23" spans="2:12" x14ac:dyDescent="0.2">
      <c r="B23" t="s">
        <v>20</v>
      </c>
      <c r="C23">
        <v>18.37740751324818</v>
      </c>
      <c r="D23">
        <v>0.91413247276831089</v>
      </c>
      <c r="E23">
        <v>14.40529680773558</v>
      </c>
      <c r="F23">
        <v>0.89210725435453631</v>
      </c>
      <c r="G23">
        <v>17.73187784006106</v>
      </c>
      <c r="H23">
        <v>0.67013630638095301</v>
      </c>
      <c r="I23">
        <v>22.531295457297539</v>
      </c>
      <c r="J23">
        <v>0.97447949278691315</v>
      </c>
      <c r="K23">
        <v>26.954122381657641</v>
      </c>
      <c r="L23">
        <v>1.219983610690385</v>
      </c>
    </row>
    <row r="24" spans="2:12" x14ac:dyDescent="0.2">
      <c r="B24" t="s">
        <v>21</v>
      </c>
      <c r="C24">
        <v>5.5819037654829557</v>
      </c>
      <c r="D24">
        <v>0.49241567394542818</v>
      </c>
      <c r="E24">
        <v>8.2272124795307366</v>
      </c>
      <c r="F24">
        <v>0.56352461817162991</v>
      </c>
      <c r="G24">
        <v>13.01043842340564</v>
      </c>
      <c r="H24">
        <v>0.58401024477380259</v>
      </c>
      <c r="I24">
        <v>26.823534629448979</v>
      </c>
      <c r="J24">
        <v>0.87098869125943079</v>
      </c>
      <c r="K24">
        <v>46.356910702131692</v>
      </c>
      <c r="L24">
        <v>1.334043858257687</v>
      </c>
    </row>
    <row r="25" spans="2:12" x14ac:dyDescent="0.2">
      <c r="B25" t="s">
        <v>22</v>
      </c>
      <c r="C25">
        <v>45.101760323038711</v>
      </c>
      <c r="D25">
        <v>1.1737417339718847</v>
      </c>
      <c r="E25">
        <v>14.376397058865409</v>
      </c>
      <c r="F25">
        <v>0.69669180138559117</v>
      </c>
      <c r="G25">
        <v>16.324361950915609</v>
      </c>
      <c r="H25">
        <v>0.67115516599179437</v>
      </c>
      <c r="I25">
        <v>11.15665260552079</v>
      </c>
      <c r="J25">
        <v>0.57086798688920859</v>
      </c>
      <c r="K25">
        <v>13.04082806165948</v>
      </c>
      <c r="L25">
        <v>0.79887412773166078</v>
      </c>
    </row>
    <row r="26" spans="2:12" x14ac:dyDescent="0.2">
      <c r="B26" t="s">
        <v>23</v>
      </c>
      <c r="C26">
        <v>3.5231086874838482</v>
      </c>
      <c r="D26">
        <v>0.36076670113278714</v>
      </c>
      <c r="E26">
        <v>5.3843061809645381</v>
      </c>
      <c r="F26">
        <v>0.42604034349804759</v>
      </c>
      <c r="G26">
        <v>12.82773782176452</v>
      </c>
      <c r="H26">
        <v>0.79302751371271973</v>
      </c>
      <c r="I26">
        <v>22.34482245262598</v>
      </c>
      <c r="J26">
        <v>0.87400293954537434</v>
      </c>
      <c r="K26">
        <v>55.920024857161103</v>
      </c>
      <c r="L26">
        <v>1.3045789651340591</v>
      </c>
    </row>
    <row r="27" spans="2:12" x14ac:dyDescent="0.2">
      <c r="B27" t="s">
        <v>24</v>
      </c>
      <c r="C27">
        <v>7.2330750761840337</v>
      </c>
      <c r="D27">
        <v>0.64896078547587388</v>
      </c>
      <c r="E27">
        <v>7.2011888660969152</v>
      </c>
      <c r="F27">
        <v>0.6204218971612242</v>
      </c>
      <c r="G27">
        <v>12.71647306334428</v>
      </c>
      <c r="H27">
        <v>0.74067152770240297</v>
      </c>
      <c r="I27">
        <v>27.251192430236419</v>
      </c>
      <c r="J27">
        <v>1.1114148845113359</v>
      </c>
      <c r="K27">
        <v>45.598070564138361</v>
      </c>
      <c r="L27">
        <v>1.5326460968464581</v>
      </c>
    </row>
    <row r="28" spans="2:12" x14ac:dyDescent="0.2">
      <c r="B28" t="s">
        <v>25</v>
      </c>
      <c r="C28">
        <v>20.201998897769261</v>
      </c>
      <c r="D28">
        <v>1.1188641723982267</v>
      </c>
      <c r="E28">
        <v>17.51796942464615</v>
      </c>
      <c r="F28">
        <v>0.78107678759473265</v>
      </c>
      <c r="G28">
        <v>18.941677468714289</v>
      </c>
      <c r="H28">
        <v>0.91394635468659458</v>
      </c>
      <c r="I28">
        <v>32.263227741611949</v>
      </c>
      <c r="J28">
        <v>1.0824957407658036</v>
      </c>
      <c r="K28">
        <v>11.07512646725837</v>
      </c>
      <c r="L28">
        <v>0.89971990824449544</v>
      </c>
    </row>
    <row r="29" spans="2:12" x14ac:dyDescent="0.2">
      <c r="B29" t="s">
        <v>26</v>
      </c>
      <c r="C29">
        <v>58.133192297402772</v>
      </c>
      <c r="D29">
        <v>0.9475990060262528</v>
      </c>
      <c r="E29">
        <v>19.24725302430333</v>
      </c>
      <c r="F29">
        <v>0.76634901704566472</v>
      </c>
      <c r="G29">
        <v>12.703417164072791</v>
      </c>
      <c r="H29">
        <v>0.57588593959597034</v>
      </c>
      <c r="I29">
        <v>5.8871284868983897</v>
      </c>
      <c r="J29">
        <v>0.44082681197832796</v>
      </c>
      <c r="K29">
        <v>4.0290090273226999</v>
      </c>
      <c r="L29">
        <v>0.42256144402690415</v>
      </c>
    </row>
    <row r="30" spans="2:12" x14ac:dyDescent="0.2">
      <c r="B30" t="s">
        <v>27</v>
      </c>
      <c r="C30">
        <v>73.582063080187822</v>
      </c>
      <c r="D30">
        <v>0.97705376095859209</v>
      </c>
      <c r="E30">
        <v>11.998997691601129</v>
      </c>
      <c r="F30">
        <v>0.78671003459077882</v>
      </c>
      <c r="G30">
        <v>7.9133758377821399</v>
      </c>
      <c r="H30">
        <v>0.59843176162600631</v>
      </c>
      <c r="I30">
        <v>3.7346835849843769</v>
      </c>
      <c r="J30">
        <v>0.3936241996015048</v>
      </c>
      <c r="K30">
        <v>2.7708798054445389</v>
      </c>
      <c r="L30">
        <v>0.43550813764059687</v>
      </c>
    </row>
    <row r="31" spans="2:12" x14ac:dyDescent="0.2">
      <c r="B31" t="s">
        <v>28</v>
      </c>
      <c r="C31">
        <v>65.676278399611249</v>
      </c>
      <c r="D31">
        <v>1.0936283130560833</v>
      </c>
      <c r="E31">
        <v>10.582384209865021</v>
      </c>
      <c r="F31">
        <v>0.6044049067038848</v>
      </c>
      <c r="G31">
        <v>7.8329104933601803</v>
      </c>
      <c r="H31">
        <v>0.50581452660793502</v>
      </c>
      <c r="I31">
        <v>5.8844230510251219</v>
      </c>
      <c r="J31">
        <v>0.40536406204089831</v>
      </c>
      <c r="K31">
        <v>10.02400384613844</v>
      </c>
      <c r="L31">
        <v>0.91058969536941026</v>
      </c>
    </row>
    <row r="32" spans="2:12" x14ac:dyDescent="0.2">
      <c r="B32" t="s">
        <v>29</v>
      </c>
      <c r="C32">
        <v>17.940077248942469</v>
      </c>
      <c r="D32">
        <v>0.71510293865767549</v>
      </c>
      <c r="E32">
        <v>12.056780135381761</v>
      </c>
      <c r="F32">
        <v>0.43658693105425145</v>
      </c>
      <c r="G32">
        <v>14.762140034244069</v>
      </c>
      <c r="H32">
        <v>0.40751550188738045</v>
      </c>
      <c r="I32">
        <v>19.03011814941501</v>
      </c>
      <c r="J32">
        <v>0.44272725444657313</v>
      </c>
      <c r="K32">
        <v>36.210884432016677</v>
      </c>
      <c r="L32">
        <v>1.0571336709275621</v>
      </c>
    </row>
    <row r="33" spans="2:12" x14ac:dyDescent="0.2">
      <c r="B33" t="s">
        <v>30</v>
      </c>
      <c r="C33">
        <v>33.071176746014189</v>
      </c>
      <c r="D33">
        <v>0.98524101332539404</v>
      </c>
      <c r="E33">
        <v>14.929889739874371</v>
      </c>
      <c r="F33">
        <v>0.59205314134190601</v>
      </c>
      <c r="G33">
        <v>16.241163770400199</v>
      </c>
      <c r="H33">
        <v>0.56079835776865239</v>
      </c>
      <c r="I33">
        <v>17.046723265782202</v>
      </c>
      <c r="J33">
        <v>0.73496683789053185</v>
      </c>
      <c r="K33">
        <v>18.711046477929042</v>
      </c>
      <c r="L33">
        <v>1.1087947206874638</v>
      </c>
    </row>
    <row r="34" spans="2:12" x14ac:dyDescent="0.2">
      <c r="B34" t="s">
        <v>31</v>
      </c>
      <c r="C34">
        <v>31.626203750843381</v>
      </c>
      <c r="D34">
        <v>1.4256272599262492</v>
      </c>
      <c r="E34">
        <v>20.169647130215569</v>
      </c>
      <c r="F34">
        <v>0.82195787464870873</v>
      </c>
      <c r="G34">
        <v>21.12227200065804</v>
      </c>
      <c r="H34">
        <v>0.85359479578365904</v>
      </c>
      <c r="I34">
        <v>17.456162801655989</v>
      </c>
      <c r="J34">
        <v>0.8627293569714457</v>
      </c>
      <c r="K34">
        <v>9.625714316627036</v>
      </c>
      <c r="L34">
        <v>0.87030565452076492</v>
      </c>
    </row>
    <row r="35" spans="2:12" x14ac:dyDescent="0.2">
      <c r="B35" t="s">
        <v>32</v>
      </c>
      <c r="C35">
        <v>5.5227513606307408</v>
      </c>
      <c r="D35">
        <v>0.4506901712343937</v>
      </c>
      <c r="E35">
        <v>5.4503545498910064</v>
      </c>
      <c r="F35">
        <v>0.49861423631630092</v>
      </c>
      <c r="G35">
        <v>9.3135646059536672</v>
      </c>
      <c r="H35">
        <v>0.4864121884157287</v>
      </c>
      <c r="I35">
        <v>25.355098444878831</v>
      </c>
      <c r="J35">
        <v>1.0134189011373054</v>
      </c>
      <c r="K35">
        <v>54.358231038645769</v>
      </c>
      <c r="L35">
        <v>1.364915462928546</v>
      </c>
    </row>
    <row r="36" spans="2:12" x14ac:dyDescent="0.2">
      <c r="B36" t="s">
        <v>33</v>
      </c>
      <c r="C36">
        <v>34.416957070180331</v>
      </c>
      <c r="D36">
        <v>1.2465965566078976</v>
      </c>
      <c r="E36">
        <v>31.78477933465755</v>
      </c>
      <c r="F36">
        <v>0.83406620991459723</v>
      </c>
      <c r="G36">
        <v>21.621742922300282</v>
      </c>
      <c r="H36">
        <v>0.84300488675928809</v>
      </c>
      <c r="I36">
        <v>9.4410537317144474</v>
      </c>
      <c r="J36">
        <v>0.73947753427039309</v>
      </c>
      <c r="K36">
        <v>2.7354669411473749</v>
      </c>
      <c r="L36">
        <v>0.6452309895968924</v>
      </c>
    </row>
    <row r="37" spans="2:12" x14ac:dyDescent="0.2">
      <c r="B37" t="s">
        <v>34</v>
      </c>
      <c r="C37">
        <v>38.310632611285129</v>
      </c>
      <c r="D37">
        <v>3.3580952417462551</v>
      </c>
      <c r="E37">
        <v>0</v>
      </c>
      <c r="G37">
        <v>0</v>
      </c>
      <c r="I37">
        <v>0</v>
      </c>
      <c r="K37">
        <v>27.253523077554991</v>
      </c>
      <c r="L37">
        <v>3.1959508000660533</v>
      </c>
    </row>
    <row r="38" spans="2:12" x14ac:dyDescent="0.2">
      <c r="B38" t="s">
        <v>35</v>
      </c>
      <c r="C38">
        <v>57.925508299521688</v>
      </c>
      <c r="D38">
        <v>1.1509650684481159</v>
      </c>
      <c r="E38">
        <v>21.090571567067968</v>
      </c>
      <c r="F38">
        <v>0.78436996777762547</v>
      </c>
      <c r="G38">
        <v>12.293082840708969</v>
      </c>
      <c r="H38">
        <v>0.57372011908471787</v>
      </c>
      <c r="I38">
        <v>5.7148284215255387</v>
      </c>
      <c r="J38">
        <v>0.47790407800260704</v>
      </c>
      <c r="K38">
        <v>2.9760088711758361</v>
      </c>
      <c r="L38">
        <v>0.30310314040748737</v>
      </c>
    </row>
    <row r="39" spans="2:12" x14ac:dyDescent="0.2">
      <c r="B39" t="s">
        <v>36</v>
      </c>
      <c r="C39">
        <v>39.007081384962731</v>
      </c>
      <c r="D39">
        <v>0.889916226664201</v>
      </c>
      <c r="E39">
        <v>10.91826348120869</v>
      </c>
      <c r="F39">
        <v>0.63133711403113513</v>
      </c>
      <c r="G39">
        <v>11.425108015058459</v>
      </c>
      <c r="H39">
        <v>0.60437955004275623</v>
      </c>
      <c r="I39">
        <v>10.387728220157211</v>
      </c>
      <c r="J39">
        <v>0.61663165238836615</v>
      </c>
      <c r="K39">
        <v>28.261818898612908</v>
      </c>
      <c r="L39">
        <v>0.64384378999461656</v>
      </c>
    </row>
    <row r="40" spans="2:12" x14ac:dyDescent="0.2">
      <c r="B40" t="s">
        <v>37</v>
      </c>
      <c r="C40">
        <v>43.405634961953048</v>
      </c>
      <c r="D40">
        <v>1.2552737197660735</v>
      </c>
      <c r="E40">
        <v>20.82498697725168</v>
      </c>
      <c r="F40">
        <v>1.143713151896417</v>
      </c>
      <c r="G40">
        <v>16.3860934844773</v>
      </c>
      <c r="H40">
        <v>0.81174866647540345</v>
      </c>
      <c r="I40">
        <v>10.48191928483225</v>
      </c>
      <c r="J40">
        <v>0.67591275172803433</v>
      </c>
      <c r="K40">
        <v>8.9013652914857211</v>
      </c>
      <c r="L40">
        <v>0.75801689387342674</v>
      </c>
    </row>
    <row r="41" spans="2:12" x14ac:dyDescent="0.2">
      <c r="B41" t="s">
        <v>38</v>
      </c>
      <c r="C41">
        <v>33.317812138636327</v>
      </c>
      <c r="D41">
        <v>0.81118678035763936</v>
      </c>
      <c r="E41">
        <v>12.59208848220112</v>
      </c>
      <c r="F41">
        <v>0.51808175004966539</v>
      </c>
      <c r="G41">
        <v>18.05811019125273</v>
      </c>
      <c r="H41">
        <v>0.65658714678413233</v>
      </c>
      <c r="I41">
        <v>15.222618002974871</v>
      </c>
      <c r="J41">
        <v>0.50386316334240933</v>
      </c>
      <c r="K41">
        <v>20.809371184934928</v>
      </c>
      <c r="L41">
        <v>0.72353290376379553</v>
      </c>
    </row>
    <row r="42" spans="2:12" x14ac:dyDescent="0.2">
      <c r="B42" t="s">
        <v>39</v>
      </c>
      <c r="C42">
        <v>27.192418035441499</v>
      </c>
      <c r="D42">
        <v>0.48242204290330171</v>
      </c>
      <c r="E42">
        <v>20.980171498248591</v>
      </c>
      <c r="F42">
        <v>0.4307819139580541</v>
      </c>
      <c r="G42">
        <v>22.83322610187567</v>
      </c>
      <c r="H42">
        <v>0.47257727468793892</v>
      </c>
      <c r="I42">
        <v>18.462068864847769</v>
      </c>
      <c r="J42">
        <v>0.45290270241655045</v>
      </c>
      <c r="K42">
        <v>10.53211549958648</v>
      </c>
      <c r="L42">
        <v>0.39147147981746411</v>
      </c>
    </row>
    <row r="43" spans="2:12" x14ac:dyDescent="0.2">
      <c r="B43" t="s">
        <v>40</v>
      </c>
      <c r="C43">
        <v>9.0446245046467872</v>
      </c>
      <c r="D43">
        <v>0.61969697195040563</v>
      </c>
      <c r="E43">
        <v>9.9973513671759395</v>
      </c>
      <c r="F43">
        <v>0.60533008863569793</v>
      </c>
      <c r="G43">
        <v>13.38189504513524</v>
      </c>
      <c r="H43">
        <v>0.63070860306129428</v>
      </c>
      <c r="I43">
        <v>22.952591331863591</v>
      </c>
      <c r="J43">
        <v>0.84423949746001126</v>
      </c>
      <c r="K43">
        <v>44.623537751178439</v>
      </c>
      <c r="L43">
        <v>1.0133438317135521</v>
      </c>
    </row>
    <row r="44" spans="2:12" x14ac:dyDescent="0.2">
      <c r="B44" t="s">
        <v>41</v>
      </c>
      <c r="C44">
        <v>30.140262554242788</v>
      </c>
      <c r="D44">
        <v>1.0380514355880954</v>
      </c>
      <c r="E44">
        <v>19.815054780290701</v>
      </c>
      <c r="F44">
        <v>0.67425259864909282</v>
      </c>
      <c r="G44">
        <v>20.57811344606387</v>
      </c>
      <c r="H44">
        <v>0.70999069195449627</v>
      </c>
      <c r="I44">
        <v>19.28620211953525</v>
      </c>
      <c r="J44">
        <v>0.82460137187591187</v>
      </c>
      <c r="K44">
        <v>10.180367099867389</v>
      </c>
      <c r="L44">
        <v>0.69010155094367487</v>
      </c>
    </row>
    <row r="45" spans="2:12" x14ac:dyDescent="0.2">
      <c r="B45" t="s">
        <v>42</v>
      </c>
      <c r="C45">
        <v>57.958280959652221</v>
      </c>
      <c r="D45">
        <v>1.1949247035484201</v>
      </c>
      <c r="E45">
        <v>13.09860950906665</v>
      </c>
      <c r="F45">
        <v>0.64664177908201581</v>
      </c>
      <c r="G45">
        <v>12.323998477808811</v>
      </c>
      <c r="H45">
        <v>0.71560619220803268</v>
      </c>
      <c r="I45">
        <v>8.4173180033655637</v>
      </c>
      <c r="J45">
        <v>0.59281961391174143</v>
      </c>
      <c r="K45">
        <v>8.2017930501067529</v>
      </c>
      <c r="L45">
        <v>0.73884841800276257</v>
      </c>
    </row>
    <row r="46" spans="2:12" x14ac:dyDescent="0.2">
      <c r="B46" t="s">
        <v>43</v>
      </c>
      <c r="C46">
        <v>0</v>
      </c>
      <c r="E46">
        <v>0</v>
      </c>
      <c r="G46">
        <v>0</v>
      </c>
      <c r="I46">
        <v>0</v>
      </c>
      <c r="K46">
        <v>0</v>
      </c>
    </row>
    <row r="47" spans="2:12" x14ac:dyDescent="0.2">
      <c r="B47" t="s">
        <v>44</v>
      </c>
      <c r="C47">
        <v>34.048668284690862</v>
      </c>
      <c r="D47">
        <v>1.4497699941969306</v>
      </c>
      <c r="E47">
        <v>18.592538041844069</v>
      </c>
      <c r="F47">
        <v>0.63222068993080272</v>
      </c>
      <c r="G47">
        <v>18.55779076183449</v>
      </c>
      <c r="H47">
        <v>0.66761933295271136</v>
      </c>
      <c r="I47">
        <v>15.785118123343141</v>
      </c>
      <c r="J47">
        <v>0.73347969654534728</v>
      </c>
      <c r="K47">
        <v>13.01588478828744</v>
      </c>
      <c r="L47">
        <v>0.84258142804854408</v>
      </c>
    </row>
    <row r="48" spans="2:12" x14ac:dyDescent="0.2">
      <c r="B48" t="s">
        <v>45</v>
      </c>
      <c r="C48">
        <v>29.626623638268459</v>
      </c>
      <c r="D48">
        <v>1.2410444587666338</v>
      </c>
      <c r="E48">
        <v>15.068531463255461</v>
      </c>
      <c r="F48">
        <v>0.75189491050037238</v>
      </c>
      <c r="G48">
        <v>15.22005507363137</v>
      </c>
      <c r="H48">
        <v>0.64821311826384709</v>
      </c>
      <c r="I48">
        <v>21.29074361531605</v>
      </c>
      <c r="J48">
        <v>0.80801691057379443</v>
      </c>
      <c r="K48">
        <v>18.794046209528659</v>
      </c>
      <c r="L48">
        <v>0.91556154369640408</v>
      </c>
    </row>
    <row r="49" spans="2:12" x14ac:dyDescent="0.2">
      <c r="B49" t="s">
        <v>46</v>
      </c>
      <c r="C49">
        <v>16.260401426821641</v>
      </c>
      <c r="D49">
        <v>1.0213293994537611</v>
      </c>
      <c r="E49">
        <v>18.382780684539039</v>
      </c>
      <c r="F49">
        <v>0.87696959812853303</v>
      </c>
      <c r="G49">
        <v>21.28940216565822</v>
      </c>
      <c r="H49">
        <v>0.88370507627988215</v>
      </c>
      <c r="I49">
        <v>22.459478736045519</v>
      </c>
      <c r="J49">
        <v>0.93977960832742014</v>
      </c>
      <c r="K49">
        <v>21.607936986935599</v>
      </c>
      <c r="L49">
        <v>1.2266191979807461</v>
      </c>
    </row>
    <row r="50" spans="2:12" x14ac:dyDescent="0.2">
      <c r="B50" t="s">
        <v>47</v>
      </c>
      <c r="C50">
        <v>8.3777084612160255</v>
      </c>
      <c r="D50">
        <v>0.8486244727139689</v>
      </c>
      <c r="E50">
        <v>6.4901775664795602</v>
      </c>
      <c r="F50">
        <v>0.45501851423328554</v>
      </c>
      <c r="G50">
        <v>13.710941790568651</v>
      </c>
      <c r="H50">
        <v>0.77457327604690418</v>
      </c>
      <c r="I50">
        <v>24.10345616949175</v>
      </c>
      <c r="J50">
        <v>0.83008868103433198</v>
      </c>
      <c r="K50">
        <v>47.317716012244027</v>
      </c>
      <c r="L50">
        <v>1.4612292549632906</v>
      </c>
    </row>
    <row r="51" spans="2:12" x14ac:dyDescent="0.2">
      <c r="B51" t="s">
        <v>48</v>
      </c>
      <c r="C51">
        <v>27.8081094422351</v>
      </c>
      <c r="D51">
        <v>0.56291569214613935</v>
      </c>
      <c r="E51">
        <v>16.68923944152899</v>
      </c>
      <c r="F51">
        <v>0.4452112533470805</v>
      </c>
      <c r="G51">
        <v>15.865007627537491</v>
      </c>
      <c r="H51">
        <v>0.42313149909574554</v>
      </c>
      <c r="I51">
        <v>15.18741882689071</v>
      </c>
      <c r="J51">
        <v>0.36774921764764823</v>
      </c>
      <c r="K51">
        <v>24.450224661807692</v>
      </c>
      <c r="L51">
        <v>0.52135367551306289</v>
      </c>
    </row>
    <row r="52" spans="2:12" x14ac:dyDescent="0.2">
      <c r="B52" t="s">
        <v>49</v>
      </c>
      <c r="C52">
        <v>7.0519699949804799</v>
      </c>
      <c r="D52">
        <v>1.047201197472442</v>
      </c>
      <c r="E52">
        <v>1.7162854741645981</v>
      </c>
      <c r="F52">
        <v>0.2115662089222507</v>
      </c>
      <c r="G52">
        <v>3.954695798159674</v>
      </c>
      <c r="H52">
        <v>0.3561285211762022</v>
      </c>
      <c r="I52">
        <v>12.54045869216811</v>
      </c>
      <c r="J52">
        <v>0.5649026933875444</v>
      </c>
      <c r="K52">
        <v>74.736590040527133</v>
      </c>
      <c r="L52">
        <v>1.2924983666402556</v>
      </c>
    </row>
    <row r="53" spans="2:12" x14ac:dyDescent="0.2">
      <c r="B53" t="s">
        <v>50</v>
      </c>
      <c r="C53">
        <v>4.6748922881865971</v>
      </c>
      <c r="D53">
        <v>0.73621442187424035</v>
      </c>
      <c r="E53">
        <v>4.3828073606456224</v>
      </c>
      <c r="F53">
        <v>0.75155213938635002</v>
      </c>
      <c r="G53">
        <v>6.8845342474046696</v>
      </c>
      <c r="H53">
        <v>1.0162945363448865</v>
      </c>
      <c r="I53">
        <v>22.907016349264321</v>
      </c>
      <c r="J53">
        <v>1.507024991811418</v>
      </c>
      <c r="K53">
        <v>61.150749754498797</v>
      </c>
      <c r="L53">
        <v>2.091787517223874</v>
      </c>
    </row>
    <row r="54" spans="2:12" x14ac:dyDescent="0.2">
      <c r="B54" t="s">
        <v>51</v>
      </c>
      <c r="C54">
        <v>7.3841021512339111</v>
      </c>
      <c r="D54">
        <v>0.67783287090417976</v>
      </c>
      <c r="E54">
        <v>9.8552300371034711</v>
      </c>
      <c r="F54">
        <v>0.63905298873370275</v>
      </c>
      <c r="G54">
        <v>13.54541959933009</v>
      </c>
      <c r="H54">
        <v>0.68031430687786087</v>
      </c>
      <c r="I54">
        <v>29.38888342334495</v>
      </c>
      <c r="J54">
        <v>0.80466098422793175</v>
      </c>
      <c r="K54">
        <v>39.826364788987583</v>
      </c>
      <c r="L54">
        <v>1.3707707524690662</v>
      </c>
    </row>
    <row r="55" spans="2:12" x14ac:dyDescent="0.2">
      <c r="B55" t="s">
        <v>52</v>
      </c>
      <c r="C55">
        <v>2.7631838539838509</v>
      </c>
      <c r="D55">
        <v>0.29429946528690609</v>
      </c>
      <c r="E55">
        <v>3.9055232513680291</v>
      </c>
      <c r="F55">
        <v>0.27997104370932269</v>
      </c>
      <c r="G55">
        <v>6.7381322852781356</v>
      </c>
      <c r="H55">
        <v>0.49552896336880958</v>
      </c>
      <c r="I55">
        <v>21.476821803273239</v>
      </c>
      <c r="J55">
        <v>0.83468188275308886</v>
      </c>
      <c r="K55">
        <v>65.116338806096735</v>
      </c>
      <c r="L55">
        <v>1.0695454544373995</v>
      </c>
    </row>
    <row r="56" spans="2:12" x14ac:dyDescent="0.2">
      <c r="B56" t="s">
        <v>53</v>
      </c>
      <c r="C56">
        <v>15.14197045861107</v>
      </c>
      <c r="D56">
        <v>0.63839621116226608</v>
      </c>
      <c r="E56">
        <v>8.5111315808715968</v>
      </c>
      <c r="F56">
        <v>0.4123823971510126</v>
      </c>
      <c r="G56">
        <v>10.99602910367048</v>
      </c>
      <c r="H56">
        <v>0.56727310218935367</v>
      </c>
      <c r="I56">
        <v>21.31452588097121</v>
      </c>
      <c r="J56">
        <v>0.67215104550448379</v>
      </c>
      <c r="K56">
        <v>44.036342975875641</v>
      </c>
      <c r="L56">
        <v>0.93268385881033844</v>
      </c>
    </row>
    <row r="57" spans="2:12" x14ac:dyDescent="0.2">
      <c r="B57" t="s">
        <v>54</v>
      </c>
      <c r="C57">
        <v>3.1685688518513921</v>
      </c>
      <c r="D57">
        <v>0.50337159909745277</v>
      </c>
      <c r="E57">
        <v>3.9016920701623752</v>
      </c>
      <c r="F57">
        <v>0.3791698799202643</v>
      </c>
      <c r="G57">
        <v>11.424567082006361</v>
      </c>
      <c r="H57">
        <v>0.62805905026318054</v>
      </c>
      <c r="I57">
        <v>23.48370615904939</v>
      </c>
      <c r="J57">
        <v>0.83252742213082531</v>
      </c>
      <c r="K57">
        <v>58.021465836930489</v>
      </c>
      <c r="L57">
        <v>1.1003922778219242</v>
      </c>
    </row>
    <row r="58" spans="2:12" x14ac:dyDescent="0.2">
      <c r="B58" t="s">
        <v>55</v>
      </c>
      <c r="C58">
        <v>51.063212605106592</v>
      </c>
      <c r="D58">
        <v>1.6515839535619934</v>
      </c>
      <c r="E58">
        <v>12.810640631184761</v>
      </c>
      <c r="F58">
        <v>0.8370013424996785</v>
      </c>
      <c r="G58">
        <v>11.90566805069289</v>
      </c>
      <c r="H58">
        <v>0.81952752753276126</v>
      </c>
      <c r="I58">
        <v>11.873903869165771</v>
      </c>
      <c r="J58">
        <v>0.61120340700118603</v>
      </c>
      <c r="K58">
        <v>12.346574843849989</v>
      </c>
      <c r="L58">
        <v>1.0881220735126997</v>
      </c>
    </row>
    <row r="59" spans="2:12" x14ac:dyDescent="0.2">
      <c r="B59" t="s">
        <v>56</v>
      </c>
      <c r="C59">
        <v>17.127982744586738</v>
      </c>
      <c r="D59">
        <v>0.66712764792408596</v>
      </c>
      <c r="E59">
        <v>15.064143248441811</v>
      </c>
      <c r="F59">
        <v>0.72580382152072309</v>
      </c>
      <c r="G59">
        <v>18.164693626784089</v>
      </c>
      <c r="H59">
        <v>0.82360950325603266</v>
      </c>
      <c r="I59">
        <v>20.78639920743743</v>
      </c>
      <c r="J59">
        <v>0.79988962059271529</v>
      </c>
      <c r="K59">
        <v>28.85678117274993</v>
      </c>
      <c r="L59">
        <v>0.81856778532098962</v>
      </c>
    </row>
    <row r="60" spans="2:12" x14ac:dyDescent="0.2">
      <c r="B60" t="s">
        <v>57</v>
      </c>
      <c r="C60">
        <v>71.465331113112285</v>
      </c>
      <c r="D60">
        <v>1.0981879793959759</v>
      </c>
      <c r="E60">
        <v>13.91107266187162</v>
      </c>
      <c r="F60">
        <v>0.76551882967015605</v>
      </c>
      <c r="G60">
        <v>7.5612969398220526</v>
      </c>
      <c r="H60">
        <v>0.49738826093976429</v>
      </c>
      <c r="I60">
        <v>3.6558640407577552</v>
      </c>
      <c r="J60">
        <v>0.36617313734301654</v>
      </c>
      <c r="K60">
        <v>3.406435244436298</v>
      </c>
      <c r="L60">
        <v>0.5494431627084515</v>
      </c>
    </row>
    <row r="61" spans="2:12" x14ac:dyDescent="0.2">
      <c r="B61" t="s">
        <v>58</v>
      </c>
      <c r="C61">
        <v>19.603982565278901</v>
      </c>
      <c r="D61">
        <v>0.92189032170648499</v>
      </c>
      <c r="E61">
        <v>13.098390609130741</v>
      </c>
      <c r="F61">
        <v>0.57070677902346489</v>
      </c>
      <c r="G61">
        <v>22.697486537101941</v>
      </c>
      <c r="H61">
        <v>0.74663322332140869</v>
      </c>
      <c r="I61">
        <v>25.226246813583419</v>
      </c>
      <c r="J61">
        <v>0.81802620599021558</v>
      </c>
      <c r="K61">
        <v>19.373893474905021</v>
      </c>
      <c r="L61">
        <v>0.81968982826267156</v>
      </c>
    </row>
    <row r="62" spans="2:12" x14ac:dyDescent="0.2">
      <c r="B62" t="s">
        <v>59</v>
      </c>
      <c r="C62">
        <v>16.31590396962639</v>
      </c>
      <c r="D62">
        <v>0.76151806093066854</v>
      </c>
      <c r="E62">
        <v>15.733977992442069</v>
      </c>
      <c r="F62">
        <v>0.81204219230846619</v>
      </c>
      <c r="G62">
        <v>14.67143411829333</v>
      </c>
      <c r="H62">
        <v>0.67741171118571841</v>
      </c>
      <c r="I62">
        <v>30.492726922773301</v>
      </c>
      <c r="J62">
        <v>0.84208590713509446</v>
      </c>
      <c r="K62">
        <v>22.78595699686489</v>
      </c>
      <c r="L62">
        <v>1.0823307946107803</v>
      </c>
    </row>
    <row r="63" spans="2:12" x14ac:dyDescent="0.2">
      <c r="B63" t="s">
        <v>60</v>
      </c>
      <c r="C63">
        <v>33.231043789708401</v>
      </c>
      <c r="D63">
        <v>1.0727948271144134</v>
      </c>
      <c r="E63">
        <v>17.433769258211949</v>
      </c>
      <c r="F63">
        <v>0.69367425007368466</v>
      </c>
      <c r="G63">
        <v>14.535872002749951</v>
      </c>
      <c r="H63">
        <v>0.69015755781384358</v>
      </c>
      <c r="I63">
        <v>15.233033883100619</v>
      </c>
      <c r="J63">
        <v>0.69871193136365961</v>
      </c>
      <c r="K63">
        <v>19.566281066229081</v>
      </c>
      <c r="L63">
        <v>0.79442112117571417</v>
      </c>
    </row>
    <row r="64" spans="2:12" x14ac:dyDescent="0.2">
      <c r="B64" t="s">
        <v>61</v>
      </c>
      <c r="C64">
        <v>4.5650792173443024</v>
      </c>
      <c r="D64">
        <v>0.41995120204186492</v>
      </c>
      <c r="E64">
        <v>5.4868200007389518</v>
      </c>
      <c r="F64">
        <v>0.52332010005071483</v>
      </c>
      <c r="G64">
        <v>10.340965648380729</v>
      </c>
      <c r="H64">
        <v>0.62414811598377462</v>
      </c>
      <c r="I64">
        <v>37.535193015787073</v>
      </c>
      <c r="J64">
        <v>0.9759949346109954</v>
      </c>
      <c r="K64">
        <v>42.071942117748947</v>
      </c>
      <c r="L64">
        <v>1.2851218669513618</v>
      </c>
    </row>
    <row r="65" spans="2:12" x14ac:dyDescent="0.2">
      <c r="B65" t="s">
        <v>62</v>
      </c>
      <c r="C65">
        <v>14.940310638867899</v>
      </c>
      <c r="D65">
        <v>0.80187495770108708</v>
      </c>
      <c r="E65">
        <v>9.38650229695976</v>
      </c>
      <c r="F65">
        <v>0.6530708129455508</v>
      </c>
      <c r="G65">
        <v>17.20105905079939</v>
      </c>
      <c r="H65">
        <v>0.72990040593466898</v>
      </c>
      <c r="I65">
        <v>23.444524411542972</v>
      </c>
      <c r="J65">
        <v>0.86534372407529836</v>
      </c>
      <c r="K65">
        <v>35.027603601829981</v>
      </c>
      <c r="L65">
        <v>1.019220028927486</v>
      </c>
    </row>
    <row r="66" spans="2:12" x14ac:dyDescent="0.2">
      <c r="B66" t="s">
        <v>63</v>
      </c>
      <c r="C66">
        <v>31.475814403097349</v>
      </c>
      <c r="D66">
        <v>1.218981278302852</v>
      </c>
      <c r="E66">
        <v>19.996834080203929</v>
      </c>
      <c r="F66">
        <v>0.75774795674627371</v>
      </c>
      <c r="G66">
        <v>20.84339682857436</v>
      </c>
      <c r="H66">
        <v>0.93266182712188517</v>
      </c>
      <c r="I66">
        <v>14.979889721093491</v>
      </c>
      <c r="J66">
        <v>0.65379103963854313</v>
      </c>
      <c r="K66">
        <v>12.704064967030879</v>
      </c>
      <c r="L66">
        <v>0.67674213571055186</v>
      </c>
    </row>
    <row r="67" spans="2:12" x14ac:dyDescent="0.2">
      <c r="B67" t="s">
        <v>64</v>
      </c>
      <c r="C67">
        <v>5.0571353969277357</v>
      </c>
      <c r="D67">
        <v>1.0913465729572824</v>
      </c>
      <c r="E67">
        <v>2.6979162960968099</v>
      </c>
      <c r="F67">
        <v>0.45483402127964506</v>
      </c>
      <c r="G67">
        <v>3.881727086798199</v>
      </c>
      <c r="H67">
        <v>0.52585983933475444</v>
      </c>
      <c r="I67">
        <v>27.947839121499161</v>
      </c>
      <c r="J67">
        <v>1.2172743860897028</v>
      </c>
      <c r="K67">
        <v>60.415382098678108</v>
      </c>
      <c r="L67">
        <v>1.8902142893587144</v>
      </c>
    </row>
  </sheetData>
  <phoneticPr fontId="0" type="noConversion"/>
  <pageMargins left="0.75" right="0.75" top="1" bottom="1" header="0.5" footer="0.5"/>
  <headerFooter alignWithMargins="0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7"/>
  <sheetViews>
    <sheetView workbookViewId="0"/>
  </sheetViews>
  <sheetFormatPr defaultRowHeight="12.75" x14ac:dyDescent="0.2"/>
  <sheetData>
    <row r="2" spans="2:12" x14ac:dyDescent="0.2">
      <c r="C2" t="s">
        <v>66</v>
      </c>
      <c r="D2" t="s">
        <v>67</v>
      </c>
      <c r="E2" t="s">
        <v>68</v>
      </c>
      <c r="F2" t="s">
        <v>69</v>
      </c>
      <c r="G2" t="s">
        <v>70</v>
      </c>
      <c r="H2" t="s">
        <v>71</v>
      </c>
      <c r="I2" t="s">
        <v>111</v>
      </c>
      <c r="J2" t="s">
        <v>112</v>
      </c>
      <c r="K2" t="s">
        <v>113</v>
      </c>
      <c r="L2" t="s">
        <v>114</v>
      </c>
    </row>
    <row r="3" spans="2:12" x14ac:dyDescent="0.2">
      <c r="B3" t="s">
        <v>0</v>
      </c>
      <c r="C3">
        <v>23.24253764702549</v>
      </c>
      <c r="D3">
        <v>0.89879365495593877</v>
      </c>
      <c r="E3">
        <v>22.15449261827688</v>
      </c>
      <c r="F3">
        <v>0.97244321413011436</v>
      </c>
      <c r="G3">
        <v>22.996771117824451</v>
      </c>
      <c r="H3">
        <v>0.78763723152614074</v>
      </c>
      <c r="I3">
        <v>19.466140436356689</v>
      </c>
      <c r="J3">
        <v>0.95221297886059053</v>
      </c>
      <c r="K3">
        <v>12.140058180516469</v>
      </c>
      <c r="L3">
        <v>0.78139565454801474</v>
      </c>
    </row>
    <row r="4" spans="2:12" x14ac:dyDescent="0.2">
      <c r="B4" t="s">
        <v>1</v>
      </c>
      <c r="C4">
        <v>11.30178176891509</v>
      </c>
      <c r="D4">
        <v>0.48464522500348389</v>
      </c>
      <c r="E4">
        <v>11.218243714461829</v>
      </c>
      <c r="F4">
        <v>0.52659342927518671</v>
      </c>
      <c r="G4">
        <v>14.38548348477619</v>
      </c>
      <c r="H4">
        <v>0.52993265649341392</v>
      </c>
      <c r="I4">
        <v>22.93048838796614</v>
      </c>
      <c r="J4">
        <v>0.61598231495398637</v>
      </c>
      <c r="K4">
        <v>40.164002643880742</v>
      </c>
      <c r="L4">
        <v>0.72127977988623082</v>
      </c>
    </row>
    <row r="5" spans="2:12" x14ac:dyDescent="0.2">
      <c r="B5" t="s">
        <v>2</v>
      </c>
      <c r="C5">
        <v>26.460759330958108</v>
      </c>
      <c r="D5">
        <v>1.0550321143258976</v>
      </c>
      <c r="E5">
        <v>21.28537668431979</v>
      </c>
      <c r="F5">
        <v>0.75522334794992185</v>
      </c>
      <c r="G5">
        <v>16.114617048675569</v>
      </c>
      <c r="H5">
        <v>0.70034570244045546</v>
      </c>
      <c r="I5">
        <v>16.390217365423009</v>
      </c>
      <c r="J5">
        <v>0.57246814953833125</v>
      </c>
      <c r="K5">
        <v>19.74902957062352</v>
      </c>
      <c r="L5">
        <v>1.0780476499423199</v>
      </c>
    </row>
    <row r="6" spans="2:12" x14ac:dyDescent="0.2">
      <c r="B6" t="s">
        <v>3</v>
      </c>
      <c r="C6">
        <v>18.67784696919502</v>
      </c>
      <c r="D6">
        <v>0.47809507802748125</v>
      </c>
      <c r="E6">
        <v>20.903955142868039</v>
      </c>
      <c r="F6">
        <v>0.40087017536405778</v>
      </c>
      <c r="G6">
        <v>24.742225191654139</v>
      </c>
      <c r="H6">
        <v>0.55924750771475706</v>
      </c>
      <c r="I6">
        <v>21.672397496470971</v>
      </c>
      <c r="J6">
        <v>0.55080543584082531</v>
      </c>
      <c r="K6">
        <v>14.003575199811831</v>
      </c>
      <c r="L6">
        <v>0.4249399325023584</v>
      </c>
    </row>
    <row r="7" spans="2:12" x14ac:dyDescent="0.2">
      <c r="B7" t="s">
        <v>4</v>
      </c>
      <c r="C7">
        <v>31.24435063332534</v>
      </c>
      <c r="D7">
        <v>1.0490262265269599</v>
      </c>
      <c r="E7">
        <v>21.236500478343721</v>
      </c>
      <c r="F7">
        <v>0.91826724506335544</v>
      </c>
      <c r="G7">
        <v>18.314866731757441</v>
      </c>
      <c r="H7">
        <v>0.74036134692295563</v>
      </c>
      <c r="I7">
        <v>12.903652878296461</v>
      </c>
      <c r="J7">
        <v>0.63480878493611936</v>
      </c>
      <c r="K7">
        <v>16.300629278277039</v>
      </c>
      <c r="L7">
        <v>0.90531051233617188</v>
      </c>
    </row>
    <row r="8" spans="2:12" x14ac:dyDescent="0.2">
      <c r="B8" t="s">
        <v>5</v>
      </c>
      <c r="C8">
        <v>41.710825397660876</v>
      </c>
      <c r="D8">
        <v>0.88023097915746207</v>
      </c>
      <c r="E8">
        <v>18.465286032353649</v>
      </c>
      <c r="F8">
        <v>0.561173494671664</v>
      </c>
      <c r="G8">
        <v>17.525234655025859</v>
      </c>
      <c r="H8">
        <v>0.60558879110117581</v>
      </c>
      <c r="I8">
        <v>11.58209797831438</v>
      </c>
      <c r="J8">
        <v>0.53445441825314288</v>
      </c>
      <c r="K8">
        <v>10.71655593664523</v>
      </c>
      <c r="L8">
        <v>0.49363962808917811</v>
      </c>
    </row>
    <row r="9" spans="2:12" x14ac:dyDescent="0.2">
      <c r="B9" t="s">
        <v>6</v>
      </c>
      <c r="C9">
        <v>28.980096880817008</v>
      </c>
      <c r="D9">
        <v>0.83211362077453177</v>
      </c>
      <c r="E9">
        <v>21.725641768165062</v>
      </c>
      <c r="F9">
        <v>0.81230515613929599</v>
      </c>
      <c r="G9">
        <v>19.929188182207561</v>
      </c>
      <c r="H9">
        <v>0.73280096932884387</v>
      </c>
      <c r="I9">
        <v>17.243124611389469</v>
      </c>
      <c r="J9">
        <v>0.62565524212142998</v>
      </c>
      <c r="K9">
        <v>12.1219485574209</v>
      </c>
      <c r="L9">
        <v>0.61470880281567608</v>
      </c>
    </row>
    <row r="10" spans="2:12" x14ac:dyDescent="0.2">
      <c r="B10" t="s">
        <v>7</v>
      </c>
      <c r="C10">
        <v>25.198353714540829</v>
      </c>
      <c r="D10">
        <v>0.62176692228754504</v>
      </c>
      <c r="E10">
        <v>24.4357700152195</v>
      </c>
      <c r="F10">
        <v>0.60563509490394885</v>
      </c>
      <c r="G10">
        <v>22.97268420168551</v>
      </c>
      <c r="H10">
        <v>0.5818380870621418</v>
      </c>
      <c r="I10">
        <v>17.752720410696458</v>
      </c>
      <c r="J10">
        <v>0.49319380955879366</v>
      </c>
      <c r="K10">
        <v>9.6404716578576988</v>
      </c>
      <c r="L10">
        <v>0.47645456136116898</v>
      </c>
    </row>
    <row r="11" spans="2:12" x14ac:dyDescent="0.2">
      <c r="B11" t="s">
        <v>8</v>
      </c>
      <c r="C11">
        <v>19.967625218112751</v>
      </c>
      <c r="D11">
        <v>0.48806630978498283</v>
      </c>
      <c r="E11">
        <v>18.976659807167412</v>
      </c>
      <c r="F11">
        <v>0.50257000893996517</v>
      </c>
      <c r="G11">
        <v>23.145427067325659</v>
      </c>
      <c r="H11">
        <v>0.54948225179800936</v>
      </c>
      <c r="I11">
        <v>20.695302228541699</v>
      </c>
      <c r="J11">
        <v>0.50296162153550183</v>
      </c>
      <c r="K11">
        <v>17.214985678852479</v>
      </c>
      <c r="L11">
        <v>0.58643717187134337</v>
      </c>
    </row>
    <row r="12" spans="2:12" x14ac:dyDescent="0.2">
      <c r="B12" t="s">
        <v>9</v>
      </c>
      <c r="C12">
        <v>34.964716542965327</v>
      </c>
      <c r="D12">
        <v>0.83422033187851408</v>
      </c>
      <c r="E12">
        <v>22.41021963311141</v>
      </c>
      <c r="F12">
        <v>0.58463731114462247</v>
      </c>
      <c r="G12">
        <v>19.01719129217868</v>
      </c>
      <c r="H12">
        <v>0.63165552741022279</v>
      </c>
      <c r="I12">
        <v>11.97540618187019</v>
      </c>
      <c r="J12">
        <v>0.55189494866009192</v>
      </c>
      <c r="K12">
        <v>11.63246634987439</v>
      </c>
      <c r="L12">
        <v>0.57725276434223638</v>
      </c>
    </row>
    <row r="13" spans="2:12" x14ac:dyDescent="0.2">
      <c r="B13" t="s">
        <v>10</v>
      </c>
      <c r="C13">
        <v>13.281133968471609</v>
      </c>
      <c r="D13">
        <v>0.62702743431969354</v>
      </c>
      <c r="E13">
        <v>16.904020877384969</v>
      </c>
      <c r="F13">
        <v>0.69327180571933456</v>
      </c>
      <c r="G13">
        <v>25.505549663698229</v>
      </c>
      <c r="H13">
        <v>0.73728490012691583</v>
      </c>
      <c r="I13">
        <v>27.50016100394939</v>
      </c>
      <c r="J13">
        <v>0.78565409236063488</v>
      </c>
      <c r="K13">
        <v>16.809134486495811</v>
      </c>
      <c r="L13">
        <v>0.74197545846784618</v>
      </c>
    </row>
    <row r="14" spans="2:12" x14ac:dyDescent="0.2">
      <c r="B14" t="s">
        <v>11</v>
      </c>
      <c r="C14">
        <v>13.733896479982221</v>
      </c>
      <c r="D14">
        <v>0.59586086431249596</v>
      </c>
      <c r="E14">
        <v>19.372550711757668</v>
      </c>
      <c r="F14">
        <v>0.88189086409868911</v>
      </c>
      <c r="G14">
        <v>23.655098107194689</v>
      </c>
      <c r="H14">
        <v>0.77139896012698828</v>
      </c>
      <c r="I14">
        <v>27.361023375157671</v>
      </c>
      <c r="J14">
        <v>1.0484547485118474</v>
      </c>
      <c r="K14">
        <v>15.877431325907761</v>
      </c>
      <c r="L14">
        <v>0.9003724884623836</v>
      </c>
    </row>
    <row r="15" spans="2:12" x14ac:dyDescent="0.2">
      <c r="B15" t="s">
        <v>12</v>
      </c>
      <c r="C15">
        <v>29.510229505199359</v>
      </c>
      <c r="D15">
        <v>1.1764742795634866</v>
      </c>
      <c r="E15">
        <v>19.750783014957381</v>
      </c>
      <c r="F15">
        <v>0.82693405995352076</v>
      </c>
      <c r="G15">
        <v>19.655426293684741</v>
      </c>
      <c r="H15">
        <v>0.87915898704019091</v>
      </c>
      <c r="I15">
        <v>16.17539676944272</v>
      </c>
      <c r="J15">
        <v>0.83501453303407758</v>
      </c>
      <c r="K15">
        <v>14.908164416715801</v>
      </c>
      <c r="L15">
        <v>0.78450536031911555</v>
      </c>
    </row>
    <row r="16" spans="2:12" x14ac:dyDescent="0.2">
      <c r="B16" t="s">
        <v>13</v>
      </c>
      <c r="C16">
        <v>45.416597895757562</v>
      </c>
      <c r="D16">
        <v>1.2420443187432155</v>
      </c>
      <c r="E16">
        <v>27.218924356522521</v>
      </c>
      <c r="F16">
        <v>0.94307410592444019</v>
      </c>
      <c r="G16">
        <v>15.54905995129935</v>
      </c>
      <c r="H16">
        <v>0.79992994504382886</v>
      </c>
      <c r="I16">
        <v>7.7203679449445914</v>
      </c>
      <c r="J16">
        <v>0.66610440821528205</v>
      </c>
      <c r="K16">
        <v>4.0950498514759683</v>
      </c>
      <c r="L16">
        <v>0.49085699634301388</v>
      </c>
    </row>
    <row r="17" spans="2:12" x14ac:dyDescent="0.2">
      <c r="B17" t="s">
        <v>14</v>
      </c>
      <c r="C17">
        <v>33.417886682815762</v>
      </c>
      <c r="D17">
        <v>0.96532162674639255</v>
      </c>
      <c r="E17">
        <v>24.764994925810271</v>
      </c>
      <c r="F17">
        <v>0.72730734155577248</v>
      </c>
      <c r="G17">
        <v>18.002976909793599</v>
      </c>
      <c r="H17">
        <v>0.72631149306927489</v>
      </c>
      <c r="I17">
        <v>11.28623290820075</v>
      </c>
      <c r="J17">
        <v>0.67369395875123761</v>
      </c>
      <c r="K17">
        <v>12.527908573379611</v>
      </c>
      <c r="L17">
        <v>0.65122527665411223</v>
      </c>
    </row>
    <row r="18" spans="2:12" x14ac:dyDescent="0.2">
      <c r="B18" t="s">
        <v>15</v>
      </c>
      <c r="C18">
        <v>32.998969317346493</v>
      </c>
      <c r="D18">
        <v>1.0000395559330046</v>
      </c>
      <c r="E18">
        <v>27.382160488551381</v>
      </c>
      <c r="F18">
        <v>0.91238459875873068</v>
      </c>
      <c r="G18">
        <v>22.578520084025751</v>
      </c>
      <c r="H18">
        <v>0.76220301162614479</v>
      </c>
      <c r="I18">
        <v>10.491568768842409</v>
      </c>
      <c r="J18">
        <v>0.61876444693577237</v>
      </c>
      <c r="K18">
        <v>6.5487813412340001</v>
      </c>
      <c r="L18">
        <v>0.5139179164131249</v>
      </c>
    </row>
    <row r="19" spans="2:12" x14ac:dyDescent="0.2">
      <c r="B19" t="s">
        <v>16</v>
      </c>
      <c r="C19">
        <v>26.709271558215288</v>
      </c>
      <c r="D19">
        <v>0.63711448890253086</v>
      </c>
      <c r="E19">
        <v>18.11590510607228</v>
      </c>
      <c r="F19">
        <v>0.49043286432140482</v>
      </c>
      <c r="G19">
        <v>18.977350537454221</v>
      </c>
      <c r="H19">
        <v>0.4913918285604455</v>
      </c>
      <c r="I19">
        <v>17.056769202726191</v>
      </c>
      <c r="J19">
        <v>0.53036333958146509</v>
      </c>
      <c r="K19">
        <v>19.14070359553202</v>
      </c>
      <c r="L19">
        <v>0.56878871530392838</v>
      </c>
    </row>
    <row r="20" spans="2:12" x14ac:dyDescent="0.2">
      <c r="B20" t="s">
        <v>17</v>
      </c>
      <c r="C20">
        <v>42.496458460697383</v>
      </c>
      <c r="D20">
        <v>0.8987936557663313</v>
      </c>
      <c r="E20">
        <v>23.51893104514167</v>
      </c>
      <c r="F20">
        <v>0.98134344640690641</v>
      </c>
      <c r="G20">
        <v>17.827626827357371</v>
      </c>
      <c r="H20">
        <v>0.6842912023487534</v>
      </c>
      <c r="I20">
        <v>8.9540951713136216</v>
      </c>
      <c r="J20">
        <v>0.53633108003374386</v>
      </c>
      <c r="K20">
        <v>7.2028884954899484</v>
      </c>
      <c r="L20">
        <v>0.42966485910927488</v>
      </c>
    </row>
    <row r="21" spans="2:12" x14ac:dyDescent="0.2">
      <c r="B21" t="s">
        <v>18</v>
      </c>
      <c r="C21">
        <v>61.169472012481947</v>
      </c>
      <c r="D21">
        <v>0.75486961850228518</v>
      </c>
      <c r="E21">
        <v>22.733091532343192</v>
      </c>
      <c r="F21">
        <v>0.64757172728884338</v>
      </c>
      <c r="G21">
        <v>11.02743143463783</v>
      </c>
      <c r="H21">
        <v>0.46201992161423983</v>
      </c>
      <c r="I21">
        <v>3.6341174347904479</v>
      </c>
      <c r="J21">
        <v>0.33639595652999593</v>
      </c>
      <c r="K21">
        <v>1.4358875857465849</v>
      </c>
      <c r="L21">
        <v>0.20784872649058697</v>
      </c>
    </row>
    <row r="22" spans="2:12" x14ac:dyDescent="0.2">
      <c r="B22" t="s">
        <v>19</v>
      </c>
      <c r="C22">
        <v>30.516850292211299</v>
      </c>
      <c r="D22">
        <v>0.88402645580597294</v>
      </c>
      <c r="E22">
        <v>17.689157792947</v>
      </c>
      <c r="F22">
        <v>0.71090360170244593</v>
      </c>
      <c r="G22">
        <v>21.324853006383151</v>
      </c>
      <c r="H22">
        <v>0.76182818416147147</v>
      </c>
      <c r="I22">
        <v>16.935523895300371</v>
      </c>
      <c r="J22">
        <v>0.73045890503348021</v>
      </c>
      <c r="K22">
        <v>13.53361501315818</v>
      </c>
      <c r="L22">
        <v>0.70008967681711021</v>
      </c>
    </row>
    <row r="23" spans="2:12" x14ac:dyDescent="0.2">
      <c r="B23" t="s">
        <v>20</v>
      </c>
      <c r="C23">
        <v>17.615551906387921</v>
      </c>
      <c r="D23">
        <v>0.58029168451927227</v>
      </c>
      <c r="E23">
        <v>20.54445115439901</v>
      </c>
      <c r="F23">
        <v>0.83340902719803334</v>
      </c>
      <c r="G23">
        <v>24.77502258683586</v>
      </c>
      <c r="H23">
        <v>0.74335762873751543</v>
      </c>
      <c r="I23">
        <v>21.490850183401928</v>
      </c>
      <c r="J23">
        <v>0.77051616974326687</v>
      </c>
      <c r="K23">
        <v>15.574124168975279</v>
      </c>
      <c r="L23">
        <v>0.72921648948776085</v>
      </c>
    </row>
    <row r="24" spans="2:12" x14ac:dyDescent="0.2">
      <c r="B24" t="s">
        <v>21</v>
      </c>
      <c r="C24">
        <v>43.508067950895537</v>
      </c>
      <c r="D24">
        <v>1.1938960466879545</v>
      </c>
      <c r="E24">
        <v>19.8553173964591</v>
      </c>
      <c r="F24">
        <v>0.70842898836786894</v>
      </c>
      <c r="G24">
        <v>15.11564024769044</v>
      </c>
      <c r="H24">
        <v>0.67221128920779105</v>
      </c>
      <c r="I24">
        <v>11.09402510148781</v>
      </c>
      <c r="J24">
        <v>0.56480901959224505</v>
      </c>
      <c r="K24">
        <v>10.426949303467101</v>
      </c>
      <c r="L24">
        <v>0.61407448909748363</v>
      </c>
    </row>
    <row r="25" spans="2:12" x14ac:dyDescent="0.2">
      <c r="B25" t="s">
        <v>22</v>
      </c>
      <c r="C25">
        <v>13.111217022374101</v>
      </c>
      <c r="D25">
        <v>0.83245050701052914</v>
      </c>
      <c r="E25">
        <v>12.78514684756658</v>
      </c>
      <c r="F25">
        <v>0.69364876277919807</v>
      </c>
      <c r="G25">
        <v>23.166176739551659</v>
      </c>
      <c r="H25">
        <v>0.80677696258707932</v>
      </c>
      <c r="I25">
        <v>23.483827897463708</v>
      </c>
      <c r="J25">
        <v>0.8865257882432247</v>
      </c>
      <c r="K25">
        <v>27.45363149304394</v>
      </c>
      <c r="L25">
        <v>0.96045647619626873</v>
      </c>
    </row>
    <row r="26" spans="2:12" x14ac:dyDescent="0.2">
      <c r="B26" t="s">
        <v>23</v>
      </c>
      <c r="C26">
        <v>20.2678701402873</v>
      </c>
      <c r="D26">
        <v>0.74055308361594252</v>
      </c>
      <c r="E26">
        <v>19.138309192898639</v>
      </c>
      <c r="F26">
        <v>0.65680293426799419</v>
      </c>
      <c r="G26">
        <v>23.669790598089659</v>
      </c>
      <c r="H26">
        <v>0.69651203819226881</v>
      </c>
      <c r="I26">
        <v>16.183955981032842</v>
      </c>
      <c r="J26">
        <v>0.72433070265570521</v>
      </c>
      <c r="K26">
        <v>20.740074087691561</v>
      </c>
      <c r="L26">
        <v>0.6720803422283419</v>
      </c>
    </row>
    <row r="27" spans="2:12" x14ac:dyDescent="0.2">
      <c r="B27" t="s">
        <v>24</v>
      </c>
      <c r="C27">
        <v>21.484897529392079</v>
      </c>
      <c r="D27">
        <v>0.8794801793469561</v>
      </c>
      <c r="E27">
        <v>20.23097602017171</v>
      </c>
      <c r="F27">
        <v>0.81823180555809449</v>
      </c>
      <c r="G27">
        <v>22.064674731763461</v>
      </c>
      <c r="H27">
        <v>0.70476835882974498</v>
      </c>
      <c r="I27">
        <v>20.2382087841413</v>
      </c>
      <c r="J27">
        <v>0.77899195184949832</v>
      </c>
      <c r="K27">
        <v>15.98124293453145</v>
      </c>
      <c r="L27">
        <v>0.77052248333956108</v>
      </c>
    </row>
    <row r="28" spans="2:12" x14ac:dyDescent="0.2">
      <c r="B28" t="s">
        <v>25</v>
      </c>
      <c r="C28">
        <v>25.006138175979039</v>
      </c>
      <c r="D28">
        <v>1.2608775141342115</v>
      </c>
      <c r="E28">
        <v>23.301639231506758</v>
      </c>
      <c r="F28">
        <v>0.75403998308419529</v>
      </c>
      <c r="G28">
        <v>21.03766561686653</v>
      </c>
      <c r="H28">
        <v>0.85352706892864105</v>
      </c>
      <c r="I28">
        <v>24.498897695873222</v>
      </c>
      <c r="J28">
        <v>1.0028193498527358</v>
      </c>
      <c r="K28">
        <v>6.1556592797744534</v>
      </c>
      <c r="L28">
        <v>0.5465252862630664</v>
      </c>
    </row>
    <row r="29" spans="2:12" x14ac:dyDescent="0.2">
      <c r="B29" t="s">
        <v>26</v>
      </c>
      <c r="C29">
        <v>31.976113674026031</v>
      </c>
      <c r="D29">
        <v>0.85341430470697799</v>
      </c>
      <c r="E29">
        <v>23.07004616079799</v>
      </c>
      <c r="F29">
        <v>0.72909598541453724</v>
      </c>
      <c r="G29">
        <v>18.797164368137789</v>
      </c>
      <c r="H29">
        <v>0.79280054466216399</v>
      </c>
      <c r="I29">
        <v>14.21881062235815</v>
      </c>
      <c r="J29">
        <v>0.7075603061549649</v>
      </c>
      <c r="K29">
        <v>11.93786517468005</v>
      </c>
      <c r="L29">
        <v>0.696668399016666</v>
      </c>
    </row>
    <row r="30" spans="2:12" x14ac:dyDescent="0.2">
      <c r="B30" t="s">
        <v>27</v>
      </c>
      <c r="C30">
        <v>71.964313279906506</v>
      </c>
      <c r="D30">
        <v>1.0215086355474798</v>
      </c>
      <c r="E30">
        <v>12.587897996766261</v>
      </c>
      <c r="F30">
        <v>0.75158567808604704</v>
      </c>
      <c r="G30">
        <v>7.9311636992804981</v>
      </c>
      <c r="H30">
        <v>0.609609743585657</v>
      </c>
      <c r="I30">
        <v>4.4783767098520757</v>
      </c>
      <c r="J30">
        <v>0.40426250392023871</v>
      </c>
      <c r="K30">
        <v>3.0382483141946781</v>
      </c>
      <c r="L30">
        <v>0.41719566174001316</v>
      </c>
    </row>
    <row r="31" spans="2:12" x14ac:dyDescent="0.2">
      <c r="B31" t="s">
        <v>28</v>
      </c>
      <c r="C31">
        <v>37.806612854161529</v>
      </c>
      <c r="D31">
        <v>1.0018992619149885</v>
      </c>
      <c r="E31">
        <v>13.23748025043292</v>
      </c>
      <c r="F31">
        <v>0.60331201116808209</v>
      </c>
      <c r="G31">
        <v>15.752296020679919</v>
      </c>
      <c r="H31">
        <v>0.72191770520830545</v>
      </c>
      <c r="I31">
        <v>13.37399697258385</v>
      </c>
      <c r="J31">
        <v>0.65244742099585318</v>
      </c>
      <c r="K31">
        <v>19.829613902141769</v>
      </c>
      <c r="L31">
        <v>0.78207373442277417</v>
      </c>
    </row>
    <row r="32" spans="2:12" x14ac:dyDescent="0.2">
      <c r="B32" t="s">
        <v>29</v>
      </c>
      <c r="C32">
        <v>24.104149941614441</v>
      </c>
      <c r="D32">
        <v>0.492852593252948</v>
      </c>
      <c r="E32">
        <v>17.541109201403589</v>
      </c>
      <c r="F32">
        <v>0.36806408793280193</v>
      </c>
      <c r="G32">
        <v>21.904492282776609</v>
      </c>
      <c r="H32">
        <v>0.41578292620723545</v>
      </c>
      <c r="I32">
        <v>19.572197754993368</v>
      </c>
      <c r="J32">
        <v>0.43138136875716615</v>
      </c>
      <c r="K32">
        <v>16.878050819211989</v>
      </c>
      <c r="L32">
        <v>0.40818176913648624</v>
      </c>
    </row>
    <row r="33" spans="2:12" x14ac:dyDescent="0.2">
      <c r="B33" t="s">
        <v>30</v>
      </c>
      <c r="C33">
        <v>10.147706306241069</v>
      </c>
      <c r="D33">
        <v>0.67814432039793859</v>
      </c>
      <c r="E33">
        <v>10.287991955496629</v>
      </c>
      <c r="F33">
        <v>0.48771903986589288</v>
      </c>
      <c r="G33">
        <v>10.95032835369604</v>
      </c>
      <c r="H33">
        <v>0.56653275444205853</v>
      </c>
      <c r="I33">
        <v>20.05135230689757</v>
      </c>
      <c r="J33">
        <v>0.8279755150761573</v>
      </c>
      <c r="K33">
        <v>48.562621077668702</v>
      </c>
      <c r="L33">
        <v>1.1621268955683683</v>
      </c>
    </row>
    <row r="34" spans="2:12" x14ac:dyDescent="0.2">
      <c r="B34" t="s">
        <v>31</v>
      </c>
      <c r="C34">
        <v>61.215036120383793</v>
      </c>
      <c r="D34">
        <v>1.194862704700304</v>
      </c>
      <c r="E34">
        <v>17.336578183700158</v>
      </c>
      <c r="F34">
        <v>0.59147200466322369</v>
      </c>
      <c r="G34">
        <v>11.66600262525116</v>
      </c>
      <c r="H34">
        <v>0.48834570198620136</v>
      </c>
      <c r="I34">
        <v>5.5416145075808867</v>
      </c>
      <c r="J34">
        <v>0.5343554753092512</v>
      </c>
      <c r="K34">
        <v>4.2407685630839973</v>
      </c>
      <c r="L34">
        <v>0.66004426938909122</v>
      </c>
    </row>
    <row r="35" spans="2:12" x14ac:dyDescent="0.2">
      <c r="B35" t="s">
        <v>32</v>
      </c>
      <c r="C35">
        <v>12.86753065888632</v>
      </c>
      <c r="D35">
        <v>0.75362177972736732</v>
      </c>
      <c r="E35">
        <v>11.70020912599689</v>
      </c>
      <c r="F35">
        <v>0.62871744179014155</v>
      </c>
      <c r="G35">
        <v>15.76532096777121</v>
      </c>
      <c r="H35">
        <v>0.73367459897582321</v>
      </c>
      <c r="I35">
        <v>26.29991651320984</v>
      </c>
      <c r="J35">
        <v>1.0011627672931038</v>
      </c>
      <c r="K35">
        <v>33.367022734135723</v>
      </c>
      <c r="L35">
        <v>1.2541483429118847</v>
      </c>
    </row>
    <row r="36" spans="2:12" x14ac:dyDescent="0.2">
      <c r="B36" t="s">
        <v>33</v>
      </c>
      <c r="C36">
        <v>5.9977846289108658</v>
      </c>
      <c r="D36">
        <v>0.74299547390371357</v>
      </c>
      <c r="E36">
        <v>5.1310268910488137</v>
      </c>
      <c r="F36">
        <v>0.49350221876340661</v>
      </c>
      <c r="G36">
        <v>8.878653460959633</v>
      </c>
      <c r="H36">
        <v>0.58148472101921722</v>
      </c>
      <c r="I36">
        <v>23.791850807946279</v>
      </c>
      <c r="J36">
        <v>0.99569396762066154</v>
      </c>
      <c r="K36">
        <v>56.200684211134401</v>
      </c>
      <c r="L36">
        <v>1.5161862802610448</v>
      </c>
    </row>
    <row r="37" spans="2:12" x14ac:dyDescent="0.2">
      <c r="B37" t="s">
        <v>34</v>
      </c>
      <c r="C37">
        <v>39.115169245428007</v>
      </c>
      <c r="D37">
        <v>3.2461674211983289</v>
      </c>
      <c r="E37">
        <v>24.491713090754999</v>
      </c>
      <c r="F37">
        <v>2.9432363753158417</v>
      </c>
      <c r="G37">
        <v>0</v>
      </c>
      <c r="I37">
        <v>0</v>
      </c>
      <c r="K37">
        <v>0</v>
      </c>
    </row>
    <row r="38" spans="2:12" x14ac:dyDescent="0.2">
      <c r="B38" t="s">
        <v>35</v>
      </c>
      <c r="C38">
        <v>54.394077516884813</v>
      </c>
      <c r="D38">
        <v>1.0932713411357575</v>
      </c>
      <c r="E38">
        <v>23.091225905173591</v>
      </c>
      <c r="F38">
        <v>0.87683781217618373</v>
      </c>
      <c r="G38">
        <v>14.18855153535991</v>
      </c>
      <c r="H38">
        <v>0.71635868409669345</v>
      </c>
      <c r="I38">
        <v>5.1842328619629754</v>
      </c>
      <c r="J38">
        <v>0.4781241879381346</v>
      </c>
      <c r="K38">
        <v>3.1419121806187089</v>
      </c>
      <c r="L38">
        <v>0.31481874887532341</v>
      </c>
    </row>
    <row r="39" spans="2:12" x14ac:dyDescent="0.2">
      <c r="B39" t="s">
        <v>36</v>
      </c>
      <c r="C39">
        <v>30.786054248887361</v>
      </c>
      <c r="D39">
        <v>0.75562011586082423</v>
      </c>
      <c r="E39">
        <v>17.664617513730491</v>
      </c>
      <c r="F39">
        <v>0.66388714321581888</v>
      </c>
      <c r="G39">
        <v>21.517495040879641</v>
      </c>
      <c r="H39">
        <v>0.76502649390283528</v>
      </c>
      <c r="I39">
        <v>13.840969676544789</v>
      </c>
      <c r="J39">
        <v>0.58756361034710824</v>
      </c>
      <c r="K39">
        <v>16.190863519957709</v>
      </c>
      <c r="L39">
        <v>0.68279736999239449</v>
      </c>
    </row>
    <row r="40" spans="2:12" x14ac:dyDescent="0.2">
      <c r="B40" t="s">
        <v>37</v>
      </c>
      <c r="C40">
        <v>44.096879268983777</v>
      </c>
      <c r="D40">
        <v>1.5158032135676873</v>
      </c>
      <c r="E40">
        <v>23.017131400696591</v>
      </c>
      <c r="F40">
        <v>0.82205074995816496</v>
      </c>
      <c r="G40">
        <v>15.24299995988472</v>
      </c>
      <c r="H40">
        <v>0.78362830986320897</v>
      </c>
      <c r="I40">
        <v>9.6165780322748073</v>
      </c>
      <c r="J40">
        <v>0.70909509042339436</v>
      </c>
      <c r="K40">
        <v>8.0264113381601074</v>
      </c>
      <c r="L40">
        <v>0.83439744790154691</v>
      </c>
    </row>
    <row r="41" spans="2:12" x14ac:dyDescent="0.2">
      <c r="B41" t="s">
        <v>38</v>
      </c>
      <c r="C41">
        <v>10.90753931227807</v>
      </c>
      <c r="D41">
        <v>0.46723774450017014</v>
      </c>
      <c r="E41">
        <v>13.82983766844332</v>
      </c>
      <c r="F41">
        <v>0.60229050695679298</v>
      </c>
      <c r="G41">
        <v>24.64046329162904</v>
      </c>
      <c r="H41">
        <v>0.72221702235337304</v>
      </c>
      <c r="I41">
        <v>23.020904878019071</v>
      </c>
      <c r="J41">
        <v>0.65248889157312495</v>
      </c>
      <c r="K41">
        <v>27.6012548496305</v>
      </c>
      <c r="L41">
        <v>0.78366388458949476</v>
      </c>
    </row>
    <row r="42" spans="2:12" x14ac:dyDescent="0.2">
      <c r="B42" t="s">
        <v>39</v>
      </c>
      <c r="C42">
        <v>18.179485793806649</v>
      </c>
      <c r="D42">
        <v>0.36982439992064764</v>
      </c>
      <c r="E42">
        <v>23.875983341276221</v>
      </c>
      <c r="F42">
        <v>0.44968677711231425</v>
      </c>
      <c r="G42">
        <v>24.81174423589303</v>
      </c>
      <c r="H42">
        <v>0.37725112976026354</v>
      </c>
      <c r="I42">
        <v>21.16048283721674</v>
      </c>
      <c r="J42">
        <v>0.35050228625332458</v>
      </c>
      <c r="K42">
        <v>11.972303791807359</v>
      </c>
      <c r="L42">
        <v>0.50627580729777633</v>
      </c>
    </row>
    <row r="43" spans="2:12" x14ac:dyDescent="0.2">
      <c r="B43" t="s">
        <v>40</v>
      </c>
      <c r="C43">
        <v>17.830205284677199</v>
      </c>
      <c r="D43">
        <v>0.72721592707995009</v>
      </c>
      <c r="E43">
        <v>16.074713542426171</v>
      </c>
      <c r="F43">
        <v>0.66281408234435513</v>
      </c>
      <c r="G43">
        <v>18.173222994883609</v>
      </c>
      <c r="H43">
        <v>0.73260490812743084</v>
      </c>
      <c r="I43">
        <v>22.29724637473711</v>
      </c>
      <c r="J43">
        <v>0.79376935602063681</v>
      </c>
      <c r="K43">
        <v>25.624611803275901</v>
      </c>
      <c r="L43">
        <v>0.79266528630318589</v>
      </c>
    </row>
    <row r="44" spans="2:12" x14ac:dyDescent="0.2">
      <c r="B44" t="s">
        <v>41</v>
      </c>
      <c r="C44">
        <v>20.519516897494</v>
      </c>
      <c r="D44">
        <v>0.76169465046314921</v>
      </c>
      <c r="E44">
        <v>22.247311563368768</v>
      </c>
      <c r="F44">
        <v>0.92696805091712497</v>
      </c>
      <c r="G44">
        <v>22.38511413758372</v>
      </c>
      <c r="H44">
        <v>0.62413358947732578</v>
      </c>
      <c r="I44">
        <v>22.710625310622039</v>
      </c>
      <c r="J44">
        <v>0.78243421162769133</v>
      </c>
      <c r="K44">
        <v>12.137432090931471</v>
      </c>
      <c r="L44">
        <v>0.62465837601594287</v>
      </c>
    </row>
    <row r="45" spans="2:12" x14ac:dyDescent="0.2">
      <c r="B45" t="s">
        <v>42</v>
      </c>
      <c r="C45">
        <v>56.030117342233929</v>
      </c>
      <c r="D45">
        <v>1.0747777118962476</v>
      </c>
      <c r="E45">
        <v>18.974827291812989</v>
      </c>
      <c r="F45">
        <v>0.79269457842605129</v>
      </c>
      <c r="G45">
        <v>14.782741691816289</v>
      </c>
      <c r="H45">
        <v>0.64712781040804035</v>
      </c>
      <c r="I45">
        <v>6.3849250308643963</v>
      </c>
      <c r="J45">
        <v>0.56436350400214597</v>
      </c>
      <c r="K45">
        <v>3.8273886432723829</v>
      </c>
      <c r="L45">
        <v>0.45209635974455581</v>
      </c>
    </row>
    <row r="46" spans="2:12" x14ac:dyDescent="0.2">
      <c r="B46" t="s">
        <v>43</v>
      </c>
      <c r="C46">
        <v>0</v>
      </c>
      <c r="E46">
        <v>0</v>
      </c>
      <c r="G46">
        <v>0</v>
      </c>
      <c r="I46">
        <v>0</v>
      </c>
      <c r="K46">
        <v>0</v>
      </c>
    </row>
    <row r="47" spans="2:12" x14ac:dyDescent="0.2">
      <c r="B47" t="s">
        <v>44</v>
      </c>
      <c r="C47">
        <v>24.25067848109757</v>
      </c>
      <c r="D47">
        <v>0.85829109989153662</v>
      </c>
      <c r="E47">
        <v>23.677807327857469</v>
      </c>
      <c r="F47">
        <v>1.0590088954078631</v>
      </c>
      <c r="G47">
        <v>25.071727256798841</v>
      </c>
      <c r="H47">
        <v>0.9237161427747822</v>
      </c>
      <c r="I47">
        <v>18.329041687001151</v>
      </c>
      <c r="J47">
        <v>0.81743846210398463</v>
      </c>
      <c r="K47">
        <v>8.670745247244966</v>
      </c>
      <c r="L47">
        <v>0.55202614509090342</v>
      </c>
    </row>
    <row r="48" spans="2:12" x14ac:dyDescent="0.2">
      <c r="B48" t="s">
        <v>45</v>
      </c>
      <c r="C48">
        <v>8.9309219607293198</v>
      </c>
      <c r="D48">
        <v>0.55676791863376862</v>
      </c>
      <c r="E48">
        <v>19.643009829500539</v>
      </c>
      <c r="F48">
        <v>0.80610988893926894</v>
      </c>
      <c r="G48">
        <v>22.917105591665671</v>
      </c>
      <c r="H48">
        <v>0.76222994270249622</v>
      </c>
      <c r="I48">
        <v>28.520331209884521</v>
      </c>
      <c r="J48">
        <v>0.96991374355187898</v>
      </c>
      <c r="K48">
        <v>19.988631408219959</v>
      </c>
      <c r="L48">
        <v>0.87305646409970328</v>
      </c>
    </row>
    <row r="49" spans="2:12" x14ac:dyDescent="0.2">
      <c r="B49" t="s">
        <v>46</v>
      </c>
      <c r="C49">
        <v>40.870477422048147</v>
      </c>
      <c r="D49">
        <v>1.0764209042118109</v>
      </c>
      <c r="E49">
        <v>25.307009785807971</v>
      </c>
      <c r="F49">
        <v>0.74208918246801248</v>
      </c>
      <c r="G49">
        <v>18.051477480018519</v>
      </c>
      <c r="H49">
        <v>0.81077362102954709</v>
      </c>
      <c r="I49">
        <v>11.011081248268219</v>
      </c>
      <c r="J49">
        <v>0.63705065837465724</v>
      </c>
      <c r="K49">
        <v>4.7599540638571458</v>
      </c>
      <c r="L49">
        <v>0.46143815987905185</v>
      </c>
    </row>
    <row r="50" spans="2:12" x14ac:dyDescent="0.2">
      <c r="B50" t="s">
        <v>47</v>
      </c>
      <c r="C50">
        <v>22.573427250496859</v>
      </c>
      <c r="D50">
        <v>0.84769737960303759</v>
      </c>
      <c r="E50">
        <v>17.39371547442493</v>
      </c>
      <c r="F50">
        <v>0.84329533365614129</v>
      </c>
      <c r="G50">
        <v>23.293286132452309</v>
      </c>
      <c r="H50">
        <v>0.7690186040129432</v>
      </c>
      <c r="I50">
        <v>21.873258756848021</v>
      </c>
      <c r="J50">
        <v>0.8114413207720268</v>
      </c>
      <c r="K50">
        <v>14.866312385777871</v>
      </c>
      <c r="L50">
        <v>0.59912784901921623</v>
      </c>
    </row>
    <row r="51" spans="2:12" x14ac:dyDescent="0.2">
      <c r="B51" t="s">
        <v>48</v>
      </c>
      <c r="C51">
        <v>16.45530063514725</v>
      </c>
      <c r="D51">
        <v>0.52532750211169144</v>
      </c>
      <c r="E51">
        <v>16.682204085039469</v>
      </c>
      <c r="F51">
        <v>0.43363473030676997</v>
      </c>
      <c r="G51">
        <v>19.734288233783371</v>
      </c>
      <c r="H51">
        <v>0.57222813119379279</v>
      </c>
      <c r="I51">
        <v>16.999474962705008</v>
      </c>
      <c r="J51">
        <v>0.41536212775967191</v>
      </c>
      <c r="K51">
        <v>30.12873208332492</v>
      </c>
      <c r="L51">
        <v>0.58949111509230512</v>
      </c>
    </row>
    <row r="52" spans="2:12" x14ac:dyDescent="0.2">
      <c r="B52" t="s">
        <v>49</v>
      </c>
      <c r="C52">
        <v>16.092083435670361</v>
      </c>
      <c r="D52">
        <v>0.7338172303403494</v>
      </c>
      <c r="E52">
        <v>11.126246790882229</v>
      </c>
      <c r="F52">
        <v>0.46488660103890067</v>
      </c>
      <c r="G52">
        <v>13.84866074613223</v>
      </c>
      <c r="H52">
        <v>0.53927042797299296</v>
      </c>
      <c r="I52">
        <v>14.87823004271006</v>
      </c>
      <c r="J52">
        <v>0.66059004932345522</v>
      </c>
      <c r="K52">
        <v>44.054778984605122</v>
      </c>
      <c r="L52">
        <v>1.0170957482712488</v>
      </c>
    </row>
    <row r="53" spans="2:12" x14ac:dyDescent="0.2">
      <c r="B53" t="s">
        <v>50</v>
      </c>
      <c r="C53">
        <v>34.714319835476957</v>
      </c>
      <c r="D53">
        <v>1.5361159297100042</v>
      </c>
      <c r="E53">
        <v>21.253349090024152</v>
      </c>
      <c r="F53">
        <v>1.2924472765084154</v>
      </c>
      <c r="G53">
        <v>22.239994106096749</v>
      </c>
      <c r="H53">
        <v>1.4717110156888036</v>
      </c>
      <c r="I53">
        <v>12.82058154095747</v>
      </c>
      <c r="J53">
        <v>1.2199129751891251</v>
      </c>
      <c r="K53">
        <v>8.9717554274446911</v>
      </c>
      <c r="L53">
        <v>0.84047664391471066</v>
      </c>
    </row>
    <row r="54" spans="2:12" x14ac:dyDescent="0.2">
      <c r="B54" t="s">
        <v>51</v>
      </c>
      <c r="C54">
        <v>18.102482306905362</v>
      </c>
      <c r="D54">
        <v>0.70360385548859405</v>
      </c>
      <c r="E54">
        <v>19.24293631441995</v>
      </c>
      <c r="F54">
        <v>0.76972445126971922</v>
      </c>
      <c r="G54">
        <v>21.248499232294002</v>
      </c>
      <c r="H54">
        <v>0.7791519083718238</v>
      </c>
      <c r="I54">
        <v>22.152443291292752</v>
      </c>
      <c r="J54">
        <v>0.80498011619583754</v>
      </c>
      <c r="K54">
        <v>19.253638855087949</v>
      </c>
      <c r="L54">
        <v>0.84736022226745822</v>
      </c>
    </row>
    <row r="55" spans="2:12" x14ac:dyDescent="0.2">
      <c r="B55" t="s">
        <v>52</v>
      </c>
      <c r="C55">
        <v>31.221276431927421</v>
      </c>
      <c r="D55">
        <v>0.88445019086488896</v>
      </c>
      <c r="E55">
        <v>20.5066297813975</v>
      </c>
      <c r="F55">
        <v>0.58534050128550297</v>
      </c>
      <c r="G55">
        <v>22.323529705061969</v>
      </c>
      <c r="H55">
        <v>0.95919982553793082</v>
      </c>
      <c r="I55">
        <v>15.032161454630391</v>
      </c>
      <c r="J55">
        <v>0.51165213024450429</v>
      </c>
      <c r="K55">
        <v>10.91640262698272</v>
      </c>
      <c r="L55">
        <v>0.65168445116033225</v>
      </c>
    </row>
    <row r="56" spans="2:12" x14ac:dyDescent="0.2">
      <c r="B56" t="s">
        <v>53</v>
      </c>
      <c r="C56">
        <v>19.384345114316041</v>
      </c>
      <c r="D56">
        <v>0.73159003177835724</v>
      </c>
      <c r="E56">
        <v>14.798066464173671</v>
      </c>
      <c r="F56">
        <v>0.66890339762618123</v>
      </c>
      <c r="G56">
        <v>22.83064231837449</v>
      </c>
      <c r="H56">
        <v>0.69681809506026571</v>
      </c>
      <c r="I56">
        <v>22.342315069102831</v>
      </c>
      <c r="J56">
        <v>0.72527311354732726</v>
      </c>
      <c r="K56">
        <v>20.644631034032969</v>
      </c>
      <c r="L56">
        <v>0.72077347265870784</v>
      </c>
    </row>
    <row r="57" spans="2:12" x14ac:dyDescent="0.2">
      <c r="B57" t="s">
        <v>54</v>
      </c>
      <c r="C57">
        <v>15.03725327259613</v>
      </c>
      <c r="D57">
        <v>0.70342990462482313</v>
      </c>
      <c r="E57">
        <v>19.51801491878777</v>
      </c>
      <c r="F57">
        <v>0.80102994745426492</v>
      </c>
      <c r="G57">
        <v>24.26815734030097</v>
      </c>
      <c r="H57">
        <v>0.78382193280349199</v>
      </c>
      <c r="I57">
        <v>23.872856144597581</v>
      </c>
      <c r="J57">
        <v>0.75377526958524399</v>
      </c>
      <c r="K57">
        <v>17.30371832371755</v>
      </c>
      <c r="L57">
        <v>0.82382286617090006</v>
      </c>
    </row>
    <row r="58" spans="2:12" x14ac:dyDescent="0.2">
      <c r="B58" t="s">
        <v>55</v>
      </c>
      <c r="C58">
        <v>45.981060181514422</v>
      </c>
      <c r="D58">
        <v>1.4415581899270036</v>
      </c>
      <c r="E58">
        <v>24.09708903918759</v>
      </c>
      <c r="F58">
        <v>1.059803621510532</v>
      </c>
      <c r="G58">
        <v>16.78309897834961</v>
      </c>
      <c r="H58">
        <v>0.90154015842683854</v>
      </c>
      <c r="I58">
        <v>7.2202503770796644</v>
      </c>
      <c r="J58">
        <v>0.50772013486420431</v>
      </c>
      <c r="K58">
        <v>5.9185014238687224</v>
      </c>
      <c r="L58">
        <v>0.4869859671401322</v>
      </c>
    </row>
    <row r="59" spans="2:12" x14ac:dyDescent="0.2">
      <c r="B59" t="s">
        <v>56</v>
      </c>
      <c r="C59">
        <v>27.909794058510649</v>
      </c>
      <c r="D59">
        <v>0.81166932988485485</v>
      </c>
      <c r="E59">
        <v>23.575177094109041</v>
      </c>
      <c r="F59">
        <v>0.82619764074415236</v>
      </c>
      <c r="G59">
        <v>23.674866850207518</v>
      </c>
      <c r="H59">
        <v>0.8018852728550786</v>
      </c>
      <c r="I59">
        <v>15.856609471031881</v>
      </c>
      <c r="J59">
        <v>0.72331635719753029</v>
      </c>
      <c r="K59">
        <v>8.9835525261409241</v>
      </c>
      <c r="L59">
        <v>0.48728845340467203</v>
      </c>
    </row>
    <row r="60" spans="2:12" x14ac:dyDescent="0.2">
      <c r="B60" t="s">
        <v>57</v>
      </c>
      <c r="C60">
        <v>44.407666082049737</v>
      </c>
      <c r="D60">
        <v>1.1262716713833032</v>
      </c>
      <c r="E60">
        <v>27.142767728877349</v>
      </c>
      <c r="F60">
        <v>0.83135376832409369</v>
      </c>
      <c r="G60">
        <v>16.57607972843066</v>
      </c>
      <c r="H60">
        <v>0.68989783372208779</v>
      </c>
      <c r="I60">
        <v>7.535574320225404</v>
      </c>
      <c r="J60">
        <v>0.47926155173848423</v>
      </c>
      <c r="K60">
        <v>4.3379121404168277</v>
      </c>
      <c r="L60">
        <v>0.54249116618197579</v>
      </c>
    </row>
    <row r="61" spans="2:12" x14ac:dyDescent="0.2">
      <c r="B61" t="s">
        <v>58</v>
      </c>
      <c r="C61">
        <v>11.34750596501973</v>
      </c>
      <c r="D61">
        <v>0.60495566237771414</v>
      </c>
      <c r="E61">
        <v>10.337650741769769</v>
      </c>
      <c r="F61">
        <v>0.50949980825567587</v>
      </c>
      <c r="G61">
        <v>18.551187925448641</v>
      </c>
      <c r="H61">
        <v>0.58424223205497283</v>
      </c>
      <c r="I61">
        <v>28.397455501229452</v>
      </c>
      <c r="J61">
        <v>0.82658542538094881</v>
      </c>
      <c r="K61">
        <v>31.366199866532408</v>
      </c>
      <c r="L61">
        <v>0.93414230348361205</v>
      </c>
    </row>
    <row r="62" spans="2:12" x14ac:dyDescent="0.2">
      <c r="B62" t="s">
        <v>59</v>
      </c>
      <c r="C62">
        <v>12.64791921688359</v>
      </c>
      <c r="D62">
        <v>0.67389795226675786</v>
      </c>
      <c r="E62">
        <v>16.069371348990451</v>
      </c>
      <c r="F62">
        <v>0.71598079392859726</v>
      </c>
      <c r="G62">
        <v>18.79180798650745</v>
      </c>
      <c r="H62">
        <v>0.65250240521814995</v>
      </c>
      <c r="I62">
        <v>35.232477554444699</v>
      </c>
      <c r="J62">
        <v>0.84261699792693623</v>
      </c>
      <c r="K62">
        <v>17.258423893173809</v>
      </c>
      <c r="L62">
        <v>0.82561038263294551</v>
      </c>
    </row>
    <row r="63" spans="2:12" x14ac:dyDescent="0.2">
      <c r="B63" t="s">
        <v>60</v>
      </c>
      <c r="C63">
        <v>20.506070561216902</v>
      </c>
      <c r="D63">
        <v>0.85814470466039805</v>
      </c>
      <c r="E63">
        <v>13.76107786202183</v>
      </c>
      <c r="F63">
        <v>0.7550092551897386</v>
      </c>
      <c r="G63">
        <v>14.02548209281586</v>
      </c>
      <c r="H63">
        <v>0.62718491291328604</v>
      </c>
      <c r="I63">
        <v>17.18433093985853</v>
      </c>
      <c r="J63">
        <v>0.76994630042293477</v>
      </c>
      <c r="K63">
        <v>34.523038544086873</v>
      </c>
      <c r="L63">
        <v>1.1526811673288995</v>
      </c>
    </row>
    <row r="64" spans="2:12" x14ac:dyDescent="0.2">
      <c r="B64" t="s">
        <v>61</v>
      </c>
      <c r="C64">
        <v>14.795081488090551</v>
      </c>
      <c r="D64">
        <v>0.74387653862887193</v>
      </c>
      <c r="E64">
        <v>16.290983459965819</v>
      </c>
      <c r="F64">
        <v>0.74757252187934553</v>
      </c>
      <c r="G64">
        <v>22.4885847578111</v>
      </c>
      <c r="H64">
        <v>0.85553555352261679</v>
      </c>
      <c r="I64">
        <v>30.868866094831699</v>
      </c>
      <c r="J64">
        <v>1.0096966506919975</v>
      </c>
      <c r="K64">
        <v>15.556484199300829</v>
      </c>
      <c r="L64">
        <v>0.7937598463050034</v>
      </c>
    </row>
    <row r="65" spans="2:12" x14ac:dyDescent="0.2">
      <c r="B65" t="s">
        <v>62</v>
      </c>
      <c r="C65">
        <v>27.211226089422642</v>
      </c>
      <c r="D65">
        <v>0.88870803522269426</v>
      </c>
      <c r="E65">
        <v>20.578007046948791</v>
      </c>
      <c r="F65">
        <v>0.69003075713618045</v>
      </c>
      <c r="G65">
        <v>23.25219425228109</v>
      </c>
      <c r="H65">
        <v>0.82094029119466305</v>
      </c>
      <c r="I65">
        <v>17.391429131767879</v>
      </c>
      <c r="J65">
        <v>0.73798583514114702</v>
      </c>
      <c r="K65">
        <v>11.56714347957962</v>
      </c>
      <c r="L65">
        <v>0.65526883619344933</v>
      </c>
    </row>
    <row r="66" spans="2:12" x14ac:dyDescent="0.2">
      <c r="B66" t="s">
        <v>63</v>
      </c>
      <c r="C66">
        <v>13.68646014237736</v>
      </c>
      <c r="D66">
        <v>0.81445303790018631</v>
      </c>
      <c r="E66">
        <v>17.514665946826611</v>
      </c>
      <c r="F66">
        <v>0.86931578251166519</v>
      </c>
      <c r="G66">
        <v>21.322965043328669</v>
      </c>
      <c r="H66">
        <v>0.81926827643896605</v>
      </c>
      <c r="I66">
        <v>22.273610068995449</v>
      </c>
      <c r="J66">
        <v>0.88586859603367574</v>
      </c>
      <c r="K66">
        <v>25.202298798471919</v>
      </c>
      <c r="L66">
        <v>1.2245931255826359</v>
      </c>
    </row>
    <row r="67" spans="2:12" x14ac:dyDescent="0.2">
      <c r="B67" t="s">
        <v>64</v>
      </c>
      <c r="C67">
        <v>22.0699426371757</v>
      </c>
      <c r="D67">
        <v>1.1465931313221649</v>
      </c>
      <c r="E67">
        <v>18.442853696931412</v>
      </c>
      <c r="F67">
        <v>0.725109723601427</v>
      </c>
      <c r="G67">
        <v>28.274590934429149</v>
      </c>
      <c r="H67">
        <v>0.95640885739250159</v>
      </c>
      <c r="I67">
        <v>17.26080627351794</v>
      </c>
      <c r="J67">
        <v>0.75678737967816956</v>
      </c>
      <c r="K67">
        <v>13.951806457945811</v>
      </c>
      <c r="L67">
        <v>0.87937779669407923</v>
      </c>
    </row>
  </sheetData>
  <phoneticPr fontId="0" type="noConversion"/>
  <pageMargins left="0.75" right="0.75" top="1" bottom="1" header="0.5" footer="0.5"/>
  <headerFooter alignWithMargins="0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7"/>
  <sheetViews>
    <sheetView workbookViewId="0"/>
  </sheetViews>
  <sheetFormatPr defaultRowHeight="12.75" x14ac:dyDescent="0.2"/>
  <sheetData>
    <row r="2" spans="2:12" x14ac:dyDescent="0.2">
      <c r="C2" t="s">
        <v>66</v>
      </c>
      <c r="D2" t="s">
        <v>67</v>
      </c>
      <c r="E2" t="s">
        <v>68</v>
      </c>
      <c r="F2" t="s">
        <v>69</v>
      </c>
      <c r="G2" t="s">
        <v>70</v>
      </c>
      <c r="H2" t="s">
        <v>71</v>
      </c>
      <c r="I2" t="s">
        <v>111</v>
      </c>
      <c r="J2" t="s">
        <v>112</v>
      </c>
      <c r="K2" t="s">
        <v>113</v>
      </c>
      <c r="L2" t="s">
        <v>114</v>
      </c>
    </row>
    <row r="3" spans="2:12" x14ac:dyDescent="0.2">
      <c r="B3" t="s">
        <v>0</v>
      </c>
      <c r="C3">
        <v>2.626969495227669</v>
      </c>
      <c r="D3">
        <v>0.39505715118481055</v>
      </c>
      <c r="E3">
        <v>5.3739372101829614</v>
      </c>
      <c r="F3">
        <v>0.61855325040138764</v>
      </c>
      <c r="G3">
        <v>8.6615424264257701</v>
      </c>
      <c r="H3">
        <v>0.4589555779352964</v>
      </c>
      <c r="I3">
        <v>26.435076776083939</v>
      </c>
      <c r="J3">
        <v>1.03076507668066</v>
      </c>
      <c r="K3">
        <v>56.902474092079657</v>
      </c>
      <c r="L3">
        <v>1.2233085319299415</v>
      </c>
    </row>
    <row r="4" spans="2:12" x14ac:dyDescent="0.2">
      <c r="B4" t="s">
        <v>1</v>
      </c>
      <c r="C4">
        <v>5.6476985260719639</v>
      </c>
      <c r="D4">
        <v>0.36404203729968521</v>
      </c>
      <c r="E4">
        <v>8.0488285678162441</v>
      </c>
      <c r="F4">
        <v>0.41833040884073702</v>
      </c>
      <c r="G4">
        <v>8.8177367509453077</v>
      </c>
      <c r="H4">
        <v>0.37115418075340001</v>
      </c>
      <c r="I4">
        <v>21.408408959216509</v>
      </c>
      <c r="J4">
        <v>0.58943935316129259</v>
      </c>
      <c r="K4">
        <v>56.07732719594997</v>
      </c>
      <c r="L4">
        <v>0.85236080637490463</v>
      </c>
    </row>
    <row r="5" spans="2:12" x14ac:dyDescent="0.2">
      <c r="B5" t="s">
        <v>2</v>
      </c>
      <c r="C5">
        <v>7.2918458520784464</v>
      </c>
      <c r="D5">
        <v>0.60278546671672528</v>
      </c>
      <c r="E5">
        <v>13.711704564093321</v>
      </c>
      <c r="F5">
        <v>0.702247897142949</v>
      </c>
      <c r="G5">
        <v>14.24931950454809</v>
      </c>
      <c r="H5">
        <v>0.6379760556216979</v>
      </c>
      <c r="I5">
        <v>21.711330120952042</v>
      </c>
      <c r="J5">
        <v>0.80095406676080094</v>
      </c>
      <c r="K5">
        <v>43.035799958328127</v>
      </c>
      <c r="L5">
        <v>1.5186194917073892</v>
      </c>
    </row>
    <row r="6" spans="2:12" x14ac:dyDescent="0.2">
      <c r="B6" t="s">
        <v>3</v>
      </c>
      <c r="C6">
        <v>17.652368812814341</v>
      </c>
      <c r="D6">
        <v>0.54192032549288782</v>
      </c>
      <c r="E6">
        <v>17.28268749223033</v>
      </c>
      <c r="F6">
        <v>0.46940678148956189</v>
      </c>
      <c r="G6">
        <v>19.795676656000271</v>
      </c>
      <c r="H6">
        <v>0.5117465785591212</v>
      </c>
      <c r="I6">
        <v>20.920975264650501</v>
      </c>
      <c r="J6">
        <v>0.46755037577843889</v>
      </c>
      <c r="K6">
        <v>24.34829177430456</v>
      </c>
      <c r="L6">
        <v>0.74483715835877407</v>
      </c>
    </row>
    <row r="7" spans="2:12" x14ac:dyDescent="0.2">
      <c r="B7" t="s">
        <v>4</v>
      </c>
      <c r="C7">
        <v>10.882112073531991</v>
      </c>
      <c r="D7">
        <v>0.65503712899273847</v>
      </c>
      <c r="E7">
        <v>8.0587379679435429</v>
      </c>
      <c r="F7">
        <v>0.57563681739003991</v>
      </c>
      <c r="G7">
        <v>13.06878032819581</v>
      </c>
      <c r="H7">
        <v>0.65744532323129867</v>
      </c>
      <c r="I7">
        <v>23.723775394629879</v>
      </c>
      <c r="J7">
        <v>0.74029593952045014</v>
      </c>
      <c r="K7">
        <v>44.266594235698783</v>
      </c>
      <c r="L7">
        <v>1.1153983754969221</v>
      </c>
    </row>
    <row r="8" spans="2:12" x14ac:dyDescent="0.2">
      <c r="B8" t="s">
        <v>5</v>
      </c>
      <c r="C8">
        <v>13.68887044661515</v>
      </c>
      <c r="D8">
        <v>0.66948401977274907</v>
      </c>
      <c r="E8">
        <v>7.6960089059624659</v>
      </c>
      <c r="F8">
        <v>0.38343024057751662</v>
      </c>
      <c r="G8">
        <v>11.86551010537209</v>
      </c>
      <c r="H8">
        <v>0.5693745776440623</v>
      </c>
      <c r="I8">
        <v>21.689250195638841</v>
      </c>
      <c r="J8">
        <v>0.58906626251641891</v>
      </c>
      <c r="K8">
        <v>45.060360346411457</v>
      </c>
      <c r="L8">
        <v>0.91208342197361647</v>
      </c>
    </row>
    <row r="9" spans="2:12" x14ac:dyDescent="0.2">
      <c r="B9" t="s">
        <v>6</v>
      </c>
      <c r="C9">
        <v>5.7456537006464359</v>
      </c>
      <c r="D9">
        <v>0.53277540480922747</v>
      </c>
      <c r="E9">
        <v>7.7920920210469022</v>
      </c>
      <c r="F9">
        <v>0.59341442979273751</v>
      </c>
      <c r="G9">
        <v>9.3318587643651583</v>
      </c>
      <c r="H9">
        <v>0.58215691564728689</v>
      </c>
      <c r="I9">
        <v>20.193172021633671</v>
      </c>
      <c r="J9">
        <v>0.70854876416421175</v>
      </c>
      <c r="K9">
        <v>56.93722349230783</v>
      </c>
      <c r="L9">
        <v>1.4329786179008097</v>
      </c>
    </row>
    <row r="10" spans="2:12" x14ac:dyDescent="0.2">
      <c r="B10" t="s">
        <v>7</v>
      </c>
      <c r="C10">
        <v>5.1718714940464023</v>
      </c>
      <c r="D10">
        <v>0.32125074966593065</v>
      </c>
      <c r="E10">
        <v>13.35704218340374</v>
      </c>
      <c r="F10">
        <v>0.44669875942624265</v>
      </c>
      <c r="G10">
        <v>18.375919259777518</v>
      </c>
      <c r="H10">
        <v>0.48444166904437158</v>
      </c>
      <c r="I10">
        <v>32.250094918986299</v>
      </c>
      <c r="J10">
        <v>0.5943359035114153</v>
      </c>
      <c r="K10">
        <v>30.845072143786052</v>
      </c>
      <c r="L10">
        <v>0.67605366375637244</v>
      </c>
    </row>
    <row r="11" spans="2:12" x14ac:dyDescent="0.2">
      <c r="B11" t="s">
        <v>8</v>
      </c>
      <c r="C11">
        <v>7.2873155364140363</v>
      </c>
      <c r="D11">
        <v>0.44970519951255239</v>
      </c>
      <c r="E11">
        <v>8.7584230226558404</v>
      </c>
      <c r="F11">
        <v>0.49553479694415997</v>
      </c>
      <c r="G11">
        <v>16.622422486391368</v>
      </c>
      <c r="H11">
        <v>0.57514528593331027</v>
      </c>
      <c r="I11">
        <v>27.550527838500919</v>
      </c>
      <c r="J11">
        <v>0.47948590744976377</v>
      </c>
      <c r="K11">
        <v>39.78131111603782</v>
      </c>
      <c r="L11">
        <v>0.92089864495692264</v>
      </c>
    </row>
    <row r="12" spans="2:12" x14ac:dyDescent="0.2">
      <c r="B12" t="s">
        <v>9</v>
      </c>
      <c r="C12">
        <v>20.909838355439621</v>
      </c>
      <c r="D12">
        <v>0.98667456576146073</v>
      </c>
      <c r="E12">
        <v>14.34732369860607</v>
      </c>
      <c r="F12">
        <v>0.66063398022858433</v>
      </c>
      <c r="G12">
        <v>15.40144830928287</v>
      </c>
      <c r="H12">
        <v>0.52759160173291575</v>
      </c>
      <c r="I12">
        <v>18.437230358122381</v>
      </c>
      <c r="J12">
        <v>0.68380869286570223</v>
      </c>
      <c r="K12">
        <v>30.904159278549049</v>
      </c>
      <c r="L12">
        <v>1.1148544462051662</v>
      </c>
    </row>
    <row r="13" spans="2:12" x14ac:dyDescent="0.2">
      <c r="B13" t="s">
        <v>10</v>
      </c>
      <c r="C13">
        <v>3.5457649468579868</v>
      </c>
      <c r="D13">
        <v>0.43575797081858825</v>
      </c>
      <c r="E13">
        <v>6.1439627241869754</v>
      </c>
      <c r="F13">
        <v>0.53915617510134439</v>
      </c>
      <c r="G13">
        <v>11.933290112572649</v>
      </c>
      <c r="H13">
        <v>0.59640433579169105</v>
      </c>
      <c r="I13">
        <v>34.132998909573402</v>
      </c>
      <c r="J13">
        <v>0.80245596331959379</v>
      </c>
      <c r="K13">
        <v>44.243983306808992</v>
      </c>
      <c r="L13">
        <v>1.3408981869639318</v>
      </c>
    </row>
    <row r="14" spans="2:12" x14ac:dyDescent="0.2">
      <c r="B14" t="s">
        <v>11</v>
      </c>
      <c r="C14">
        <v>3.2499493959768349</v>
      </c>
      <c r="D14">
        <v>0.36649067633944948</v>
      </c>
      <c r="E14">
        <v>10.279421779425061</v>
      </c>
      <c r="F14">
        <v>0.57524678111679906</v>
      </c>
      <c r="G14">
        <v>14.746988315411359</v>
      </c>
      <c r="H14">
        <v>0.64107649481950346</v>
      </c>
      <c r="I14">
        <v>36.812600202349039</v>
      </c>
      <c r="J14">
        <v>0.95981192300308038</v>
      </c>
      <c r="K14">
        <v>34.911040306837691</v>
      </c>
      <c r="L14">
        <v>0.99451829601068575</v>
      </c>
    </row>
    <row r="15" spans="2:12" x14ac:dyDescent="0.2">
      <c r="B15" t="s">
        <v>12</v>
      </c>
      <c r="C15">
        <v>7.0096730560850444</v>
      </c>
      <c r="D15">
        <v>0.63109712141074603</v>
      </c>
      <c r="E15">
        <v>9.4251051953311773</v>
      </c>
      <c r="F15">
        <v>0.737169651777973</v>
      </c>
      <c r="G15">
        <v>16.12278115772158</v>
      </c>
      <c r="H15">
        <v>0.94199934416256781</v>
      </c>
      <c r="I15">
        <v>23.405247591557458</v>
      </c>
      <c r="J15">
        <v>0.92701146727288175</v>
      </c>
      <c r="K15">
        <v>44.037192999304743</v>
      </c>
      <c r="L15">
        <v>1.3279476979848142</v>
      </c>
    </row>
    <row r="16" spans="2:12" x14ac:dyDescent="0.2">
      <c r="B16" t="s">
        <v>13</v>
      </c>
      <c r="C16">
        <v>2.7401348765989151</v>
      </c>
      <c r="D16">
        <v>0.41668644159336649</v>
      </c>
      <c r="E16">
        <v>5.9404220047959644</v>
      </c>
      <c r="F16">
        <v>0.58607707491129013</v>
      </c>
      <c r="G16">
        <v>16.852601438545179</v>
      </c>
      <c r="H16">
        <v>0.93099776416225144</v>
      </c>
      <c r="I16">
        <v>29.05794418732636</v>
      </c>
      <c r="J16">
        <v>1.1053012521645305</v>
      </c>
      <c r="K16">
        <v>45.408897492733587</v>
      </c>
      <c r="L16">
        <v>1.3847353479951361</v>
      </c>
    </row>
    <row r="17" spans="2:12" x14ac:dyDescent="0.2">
      <c r="B17" t="s">
        <v>14</v>
      </c>
      <c r="C17">
        <v>5.9969465637277519</v>
      </c>
      <c r="D17">
        <v>0.56141683763205008</v>
      </c>
      <c r="E17">
        <v>5.191112669630102</v>
      </c>
      <c r="F17">
        <v>0.42063587076964681</v>
      </c>
      <c r="G17">
        <v>12.76771192492906</v>
      </c>
      <c r="H17">
        <v>0.7602370209078424</v>
      </c>
      <c r="I17">
        <v>23.94230284903588</v>
      </c>
      <c r="J17">
        <v>1.0948185818840412</v>
      </c>
      <c r="K17">
        <v>52.101925992677209</v>
      </c>
      <c r="L17">
        <v>1.3858337515669634</v>
      </c>
    </row>
    <row r="18" spans="2:12" x14ac:dyDescent="0.2">
      <c r="B18" t="s">
        <v>15</v>
      </c>
      <c r="C18">
        <v>27.529001176792502</v>
      </c>
      <c r="D18">
        <v>1.1037836599936248</v>
      </c>
      <c r="E18">
        <v>23.285997499986099</v>
      </c>
      <c r="F18">
        <v>0.84530985656397339</v>
      </c>
      <c r="G18">
        <v>23.11431147107697</v>
      </c>
      <c r="H18">
        <v>0.64219810968435354</v>
      </c>
      <c r="I18">
        <v>14.08424723937042</v>
      </c>
      <c r="J18">
        <v>0.73589970530546056</v>
      </c>
      <c r="K18">
        <v>11.98644261277399</v>
      </c>
      <c r="L18">
        <v>0.69443498395454484</v>
      </c>
    </row>
    <row r="19" spans="2:12" x14ac:dyDescent="0.2">
      <c r="B19" t="s">
        <v>16</v>
      </c>
      <c r="C19">
        <v>7.5216935632435344</v>
      </c>
      <c r="D19">
        <v>0.43301075318223037</v>
      </c>
      <c r="E19">
        <v>8.3327032782340016</v>
      </c>
      <c r="F19">
        <v>0.38489657725127968</v>
      </c>
      <c r="G19">
        <v>16.320735950688761</v>
      </c>
      <c r="H19">
        <v>0.56254893341385803</v>
      </c>
      <c r="I19">
        <v>23.76433443612936</v>
      </c>
      <c r="J19">
        <v>0.5328814043061838</v>
      </c>
      <c r="K19">
        <v>44.060532771704352</v>
      </c>
      <c r="L19">
        <v>0.86565396145608753</v>
      </c>
    </row>
    <row r="20" spans="2:12" x14ac:dyDescent="0.2">
      <c r="B20" t="s">
        <v>17</v>
      </c>
      <c r="C20">
        <v>2.8388477876551041</v>
      </c>
      <c r="D20">
        <v>0.31590268976073688</v>
      </c>
      <c r="E20">
        <v>5.3512283415582251</v>
      </c>
      <c r="F20">
        <v>0.48547968201345731</v>
      </c>
      <c r="G20">
        <v>13.134091989727921</v>
      </c>
      <c r="H20">
        <v>0.61166564758071218</v>
      </c>
      <c r="I20">
        <v>32.790206624466883</v>
      </c>
      <c r="J20">
        <v>0.85675802931934697</v>
      </c>
      <c r="K20">
        <v>45.885625256591872</v>
      </c>
      <c r="L20">
        <v>1.1102098113390022</v>
      </c>
    </row>
    <row r="21" spans="2:12" x14ac:dyDescent="0.2">
      <c r="B21" t="s">
        <v>18</v>
      </c>
      <c r="C21">
        <v>43.194094520058549</v>
      </c>
      <c r="D21">
        <v>1.3895140411786426</v>
      </c>
      <c r="E21">
        <v>19.999636681452841</v>
      </c>
      <c r="F21">
        <v>0.62650397948896686</v>
      </c>
      <c r="G21">
        <v>17.14977974147671</v>
      </c>
      <c r="H21">
        <v>0.59469247827209681</v>
      </c>
      <c r="I21">
        <v>10.75011965691478</v>
      </c>
      <c r="J21">
        <v>0.66390332637122551</v>
      </c>
      <c r="K21">
        <v>8.9063694000971179</v>
      </c>
      <c r="L21">
        <v>0.63462911440257419</v>
      </c>
    </row>
    <row r="22" spans="2:12" x14ac:dyDescent="0.2">
      <c r="B22" t="s">
        <v>19</v>
      </c>
      <c r="C22">
        <v>17.680654410553512</v>
      </c>
      <c r="D22">
        <v>0.94827819292955196</v>
      </c>
      <c r="E22">
        <v>14.090954237721769</v>
      </c>
      <c r="F22">
        <v>0.81652123866406479</v>
      </c>
      <c r="G22">
        <v>18.070862427050621</v>
      </c>
      <c r="H22">
        <v>0.7281360120189212</v>
      </c>
      <c r="I22">
        <v>19.89179987007639</v>
      </c>
      <c r="J22">
        <v>0.84685082435837078</v>
      </c>
      <c r="K22">
        <v>30.265729054597742</v>
      </c>
      <c r="L22">
        <v>1.2132532240274674</v>
      </c>
    </row>
    <row r="23" spans="2:12" x14ac:dyDescent="0.2">
      <c r="B23" t="s">
        <v>20</v>
      </c>
      <c r="C23">
        <v>19.32287859947947</v>
      </c>
      <c r="D23">
        <v>0.68298984389626549</v>
      </c>
      <c r="E23">
        <v>18.525490885914561</v>
      </c>
      <c r="F23">
        <v>0.79126170852744748</v>
      </c>
      <c r="G23">
        <v>22.136214892890841</v>
      </c>
      <c r="H23">
        <v>0.78159613877487821</v>
      </c>
      <c r="I23">
        <v>20.870209918945751</v>
      </c>
      <c r="J23">
        <v>0.63814387456223032</v>
      </c>
      <c r="K23">
        <v>19.145205702769388</v>
      </c>
      <c r="L23">
        <v>1.0068513207906755</v>
      </c>
    </row>
    <row r="24" spans="2:12" x14ac:dyDescent="0.2">
      <c r="B24" t="s">
        <v>21</v>
      </c>
      <c r="C24">
        <v>3.536495828842384</v>
      </c>
      <c r="D24">
        <v>0.45479180255757845</v>
      </c>
      <c r="E24">
        <v>5.5703756619561702</v>
      </c>
      <c r="F24">
        <v>0.46877190596892088</v>
      </c>
      <c r="G24">
        <v>7.5343036007920023</v>
      </c>
      <c r="H24">
        <v>0.77491481876911139</v>
      </c>
      <c r="I24">
        <v>19.676156855609271</v>
      </c>
      <c r="J24">
        <v>0.87960998468019791</v>
      </c>
      <c r="K24">
        <v>63.682668052800182</v>
      </c>
      <c r="L24">
        <v>1.4583643122312351</v>
      </c>
    </row>
    <row r="25" spans="2:12" x14ac:dyDescent="0.2">
      <c r="B25" t="s">
        <v>22</v>
      </c>
      <c r="C25">
        <v>5.966530157909232</v>
      </c>
      <c r="D25">
        <v>0.64019050457972537</v>
      </c>
      <c r="E25">
        <v>4.5891511489500108</v>
      </c>
      <c r="F25">
        <v>0.39378175133571225</v>
      </c>
      <c r="G25">
        <v>14.617913171007389</v>
      </c>
      <c r="H25">
        <v>0.67943641666886134</v>
      </c>
      <c r="I25">
        <v>24.590157361761189</v>
      </c>
      <c r="J25">
        <v>0.83556334012773081</v>
      </c>
      <c r="K25">
        <v>50.236248160372178</v>
      </c>
      <c r="L25">
        <v>1.0933592323307866</v>
      </c>
    </row>
    <row r="26" spans="2:12" x14ac:dyDescent="0.2">
      <c r="B26" t="s">
        <v>23</v>
      </c>
      <c r="C26">
        <v>1.435208315775768</v>
      </c>
      <c r="D26">
        <v>0.24320118479489355</v>
      </c>
      <c r="E26">
        <v>2.3325448764536612</v>
      </c>
      <c r="F26">
        <v>0.2639130022934093</v>
      </c>
      <c r="G26">
        <v>6.8964135327276299</v>
      </c>
      <c r="H26">
        <v>0.38520909566671574</v>
      </c>
      <c r="I26">
        <v>22.858543092350509</v>
      </c>
      <c r="J26">
        <v>0.78701194160606958</v>
      </c>
      <c r="K26">
        <v>66.477290182692428</v>
      </c>
      <c r="L26">
        <v>1.1079949418652824</v>
      </c>
    </row>
    <row r="27" spans="2:12" x14ac:dyDescent="0.2">
      <c r="B27" t="s">
        <v>24</v>
      </c>
      <c r="C27">
        <v>1.7477094177089709</v>
      </c>
      <c r="D27">
        <v>0.3354783549181129</v>
      </c>
      <c r="E27">
        <v>4.1172692735539984</v>
      </c>
      <c r="F27">
        <v>0.50622383033077734</v>
      </c>
      <c r="G27">
        <v>7.7672570533388923</v>
      </c>
      <c r="H27">
        <v>0.65097155114232796</v>
      </c>
      <c r="I27">
        <v>28.822170203086131</v>
      </c>
      <c r="J27">
        <v>1.1227962739590154</v>
      </c>
      <c r="K27">
        <v>57.545594052311998</v>
      </c>
      <c r="L27">
        <v>1.454256880391783</v>
      </c>
    </row>
    <row r="28" spans="2:12" x14ac:dyDescent="0.2">
      <c r="B28" t="s">
        <v>25</v>
      </c>
      <c r="C28">
        <v>9.5852708752095754</v>
      </c>
      <c r="D28">
        <v>0.88410368914742732</v>
      </c>
      <c r="E28">
        <v>15.034026129299351</v>
      </c>
      <c r="F28">
        <v>1.0140601641413283</v>
      </c>
      <c r="G28">
        <v>20.867590910909598</v>
      </c>
      <c r="H28">
        <v>0.99804600127369536</v>
      </c>
      <c r="I28">
        <v>39.628859581412087</v>
      </c>
      <c r="J28">
        <v>1.3048623420568057</v>
      </c>
      <c r="K28">
        <v>14.8842525031694</v>
      </c>
      <c r="L28">
        <v>0.92625310438287223</v>
      </c>
    </row>
    <row r="29" spans="2:12" x14ac:dyDescent="0.2">
      <c r="B29" t="s">
        <v>26</v>
      </c>
      <c r="C29">
        <v>22.70833422167507</v>
      </c>
      <c r="D29">
        <v>0.90271506455771566</v>
      </c>
      <c r="E29">
        <v>19.80577439761819</v>
      </c>
      <c r="F29">
        <v>0.78212620254327359</v>
      </c>
      <c r="G29">
        <v>19.527038568093669</v>
      </c>
      <c r="H29">
        <v>0.66515829714497199</v>
      </c>
      <c r="I29">
        <v>19.231948572830611</v>
      </c>
      <c r="J29">
        <v>0.77184285492679505</v>
      </c>
      <c r="K29">
        <v>18.726904239782471</v>
      </c>
      <c r="L29">
        <v>0.96224358621545647</v>
      </c>
    </row>
    <row r="30" spans="2:12" x14ac:dyDescent="0.2">
      <c r="B30" t="s">
        <v>27</v>
      </c>
      <c r="C30">
        <v>33.542041728608311</v>
      </c>
      <c r="D30">
        <v>0.80004576919094006</v>
      </c>
      <c r="E30">
        <v>10.14204780264159</v>
      </c>
      <c r="F30">
        <v>0.68952916336436054</v>
      </c>
      <c r="G30">
        <v>14.657537932914231</v>
      </c>
      <c r="H30">
        <v>0.77721775539169013</v>
      </c>
      <c r="I30">
        <v>18.466687195361299</v>
      </c>
      <c r="J30">
        <v>0.71521649091370743</v>
      </c>
      <c r="K30">
        <v>23.191685340474582</v>
      </c>
      <c r="L30">
        <v>0.8700704394637927</v>
      </c>
    </row>
    <row r="31" spans="2:12" x14ac:dyDescent="0.2">
      <c r="B31" t="s">
        <v>28</v>
      </c>
      <c r="C31">
        <v>24.884235698053612</v>
      </c>
      <c r="D31">
        <v>1.069538650713538</v>
      </c>
      <c r="E31">
        <v>12.435329993664711</v>
      </c>
      <c r="F31">
        <v>0.62966524538866686</v>
      </c>
      <c r="G31">
        <v>14.661658978828569</v>
      </c>
      <c r="H31">
        <v>0.61202516531207518</v>
      </c>
      <c r="I31">
        <v>17.13129326448524</v>
      </c>
      <c r="J31">
        <v>0.8327355356674716</v>
      </c>
      <c r="K31">
        <v>30.88748206496788</v>
      </c>
      <c r="L31">
        <v>1.0691571959742612</v>
      </c>
    </row>
    <row r="32" spans="2:12" x14ac:dyDescent="0.2">
      <c r="B32" t="s">
        <v>29</v>
      </c>
      <c r="C32">
        <v>4.6360786553857514</v>
      </c>
      <c r="D32">
        <v>0.29715276425926174</v>
      </c>
      <c r="E32">
        <v>6.9681363287386322</v>
      </c>
      <c r="F32">
        <v>0.2997382912480297</v>
      </c>
      <c r="G32">
        <v>12.42403329531183</v>
      </c>
      <c r="H32">
        <v>0.34555878398790402</v>
      </c>
      <c r="I32">
        <v>26.72807734619586</v>
      </c>
      <c r="J32">
        <v>0.45072636678721184</v>
      </c>
      <c r="K32">
        <v>49.243674374367927</v>
      </c>
      <c r="L32">
        <v>0.75460546346990665</v>
      </c>
    </row>
    <row r="33" spans="2:12" x14ac:dyDescent="0.2">
      <c r="B33" t="s">
        <v>30</v>
      </c>
      <c r="C33">
        <v>7.1547685978006799</v>
      </c>
      <c r="D33">
        <v>0.49183612465722648</v>
      </c>
      <c r="E33">
        <v>8.4734389551268752</v>
      </c>
      <c r="F33">
        <v>0.56568762515842297</v>
      </c>
      <c r="G33">
        <v>7.0799801824506989</v>
      </c>
      <c r="H33">
        <v>0.47470959353886438</v>
      </c>
      <c r="I33">
        <v>20.296127176968611</v>
      </c>
      <c r="J33">
        <v>0.72272002796374268</v>
      </c>
      <c r="K33">
        <v>56.995685087653122</v>
      </c>
      <c r="L33">
        <v>1.0852435383694374</v>
      </c>
    </row>
    <row r="34" spans="2:12" x14ac:dyDescent="0.2">
      <c r="B34" t="s">
        <v>31</v>
      </c>
      <c r="C34">
        <v>2.497049812719033</v>
      </c>
      <c r="D34">
        <v>0.34915370465055462</v>
      </c>
      <c r="E34">
        <v>3.5732561587549059</v>
      </c>
      <c r="F34">
        <v>0.40000367128833486</v>
      </c>
      <c r="G34">
        <v>8.9800755557388641</v>
      </c>
      <c r="H34">
        <v>0.49592969203350679</v>
      </c>
      <c r="I34">
        <v>27.957136544824781</v>
      </c>
      <c r="J34">
        <v>0.77850637596561723</v>
      </c>
      <c r="K34">
        <v>56.992481927962423</v>
      </c>
      <c r="L34">
        <v>1.2951843547778432</v>
      </c>
    </row>
    <row r="35" spans="2:12" x14ac:dyDescent="0.2">
      <c r="B35" t="s">
        <v>32</v>
      </c>
      <c r="C35">
        <v>4.4975959131388628</v>
      </c>
      <c r="D35">
        <v>0.37814020502901147</v>
      </c>
      <c r="E35">
        <v>6.2480531898736951</v>
      </c>
      <c r="F35">
        <v>0.58566637118348386</v>
      </c>
      <c r="G35">
        <v>9.8591977458710556</v>
      </c>
      <c r="H35">
        <v>0.59102997102078281</v>
      </c>
      <c r="I35">
        <v>28.077116060152601</v>
      </c>
      <c r="J35">
        <v>0.95152260312751613</v>
      </c>
      <c r="K35">
        <v>51.318037090963777</v>
      </c>
      <c r="L35">
        <v>1.3719727916345466</v>
      </c>
    </row>
    <row r="36" spans="2:12" x14ac:dyDescent="0.2">
      <c r="B36" t="s">
        <v>33</v>
      </c>
      <c r="C36">
        <v>0</v>
      </c>
      <c r="E36">
        <v>1.8552454195512149</v>
      </c>
      <c r="F36">
        <v>0.26162062069587078</v>
      </c>
      <c r="G36">
        <v>5.7574498346722791</v>
      </c>
      <c r="H36">
        <v>0.45771439710794026</v>
      </c>
      <c r="I36">
        <v>20.190679324706601</v>
      </c>
      <c r="J36">
        <v>0.89439146898215605</v>
      </c>
      <c r="K36">
        <v>71.896904211021265</v>
      </c>
      <c r="L36">
        <v>1.2542370791333577</v>
      </c>
    </row>
    <row r="37" spans="2:12" x14ac:dyDescent="0.2">
      <c r="B37" t="s">
        <v>34</v>
      </c>
      <c r="C37">
        <v>30.807347590395501</v>
      </c>
      <c r="D37">
        <v>2.916720690571295</v>
      </c>
      <c r="E37">
        <v>0</v>
      </c>
      <c r="G37">
        <v>0</v>
      </c>
      <c r="I37">
        <v>0</v>
      </c>
      <c r="K37">
        <v>35.572797931681478</v>
      </c>
      <c r="L37">
        <v>3.3527809361269072</v>
      </c>
    </row>
    <row r="38" spans="2:12" x14ac:dyDescent="0.2">
      <c r="B38" t="s">
        <v>35</v>
      </c>
      <c r="C38">
        <v>15.541449561722001</v>
      </c>
      <c r="D38">
        <v>0.99802952163964087</v>
      </c>
      <c r="E38">
        <v>13.21743868333745</v>
      </c>
      <c r="F38">
        <v>0.80017065910329321</v>
      </c>
      <c r="G38">
        <v>16.516471972341691</v>
      </c>
      <c r="H38">
        <v>0.83111607972747081</v>
      </c>
      <c r="I38">
        <v>23.817856673847182</v>
      </c>
      <c r="J38">
        <v>0.90531740600481003</v>
      </c>
      <c r="K38">
        <v>30.906783108751661</v>
      </c>
      <c r="L38">
        <v>1.2687944954578232</v>
      </c>
    </row>
    <row r="39" spans="2:12" x14ac:dyDescent="0.2">
      <c r="B39" t="s">
        <v>36</v>
      </c>
      <c r="C39">
        <v>21.067011664571879</v>
      </c>
      <c r="D39">
        <v>0.70858557965098534</v>
      </c>
      <c r="E39">
        <v>12.60976385969467</v>
      </c>
      <c r="F39">
        <v>0.55880137650915673</v>
      </c>
      <c r="G39">
        <v>15.574927287906069</v>
      </c>
      <c r="H39">
        <v>0.5755785246850551</v>
      </c>
      <c r="I39">
        <v>17.791823013850529</v>
      </c>
      <c r="J39">
        <v>0.62548649295043079</v>
      </c>
      <c r="K39">
        <v>32.956474173976872</v>
      </c>
      <c r="L39">
        <v>0.76441525307767533</v>
      </c>
    </row>
    <row r="40" spans="2:12" x14ac:dyDescent="0.2">
      <c r="B40" t="s">
        <v>37</v>
      </c>
      <c r="C40">
        <v>2.0278086530169088</v>
      </c>
      <c r="D40">
        <v>0.31660062970222358</v>
      </c>
      <c r="E40">
        <v>4.9310054321794894</v>
      </c>
      <c r="F40">
        <v>0.53505644716888723</v>
      </c>
      <c r="G40">
        <v>10.593237481326749</v>
      </c>
      <c r="H40">
        <v>0.66037542436771357</v>
      </c>
      <c r="I40">
        <v>31.387700770784651</v>
      </c>
      <c r="J40">
        <v>0.92445594197491177</v>
      </c>
      <c r="K40">
        <v>51.060247662692213</v>
      </c>
      <c r="L40">
        <v>1.1481483282509728</v>
      </c>
    </row>
    <row r="41" spans="2:12" x14ac:dyDescent="0.2">
      <c r="B41" t="s">
        <v>38</v>
      </c>
      <c r="C41">
        <v>1.33864602715942</v>
      </c>
      <c r="D41">
        <v>0.18417436120886149</v>
      </c>
      <c r="E41">
        <v>2.9252785421369691</v>
      </c>
      <c r="F41">
        <v>0.24119568878921102</v>
      </c>
      <c r="G41">
        <v>9.6817952220999413</v>
      </c>
      <c r="H41">
        <v>0.4770852668759184</v>
      </c>
      <c r="I41">
        <v>25.775242544143978</v>
      </c>
      <c r="J41">
        <v>0.74171850253374061</v>
      </c>
      <c r="K41">
        <v>60.279037664459693</v>
      </c>
      <c r="L41">
        <v>0.68654027024380082</v>
      </c>
    </row>
    <row r="42" spans="2:12" x14ac:dyDescent="0.2">
      <c r="B42" t="s">
        <v>39</v>
      </c>
      <c r="C42">
        <v>13.587055044083501</v>
      </c>
      <c r="D42">
        <v>0.36033634024756561</v>
      </c>
      <c r="E42">
        <v>19.53691682206799</v>
      </c>
      <c r="F42">
        <v>0.40541132573951183</v>
      </c>
      <c r="G42">
        <v>23.162955828098529</v>
      </c>
      <c r="H42">
        <v>0.36958435757301417</v>
      </c>
      <c r="I42">
        <v>25.40831290107872</v>
      </c>
      <c r="J42">
        <v>0.40572832246029789</v>
      </c>
      <c r="K42">
        <v>18.304759404671248</v>
      </c>
      <c r="L42">
        <v>0.45563763099603777</v>
      </c>
    </row>
    <row r="43" spans="2:12" x14ac:dyDescent="0.2">
      <c r="B43" t="s">
        <v>40</v>
      </c>
      <c r="C43">
        <v>3.3706716901053242</v>
      </c>
      <c r="D43">
        <v>0.36094766188363442</v>
      </c>
      <c r="E43">
        <v>6.60174222374786</v>
      </c>
      <c r="F43">
        <v>0.44798739576367214</v>
      </c>
      <c r="G43">
        <v>9.4251823947512658</v>
      </c>
      <c r="H43">
        <v>0.57225113269662375</v>
      </c>
      <c r="I43">
        <v>24.10901409344493</v>
      </c>
      <c r="J43">
        <v>0.85445815580432005</v>
      </c>
      <c r="K43">
        <v>56.493389597950618</v>
      </c>
      <c r="L43">
        <v>1.0060446975312676</v>
      </c>
    </row>
    <row r="44" spans="2:12" x14ac:dyDescent="0.2">
      <c r="B44" t="s">
        <v>41</v>
      </c>
      <c r="C44">
        <v>12.64183028464765</v>
      </c>
      <c r="D44">
        <v>0.75748606922793849</v>
      </c>
      <c r="E44">
        <v>15.409322040174761</v>
      </c>
      <c r="F44">
        <v>0.80138069709212245</v>
      </c>
      <c r="G44">
        <v>22.01675802226195</v>
      </c>
      <c r="H44">
        <v>0.80922369613242762</v>
      </c>
      <c r="I44">
        <v>31.207166301852361</v>
      </c>
      <c r="J44">
        <v>0.95147196226218667</v>
      </c>
      <c r="K44">
        <v>18.724923351063278</v>
      </c>
      <c r="L44">
        <v>0.84934550193865854</v>
      </c>
    </row>
    <row r="45" spans="2:12" x14ac:dyDescent="0.2">
      <c r="B45" t="s">
        <v>42</v>
      </c>
      <c r="C45">
        <v>60.45479682096623</v>
      </c>
      <c r="D45">
        <v>1.2630268757763115</v>
      </c>
      <c r="E45">
        <v>17.65797170454433</v>
      </c>
      <c r="F45">
        <v>0.79877993871557473</v>
      </c>
      <c r="G45">
        <v>12.85606287368614</v>
      </c>
      <c r="H45">
        <v>0.73513866283405394</v>
      </c>
      <c r="I45">
        <v>5.3114383810664494</v>
      </c>
      <c r="J45">
        <v>0.43694751210080351</v>
      </c>
      <c r="K45">
        <v>3.7197302197368609</v>
      </c>
      <c r="L45">
        <v>0.36224483524654477</v>
      </c>
    </row>
    <row r="46" spans="2:12" x14ac:dyDescent="0.2">
      <c r="B46" t="s">
        <v>43</v>
      </c>
      <c r="C46">
        <v>0</v>
      </c>
      <c r="E46">
        <v>0</v>
      </c>
      <c r="G46">
        <v>0</v>
      </c>
      <c r="I46">
        <v>0</v>
      </c>
      <c r="K46">
        <v>0</v>
      </c>
    </row>
    <row r="47" spans="2:12" x14ac:dyDescent="0.2">
      <c r="B47" t="s">
        <v>44</v>
      </c>
      <c r="C47">
        <v>24.768317276460468</v>
      </c>
      <c r="D47">
        <v>0.94526746838241615</v>
      </c>
      <c r="E47">
        <v>22.10637742299987</v>
      </c>
      <c r="F47">
        <v>0.83682000733190709</v>
      </c>
      <c r="G47">
        <v>23.043935787394918</v>
      </c>
      <c r="H47">
        <v>0.8515897861312518</v>
      </c>
      <c r="I47">
        <v>18.009436770460319</v>
      </c>
      <c r="J47">
        <v>0.68009067925760058</v>
      </c>
      <c r="K47">
        <v>12.071932742684419</v>
      </c>
      <c r="L47">
        <v>0.84236179002281741</v>
      </c>
    </row>
    <row r="48" spans="2:12" x14ac:dyDescent="0.2">
      <c r="B48" t="s">
        <v>45</v>
      </c>
      <c r="C48">
        <v>2.2697719058846482</v>
      </c>
      <c r="D48">
        <v>0.23430844825015676</v>
      </c>
      <c r="E48">
        <v>10.43402914310162</v>
      </c>
      <c r="F48">
        <v>0.5602520882926787</v>
      </c>
      <c r="G48">
        <v>13.11624902840256</v>
      </c>
      <c r="H48">
        <v>0.68032289872946095</v>
      </c>
      <c r="I48">
        <v>35.511364946875382</v>
      </c>
      <c r="J48">
        <v>0.85519197123245394</v>
      </c>
      <c r="K48">
        <v>38.66858497573579</v>
      </c>
      <c r="L48">
        <v>1.2007374852669175</v>
      </c>
    </row>
    <row r="49" spans="2:12" x14ac:dyDescent="0.2">
      <c r="B49" t="s">
        <v>46</v>
      </c>
      <c r="C49">
        <v>2.4710636379698281</v>
      </c>
      <c r="D49">
        <v>0.3257282061935538</v>
      </c>
      <c r="E49">
        <v>6.966601772604383</v>
      </c>
      <c r="F49">
        <v>0.56919536018920591</v>
      </c>
      <c r="G49">
        <v>15.8106188812143</v>
      </c>
      <c r="H49">
        <v>0.83595783593550621</v>
      </c>
      <c r="I49">
        <v>30.460826818791801</v>
      </c>
      <c r="J49">
        <v>0.87357708553982527</v>
      </c>
      <c r="K49">
        <v>44.290888889419691</v>
      </c>
      <c r="L49">
        <v>1.317281364096766</v>
      </c>
    </row>
    <row r="50" spans="2:12" x14ac:dyDescent="0.2">
      <c r="B50" t="s">
        <v>47</v>
      </c>
      <c r="C50">
        <v>2.4103835379224692</v>
      </c>
      <c r="D50">
        <v>0.3239830846719649</v>
      </c>
      <c r="E50">
        <v>5.3181406311281432</v>
      </c>
      <c r="F50">
        <v>0.44416385417668136</v>
      </c>
      <c r="G50">
        <v>12.68434579428669</v>
      </c>
      <c r="H50">
        <v>0.75885823775386585</v>
      </c>
      <c r="I50">
        <v>31.415436277130759</v>
      </c>
      <c r="J50">
        <v>1.0324880888451964</v>
      </c>
      <c r="K50">
        <v>48.171693759531941</v>
      </c>
      <c r="L50">
        <v>1.3470238827053418</v>
      </c>
    </row>
    <row r="51" spans="2:12" x14ac:dyDescent="0.2">
      <c r="B51" t="s">
        <v>48</v>
      </c>
      <c r="C51">
        <v>32.321161329198453</v>
      </c>
      <c r="D51">
        <v>0.52621314136289932</v>
      </c>
      <c r="E51">
        <v>12.91750400647277</v>
      </c>
      <c r="F51">
        <v>0.35948032484787551</v>
      </c>
      <c r="G51">
        <v>12.54898024401972</v>
      </c>
      <c r="H51">
        <v>0.38447479776135385</v>
      </c>
      <c r="I51">
        <v>12.43708670770695</v>
      </c>
      <c r="J51">
        <v>0.38676983047125701</v>
      </c>
      <c r="K51">
        <v>29.77526771260213</v>
      </c>
      <c r="L51">
        <v>0.50340573496037389</v>
      </c>
    </row>
    <row r="52" spans="2:12" x14ac:dyDescent="0.2">
      <c r="B52" t="s">
        <v>49</v>
      </c>
      <c r="C52">
        <v>0</v>
      </c>
      <c r="E52">
        <v>0</v>
      </c>
      <c r="G52">
        <v>2.1128365469835879</v>
      </c>
      <c r="H52">
        <v>0.26041075091755439</v>
      </c>
      <c r="I52">
        <v>11.08744734660457</v>
      </c>
      <c r="J52">
        <v>0.69335357265292474</v>
      </c>
      <c r="K52">
        <v>85.694121915616194</v>
      </c>
      <c r="L52">
        <v>0.84185398310802884</v>
      </c>
    </row>
    <row r="53" spans="2:12" x14ac:dyDescent="0.2">
      <c r="B53" t="s">
        <v>50</v>
      </c>
      <c r="C53">
        <v>2.9960050223882728</v>
      </c>
      <c r="D53">
        <v>0.55582799239634317</v>
      </c>
      <c r="E53">
        <v>5.4615745255644441</v>
      </c>
      <c r="F53">
        <v>0.64942790773834136</v>
      </c>
      <c r="G53">
        <v>11.80576636833044</v>
      </c>
      <c r="H53">
        <v>1.0067249052249849</v>
      </c>
      <c r="I53">
        <v>26.053832175134321</v>
      </c>
      <c r="J53">
        <v>1.2133331936563283</v>
      </c>
      <c r="K53">
        <v>53.682821908582532</v>
      </c>
      <c r="L53">
        <v>2.0105606189263092</v>
      </c>
    </row>
    <row r="54" spans="2:12" x14ac:dyDescent="0.2">
      <c r="B54" t="s">
        <v>51</v>
      </c>
      <c r="C54">
        <v>5.8171201950282896</v>
      </c>
      <c r="D54">
        <v>0.49854620524754961</v>
      </c>
      <c r="E54">
        <v>10.816109468355879</v>
      </c>
      <c r="F54">
        <v>0.71376558494890485</v>
      </c>
      <c r="G54">
        <v>13.287301040715789</v>
      </c>
      <c r="H54">
        <v>0.73087386138800381</v>
      </c>
      <c r="I54">
        <v>28.162473742900769</v>
      </c>
      <c r="J54">
        <v>0.92907359435116166</v>
      </c>
      <c r="K54">
        <v>41.916995552999282</v>
      </c>
      <c r="L54">
        <v>1.3609435636767995</v>
      </c>
    </row>
    <row r="55" spans="2:12" x14ac:dyDescent="0.2">
      <c r="B55" t="s">
        <v>52</v>
      </c>
      <c r="C55">
        <v>4.1462274868301421</v>
      </c>
      <c r="D55">
        <v>0.39021293496006737</v>
      </c>
      <c r="E55">
        <v>5.4385944615883082</v>
      </c>
      <c r="F55">
        <v>0.42147827935523907</v>
      </c>
      <c r="G55">
        <v>11.26489669776212</v>
      </c>
      <c r="H55">
        <v>0.62281915808655908</v>
      </c>
      <c r="I55">
        <v>26.387190741571299</v>
      </c>
      <c r="J55">
        <v>0.82355941770273888</v>
      </c>
      <c r="K55">
        <v>52.763090612248142</v>
      </c>
      <c r="L55">
        <v>0.96346467671745928</v>
      </c>
    </row>
    <row r="56" spans="2:12" x14ac:dyDescent="0.2">
      <c r="B56" t="s">
        <v>53</v>
      </c>
      <c r="C56">
        <v>8.7698916437423122</v>
      </c>
      <c r="D56">
        <v>0.47238911274647338</v>
      </c>
      <c r="E56">
        <v>8.6388947683840414</v>
      </c>
      <c r="F56">
        <v>0.45165417570277133</v>
      </c>
      <c r="G56">
        <v>16.295087136886082</v>
      </c>
      <c r="H56">
        <v>0.63137611251103387</v>
      </c>
      <c r="I56">
        <v>25.886900223197909</v>
      </c>
      <c r="J56">
        <v>0.78260272436751732</v>
      </c>
      <c r="K56">
        <v>40.409226227789652</v>
      </c>
      <c r="L56">
        <v>0.8088179131308596</v>
      </c>
    </row>
    <row r="57" spans="2:12" x14ac:dyDescent="0.2">
      <c r="B57" t="s">
        <v>54</v>
      </c>
      <c r="C57">
        <v>2.323981388359678</v>
      </c>
      <c r="D57">
        <v>0.33098959480137674</v>
      </c>
      <c r="E57">
        <v>3.402489033840808</v>
      </c>
      <c r="F57">
        <v>0.30077606243451127</v>
      </c>
      <c r="G57">
        <v>13.67546866773745</v>
      </c>
      <c r="H57">
        <v>0.70489507692507691</v>
      </c>
      <c r="I57">
        <v>24.625080610049391</v>
      </c>
      <c r="J57">
        <v>0.87138761485778848</v>
      </c>
      <c r="K57">
        <v>55.972980300012679</v>
      </c>
      <c r="L57">
        <v>1.1045192033506133</v>
      </c>
    </row>
    <row r="58" spans="2:12" x14ac:dyDescent="0.2">
      <c r="B58" t="s">
        <v>55</v>
      </c>
      <c r="C58">
        <v>4.4273023742961328</v>
      </c>
      <c r="D58">
        <v>0.49775523281079737</v>
      </c>
      <c r="E58">
        <v>6.8741465652729383</v>
      </c>
      <c r="F58">
        <v>0.60298604613151729</v>
      </c>
      <c r="G58">
        <v>15.1845427914001</v>
      </c>
      <c r="H58">
        <v>0.82406792120150085</v>
      </c>
      <c r="I58">
        <v>30.438898848627488</v>
      </c>
      <c r="J58">
        <v>1.0398531706360843</v>
      </c>
      <c r="K58">
        <v>43.075109420403336</v>
      </c>
      <c r="L58">
        <v>1.325496994191109</v>
      </c>
    </row>
    <row r="59" spans="2:12" x14ac:dyDescent="0.2">
      <c r="B59" t="s">
        <v>56</v>
      </c>
      <c r="C59">
        <v>1.77960165939597</v>
      </c>
      <c r="D59">
        <v>0.23994172525831775</v>
      </c>
      <c r="E59">
        <v>2.4579290523069202</v>
      </c>
      <c r="F59">
        <v>0.25113622727828605</v>
      </c>
      <c r="G59">
        <v>6.9333953530720454</v>
      </c>
      <c r="H59">
        <v>0.4628787070349909</v>
      </c>
      <c r="I59">
        <v>23.672556621332198</v>
      </c>
      <c r="J59">
        <v>0.86783790799594041</v>
      </c>
      <c r="K59">
        <v>65.156517313892849</v>
      </c>
      <c r="L59">
        <v>1.0052112117980736</v>
      </c>
    </row>
    <row r="60" spans="2:12" x14ac:dyDescent="0.2">
      <c r="B60" t="s">
        <v>57</v>
      </c>
      <c r="C60">
        <v>46.083824872017779</v>
      </c>
      <c r="D60">
        <v>1.4941969403092314</v>
      </c>
      <c r="E60">
        <v>24.864783567209571</v>
      </c>
      <c r="F60">
        <v>0.82252763833203002</v>
      </c>
      <c r="G60">
        <v>15.385669248842021</v>
      </c>
      <c r="H60">
        <v>0.80758492242081781</v>
      </c>
      <c r="I60">
        <v>7.8205238946896891</v>
      </c>
      <c r="J60">
        <v>0.61167453649034664</v>
      </c>
      <c r="K60">
        <v>5.8451984172409484</v>
      </c>
      <c r="L60">
        <v>0.66183143937014788</v>
      </c>
    </row>
    <row r="61" spans="2:12" x14ac:dyDescent="0.2">
      <c r="B61" t="s">
        <v>58</v>
      </c>
      <c r="C61">
        <v>9.0120211608985485</v>
      </c>
      <c r="D61">
        <v>0.67407260587608275</v>
      </c>
      <c r="E61">
        <v>7.068880367052695</v>
      </c>
      <c r="F61">
        <v>0.41623922821044423</v>
      </c>
      <c r="G61">
        <v>13.724651327153859</v>
      </c>
      <c r="H61">
        <v>0.53044174850198711</v>
      </c>
      <c r="I61">
        <v>27.551137586228439</v>
      </c>
      <c r="J61">
        <v>0.88406652268127728</v>
      </c>
      <c r="K61">
        <v>42.643309558666452</v>
      </c>
      <c r="L61">
        <v>1.1707227054037721</v>
      </c>
    </row>
    <row r="62" spans="2:12" x14ac:dyDescent="0.2">
      <c r="B62" t="s">
        <v>59</v>
      </c>
      <c r="C62">
        <v>4.8835539716756644</v>
      </c>
      <c r="D62">
        <v>0.54120091248444502</v>
      </c>
      <c r="E62">
        <v>8.7587274605507908</v>
      </c>
      <c r="F62">
        <v>0.55936557121802288</v>
      </c>
      <c r="G62">
        <v>8.6436181637116594</v>
      </c>
      <c r="H62">
        <v>0.53910664425594013</v>
      </c>
      <c r="I62">
        <v>38.243658147988143</v>
      </c>
      <c r="J62">
        <v>0.84887306022767339</v>
      </c>
      <c r="K62">
        <v>39.470442256073753</v>
      </c>
      <c r="L62">
        <v>1.1330338355544329</v>
      </c>
    </row>
    <row r="63" spans="2:12" x14ac:dyDescent="0.2">
      <c r="B63" t="s">
        <v>60</v>
      </c>
      <c r="C63">
        <v>3.9806235978816731</v>
      </c>
      <c r="D63">
        <v>0.39488147395205447</v>
      </c>
      <c r="E63">
        <v>5.6003995007627774</v>
      </c>
      <c r="F63">
        <v>0.49796090852420866</v>
      </c>
      <c r="G63">
        <v>6.4015087638660528</v>
      </c>
      <c r="H63">
        <v>0.52827351942139289</v>
      </c>
      <c r="I63">
        <v>19.064063477786309</v>
      </c>
      <c r="J63">
        <v>0.89630496514617086</v>
      </c>
      <c r="K63">
        <v>64.953404659703196</v>
      </c>
      <c r="L63">
        <v>1.3665736944311064</v>
      </c>
    </row>
    <row r="64" spans="2:12" x14ac:dyDescent="0.2">
      <c r="B64" t="s">
        <v>61</v>
      </c>
      <c r="C64">
        <v>2.0700455609359869</v>
      </c>
      <c r="D64">
        <v>0.29568747218579339</v>
      </c>
      <c r="E64">
        <v>3.3548625523080249</v>
      </c>
      <c r="F64">
        <v>0.35381763117216569</v>
      </c>
      <c r="G64">
        <v>6.7003555814372788</v>
      </c>
      <c r="H64">
        <v>0.49517736415284835</v>
      </c>
      <c r="I64">
        <v>36.977989036742073</v>
      </c>
      <c r="J64">
        <v>1.2168293682559324</v>
      </c>
      <c r="K64">
        <v>50.89674726857664</v>
      </c>
      <c r="L64">
        <v>1.3776600650796456</v>
      </c>
    </row>
    <row r="65" spans="2:12" x14ac:dyDescent="0.2">
      <c r="B65" t="s">
        <v>62</v>
      </c>
      <c r="C65">
        <v>8.0932280916825512</v>
      </c>
      <c r="D65">
        <v>0.49390904003860475</v>
      </c>
      <c r="E65">
        <v>11.53025185153713</v>
      </c>
      <c r="F65">
        <v>0.72318130993339036</v>
      </c>
      <c r="G65">
        <v>19.380187839923568</v>
      </c>
      <c r="H65">
        <v>0.75667637021444578</v>
      </c>
      <c r="I65">
        <v>28.406365138641998</v>
      </c>
      <c r="J65">
        <v>1.0466151859479265</v>
      </c>
      <c r="K65">
        <v>32.589967078214741</v>
      </c>
      <c r="L65">
        <v>0.97485048658215645</v>
      </c>
    </row>
    <row r="66" spans="2:12" x14ac:dyDescent="0.2">
      <c r="B66" t="s">
        <v>63</v>
      </c>
      <c r="C66">
        <v>3.9331179743424451</v>
      </c>
      <c r="D66">
        <v>0.63201820294573219</v>
      </c>
      <c r="E66">
        <v>8.9788865624646217</v>
      </c>
      <c r="F66">
        <v>0.64605452133984465</v>
      </c>
      <c r="G66">
        <v>15.826561761163459</v>
      </c>
      <c r="H66">
        <v>0.66808699149987372</v>
      </c>
      <c r="I66">
        <v>27.066407827304761</v>
      </c>
      <c r="J66">
        <v>0.91890964779517503</v>
      </c>
      <c r="K66">
        <v>44.195025874724699</v>
      </c>
      <c r="L66">
        <v>1.5115481121196022</v>
      </c>
    </row>
    <row r="67" spans="2:12" x14ac:dyDescent="0.2">
      <c r="B67" t="s">
        <v>64</v>
      </c>
      <c r="C67">
        <v>1.336180577995657</v>
      </c>
      <c r="D67">
        <v>0.19531843687249073</v>
      </c>
      <c r="E67">
        <v>7.3403524125708</v>
      </c>
      <c r="F67">
        <v>0.64357761672255387</v>
      </c>
      <c r="G67">
        <v>21.484274795561738</v>
      </c>
      <c r="H67">
        <v>1.0099758374145229</v>
      </c>
      <c r="I67">
        <v>34.935212939266727</v>
      </c>
      <c r="J67">
        <v>0.90327776688482186</v>
      </c>
      <c r="K67">
        <v>34.903979274605071</v>
      </c>
      <c r="L67">
        <v>1.5550185846588009</v>
      </c>
    </row>
  </sheetData>
  <phoneticPr fontId="0" type="noConversion"/>
  <pageMargins left="0.75" right="0.75" top="1" bottom="1" header="0.5" footer="0.5"/>
  <headerFooter alignWithMargins="0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7"/>
  <sheetViews>
    <sheetView workbookViewId="0"/>
  </sheetViews>
  <sheetFormatPr defaultRowHeight="12.75" x14ac:dyDescent="0.2"/>
  <sheetData>
    <row r="2" spans="2:12" x14ac:dyDescent="0.2">
      <c r="C2" t="s">
        <v>66</v>
      </c>
      <c r="D2" t="s">
        <v>67</v>
      </c>
      <c r="E2" t="s">
        <v>68</v>
      </c>
      <c r="F2" t="s">
        <v>69</v>
      </c>
      <c r="G2" t="s">
        <v>70</v>
      </c>
      <c r="H2" t="s">
        <v>71</v>
      </c>
      <c r="I2" t="s">
        <v>111</v>
      </c>
      <c r="J2" t="s">
        <v>112</v>
      </c>
      <c r="K2" t="s">
        <v>113</v>
      </c>
      <c r="L2" t="s">
        <v>114</v>
      </c>
    </row>
    <row r="3" spans="2:12" x14ac:dyDescent="0.2">
      <c r="B3" t="s">
        <v>0</v>
      </c>
      <c r="C3">
        <v>3.3262434387045241</v>
      </c>
      <c r="D3">
        <v>0.49427385478401242</v>
      </c>
      <c r="E3">
        <v>4.9426206375710446</v>
      </c>
      <c r="F3">
        <v>0.50799384949335635</v>
      </c>
      <c r="G3">
        <v>7.4876558836971654</v>
      </c>
      <c r="H3">
        <v>0.46938929378145061</v>
      </c>
      <c r="I3">
        <v>23.073093229370521</v>
      </c>
      <c r="J3">
        <v>1.1736663826043572</v>
      </c>
      <c r="K3">
        <v>61.170386810656723</v>
      </c>
      <c r="L3">
        <v>1.219679833570237</v>
      </c>
    </row>
    <row r="4" spans="2:12" x14ac:dyDescent="0.2">
      <c r="B4" t="s">
        <v>1</v>
      </c>
      <c r="C4">
        <v>8.9279595977099948</v>
      </c>
      <c r="D4">
        <v>0.46831888630780516</v>
      </c>
      <c r="E4">
        <v>9.5919292519843538</v>
      </c>
      <c r="F4">
        <v>0.41762640530615808</v>
      </c>
      <c r="G4">
        <v>10.56290931067922</v>
      </c>
      <c r="H4">
        <v>0.40489963635566689</v>
      </c>
      <c r="I4">
        <v>18.876157829549861</v>
      </c>
      <c r="J4">
        <v>0.64617606641466652</v>
      </c>
      <c r="K4">
        <v>52.04104401007659</v>
      </c>
      <c r="L4">
        <v>1.0658172814768445</v>
      </c>
    </row>
    <row r="5" spans="2:12" x14ac:dyDescent="0.2">
      <c r="B5" t="s">
        <v>2</v>
      </c>
      <c r="C5">
        <v>11.10922861553116</v>
      </c>
      <c r="D5">
        <v>0.76979828801597261</v>
      </c>
      <c r="E5">
        <v>14.404678830614831</v>
      </c>
      <c r="F5">
        <v>0.81352467751617485</v>
      </c>
      <c r="G5">
        <v>14.41878036912984</v>
      </c>
      <c r="H5">
        <v>0.69637289418097414</v>
      </c>
      <c r="I5">
        <v>20.708232923933441</v>
      </c>
      <c r="J5">
        <v>0.85276225445149545</v>
      </c>
      <c r="K5">
        <v>39.359079260790729</v>
      </c>
      <c r="L5">
        <v>1.5728812963959933</v>
      </c>
    </row>
    <row r="6" spans="2:12" x14ac:dyDescent="0.2">
      <c r="B6" t="s">
        <v>3</v>
      </c>
      <c r="C6">
        <v>34.826305452949462</v>
      </c>
      <c r="D6">
        <v>0.57002383906603171</v>
      </c>
      <c r="E6">
        <v>23.95877848807844</v>
      </c>
      <c r="F6">
        <v>0.51045440550531118</v>
      </c>
      <c r="G6">
        <v>20.728030341194891</v>
      </c>
      <c r="H6">
        <v>0.50833089346926907</v>
      </c>
      <c r="I6">
        <v>13.4161300069999</v>
      </c>
      <c r="J6">
        <v>0.40675885600035661</v>
      </c>
      <c r="K6">
        <v>7.0707557107773127</v>
      </c>
      <c r="L6">
        <v>0.37353539863908791</v>
      </c>
    </row>
    <row r="7" spans="2:12" x14ac:dyDescent="0.2">
      <c r="B7" t="s">
        <v>4</v>
      </c>
      <c r="C7">
        <v>1.8346453712069339</v>
      </c>
      <c r="D7">
        <v>0.29942539932843865</v>
      </c>
      <c r="E7">
        <v>1.4115800349043599</v>
      </c>
      <c r="F7">
        <v>0.22962948071672659</v>
      </c>
      <c r="G7">
        <v>3.0903282362223048</v>
      </c>
      <c r="H7">
        <v>0.31035791830973036</v>
      </c>
      <c r="I7">
        <v>14.210609795479449</v>
      </c>
      <c r="J7">
        <v>0.57184353283248868</v>
      </c>
      <c r="K7">
        <v>79.452836562186974</v>
      </c>
      <c r="L7">
        <v>0.66933331561350762</v>
      </c>
    </row>
    <row r="8" spans="2:12" x14ac:dyDescent="0.2">
      <c r="B8" t="s">
        <v>5</v>
      </c>
      <c r="C8">
        <v>7.9020294819415318</v>
      </c>
      <c r="D8">
        <v>0.45654498977991859</v>
      </c>
      <c r="E8">
        <v>5.1796514478559343</v>
      </c>
      <c r="F8">
        <v>0.36140017067845431</v>
      </c>
      <c r="G8">
        <v>7.8551933109697938</v>
      </c>
      <c r="H8">
        <v>0.41462977400932305</v>
      </c>
      <c r="I8">
        <v>15.26298985934406</v>
      </c>
      <c r="J8">
        <v>0.59074068607458108</v>
      </c>
      <c r="K8">
        <v>63.800135899888687</v>
      </c>
      <c r="L8">
        <v>0.83874971970032797</v>
      </c>
    </row>
    <row r="9" spans="2:12" x14ac:dyDescent="0.2">
      <c r="B9" t="s">
        <v>6</v>
      </c>
      <c r="C9">
        <v>7.1777593336261676</v>
      </c>
      <c r="D9">
        <v>0.59412288201706664</v>
      </c>
      <c r="E9">
        <v>7.1789165948691922</v>
      </c>
      <c r="F9">
        <v>0.58956909907866661</v>
      </c>
      <c r="G9">
        <v>8.0134974284439071</v>
      </c>
      <c r="H9">
        <v>0.58372826575630354</v>
      </c>
      <c r="I9">
        <v>15.16776238639946</v>
      </c>
      <c r="J9">
        <v>0.72136587674816921</v>
      </c>
      <c r="K9">
        <v>62.462064256661279</v>
      </c>
      <c r="L9">
        <v>1.4986094672959183</v>
      </c>
    </row>
    <row r="10" spans="2:12" x14ac:dyDescent="0.2">
      <c r="B10" t="s">
        <v>7</v>
      </c>
      <c r="C10">
        <v>6.9756117436366782</v>
      </c>
      <c r="D10">
        <v>0.31150571286280726</v>
      </c>
      <c r="E10">
        <v>13.33244585217243</v>
      </c>
      <c r="F10">
        <v>0.50365050572702097</v>
      </c>
      <c r="G10">
        <v>18.663428049496471</v>
      </c>
      <c r="H10">
        <v>0.47515450107775636</v>
      </c>
      <c r="I10">
        <v>32.160245171239332</v>
      </c>
      <c r="J10">
        <v>0.61516280289502889</v>
      </c>
      <c r="K10">
        <v>28.868269183455091</v>
      </c>
      <c r="L10">
        <v>0.69934414556343649</v>
      </c>
    </row>
    <row r="11" spans="2:12" x14ac:dyDescent="0.2">
      <c r="B11" t="s">
        <v>8</v>
      </c>
      <c r="C11">
        <v>14.192753260717989</v>
      </c>
      <c r="D11">
        <v>0.63323876267537149</v>
      </c>
      <c r="E11">
        <v>12.848680096264131</v>
      </c>
      <c r="F11">
        <v>0.52086947093950942</v>
      </c>
      <c r="G11">
        <v>16.498868974333192</v>
      </c>
      <c r="H11">
        <v>0.51499589679597169</v>
      </c>
      <c r="I11">
        <v>23.235676321134289</v>
      </c>
      <c r="J11">
        <v>0.56729303347713167</v>
      </c>
      <c r="K11">
        <v>33.224021347550391</v>
      </c>
      <c r="L11">
        <v>0.77324563407905345</v>
      </c>
    </row>
    <row r="12" spans="2:12" x14ac:dyDescent="0.2">
      <c r="B12" t="s">
        <v>9</v>
      </c>
      <c r="C12">
        <v>7.973018915971199</v>
      </c>
      <c r="D12">
        <v>0.42977754167664689</v>
      </c>
      <c r="E12">
        <v>6.5540341917848659</v>
      </c>
      <c r="F12">
        <v>0.34755362267705731</v>
      </c>
      <c r="G12">
        <v>9.3128561218929491</v>
      </c>
      <c r="H12">
        <v>0.44523833718850758</v>
      </c>
      <c r="I12">
        <v>13.268031358269941</v>
      </c>
      <c r="J12">
        <v>0.56817810378668898</v>
      </c>
      <c r="K12">
        <v>62.892059412081053</v>
      </c>
      <c r="L12">
        <v>0.9466558057870984</v>
      </c>
    </row>
    <row r="13" spans="2:12" x14ac:dyDescent="0.2">
      <c r="B13" t="s">
        <v>10</v>
      </c>
      <c r="C13">
        <v>4.6648490386282608</v>
      </c>
      <c r="D13">
        <v>0.48739989450366167</v>
      </c>
      <c r="E13">
        <v>6.8099361298196506</v>
      </c>
      <c r="F13">
        <v>0.57391929313235612</v>
      </c>
      <c r="G13">
        <v>10.59752482858398</v>
      </c>
      <c r="H13">
        <v>0.63286034560426219</v>
      </c>
      <c r="I13">
        <v>28.720139057724719</v>
      </c>
      <c r="J13">
        <v>0.78186088696672629</v>
      </c>
      <c r="K13">
        <v>49.207550945243412</v>
      </c>
      <c r="L13">
        <v>1.3922310530299429</v>
      </c>
    </row>
    <row r="14" spans="2:12" x14ac:dyDescent="0.2">
      <c r="B14" t="s">
        <v>11</v>
      </c>
      <c r="C14">
        <v>5.381923360959985</v>
      </c>
      <c r="D14">
        <v>0.44944098629613383</v>
      </c>
      <c r="E14">
        <v>9.5962524327303118</v>
      </c>
      <c r="F14">
        <v>0.5178957133205</v>
      </c>
      <c r="G14">
        <v>16.61553117009186</v>
      </c>
      <c r="H14">
        <v>0.70152021510450813</v>
      </c>
      <c r="I14">
        <v>34.617197089344756</v>
      </c>
      <c r="J14">
        <v>0.89869838988597606</v>
      </c>
      <c r="K14">
        <v>33.78909594687309</v>
      </c>
      <c r="L14">
        <v>1.0925121179802926</v>
      </c>
    </row>
    <row r="15" spans="2:12" x14ac:dyDescent="0.2">
      <c r="B15" t="s">
        <v>12</v>
      </c>
      <c r="C15">
        <v>11.78094938029688</v>
      </c>
      <c r="D15">
        <v>0.93631478811819202</v>
      </c>
      <c r="E15">
        <v>9.3005286761174695</v>
      </c>
      <c r="F15">
        <v>0.63571328047765296</v>
      </c>
      <c r="G15">
        <v>14.131810750550081</v>
      </c>
      <c r="H15">
        <v>0.70314085034960505</v>
      </c>
      <c r="I15">
        <v>20.355492049209928</v>
      </c>
      <c r="J15">
        <v>0.96177789623182985</v>
      </c>
      <c r="K15">
        <v>44.431219143825643</v>
      </c>
      <c r="L15">
        <v>1.1773405437670361</v>
      </c>
    </row>
    <row r="16" spans="2:12" x14ac:dyDescent="0.2">
      <c r="B16" t="s">
        <v>13</v>
      </c>
      <c r="C16">
        <v>0.94685003588160355</v>
      </c>
      <c r="D16">
        <v>0.17109622256591803</v>
      </c>
      <c r="E16">
        <v>1.2747554916807771</v>
      </c>
      <c r="F16">
        <v>0.27653149655437242</v>
      </c>
      <c r="G16">
        <v>6.1998630803589894</v>
      </c>
      <c r="H16">
        <v>0.46298559997444644</v>
      </c>
      <c r="I16">
        <v>16.732997637115002</v>
      </c>
      <c r="J16">
        <v>0.64332549348533385</v>
      </c>
      <c r="K16">
        <v>74.84553375496364</v>
      </c>
      <c r="L16">
        <v>0.92579457894601824</v>
      </c>
    </row>
    <row r="17" spans="2:12" x14ac:dyDescent="0.2">
      <c r="B17" t="s">
        <v>14</v>
      </c>
      <c r="C17">
        <v>2.0440427053092609</v>
      </c>
      <c r="D17">
        <v>0.26228039700032152</v>
      </c>
      <c r="E17">
        <v>2.454302132525128</v>
      </c>
      <c r="F17">
        <v>0.3004280692547377</v>
      </c>
      <c r="G17">
        <v>4.6649707223380794</v>
      </c>
      <c r="H17">
        <v>0.41678910684329579</v>
      </c>
      <c r="I17">
        <v>10.98278706692072</v>
      </c>
      <c r="J17">
        <v>0.70298348767197449</v>
      </c>
      <c r="K17">
        <v>79.853897372906815</v>
      </c>
      <c r="L17">
        <v>0.89361452794033625</v>
      </c>
    </row>
    <row r="18" spans="2:12" x14ac:dyDescent="0.2">
      <c r="B18" t="s">
        <v>15</v>
      </c>
      <c r="C18">
        <v>2.5287077277432188</v>
      </c>
      <c r="D18">
        <v>0.34183506535231095</v>
      </c>
      <c r="E18">
        <v>2.3133412417561519</v>
      </c>
      <c r="F18">
        <v>0.31013987905214435</v>
      </c>
      <c r="G18">
        <v>4.7653310961797413</v>
      </c>
      <c r="H18">
        <v>0.44285098470897516</v>
      </c>
      <c r="I18">
        <v>16.77894257655861</v>
      </c>
      <c r="J18">
        <v>0.68074305292890114</v>
      </c>
      <c r="K18">
        <v>73.613677357762285</v>
      </c>
      <c r="L18">
        <v>0.9139996600662742</v>
      </c>
    </row>
    <row r="19" spans="2:12" x14ac:dyDescent="0.2">
      <c r="B19" t="s">
        <v>16</v>
      </c>
      <c r="C19">
        <v>10.72956739138975</v>
      </c>
      <c r="D19">
        <v>0.50382338785767478</v>
      </c>
      <c r="E19">
        <v>8.6519613401877802</v>
      </c>
      <c r="F19">
        <v>0.40086817768033978</v>
      </c>
      <c r="G19">
        <v>14.09182335308097</v>
      </c>
      <c r="H19">
        <v>0.50452876165705629</v>
      </c>
      <c r="I19">
        <v>22.906569554031851</v>
      </c>
      <c r="J19">
        <v>0.64537346141815233</v>
      </c>
      <c r="K19">
        <v>43.620078361309652</v>
      </c>
      <c r="L19">
        <v>0.85656775888693448</v>
      </c>
    </row>
    <row r="20" spans="2:12" x14ac:dyDescent="0.2">
      <c r="B20" t="s">
        <v>17</v>
      </c>
      <c r="C20">
        <v>5.8500433361888584</v>
      </c>
      <c r="D20">
        <v>0.46059879157569961</v>
      </c>
      <c r="E20">
        <v>4.4989235629963913</v>
      </c>
      <c r="F20">
        <v>0.40398937439275812</v>
      </c>
      <c r="G20">
        <v>8.3353712105021742</v>
      </c>
      <c r="H20">
        <v>0.56609940490151733</v>
      </c>
      <c r="I20">
        <v>18.22766484656513</v>
      </c>
      <c r="J20">
        <v>0.78667976038836274</v>
      </c>
      <c r="K20">
        <v>63.087997043747457</v>
      </c>
      <c r="L20">
        <v>0.9776386805691335</v>
      </c>
    </row>
    <row r="21" spans="2:12" x14ac:dyDescent="0.2">
      <c r="B21" t="s">
        <v>18</v>
      </c>
      <c r="C21">
        <v>42.403744055047007</v>
      </c>
      <c r="D21">
        <v>0.86648575988396104</v>
      </c>
      <c r="E21">
        <v>21.962298482877149</v>
      </c>
      <c r="F21">
        <v>0.71625646673449195</v>
      </c>
      <c r="G21">
        <v>17.752629970565891</v>
      </c>
      <c r="H21">
        <v>0.63007096983569832</v>
      </c>
      <c r="I21">
        <v>10.05831559410227</v>
      </c>
      <c r="J21">
        <v>0.60344992704735323</v>
      </c>
      <c r="K21">
        <v>7.8230118974076861</v>
      </c>
      <c r="L21">
        <v>0.51310277825839834</v>
      </c>
    </row>
    <row r="22" spans="2:12" x14ac:dyDescent="0.2">
      <c r="B22" t="s">
        <v>19</v>
      </c>
      <c r="C22">
        <v>21.188518165178589</v>
      </c>
      <c r="D22">
        <v>0.88462614034772025</v>
      </c>
      <c r="E22">
        <v>16.064272677217719</v>
      </c>
      <c r="F22">
        <v>0.62277080113846572</v>
      </c>
      <c r="G22">
        <v>18.965085291839362</v>
      </c>
      <c r="H22">
        <v>0.71085331974888843</v>
      </c>
      <c r="I22">
        <v>20.084100063463289</v>
      </c>
      <c r="J22">
        <v>0.70375612862941961</v>
      </c>
      <c r="K22">
        <v>23.698023802301051</v>
      </c>
      <c r="L22">
        <v>0.98593819528198978</v>
      </c>
    </row>
    <row r="23" spans="2:12" x14ac:dyDescent="0.2">
      <c r="B23" t="s">
        <v>20</v>
      </c>
      <c r="C23">
        <v>39.007243679716829</v>
      </c>
      <c r="D23">
        <v>0.86451112457099399</v>
      </c>
      <c r="E23">
        <v>24.516716555066939</v>
      </c>
      <c r="F23">
        <v>0.77795026661751998</v>
      </c>
      <c r="G23">
        <v>19.364055322330032</v>
      </c>
      <c r="H23">
        <v>0.62830317924630019</v>
      </c>
      <c r="I23">
        <v>11.65190278559707</v>
      </c>
      <c r="J23">
        <v>0.49699231239085001</v>
      </c>
      <c r="K23">
        <v>5.4600816572891304</v>
      </c>
      <c r="L23">
        <v>0.42496881863819708</v>
      </c>
    </row>
    <row r="24" spans="2:12" x14ac:dyDescent="0.2">
      <c r="B24" t="s">
        <v>21</v>
      </c>
      <c r="C24">
        <v>3.4169388685048578</v>
      </c>
      <c r="D24">
        <v>0.43396686361487341</v>
      </c>
      <c r="E24">
        <v>3.503765567733379</v>
      </c>
      <c r="F24">
        <v>0.38838674221728758</v>
      </c>
      <c r="G24">
        <v>4.8749740551935021</v>
      </c>
      <c r="H24">
        <v>0.57429961455710488</v>
      </c>
      <c r="I24">
        <v>15.394453636524259</v>
      </c>
      <c r="J24">
        <v>0.73992713642779262</v>
      </c>
      <c r="K24">
        <v>72.809867872044023</v>
      </c>
      <c r="L24">
        <v>1.3163415226670954</v>
      </c>
    </row>
    <row r="25" spans="2:12" x14ac:dyDescent="0.2">
      <c r="B25" t="s">
        <v>22</v>
      </c>
      <c r="C25">
        <v>7.7882876258445783</v>
      </c>
      <c r="D25">
        <v>0.62203381179553541</v>
      </c>
      <c r="E25">
        <v>5.2073048797238384</v>
      </c>
      <c r="F25">
        <v>0.46901635376370138</v>
      </c>
      <c r="G25">
        <v>10.585901779102009</v>
      </c>
      <c r="H25">
        <v>0.62081133098399965</v>
      </c>
      <c r="I25">
        <v>22.009170451779688</v>
      </c>
      <c r="J25">
        <v>0.7532909477925831</v>
      </c>
      <c r="K25">
        <v>54.409335263549877</v>
      </c>
      <c r="L25">
        <v>1.1804171244909463</v>
      </c>
    </row>
    <row r="26" spans="2:12" x14ac:dyDescent="0.2">
      <c r="B26" t="s">
        <v>23</v>
      </c>
      <c r="C26">
        <v>32.953318902964469</v>
      </c>
      <c r="D26">
        <v>0.90978410095430462</v>
      </c>
      <c r="E26">
        <v>26.813289108577859</v>
      </c>
      <c r="F26">
        <v>0.74531885313921808</v>
      </c>
      <c r="G26">
        <v>22.43334661600597</v>
      </c>
      <c r="H26">
        <v>0.85685760924885013</v>
      </c>
      <c r="I26">
        <v>10.40110524891465</v>
      </c>
      <c r="J26">
        <v>0.54738201217646942</v>
      </c>
      <c r="K26">
        <v>7.3989401235370744</v>
      </c>
      <c r="L26">
        <v>0.52104719643575803</v>
      </c>
    </row>
    <row r="27" spans="2:12" x14ac:dyDescent="0.2">
      <c r="B27" t="s">
        <v>24</v>
      </c>
      <c r="C27">
        <v>3.1171899604675639</v>
      </c>
      <c r="D27">
        <v>0.46978606347466312</v>
      </c>
      <c r="E27">
        <v>4.0706466518268067</v>
      </c>
      <c r="F27">
        <v>0.44470115261352317</v>
      </c>
      <c r="G27">
        <v>8.517619700714107</v>
      </c>
      <c r="H27">
        <v>0.62619063731051994</v>
      </c>
      <c r="I27">
        <v>24.635136213689229</v>
      </c>
      <c r="J27">
        <v>0.99530917556370524</v>
      </c>
      <c r="K27">
        <v>59.659407473302302</v>
      </c>
      <c r="L27">
        <v>1.3798377023038089</v>
      </c>
    </row>
    <row r="28" spans="2:12" x14ac:dyDescent="0.2">
      <c r="B28" t="s">
        <v>25</v>
      </c>
      <c r="C28">
        <v>1.3946529612714209</v>
      </c>
      <c r="D28">
        <v>0.1941131145725557</v>
      </c>
      <c r="E28">
        <v>8.795387668928317</v>
      </c>
      <c r="F28">
        <v>0.61912344758980475</v>
      </c>
      <c r="G28">
        <v>13.80527147356335</v>
      </c>
      <c r="H28">
        <v>0.76318197384663156</v>
      </c>
      <c r="I28">
        <v>47.429027963985341</v>
      </c>
      <c r="J28">
        <v>1.2452640154995476</v>
      </c>
      <c r="K28">
        <v>28.575659932251579</v>
      </c>
      <c r="L28">
        <v>1.2906496399687319</v>
      </c>
    </row>
    <row r="29" spans="2:12" x14ac:dyDescent="0.2">
      <c r="B29" t="s">
        <v>26</v>
      </c>
      <c r="C29">
        <v>32.716309694919943</v>
      </c>
      <c r="D29">
        <v>0.96989147635445605</v>
      </c>
      <c r="E29">
        <v>23.992011450269668</v>
      </c>
      <c r="F29">
        <v>0.87464492002185723</v>
      </c>
      <c r="G29">
        <v>20.916089357947961</v>
      </c>
      <c r="H29">
        <v>0.81785742704534969</v>
      </c>
      <c r="I29">
        <v>13.534515820278781</v>
      </c>
      <c r="J29">
        <v>0.66501666576951202</v>
      </c>
      <c r="K29">
        <v>8.8410736765836635</v>
      </c>
      <c r="L29">
        <v>0.56408736214720478</v>
      </c>
    </row>
    <row r="30" spans="2:12" x14ac:dyDescent="0.2">
      <c r="B30" t="s">
        <v>27</v>
      </c>
      <c r="C30">
        <v>28.627612158066761</v>
      </c>
      <c r="D30">
        <v>0.94643382320688496</v>
      </c>
      <c r="E30">
        <v>15.25487923769497</v>
      </c>
      <c r="F30">
        <v>0.73835072100048194</v>
      </c>
      <c r="G30">
        <v>20.379869309690889</v>
      </c>
      <c r="H30">
        <v>0.81844223871089961</v>
      </c>
      <c r="I30">
        <v>17.711237150689101</v>
      </c>
      <c r="J30">
        <v>0.77552620347794388</v>
      </c>
      <c r="K30">
        <v>18.026402143858299</v>
      </c>
      <c r="L30">
        <v>0.89034063187037471</v>
      </c>
    </row>
    <row r="31" spans="2:12" x14ac:dyDescent="0.2">
      <c r="B31" t="s">
        <v>28</v>
      </c>
      <c r="C31">
        <v>6.4285894849055847</v>
      </c>
      <c r="D31">
        <v>0.6539885324873238</v>
      </c>
      <c r="E31">
        <v>3.786853216604118</v>
      </c>
      <c r="F31">
        <v>0.34353916957290076</v>
      </c>
      <c r="G31">
        <v>7.3283972252889091</v>
      </c>
      <c r="H31">
        <v>0.50146875483256015</v>
      </c>
      <c r="I31">
        <v>11.79904847026685</v>
      </c>
      <c r="J31">
        <v>0.62171333971892329</v>
      </c>
      <c r="K31">
        <v>70.657111602934549</v>
      </c>
      <c r="L31">
        <v>1.1543714243028906</v>
      </c>
    </row>
    <row r="32" spans="2:12" x14ac:dyDescent="0.2">
      <c r="B32" t="s">
        <v>29</v>
      </c>
      <c r="C32">
        <v>8.2819015334822375</v>
      </c>
      <c r="D32">
        <v>0.31411609570291887</v>
      </c>
      <c r="E32">
        <v>8.995418779141124</v>
      </c>
      <c r="F32">
        <v>0.381346671208521</v>
      </c>
      <c r="G32">
        <v>10.722115610840399</v>
      </c>
      <c r="H32">
        <v>0.44806618821075705</v>
      </c>
      <c r="I32">
        <v>19.246196260682488</v>
      </c>
      <c r="J32">
        <v>0.44461349761701358</v>
      </c>
      <c r="K32">
        <v>52.754367815853733</v>
      </c>
      <c r="L32">
        <v>1.01472575507243</v>
      </c>
    </row>
    <row r="33" spans="2:12" x14ac:dyDescent="0.2">
      <c r="B33" t="s">
        <v>30</v>
      </c>
      <c r="C33">
        <v>8.4793314541322555</v>
      </c>
      <c r="D33">
        <v>0.53436011710164599</v>
      </c>
      <c r="E33">
        <v>7.5553434554777734</v>
      </c>
      <c r="F33">
        <v>0.49376909901466121</v>
      </c>
      <c r="G33">
        <v>5.9113519126008303</v>
      </c>
      <c r="H33">
        <v>0.48403791375144029</v>
      </c>
      <c r="I33">
        <v>15.9697267570306</v>
      </c>
      <c r="J33">
        <v>0.80066626650726991</v>
      </c>
      <c r="K33">
        <v>62.084246420758532</v>
      </c>
      <c r="L33">
        <v>1.255685324742845</v>
      </c>
    </row>
    <row r="34" spans="2:12" x14ac:dyDescent="0.2">
      <c r="B34" t="s">
        <v>31</v>
      </c>
      <c r="C34">
        <v>39.935441202790287</v>
      </c>
      <c r="D34">
        <v>1.0758800755951587</v>
      </c>
      <c r="E34">
        <v>16.25349441437816</v>
      </c>
      <c r="F34">
        <v>0.62145730502331153</v>
      </c>
      <c r="G34">
        <v>16.864793497577889</v>
      </c>
      <c r="H34">
        <v>0.75241591026092458</v>
      </c>
      <c r="I34">
        <v>13.993662624037739</v>
      </c>
      <c r="J34">
        <v>0.51583710178151732</v>
      </c>
      <c r="K34">
        <v>12.95260826121593</v>
      </c>
      <c r="L34">
        <v>0.78715555109963053</v>
      </c>
    </row>
    <row r="35" spans="2:12" x14ac:dyDescent="0.2">
      <c r="B35" t="s">
        <v>32</v>
      </c>
      <c r="C35">
        <v>8.1146959737626165</v>
      </c>
      <c r="D35">
        <v>0.64604067824150224</v>
      </c>
      <c r="E35">
        <v>8.9202660393307216</v>
      </c>
      <c r="F35">
        <v>0.6621768522271918</v>
      </c>
      <c r="G35">
        <v>11.989763722337649</v>
      </c>
      <c r="H35">
        <v>0.61497912031382906</v>
      </c>
      <c r="I35">
        <v>26.952872752442129</v>
      </c>
      <c r="J35">
        <v>1.0863480389222737</v>
      </c>
      <c r="K35">
        <v>44.022401512126883</v>
      </c>
      <c r="L35">
        <v>1.4726556552350936</v>
      </c>
    </row>
    <row r="36" spans="2:12" x14ac:dyDescent="0.2">
      <c r="B36" t="s">
        <v>33</v>
      </c>
      <c r="C36">
        <v>0</v>
      </c>
      <c r="E36">
        <v>2.1183290360080549</v>
      </c>
      <c r="F36">
        <v>0.30896318454527405</v>
      </c>
      <c r="G36">
        <v>5.5896793549343373</v>
      </c>
      <c r="H36">
        <v>0.42196299971718992</v>
      </c>
      <c r="I36">
        <v>20.259981671039601</v>
      </c>
      <c r="J36">
        <v>0.87735904760658456</v>
      </c>
      <c r="K36">
        <v>71.315878840787178</v>
      </c>
      <c r="L36">
        <v>1.273932505157451</v>
      </c>
    </row>
    <row r="37" spans="2:12" x14ac:dyDescent="0.2">
      <c r="B37" t="s">
        <v>34</v>
      </c>
      <c r="C37">
        <v>0</v>
      </c>
      <c r="E37">
        <v>0</v>
      </c>
      <c r="G37">
        <v>0</v>
      </c>
      <c r="I37">
        <v>0</v>
      </c>
      <c r="K37">
        <v>84.002565728974204</v>
      </c>
      <c r="L37">
        <v>2.421215993685593</v>
      </c>
    </row>
    <row r="38" spans="2:12" x14ac:dyDescent="0.2">
      <c r="B38" t="s">
        <v>35</v>
      </c>
      <c r="C38">
        <v>2.9579709674280421</v>
      </c>
      <c r="D38">
        <v>0.3412324796342539</v>
      </c>
      <c r="E38">
        <v>3.0440616844816848</v>
      </c>
      <c r="F38">
        <v>0.32848060498399623</v>
      </c>
      <c r="G38">
        <v>4.6031479950541234</v>
      </c>
      <c r="H38">
        <v>0.46569854293009683</v>
      </c>
      <c r="I38">
        <v>11.497474553128169</v>
      </c>
      <c r="J38">
        <v>0.6992865186948688</v>
      </c>
      <c r="K38">
        <v>77.89734479990797</v>
      </c>
      <c r="L38">
        <v>1.0375922477278925</v>
      </c>
    </row>
    <row r="39" spans="2:12" x14ac:dyDescent="0.2">
      <c r="B39" t="s">
        <v>36</v>
      </c>
      <c r="C39">
        <v>14.4426423068077</v>
      </c>
      <c r="D39">
        <v>0.52039265948292013</v>
      </c>
      <c r="E39">
        <v>8.7843915110634878</v>
      </c>
      <c r="F39">
        <v>0.43934497303823794</v>
      </c>
      <c r="G39">
        <v>11.568968466566551</v>
      </c>
      <c r="H39">
        <v>0.52418015053612199</v>
      </c>
      <c r="I39">
        <v>17.377823475006139</v>
      </c>
      <c r="J39">
        <v>0.65413042044009828</v>
      </c>
      <c r="K39">
        <v>47.826174240556142</v>
      </c>
      <c r="L39">
        <v>0.84510728089316545</v>
      </c>
    </row>
    <row r="40" spans="2:12" x14ac:dyDescent="0.2">
      <c r="B40" t="s">
        <v>37</v>
      </c>
      <c r="C40">
        <v>1.5106390507641481</v>
      </c>
      <c r="D40">
        <v>0.26115694756266883</v>
      </c>
      <c r="E40">
        <v>2.461695878657542</v>
      </c>
      <c r="F40">
        <v>0.32413992010163262</v>
      </c>
      <c r="G40">
        <v>3.438208496377011</v>
      </c>
      <c r="H40">
        <v>0.39593963763091711</v>
      </c>
      <c r="I40">
        <v>15.48745871108799</v>
      </c>
      <c r="J40">
        <v>0.81049149518747532</v>
      </c>
      <c r="K40">
        <v>77.101997863113326</v>
      </c>
      <c r="L40">
        <v>0.96044739587845662</v>
      </c>
    </row>
    <row r="41" spans="2:12" x14ac:dyDescent="0.2">
      <c r="B41" t="s">
        <v>38</v>
      </c>
      <c r="C41">
        <v>6.2823711344499964</v>
      </c>
      <c r="D41">
        <v>0.41948985289810142</v>
      </c>
      <c r="E41">
        <v>4.3646380460617662</v>
      </c>
      <c r="F41">
        <v>0.31351574911524649</v>
      </c>
      <c r="G41">
        <v>8.8481410123158231</v>
      </c>
      <c r="H41">
        <v>0.51657207795495863</v>
      </c>
      <c r="I41">
        <v>20.609044879822932</v>
      </c>
      <c r="J41">
        <v>0.68877527673568262</v>
      </c>
      <c r="K41">
        <v>59.895804927349481</v>
      </c>
      <c r="L41">
        <v>0.69629865222000609</v>
      </c>
    </row>
    <row r="42" spans="2:12" x14ac:dyDescent="0.2">
      <c r="B42" t="s">
        <v>39</v>
      </c>
      <c r="C42">
        <v>12.990274506985431</v>
      </c>
      <c r="D42">
        <v>0.41854265993597461</v>
      </c>
      <c r="E42">
        <v>17.06018218308559</v>
      </c>
      <c r="F42">
        <v>0.41946015244505719</v>
      </c>
      <c r="G42">
        <v>21.586126676682479</v>
      </c>
      <c r="H42">
        <v>0.37443030306639791</v>
      </c>
      <c r="I42">
        <v>27.18779416452794</v>
      </c>
      <c r="J42">
        <v>0.4363905478096185</v>
      </c>
      <c r="K42">
        <v>21.175622468718551</v>
      </c>
      <c r="L42">
        <v>0.59417162954818969</v>
      </c>
    </row>
    <row r="43" spans="2:12" x14ac:dyDescent="0.2">
      <c r="B43" t="s">
        <v>40</v>
      </c>
      <c r="C43">
        <v>3.0029278701083859</v>
      </c>
      <c r="D43">
        <v>0.29439569778671487</v>
      </c>
      <c r="E43">
        <v>5.0369977707463498</v>
      </c>
      <c r="F43">
        <v>0.35939894080623397</v>
      </c>
      <c r="G43">
        <v>5.7464933421042943</v>
      </c>
      <c r="H43">
        <v>0.44503741743667813</v>
      </c>
      <c r="I43">
        <v>18.16629669897296</v>
      </c>
      <c r="J43">
        <v>0.73707481532953534</v>
      </c>
      <c r="K43">
        <v>68.047284318068009</v>
      </c>
      <c r="L43">
        <v>0.84929288254863478</v>
      </c>
    </row>
    <row r="44" spans="2:12" x14ac:dyDescent="0.2">
      <c r="B44" t="s">
        <v>41</v>
      </c>
      <c r="C44">
        <v>29.84216032631543</v>
      </c>
      <c r="D44">
        <v>0.79492434706714454</v>
      </c>
      <c r="E44">
        <v>24.789911214777781</v>
      </c>
      <c r="F44">
        <v>0.73113966307016964</v>
      </c>
      <c r="G44">
        <v>24.658541692896549</v>
      </c>
      <c r="H44">
        <v>0.75533446600881837</v>
      </c>
      <c r="I44">
        <v>15.42209016101226</v>
      </c>
      <c r="J44">
        <v>0.67199868268689811</v>
      </c>
      <c r="K44">
        <v>5.2872966049979828</v>
      </c>
      <c r="L44">
        <v>0.36159056550351404</v>
      </c>
    </row>
    <row r="45" spans="2:12" x14ac:dyDescent="0.2">
      <c r="B45" t="s">
        <v>42</v>
      </c>
      <c r="C45">
        <v>1.925769036757506</v>
      </c>
      <c r="D45">
        <v>0.37807886117799078</v>
      </c>
      <c r="E45">
        <v>3.488826107797856</v>
      </c>
      <c r="F45">
        <v>0.44947661724955834</v>
      </c>
      <c r="G45">
        <v>5.7722446660683744</v>
      </c>
      <c r="H45">
        <v>0.53309444547780305</v>
      </c>
      <c r="I45">
        <v>20.6349703071111</v>
      </c>
      <c r="J45">
        <v>1.0223996242808455</v>
      </c>
      <c r="K45">
        <v>68.178189882265158</v>
      </c>
      <c r="L45">
        <v>1.3718375841553654</v>
      </c>
    </row>
    <row r="46" spans="2:12" x14ac:dyDescent="0.2">
      <c r="B46" t="s">
        <v>43</v>
      </c>
      <c r="C46">
        <v>0</v>
      </c>
      <c r="E46">
        <v>0</v>
      </c>
      <c r="G46">
        <v>0</v>
      </c>
      <c r="I46">
        <v>0</v>
      </c>
      <c r="K46">
        <v>0</v>
      </c>
    </row>
    <row r="47" spans="2:12" x14ac:dyDescent="0.2">
      <c r="B47" t="s">
        <v>44</v>
      </c>
      <c r="C47">
        <v>36.941257115165257</v>
      </c>
      <c r="D47">
        <v>1.0827122178364861</v>
      </c>
      <c r="E47">
        <v>24.30941822101315</v>
      </c>
      <c r="F47">
        <v>0.96526505786519079</v>
      </c>
      <c r="G47">
        <v>20.54626403560669</v>
      </c>
      <c r="H47">
        <v>0.79414397752379307</v>
      </c>
      <c r="I47">
        <v>13.27656129719543</v>
      </c>
      <c r="J47">
        <v>0.70089056115570392</v>
      </c>
      <c r="K47">
        <v>4.9264993310194747</v>
      </c>
      <c r="L47">
        <v>0.43853187550714073</v>
      </c>
    </row>
    <row r="48" spans="2:12" x14ac:dyDescent="0.2">
      <c r="B48" t="s">
        <v>45</v>
      </c>
      <c r="C48">
        <v>2.3652879380291929</v>
      </c>
      <c r="D48">
        <v>0.27108610552405016</v>
      </c>
      <c r="E48">
        <v>8.7346814938896458</v>
      </c>
      <c r="F48">
        <v>0.49137693961200912</v>
      </c>
      <c r="G48">
        <v>10.16216422353115</v>
      </c>
      <c r="H48">
        <v>0.66137478692276341</v>
      </c>
      <c r="I48">
        <v>32.099553741994733</v>
      </c>
      <c r="J48">
        <v>0.93599018955222879</v>
      </c>
      <c r="K48">
        <v>46.638312602555303</v>
      </c>
      <c r="L48">
        <v>1.3437907833598319</v>
      </c>
    </row>
    <row r="49" spans="2:12" x14ac:dyDescent="0.2">
      <c r="B49" t="s">
        <v>46</v>
      </c>
      <c r="C49">
        <v>1.444801248011728</v>
      </c>
      <c r="D49">
        <v>0.23142505433824451</v>
      </c>
      <c r="E49">
        <v>2.562381071491449</v>
      </c>
      <c r="F49">
        <v>0.35165660868179272</v>
      </c>
      <c r="G49">
        <v>5.4034006400171419</v>
      </c>
      <c r="H49">
        <v>0.45621801332902789</v>
      </c>
      <c r="I49">
        <v>17.518319453305541</v>
      </c>
      <c r="J49">
        <v>0.76781720944310561</v>
      </c>
      <c r="K49">
        <v>73.071097587174137</v>
      </c>
      <c r="L49">
        <v>1.0285150976231696</v>
      </c>
    </row>
    <row r="50" spans="2:12" x14ac:dyDescent="0.2">
      <c r="B50" t="s">
        <v>47</v>
      </c>
      <c r="C50">
        <v>11.36010921069215</v>
      </c>
      <c r="D50">
        <v>0.66625385918184277</v>
      </c>
      <c r="E50">
        <v>10.21223013839805</v>
      </c>
      <c r="F50">
        <v>0.55044989163031544</v>
      </c>
      <c r="G50">
        <v>16.076080896492531</v>
      </c>
      <c r="H50">
        <v>0.72105400956345278</v>
      </c>
      <c r="I50">
        <v>27.610518561824811</v>
      </c>
      <c r="J50">
        <v>1.0020406047662178</v>
      </c>
      <c r="K50">
        <v>34.741061192592461</v>
      </c>
      <c r="L50">
        <v>1.3112136493557622</v>
      </c>
    </row>
    <row r="51" spans="2:12" x14ac:dyDescent="0.2">
      <c r="B51" t="s">
        <v>48</v>
      </c>
      <c r="C51">
        <v>31.055570257728711</v>
      </c>
      <c r="D51">
        <v>0.56621306276586392</v>
      </c>
      <c r="E51">
        <v>17.65759856798508</v>
      </c>
      <c r="F51">
        <v>0.48830417784587432</v>
      </c>
      <c r="G51">
        <v>15.825757447038621</v>
      </c>
      <c r="H51">
        <v>0.45854805496569784</v>
      </c>
      <c r="I51">
        <v>13.68916937066399</v>
      </c>
      <c r="J51">
        <v>0.43564195461296018</v>
      </c>
      <c r="K51">
        <v>21.771904356583612</v>
      </c>
      <c r="L51">
        <v>0.51571984289764372</v>
      </c>
    </row>
    <row r="52" spans="2:12" x14ac:dyDescent="0.2">
      <c r="B52" t="s">
        <v>49</v>
      </c>
      <c r="C52">
        <v>0</v>
      </c>
      <c r="E52">
        <v>0.87327581696093437</v>
      </c>
      <c r="F52">
        <v>0.16283812999049613</v>
      </c>
      <c r="G52">
        <v>2.2211853280939331</v>
      </c>
      <c r="H52">
        <v>0.29974102311604528</v>
      </c>
      <c r="I52">
        <v>11.1577430546093</v>
      </c>
      <c r="J52">
        <v>0.74715774956949177</v>
      </c>
      <c r="K52">
        <v>84.887155266114405</v>
      </c>
      <c r="L52">
        <v>0.93241778257817864</v>
      </c>
    </row>
    <row r="53" spans="2:12" x14ac:dyDescent="0.2">
      <c r="B53" t="s">
        <v>50</v>
      </c>
      <c r="C53">
        <v>18.090921695673561</v>
      </c>
      <c r="D53">
        <v>1.8716899586092968</v>
      </c>
      <c r="E53">
        <v>15.51474232265595</v>
      </c>
      <c r="F53">
        <v>1.0606964663702034</v>
      </c>
      <c r="G53">
        <v>22.001797941202959</v>
      </c>
      <c r="H53">
        <v>1.3424001966290509</v>
      </c>
      <c r="I53">
        <v>19.702848543443942</v>
      </c>
      <c r="J53">
        <v>1.3798467297121966</v>
      </c>
      <c r="K53">
        <v>24.689689497023611</v>
      </c>
      <c r="L53">
        <v>2.1590759952655625</v>
      </c>
    </row>
    <row r="54" spans="2:12" x14ac:dyDescent="0.2">
      <c r="B54" t="s">
        <v>51</v>
      </c>
      <c r="C54">
        <v>6.2420691964042812</v>
      </c>
      <c r="D54">
        <v>0.55100089912310024</v>
      </c>
      <c r="E54">
        <v>8.6108144532507112</v>
      </c>
      <c r="F54">
        <v>0.67199832012414262</v>
      </c>
      <c r="G54">
        <v>9.7746398304527382</v>
      </c>
      <c r="H54">
        <v>0.63223042900770665</v>
      </c>
      <c r="I54">
        <v>23.3538441893987</v>
      </c>
      <c r="J54">
        <v>0.86310671302826858</v>
      </c>
      <c r="K54">
        <v>52.018632330493567</v>
      </c>
      <c r="L54">
        <v>1.4762795328472262</v>
      </c>
    </row>
    <row r="55" spans="2:12" x14ac:dyDescent="0.2">
      <c r="B55" t="s">
        <v>52</v>
      </c>
      <c r="C55">
        <v>16.55462438068426</v>
      </c>
      <c r="D55">
        <v>0.62189444160798801</v>
      </c>
      <c r="E55">
        <v>17.116336575693278</v>
      </c>
      <c r="F55">
        <v>0.65200069883834633</v>
      </c>
      <c r="G55">
        <v>21.037435125531559</v>
      </c>
      <c r="H55">
        <v>0.71869102566939447</v>
      </c>
      <c r="I55">
        <v>21.7514672648676</v>
      </c>
      <c r="J55">
        <v>0.66495626133356189</v>
      </c>
      <c r="K55">
        <v>23.540136653223289</v>
      </c>
      <c r="L55">
        <v>0.95205968090629556</v>
      </c>
    </row>
    <row r="56" spans="2:12" x14ac:dyDescent="0.2">
      <c r="B56" t="s">
        <v>53</v>
      </c>
      <c r="C56">
        <v>31.260283378551382</v>
      </c>
      <c r="D56">
        <v>0.76337487443504981</v>
      </c>
      <c r="E56">
        <v>18.902615460969361</v>
      </c>
      <c r="F56">
        <v>0.60087301247479508</v>
      </c>
      <c r="G56">
        <v>22.044815785371931</v>
      </c>
      <c r="H56">
        <v>0.66979781927126592</v>
      </c>
      <c r="I56">
        <v>17.364875420394441</v>
      </c>
      <c r="J56">
        <v>0.52750301463617055</v>
      </c>
      <c r="K56">
        <v>10.4274099547129</v>
      </c>
      <c r="L56">
        <v>0.61261803481248156</v>
      </c>
    </row>
    <row r="57" spans="2:12" x14ac:dyDescent="0.2">
      <c r="B57" t="s">
        <v>54</v>
      </c>
      <c r="C57">
        <v>1.6002829198750119</v>
      </c>
      <c r="D57">
        <v>0.29344486913795687</v>
      </c>
      <c r="E57">
        <v>2.365245172042989</v>
      </c>
      <c r="F57">
        <v>0.34075663227815539</v>
      </c>
      <c r="G57">
        <v>7.9084803427648511</v>
      </c>
      <c r="H57">
        <v>0.57975248273673863</v>
      </c>
      <c r="I57">
        <v>14.823502213520801</v>
      </c>
      <c r="J57">
        <v>0.80344687678553228</v>
      </c>
      <c r="K57">
        <v>73.302489351796353</v>
      </c>
      <c r="L57">
        <v>1.1491462729284327</v>
      </c>
    </row>
    <row r="58" spans="2:12" x14ac:dyDescent="0.2">
      <c r="B58" t="s">
        <v>55</v>
      </c>
      <c r="C58">
        <v>44.26304953320119</v>
      </c>
      <c r="D58">
        <v>1.2882558600907419</v>
      </c>
      <c r="E58">
        <v>24.837762806593631</v>
      </c>
      <c r="F58">
        <v>0.89996232341511495</v>
      </c>
      <c r="G58">
        <v>14.69993242219882</v>
      </c>
      <c r="H58">
        <v>0.79028733408942409</v>
      </c>
      <c r="I58">
        <v>8.3190651869472507</v>
      </c>
      <c r="J58">
        <v>0.67802673707744443</v>
      </c>
      <c r="K58">
        <v>7.8801900510591008</v>
      </c>
      <c r="L58">
        <v>1.0615493562364344</v>
      </c>
    </row>
    <row r="59" spans="2:12" x14ac:dyDescent="0.2">
      <c r="B59" t="s">
        <v>56</v>
      </c>
      <c r="C59">
        <v>1.9359312752118609</v>
      </c>
      <c r="D59">
        <v>0.25809516092463897</v>
      </c>
      <c r="E59">
        <v>1.5030059817825181</v>
      </c>
      <c r="F59">
        <v>0.21011960793665774</v>
      </c>
      <c r="G59">
        <v>3.9543993249372118</v>
      </c>
      <c r="H59">
        <v>0.34911595702746268</v>
      </c>
      <c r="I59">
        <v>15.75179172288864</v>
      </c>
      <c r="J59">
        <v>0.78570293923112111</v>
      </c>
      <c r="K59">
        <v>76.854871695179767</v>
      </c>
      <c r="L59">
        <v>0.86297226667187898</v>
      </c>
    </row>
    <row r="60" spans="2:12" x14ac:dyDescent="0.2">
      <c r="B60" t="s">
        <v>57</v>
      </c>
      <c r="C60">
        <v>41.583227364081417</v>
      </c>
      <c r="D60">
        <v>1.0314306438407244</v>
      </c>
      <c r="E60">
        <v>29.591167798502639</v>
      </c>
      <c r="F60">
        <v>0.76290194673374701</v>
      </c>
      <c r="G60">
        <v>18.039846922713618</v>
      </c>
      <c r="H60">
        <v>0.78086980547153928</v>
      </c>
      <c r="I60">
        <v>7.598669807991655</v>
      </c>
      <c r="J60">
        <v>0.57666631191603268</v>
      </c>
      <c r="K60">
        <v>3.1870881067106569</v>
      </c>
      <c r="L60">
        <v>0.43527338268072813</v>
      </c>
    </row>
    <row r="61" spans="2:12" x14ac:dyDescent="0.2">
      <c r="B61" t="s">
        <v>58</v>
      </c>
      <c r="C61">
        <v>1.51158020413076</v>
      </c>
      <c r="D61">
        <v>0.22331324238392389</v>
      </c>
      <c r="E61">
        <v>2.7847323445252341</v>
      </c>
      <c r="F61">
        <v>0.36906708933557958</v>
      </c>
      <c r="G61">
        <v>8.571103848703606</v>
      </c>
      <c r="H61">
        <v>0.49613349830186004</v>
      </c>
      <c r="I61">
        <v>31.32903749783399</v>
      </c>
      <c r="J61">
        <v>0.83929716313665514</v>
      </c>
      <c r="K61">
        <v>55.803546104806401</v>
      </c>
      <c r="L61">
        <v>1.0967098107249731</v>
      </c>
    </row>
    <row r="62" spans="2:12" x14ac:dyDescent="0.2">
      <c r="B62" t="s">
        <v>59</v>
      </c>
      <c r="C62">
        <v>13.17416452090929</v>
      </c>
      <c r="D62">
        <v>0.67833686979949082</v>
      </c>
      <c r="E62">
        <v>12.768293420719431</v>
      </c>
      <c r="F62">
        <v>0.6784187263084327</v>
      </c>
      <c r="G62">
        <v>12.881181565084651</v>
      </c>
      <c r="H62">
        <v>0.57863615183931083</v>
      </c>
      <c r="I62">
        <v>31.609637648703391</v>
      </c>
      <c r="J62">
        <v>0.75025908257788165</v>
      </c>
      <c r="K62">
        <v>29.566722844583239</v>
      </c>
      <c r="L62">
        <v>1.1330707260893045</v>
      </c>
    </row>
    <row r="63" spans="2:12" x14ac:dyDescent="0.2">
      <c r="B63" t="s">
        <v>60</v>
      </c>
      <c r="C63">
        <v>5.4338967388579764</v>
      </c>
      <c r="D63">
        <v>0.52923066071998393</v>
      </c>
      <c r="E63">
        <v>5.3813698723727272</v>
      </c>
      <c r="F63">
        <v>0.47828369146726885</v>
      </c>
      <c r="G63">
        <v>8.0803005631301588</v>
      </c>
      <c r="H63">
        <v>0.55687274631761929</v>
      </c>
      <c r="I63">
        <v>18.372137767821311</v>
      </c>
      <c r="J63">
        <v>0.86341533533271986</v>
      </c>
      <c r="K63">
        <v>62.732295057817822</v>
      </c>
      <c r="L63">
        <v>1.3945133436809989</v>
      </c>
    </row>
    <row r="64" spans="2:12" x14ac:dyDescent="0.2">
      <c r="B64" t="s">
        <v>61</v>
      </c>
      <c r="C64">
        <v>3.253258796506509</v>
      </c>
      <c r="D64">
        <v>0.4123467025426984</v>
      </c>
      <c r="E64">
        <v>4.8864857089638134</v>
      </c>
      <c r="F64">
        <v>0.51537685407462863</v>
      </c>
      <c r="G64">
        <v>8.6864782395297571</v>
      </c>
      <c r="H64">
        <v>0.492991595767997</v>
      </c>
      <c r="I64">
        <v>36.454941166985527</v>
      </c>
      <c r="J64">
        <v>1.0884204729768523</v>
      </c>
      <c r="K64">
        <v>46.718836088014392</v>
      </c>
      <c r="L64">
        <v>1.3139939926480171</v>
      </c>
    </row>
    <row r="65" spans="2:12" x14ac:dyDescent="0.2">
      <c r="B65" t="s">
        <v>62</v>
      </c>
      <c r="C65">
        <v>5.5994775386384203</v>
      </c>
      <c r="D65">
        <v>0.47263682164657184</v>
      </c>
      <c r="E65">
        <v>7.8317636393692016</v>
      </c>
      <c r="F65">
        <v>0.60156189109012759</v>
      </c>
      <c r="G65">
        <v>11.75540662035019</v>
      </c>
      <c r="H65">
        <v>0.584359083427619</v>
      </c>
      <c r="I65">
        <v>26.507937939578209</v>
      </c>
      <c r="J65">
        <v>0.92649934589316185</v>
      </c>
      <c r="K65">
        <v>48.305414262063977</v>
      </c>
      <c r="L65">
        <v>0.98577191827123078</v>
      </c>
    </row>
    <row r="66" spans="2:12" x14ac:dyDescent="0.2">
      <c r="B66" t="s">
        <v>63</v>
      </c>
      <c r="C66">
        <v>8.0129001886715923</v>
      </c>
      <c r="D66">
        <v>0.59368817162504861</v>
      </c>
      <c r="E66">
        <v>10.36188286976923</v>
      </c>
      <c r="F66">
        <v>0.66824643258267791</v>
      </c>
      <c r="G66">
        <v>16.953390105709879</v>
      </c>
      <c r="H66">
        <v>0.8231264814510928</v>
      </c>
      <c r="I66">
        <v>25.362082515619239</v>
      </c>
      <c r="J66">
        <v>0.86927076518613144</v>
      </c>
      <c r="K66">
        <v>39.309744320230052</v>
      </c>
      <c r="L66">
        <v>1.4367310812655296</v>
      </c>
    </row>
    <row r="67" spans="2:12" x14ac:dyDescent="0.2">
      <c r="B67" t="s">
        <v>64</v>
      </c>
      <c r="C67">
        <v>4.9804714337213669</v>
      </c>
      <c r="D67">
        <v>0.43021806331470086</v>
      </c>
      <c r="E67">
        <v>6.73991255332857</v>
      </c>
      <c r="F67">
        <v>0.61650352422145349</v>
      </c>
      <c r="G67">
        <v>10.84015703636098</v>
      </c>
      <c r="H67">
        <v>0.79849974783308253</v>
      </c>
      <c r="I67">
        <v>35.040583100028691</v>
      </c>
      <c r="J67">
        <v>0.93825853120546587</v>
      </c>
      <c r="K67">
        <v>42.398875876560389</v>
      </c>
      <c r="L67">
        <v>1.6562447116867893</v>
      </c>
    </row>
  </sheetData>
  <phoneticPr fontId="0" type="noConversion"/>
  <pageMargins left="0.75" right="0.75" top="1" bottom="1" header="0.5" footer="0.5"/>
  <headerFooter alignWithMargins="0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7"/>
  <sheetViews>
    <sheetView workbookViewId="0"/>
  </sheetViews>
  <sheetFormatPr defaultRowHeight="12.75" x14ac:dyDescent="0.2"/>
  <sheetData>
    <row r="2" spans="2:12" x14ac:dyDescent="0.2">
      <c r="C2" t="s">
        <v>66</v>
      </c>
      <c r="D2" t="s">
        <v>67</v>
      </c>
      <c r="E2" t="s">
        <v>68</v>
      </c>
      <c r="F2" t="s">
        <v>69</v>
      </c>
      <c r="G2" t="s">
        <v>70</v>
      </c>
      <c r="H2" t="s">
        <v>71</v>
      </c>
      <c r="I2" t="s">
        <v>111</v>
      </c>
      <c r="J2" t="s">
        <v>112</v>
      </c>
      <c r="K2" t="s">
        <v>113</v>
      </c>
      <c r="L2" t="s">
        <v>114</v>
      </c>
    </row>
    <row r="3" spans="2:12" x14ac:dyDescent="0.2">
      <c r="B3" t="s">
        <v>0</v>
      </c>
      <c r="C3">
        <v>37.248615328268812</v>
      </c>
      <c r="D3">
        <v>0.97195785770495791</v>
      </c>
      <c r="E3">
        <v>20.412193157752721</v>
      </c>
      <c r="F3">
        <v>0.82511528150125246</v>
      </c>
      <c r="G3">
        <v>19.19428420445487</v>
      </c>
      <c r="H3">
        <v>0.82198851918443405</v>
      </c>
      <c r="I3">
        <v>14.1024671587514</v>
      </c>
      <c r="J3">
        <v>0.77576886303949988</v>
      </c>
      <c r="K3">
        <v>9.042440150772201</v>
      </c>
      <c r="L3">
        <v>0.72195710210173325</v>
      </c>
    </row>
    <row r="4" spans="2:12" x14ac:dyDescent="0.2">
      <c r="B4" t="s">
        <v>1</v>
      </c>
      <c r="C4">
        <v>41.583585237418383</v>
      </c>
      <c r="D4">
        <v>0.81968588719553415</v>
      </c>
      <c r="E4">
        <v>15.547566212828039</v>
      </c>
      <c r="F4">
        <v>0.48440268268210918</v>
      </c>
      <c r="G4">
        <v>15.7585879041293</v>
      </c>
      <c r="H4">
        <v>0.49374497590302496</v>
      </c>
      <c r="I4">
        <v>14.59399177151435</v>
      </c>
      <c r="J4">
        <v>0.44163745400831189</v>
      </c>
      <c r="K4">
        <v>12.516268874109929</v>
      </c>
      <c r="L4">
        <v>0.5921798950431425</v>
      </c>
    </row>
    <row r="5" spans="2:12" x14ac:dyDescent="0.2">
      <c r="B5" t="s">
        <v>2</v>
      </c>
      <c r="C5">
        <v>58.036457101172282</v>
      </c>
      <c r="D5">
        <v>1.118567080255517</v>
      </c>
      <c r="E5">
        <v>14.538901659284599</v>
      </c>
      <c r="F5">
        <v>0.72651738450575898</v>
      </c>
      <c r="G5">
        <v>9.7971511433534477</v>
      </c>
      <c r="H5">
        <v>0.55905675109031494</v>
      </c>
      <c r="I5">
        <v>7.954152357959801</v>
      </c>
      <c r="J5">
        <v>0.5154118428008122</v>
      </c>
      <c r="K5">
        <v>9.6733377382298684</v>
      </c>
      <c r="L5">
        <v>0.66927061293769263</v>
      </c>
    </row>
    <row r="6" spans="2:12" x14ac:dyDescent="0.2">
      <c r="B6" t="s">
        <v>3</v>
      </c>
      <c r="C6">
        <v>63.622399085495118</v>
      </c>
      <c r="D6">
        <v>0.55381487585169187</v>
      </c>
      <c r="E6">
        <v>16.90999805144433</v>
      </c>
      <c r="F6">
        <v>0.46420210882949797</v>
      </c>
      <c r="G6">
        <v>11.774013418794519</v>
      </c>
      <c r="H6">
        <v>0.39093272495419623</v>
      </c>
      <c r="I6">
        <v>5.5611424522875303</v>
      </c>
      <c r="J6">
        <v>0.26399328670085409</v>
      </c>
      <c r="K6">
        <v>2.1324469919784872</v>
      </c>
      <c r="L6">
        <v>0.16097577963477175</v>
      </c>
    </row>
    <row r="7" spans="2:12" x14ac:dyDescent="0.2">
      <c r="B7" t="s">
        <v>4</v>
      </c>
      <c r="C7">
        <v>71.724628550020896</v>
      </c>
      <c r="D7">
        <v>0.9059908091242832</v>
      </c>
      <c r="E7">
        <v>13.65982694251956</v>
      </c>
      <c r="F7">
        <v>0.61036574111421826</v>
      </c>
      <c r="G7">
        <v>7.7633462504423632</v>
      </c>
      <c r="H7">
        <v>0.51120334406563694</v>
      </c>
      <c r="I7">
        <v>4.0033598069708871</v>
      </c>
      <c r="J7">
        <v>0.35470635267171585</v>
      </c>
      <c r="K7">
        <v>2.8488384500462778</v>
      </c>
      <c r="L7">
        <v>0.31589546313680494</v>
      </c>
    </row>
    <row r="8" spans="2:12" x14ac:dyDescent="0.2">
      <c r="B8" t="s">
        <v>5</v>
      </c>
      <c r="C8">
        <v>62.827917093916057</v>
      </c>
      <c r="D8">
        <v>0.76032648893248389</v>
      </c>
      <c r="E8">
        <v>13.835953338172351</v>
      </c>
      <c r="F8">
        <v>0.5061143888756604</v>
      </c>
      <c r="G8">
        <v>10.42537648124059</v>
      </c>
      <c r="H8">
        <v>0.40829768332239569</v>
      </c>
      <c r="I8">
        <v>6.3509218230138096</v>
      </c>
      <c r="J8">
        <v>0.39307485758322797</v>
      </c>
      <c r="K8">
        <v>6.5598312636571912</v>
      </c>
      <c r="L8">
        <v>0.42257645616323763</v>
      </c>
    </row>
    <row r="9" spans="2:12" x14ac:dyDescent="0.2">
      <c r="B9" t="s">
        <v>6</v>
      </c>
      <c r="C9">
        <v>46.360459808507457</v>
      </c>
      <c r="D9">
        <v>1.1511394680363747</v>
      </c>
      <c r="E9">
        <v>18.62410745096356</v>
      </c>
      <c r="F9">
        <v>0.7974973047450612</v>
      </c>
      <c r="G9">
        <v>14.273825570238779</v>
      </c>
      <c r="H9">
        <v>0.65167859939579453</v>
      </c>
      <c r="I9">
        <v>10.7285581525775</v>
      </c>
      <c r="J9">
        <v>0.60212360280467769</v>
      </c>
      <c r="K9">
        <v>10.013049017712691</v>
      </c>
      <c r="L9">
        <v>0.55600644128075127</v>
      </c>
    </row>
    <row r="10" spans="2:12" x14ac:dyDescent="0.2">
      <c r="B10" t="s">
        <v>7</v>
      </c>
      <c r="C10">
        <v>41.187234613155951</v>
      </c>
      <c r="D10">
        <v>0.73248493345197729</v>
      </c>
      <c r="E10">
        <v>21.505060391575839</v>
      </c>
      <c r="F10">
        <v>0.50580340861239892</v>
      </c>
      <c r="G10">
        <v>19.48653689623708</v>
      </c>
      <c r="H10">
        <v>0.58804393379597275</v>
      </c>
      <c r="I10">
        <v>12.1077499330073</v>
      </c>
      <c r="J10">
        <v>0.4233030042221757</v>
      </c>
      <c r="K10">
        <v>5.7134181660238061</v>
      </c>
      <c r="L10">
        <v>0.31252404875704531</v>
      </c>
    </row>
    <row r="11" spans="2:12" x14ac:dyDescent="0.2">
      <c r="B11" t="s">
        <v>8</v>
      </c>
      <c r="C11">
        <v>59.108675963004842</v>
      </c>
      <c r="D11">
        <v>0.57420393808842474</v>
      </c>
      <c r="E11">
        <v>17.21513571029886</v>
      </c>
      <c r="F11">
        <v>0.46076739125305149</v>
      </c>
      <c r="G11">
        <v>13.107092600277671</v>
      </c>
      <c r="H11">
        <v>0.41593760369683236</v>
      </c>
      <c r="I11">
        <v>7.3649085969062122</v>
      </c>
      <c r="J11">
        <v>0.35929842716088428</v>
      </c>
      <c r="K11">
        <v>3.204187129512412</v>
      </c>
      <c r="L11">
        <v>0.2074827894821929</v>
      </c>
    </row>
    <row r="12" spans="2:12" x14ac:dyDescent="0.2">
      <c r="B12" t="s">
        <v>9</v>
      </c>
      <c r="C12">
        <v>73.972205244181183</v>
      </c>
      <c r="D12">
        <v>0.72243729581252214</v>
      </c>
      <c r="E12">
        <v>12.216800894270939</v>
      </c>
      <c r="F12">
        <v>0.49863714945371351</v>
      </c>
      <c r="G12">
        <v>8.2207936246460029</v>
      </c>
      <c r="H12">
        <v>0.47860542209945195</v>
      </c>
      <c r="I12">
        <v>3.452806840771673</v>
      </c>
      <c r="J12">
        <v>0.32806718639099736</v>
      </c>
      <c r="K12">
        <v>2.137393396130213</v>
      </c>
      <c r="L12">
        <v>0.19509694933487487</v>
      </c>
    </row>
    <row r="13" spans="2:12" x14ac:dyDescent="0.2">
      <c r="B13" t="s">
        <v>10</v>
      </c>
      <c r="C13">
        <v>46.792854160835631</v>
      </c>
      <c r="D13">
        <v>0.9564457142948033</v>
      </c>
      <c r="E13">
        <v>21.46665358498808</v>
      </c>
      <c r="F13">
        <v>0.64669442301901647</v>
      </c>
      <c r="G13">
        <v>19.105677224145339</v>
      </c>
      <c r="H13">
        <v>0.64864381841579499</v>
      </c>
      <c r="I13">
        <v>9.4034106498109598</v>
      </c>
      <c r="J13">
        <v>0.56418657143646356</v>
      </c>
      <c r="K13">
        <v>3.2314043802199839</v>
      </c>
      <c r="L13">
        <v>0.34533164651217513</v>
      </c>
    </row>
    <row r="14" spans="2:12" x14ac:dyDescent="0.2">
      <c r="B14" t="s">
        <v>11</v>
      </c>
      <c r="C14">
        <v>35.349618515004451</v>
      </c>
      <c r="D14">
        <v>1.198376519112816</v>
      </c>
      <c r="E14">
        <v>21.326135508187079</v>
      </c>
      <c r="F14">
        <v>0.82008089744388046</v>
      </c>
      <c r="G14">
        <v>20.978986998274721</v>
      </c>
      <c r="H14">
        <v>0.94429713979674623</v>
      </c>
      <c r="I14">
        <v>15.92845099772156</v>
      </c>
      <c r="J14">
        <v>0.72987620496164174</v>
      </c>
      <c r="K14">
        <v>6.4168079808121812</v>
      </c>
      <c r="L14">
        <v>0.56737563125833934</v>
      </c>
    </row>
    <row r="15" spans="2:12" x14ac:dyDescent="0.2">
      <c r="B15" t="s">
        <v>12</v>
      </c>
      <c r="C15">
        <v>53.626862668987883</v>
      </c>
      <c r="D15">
        <v>1.1689247905358902</v>
      </c>
      <c r="E15">
        <v>17.976351895272671</v>
      </c>
      <c r="F15">
        <v>0.77352559466157833</v>
      </c>
      <c r="G15">
        <v>13.95733823690996</v>
      </c>
      <c r="H15">
        <v>0.76855800760518755</v>
      </c>
      <c r="I15">
        <v>8.2207153842858389</v>
      </c>
      <c r="J15">
        <v>0.57433517657283195</v>
      </c>
      <c r="K15">
        <v>6.2187318145436654</v>
      </c>
      <c r="L15">
        <v>0.53185676759900258</v>
      </c>
    </row>
    <row r="16" spans="2:12" x14ac:dyDescent="0.2">
      <c r="B16" t="s">
        <v>13</v>
      </c>
      <c r="C16">
        <v>61.008257485447643</v>
      </c>
      <c r="D16">
        <v>1.0956160322085022</v>
      </c>
      <c r="E16">
        <v>20.074103069802241</v>
      </c>
      <c r="F16">
        <v>0.86167600888769613</v>
      </c>
      <c r="G16">
        <v>11.4479226712117</v>
      </c>
      <c r="H16">
        <v>0.6815831669711041</v>
      </c>
      <c r="I16">
        <v>4.6871860492428512</v>
      </c>
      <c r="J16">
        <v>0.54109073226208126</v>
      </c>
      <c r="K16">
        <v>2.7825307242955608</v>
      </c>
      <c r="L16">
        <v>0.35564008454756868</v>
      </c>
    </row>
    <row r="17" spans="2:12" x14ac:dyDescent="0.2">
      <c r="B17" t="s">
        <v>14</v>
      </c>
      <c r="C17">
        <v>73.9295164469697</v>
      </c>
      <c r="D17">
        <v>0.86310934371205905</v>
      </c>
      <c r="E17">
        <v>12.96724584525559</v>
      </c>
      <c r="F17">
        <v>0.58302168503867524</v>
      </c>
      <c r="G17">
        <v>6.9896348517177822</v>
      </c>
      <c r="H17">
        <v>0.48699050590571691</v>
      </c>
      <c r="I17">
        <v>3.2514585274187988</v>
      </c>
      <c r="J17">
        <v>0.34163997009063968</v>
      </c>
      <c r="K17">
        <v>2.8621443286381369</v>
      </c>
      <c r="L17">
        <v>0.26830942886907755</v>
      </c>
    </row>
    <row r="18" spans="2:12" x14ac:dyDescent="0.2">
      <c r="B18" t="s">
        <v>15</v>
      </c>
      <c r="C18">
        <v>60.192671724459537</v>
      </c>
      <c r="D18">
        <v>0.9273450385901103</v>
      </c>
      <c r="E18">
        <v>17.54046055832525</v>
      </c>
      <c r="F18">
        <v>0.77515622630405723</v>
      </c>
      <c r="G18">
        <v>12.79807786281383</v>
      </c>
      <c r="H18">
        <v>0.54274653503767878</v>
      </c>
      <c r="I18">
        <v>5.908964130898462</v>
      </c>
      <c r="J18">
        <v>0.50677394802041398</v>
      </c>
      <c r="K18">
        <v>3.5598257235029251</v>
      </c>
      <c r="L18">
        <v>0.34789106989660301</v>
      </c>
    </row>
    <row r="19" spans="2:12" x14ac:dyDescent="0.2">
      <c r="B19" t="s">
        <v>16</v>
      </c>
      <c r="C19">
        <v>67.113402287780985</v>
      </c>
      <c r="D19">
        <v>0.74713298497059322</v>
      </c>
      <c r="E19">
        <v>15.79094121905325</v>
      </c>
      <c r="F19">
        <v>0.49422109348895576</v>
      </c>
      <c r="G19">
        <v>8.8097179741452063</v>
      </c>
      <c r="H19">
        <v>0.34055452081629167</v>
      </c>
      <c r="I19">
        <v>4.6514826727136542</v>
      </c>
      <c r="J19">
        <v>0.28752479493315575</v>
      </c>
      <c r="K19">
        <v>3.634455846306921</v>
      </c>
      <c r="L19">
        <v>0.24381542874706261</v>
      </c>
    </row>
    <row r="20" spans="2:12" x14ac:dyDescent="0.2">
      <c r="B20" t="s">
        <v>17</v>
      </c>
      <c r="C20">
        <v>66.824159814944579</v>
      </c>
      <c r="D20">
        <v>0.88414631100634289</v>
      </c>
      <c r="E20">
        <v>15.864010967847189</v>
      </c>
      <c r="F20">
        <v>0.85721086384058587</v>
      </c>
      <c r="G20">
        <v>9.58612600514126</v>
      </c>
      <c r="H20">
        <v>0.56397986787998178</v>
      </c>
      <c r="I20">
        <v>4.3836241855726872</v>
      </c>
      <c r="J20">
        <v>0.44028808873132796</v>
      </c>
      <c r="K20">
        <v>3.3420790264942641</v>
      </c>
      <c r="L20">
        <v>0.27632450592201901</v>
      </c>
    </row>
    <row r="21" spans="2:12" x14ac:dyDescent="0.2">
      <c r="B21" t="s">
        <v>18</v>
      </c>
      <c r="C21">
        <v>81.837212600956576</v>
      </c>
      <c r="D21">
        <v>0.57790573551285529</v>
      </c>
      <c r="E21">
        <v>9.766636958361584</v>
      </c>
      <c r="F21">
        <v>0.4438106574831015</v>
      </c>
      <c r="G21">
        <v>5.6846285707663959</v>
      </c>
      <c r="H21">
        <v>0.37503728523463936</v>
      </c>
      <c r="I21">
        <v>1.853417578292134</v>
      </c>
      <c r="J21">
        <v>0.22898639874661539</v>
      </c>
      <c r="K21">
        <v>0.85810429162330171</v>
      </c>
      <c r="L21">
        <v>0.12038789490437306</v>
      </c>
    </row>
    <row r="22" spans="2:12" x14ac:dyDescent="0.2">
      <c r="B22" t="s">
        <v>19</v>
      </c>
      <c r="C22">
        <v>66.337177354251338</v>
      </c>
      <c r="D22">
        <v>0.9860790764428996</v>
      </c>
      <c r="E22">
        <v>14.39880676966035</v>
      </c>
      <c r="F22">
        <v>0.60788019219034994</v>
      </c>
      <c r="G22">
        <v>9.7619748018197789</v>
      </c>
      <c r="H22">
        <v>0.66959244782309213</v>
      </c>
      <c r="I22">
        <v>5.9843124593287644</v>
      </c>
      <c r="J22">
        <v>0.42192086082008401</v>
      </c>
      <c r="K22">
        <v>3.517728614939768</v>
      </c>
      <c r="L22">
        <v>0.36209455056729356</v>
      </c>
    </row>
    <row r="23" spans="2:12" x14ac:dyDescent="0.2">
      <c r="B23" t="s">
        <v>20</v>
      </c>
      <c r="C23">
        <v>62.440202279113542</v>
      </c>
      <c r="D23">
        <v>0.88068458819237461</v>
      </c>
      <c r="E23">
        <v>17.95803927606535</v>
      </c>
      <c r="F23">
        <v>0.718768704569547</v>
      </c>
      <c r="G23">
        <v>11.443407229812561</v>
      </c>
      <c r="H23">
        <v>0.57810007492698878</v>
      </c>
      <c r="I23">
        <v>5.5566691855170189</v>
      </c>
      <c r="J23">
        <v>0.38403330945223907</v>
      </c>
      <c r="K23">
        <v>2.6016820294915348</v>
      </c>
      <c r="L23">
        <v>0.27458202095706619</v>
      </c>
    </row>
    <row r="24" spans="2:12" x14ac:dyDescent="0.2">
      <c r="B24" t="s">
        <v>21</v>
      </c>
      <c r="C24">
        <v>58.717209759983326</v>
      </c>
      <c r="D24">
        <v>1.1146799587821896</v>
      </c>
      <c r="E24">
        <v>17.11755829537146</v>
      </c>
      <c r="F24">
        <v>0.75195707040248416</v>
      </c>
      <c r="G24">
        <v>11.65940729913587</v>
      </c>
      <c r="H24">
        <v>0.53637269095333651</v>
      </c>
      <c r="I24">
        <v>6.7781221842855164</v>
      </c>
      <c r="J24">
        <v>0.45067727681076103</v>
      </c>
      <c r="K24">
        <v>5.7277024612238394</v>
      </c>
      <c r="L24">
        <v>0.52402369464073784</v>
      </c>
    </row>
    <row r="25" spans="2:12" x14ac:dyDescent="0.2">
      <c r="B25" t="s">
        <v>22</v>
      </c>
      <c r="C25">
        <v>40.279193263304727</v>
      </c>
      <c r="D25">
        <v>1.1995410489898874</v>
      </c>
      <c r="E25">
        <v>15.985823463767121</v>
      </c>
      <c r="F25">
        <v>0.65984815904145522</v>
      </c>
      <c r="G25">
        <v>17.38534353688199</v>
      </c>
      <c r="H25">
        <v>0.68589497814478961</v>
      </c>
      <c r="I25">
        <v>12.612010636969391</v>
      </c>
      <c r="J25">
        <v>0.70330072092089058</v>
      </c>
      <c r="K25">
        <v>13.737629099076759</v>
      </c>
      <c r="L25">
        <v>0.83221904541213998</v>
      </c>
    </row>
    <row r="26" spans="2:12" x14ac:dyDescent="0.2">
      <c r="B26" t="s">
        <v>23</v>
      </c>
      <c r="C26">
        <v>59.737660602891239</v>
      </c>
      <c r="D26">
        <v>0.8120464731365582</v>
      </c>
      <c r="E26">
        <v>19.26009080183114</v>
      </c>
      <c r="F26">
        <v>0.66740284694459007</v>
      </c>
      <c r="G26">
        <v>12.71438176601966</v>
      </c>
      <c r="H26">
        <v>0.56408591699197419</v>
      </c>
      <c r="I26">
        <v>4.926953201326012</v>
      </c>
      <c r="J26">
        <v>0.36231289817275997</v>
      </c>
      <c r="K26">
        <v>3.3609136279319469</v>
      </c>
      <c r="L26">
        <v>0.31672699476900812</v>
      </c>
    </row>
    <row r="27" spans="2:12" x14ac:dyDescent="0.2">
      <c r="B27" t="s">
        <v>24</v>
      </c>
      <c r="C27">
        <v>64.025380998793253</v>
      </c>
      <c r="D27">
        <v>0.83338339278172502</v>
      </c>
      <c r="E27">
        <v>17.156631718646249</v>
      </c>
      <c r="F27">
        <v>0.72595979965783841</v>
      </c>
      <c r="G27">
        <v>11.676935863833039</v>
      </c>
      <c r="H27">
        <v>0.67359494607344617</v>
      </c>
      <c r="I27">
        <v>4.4794003999904914</v>
      </c>
      <c r="J27">
        <v>0.43307842693689846</v>
      </c>
      <c r="K27">
        <v>2.6616510187369582</v>
      </c>
      <c r="L27">
        <v>0.2795456650801128</v>
      </c>
    </row>
    <row r="28" spans="2:12" x14ac:dyDescent="0.2">
      <c r="B28" t="s">
        <v>25</v>
      </c>
      <c r="C28">
        <v>5.3935132146201408</v>
      </c>
      <c r="D28">
        <v>0.43041824578949295</v>
      </c>
      <c r="E28">
        <v>16.177601548724379</v>
      </c>
      <c r="F28">
        <v>0.84109548999753081</v>
      </c>
      <c r="G28">
        <v>21.73552002366397</v>
      </c>
      <c r="H28">
        <v>0.8661199746256979</v>
      </c>
      <c r="I28">
        <v>39.888150593541603</v>
      </c>
      <c r="J28">
        <v>1.0708715097264478</v>
      </c>
      <c r="K28">
        <v>16.805214619449899</v>
      </c>
      <c r="L28">
        <v>0.85671373554444985</v>
      </c>
    </row>
    <row r="29" spans="2:12" x14ac:dyDescent="0.2">
      <c r="B29" t="s">
        <v>26</v>
      </c>
      <c r="C29">
        <v>73.25667424016234</v>
      </c>
      <c r="D29">
        <v>0.88689827666991339</v>
      </c>
      <c r="E29">
        <v>14.292688582878251</v>
      </c>
      <c r="F29">
        <v>0.65943336608902536</v>
      </c>
      <c r="G29">
        <v>7.2328501422039544</v>
      </c>
      <c r="H29">
        <v>0.46027476026795833</v>
      </c>
      <c r="I29">
        <v>3.2622290916663159</v>
      </c>
      <c r="J29">
        <v>0.34051698011580239</v>
      </c>
      <c r="K29">
        <v>1.955557943089151</v>
      </c>
      <c r="L29">
        <v>0.27308426361463578</v>
      </c>
    </row>
    <row r="30" spans="2:12" x14ac:dyDescent="0.2">
      <c r="B30" t="s">
        <v>27</v>
      </c>
      <c r="C30">
        <v>70.580319722982594</v>
      </c>
      <c r="D30">
        <v>1.1498514700705806</v>
      </c>
      <c r="E30">
        <v>12.980053452391759</v>
      </c>
      <c r="F30">
        <v>0.80148250100467167</v>
      </c>
      <c r="G30">
        <v>7.7708045609367344</v>
      </c>
      <c r="H30">
        <v>0.53404103860791097</v>
      </c>
      <c r="I30">
        <v>4.9256024691048861</v>
      </c>
      <c r="J30">
        <v>0.46970009491271586</v>
      </c>
      <c r="K30">
        <v>3.743219794584022</v>
      </c>
      <c r="L30">
        <v>0.49148558796552777</v>
      </c>
    </row>
    <row r="31" spans="2:12" x14ac:dyDescent="0.2">
      <c r="B31" t="s">
        <v>28</v>
      </c>
      <c r="C31">
        <v>46.201854774774297</v>
      </c>
      <c r="D31">
        <v>1.169723793985465</v>
      </c>
      <c r="E31">
        <v>18.32455532516645</v>
      </c>
      <c r="F31">
        <v>0.64178591138182073</v>
      </c>
      <c r="G31">
        <v>16.429468675933599</v>
      </c>
      <c r="H31">
        <v>0.75500316333320072</v>
      </c>
      <c r="I31">
        <v>8.8739326297452497</v>
      </c>
      <c r="J31">
        <v>0.56353944856897809</v>
      </c>
      <c r="K31">
        <v>10.1701885943804</v>
      </c>
      <c r="L31">
        <v>0.58597476117274183</v>
      </c>
    </row>
    <row r="32" spans="2:12" x14ac:dyDescent="0.2">
      <c r="B32" t="s">
        <v>29</v>
      </c>
      <c r="C32">
        <v>66.043861201661599</v>
      </c>
      <c r="D32">
        <v>0.49004153236935993</v>
      </c>
      <c r="E32">
        <v>15.355333610422139</v>
      </c>
      <c r="F32">
        <v>0.39843139910534914</v>
      </c>
      <c r="G32">
        <v>10.928283156791871</v>
      </c>
      <c r="H32">
        <v>0.30463038584333807</v>
      </c>
      <c r="I32">
        <v>4.8733135886102232</v>
      </c>
      <c r="J32">
        <v>0.19371551025660214</v>
      </c>
      <c r="K32">
        <v>2.7992084425141659</v>
      </c>
      <c r="L32">
        <v>0.16776758092460684</v>
      </c>
    </row>
    <row r="33" spans="2:12" x14ac:dyDescent="0.2">
      <c r="B33" t="s">
        <v>30</v>
      </c>
      <c r="C33">
        <v>24.168157686671648</v>
      </c>
      <c r="D33">
        <v>0.8456403954173134</v>
      </c>
      <c r="E33">
        <v>13.18729076842312</v>
      </c>
      <c r="F33">
        <v>0.53421507773101551</v>
      </c>
      <c r="G33">
        <v>17.1268331849822</v>
      </c>
      <c r="H33">
        <v>0.74572491489306958</v>
      </c>
      <c r="I33">
        <v>19.647739665077012</v>
      </c>
      <c r="J33">
        <v>0.76977706807172586</v>
      </c>
      <c r="K33">
        <v>25.869978694846019</v>
      </c>
      <c r="L33">
        <v>0.83826330397791837</v>
      </c>
    </row>
    <row r="34" spans="2:12" x14ac:dyDescent="0.2">
      <c r="B34" t="s">
        <v>31</v>
      </c>
      <c r="C34">
        <v>68.103472242610735</v>
      </c>
      <c r="D34">
        <v>0.82170255870811337</v>
      </c>
      <c r="E34">
        <v>16.141601628248779</v>
      </c>
      <c r="F34">
        <v>0.52696965776307758</v>
      </c>
      <c r="G34">
        <v>9.4690556036112294</v>
      </c>
      <c r="H34">
        <v>0.51643756305908894</v>
      </c>
      <c r="I34">
        <v>3.5471976399502019</v>
      </c>
      <c r="J34">
        <v>0.31475419806027688</v>
      </c>
      <c r="K34">
        <v>2.738672885579037</v>
      </c>
      <c r="L34">
        <v>0.25831656202702058</v>
      </c>
    </row>
    <row r="35" spans="2:12" x14ac:dyDescent="0.2">
      <c r="B35" t="s">
        <v>32</v>
      </c>
      <c r="C35">
        <v>24.825686728720491</v>
      </c>
      <c r="D35">
        <v>1.1324011952283723</v>
      </c>
      <c r="E35">
        <v>16.088268801702569</v>
      </c>
      <c r="F35">
        <v>0.68174986199288312</v>
      </c>
      <c r="G35">
        <v>19.12694025606914</v>
      </c>
      <c r="H35">
        <v>0.77613221737967986</v>
      </c>
      <c r="I35">
        <v>23.16189290666107</v>
      </c>
      <c r="J35">
        <v>1.0129467539717851</v>
      </c>
      <c r="K35">
        <v>16.797211306846719</v>
      </c>
      <c r="L35">
        <v>0.76784252635791106</v>
      </c>
    </row>
    <row r="36" spans="2:12" x14ac:dyDescent="0.2">
      <c r="B36" t="s">
        <v>33</v>
      </c>
      <c r="C36">
        <v>71.862569370535539</v>
      </c>
      <c r="D36">
        <v>0.89058359848829383</v>
      </c>
      <c r="E36">
        <v>18.909485504815279</v>
      </c>
      <c r="F36">
        <v>0.79062285175114222</v>
      </c>
      <c r="G36">
        <v>5.7311637633015469</v>
      </c>
      <c r="H36">
        <v>0.42600879357480925</v>
      </c>
      <c r="I36">
        <v>2.7292105453937578</v>
      </c>
      <c r="J36">
        <v>0.26500986528259651</v>
      </c>
      <c r="K36">
        <v>0</v>
      </c>
    </row>
    <row r="37" spans="2:12" x14ac:dyDescent="0.2">
      <c r="B37" t="s">
        <v>34</v>
      </c>
      <c r="C37">
        <v>72.561059523725064</v>
      </c>
      <c r="D37">
        <v>3.0372410328620645</v>
      </c>
      <c r="E37">
        <v>0</v>
      </c>
      <c r="G37">
        <v>0</v>
      </c>
      <c r="I37">
        <v>0</v>
      </c>
      <c r="K37">
        <v>0</v>
      </c>
    </row>
    <row r="38" spans="2:12" x14ac:dyDescent="0.2">
      <c r="B38" t="s">
        <v>35</v>
      </c>
      <c r="C38">
        <v>66.460551618194302</v>
      </c>
      <c r="D38">
        <v>1.0802637981555556</v>
      </c>
      <c r="E38">
        <v>16.048643056704201</v>
      </c>
      <c r="F38">
        <v>0.75477128866937704</v>
      </c>
      <c r="G38">
        <v>10.09032790424018</v>
      </c>
      <c r="H38">
        <v>0.55415790206034288</v>
      </c>
      <c r="I38">
        <v>3.9479498595166329</v>
      </c>
      <c r="J38">
        <v>0.40774390198321298</v>
      </c>
      <c r="K38">
        <v>3.4525275613447</v>
      </c>
      <c r="L38">
        <v>0.30572706246518944</v>
      </c>
    </row>
    <row r="39" spans="2:12" x14ac:dyDescent="0.2">
      <c r="B39" t="s">
        <v>36</v>
      </c>
      <c r="C39">
        <v>60.592515184728093</v>
      </c>
      <c r="D39">
        <v>0.7705966007793682</v>
      </c>
      <c r="E39">
        <v>13.59893817893005</v>
      </c>
      <c r="F39">
        <v>0.53896044959481526</v>
      </c>
      <c r="G39">
        <v>13.02816947880523</v>
      </c>
      <c r="H39">
        <v>0.63687096424576095</v>
      </c>
      <c r="I39">
        <v>6.3508597403973894</v>
      </c>
      <c r="J39">
        <v>0.44016486117401776</v>
      </c>
      <c r="K39">
        <v>6.4295174171392464</v>
      </c>
      <c r="L39">
        <v>0.34426629268554648</v>
      </c>
    </row>
    <row r="40" spans="2:12" x14ac:dyDescent="0.2">
      <c r="B40" t="s">
        <v>37</v>
      </c>
      <c r="C40">
        <v>51.591864925158617</v>
      </c>
      <c r="D40">
        <v>1.4103437676940942</v>
      </c>
      <c r="E40">
        <v>18.95084314198963</v>
      </c>
      <c r="F40">
        <v>0.86397821401831665</v>
      </c>
      <c r="G40">
        <v>15.49787043112963</v>
      </c>
      <c r="H40">
        <v>0.87603661501363039</v>
      </c>
      <c r="I40">
        <v>7.8788527560748154</v>
      </c>
      <c r="J40">
        <v>0.77791851138535062</v>
      </c>
      <c r="K40">
        <v>6.0805687456473061</v>
      </c>
      <c r="L40">
        <v>0.5054520357815766</v>
      </c>
    </row>
    <row r="41" spans="2:12" x14ac:dyDescent="0.2">
      <c r="B41" t="s">
        <v>38</v>
      </c>
      <c r="C41">
        <v>65.039094589778514</v>
      </c>
      <c r="D41">
        <v>0.90141931790951813</v>
      </c>
      <c r="E41">
        <v>13.54547568722111</v>
      </c>
      <c r="F41">
        <v>0.49347450879471555</v>
      </c>
      <c r="G41">
        <v>11.667583789144951</v>
      </c>
      <c r="H41">
        <v>0.57682575409892634</v>
      </c>
      <c r="I41">
        <v>5.9081519507722629</v>
      </c>
      <c r="J41">
        <v>0.43712324151063209</v>
      </c>
      <c r="K41">
        <v>3.8396939830831598</v>
      </c>
      <c r="L41">
        <v>0.32639594311873782</v>
      </c>
    </row>
    <row r="42" spans="2:12" x14ac:dyDescent="0.2">
      <c r="B42" t="s">
        <v>39</v>
      </c>
      <c r="C42">
        <v>41.393282828706099</v>
      </c>
      <c r="D42">
        <v>0.52862135949952649</v>
      </c>
      <c r="E42">
        <v>22.470016288103789</v>
      </c>
      <c r="F42">
        <v>0.38014912640487808</v>
      </c>
      <c r="G42">
        <v>18.872903097196001</v>
      </c>
      <c r="H42">
        <v>0.39946613434596362</v>
      </c>
      <c r="I42">
        <v>12.47683374341382</v>
      </c>
      <c r="J42">
        <v>0.39069098541568481</v>
      </c>
      <c r="K42">
        <v>4.7869640425802729</v>
      </c>
      <c r="L42">
        <v>0.17532916928172346</v>
      </c>
    </row>
    <row r="43" spans="2:12" x14ac:dyDescent="0.2">
      <c r="B43" t="s">
        <v>40</v>
      </c>
      <c r="C43">
        <v>25.925000022267291</v>
      </c>
      <c r="D43">
        <v>0.81898087092834393</v>
      </c>
      <c r="E43">
        <v>20.909787963712279</v>
      </c>
      <c r="F43">
        <v>0.80712030014804004</v>
      </c>
      <c r="G43">
        <v>21.401546375106829</v>
      </c>
      <c r="H43">
        <v>0.86785333775825746</v>
      </c>
      <c r="I43">
        <v>19.35309534875093</v>
      </c>
      <c r="J43">
        <v>0.79987584345222684</v>
      </c>
      <c r="K43">
        <v>12.410570290162671</v>
      </c>
      <c r="L43">
        <v>0.59136877172285673</v>
      </c>
    </row>
    <row r="44" spans="2:12" x14ac:dyDescent="0.2">
      <c r="B44" t="s">
        <v>41</v>
      </c>
      <c r="C44">
        <v>48.929942538022431</v>
      </c>
      <c r="D44">
        <v>0.84294169121386753</v>
      </c>
      <c r="E44">
        <v>20.248182747975608</v>
      </c>
      <c r="F44">
        <v>0.6943099236648469</v>
      </c>
      <c r="G44">
        <v>17.69895007291824</v>
      </c>
      <c r="H44">
        <v>0.64629546572865915</v>
      </c>
      <c r="I44">
        <v>8.8970992164235287</v>
      </c>
      <c r="J44">
        <v>0.50586933916056875</v>
      </c>
      <c r="K44">
        <v>4.2258254246601803</v>
      </c>
      <c r="L44">
        <v>0.40697552864269249</v>
      </c>
    </row>
    <row r="45" spans="2:12" x14ac:dyDescent="0.2">
      <c r="B45" t="s">
        <v>42</v>
      </c>
      <c r="C45">
        <v>76.68260580786729</v>
      </c>
      <c r="D45">
        <v>0.83477100445785835</v>
      </c>
      <c r="E45">
        <v>11.502842705145749</v>
      </c>
      <c r="F45">
        <v>0.68761984903939433</v>
      </c>
      <c r="G45">
        <v>7.3454494881226111</v>
      </c>
      <c r="H45">
        <v>0.55700278666247294</v>
      </c>
      <c r="I45">
        <v>2.7299320246579368</v>
      </c>
      <c r="J45">
        <v>0.32396117881479619</v>
      </c>
      <c r="K45">
        <v>1.7391699742064179</v>
      </c>
      <c r="L45">
        <v>0.24397022259819404</v>
      </c>
    </row>
    <row r="46" spans="2:12" x14ac:dyDescent="0.2">
      <c r="B46" t="s">
        <v>43</v>
      </c>
      <c r="C46">
        <v>0</v>
      </c>
      <c r="E46">
        <v>0</v>
      </c>
      <c r="G46">
        <v>0</v>
      </c>
      <c r="I46">
        <v>0</v>
      </c>
      <c r="K46">
        <v>0</v>
      </c>
    </row>
    <row r="47" spans="2:12" x14ac:dyDescent="0.2">
      <c r="B47" t="s">
        <v>44</v>
      </c>
      <c r="C47">
        <v>63.932698307023351</v>
      </c>
      <c r="D47">
        <v>1.0047099834242395</v>
      </c>
      <c r="E47">
        <v>16.143314225790821</v>
      </c>
      <c r="F47">
        <v>0.66345289984370892</v>
      </c>
      <c r="G47">
        <v>12.7240363868057</v>
      </c>
      <c r="H47">
        <v>0.7272733991014122</v>
      </c>
      <c r="I47">
        <v>5.2298581239695112</v>
      </c>
      <c r="J47">
        <v>0.37095650554593057</v>
      </c>
      <c r="K47">
        <v>1.97009295641061</v>
      </c>
      <c r="L47">
        <v>0.27790881650309046</v>
      </c>
    </row>
    <row r="48" spans="2:12" x14ac:dyDescent="0.2">
      <c r="B48" t="s">
        <v>45</v>
      </c>
      <c r="C48">
        <v>33.593416872939201</v>
      </c>
      <c r="D48">
        <v>1.0550192047411422</v>
      </c>
      <c r="E48">
        <v>21.750178765890151</v>
      </c>
      <c r="F48">
        <v>0.73919034557059771</v>
      </c>
      <c r="G48">
        <v>22.22078190033335</v>
      </c>
      <c r="H48">
        <v>0.98723841442022364</v>
      </c>
      <c r="I48">
        <v>16.15513818830123</v>
      </c>
      <c r="J48">
        <v>0.60850245015479199</v>
      </c>
      <c r="K48">
        <v>6.2804842725360572</v>
      </c>
      <c r="L48">
        <v>0.48931521379478105</v>
      </c>
    </row>
    <row r="49" spans="2:12" x14ac:dyDescent="0.2">
      <c r="B49" t="s">
        <v>46</v>
      </c>
      <c r="C49">
        <v>54.626203002028547</v>
      </c>
      <c r="D49">
        <v>1.0995303378579466</v>
      </c>
      <c r="E49">
        <v>19.096083045636281</v>
      </c>
      <c r="F49">
        <v>0.82310555535918362</v>
      </c>
      <c r="G49">
        <v>13.511749301228051</v>
      </c>
      <c r="H49">
        <v>0.64667612170930322</v>
      </c>
      <c r="I49">
        <v>7.7006217073480068</v>
      </c>
      <c r="J49">
        <v>0.55540469222109312</v>
      </c>
      <c r="K49">
        <v>5.0653429437591182</v>
      </c>
      <c r="L49">
        <v>0.36896239515318019</v>
      </c>
    </row>
    <row r="50" spans="2:12" x14ac:dyDescent="0.2">
      <c r="B50" t="s">
        <v>47</v>
      </c>
      <c r="C50">
        <v>45.551353464719099</v>
      </c>
      <c r="D50">
        <v>1.0804691484159883</v>
      </c>
      <c r="E50">
        <v>19.535685066804032</v>
      </c>
      <c r="F50">
        <v>0.72707306357526658</v>
      </c>
      <c r="G50">
        <v>18.79005325314478</v>
      </c>
      <c r="H50">
        <v>0.60838043550586196</v>
      </c>
      <c r="I50">
        <v>11.67790623513975</v>
      </c>
      <c r="J50">
        <v>0.72285152015713106</v>
      </c>
      <c r="K50">
        <v>4.4450019801923322</v>
      </c>
      <c r="L50">
        <v>0.43778918489725233</v>
      </c>
    </row>
    <row r="51" spans="2:12" x14ac:dyDescent="0.2">
      <c r="B51" t="s">
        <v>48</v>
      </c>
      <c r="C51">
        <v>43.464286079016588</v>
      </c>
      <c r="D51">
        <v>0.7061876027010775</v>
      </c>
      <c r="E51">
        <v>19.092055275833669</v>
      </c>
      <c r="F51">
        <v>0.52593245719914694</v>
      </c>
      <c r="G51">
        <v>15.56996166838784</v>
      </c>
      <c r="H51">
        <v>0.43159483317440067</v>
      </c>
      <c r="I51">
        <v>10.41593498097742</v>
      </c>
      <c r="J51">
        <v>0.37589075458038618</v>
      </c>
      <c r="K51">
        <v>11.4577619957845</v>
      </c>
      <c r="L51">
        <v>0.44977059023246052</v>
      </c>
    </row>
    <row r="52" spans="2:12" x14ac:dyDescent="0.2">
      <c r="B52" t="s">
        <v>49</v>
      </c>
      <c r="C52">
        <v>72.36705771247604</v>
      </c>
      <c r="D52">
        <v>0.83766808719036689</v>
      </c>
      <c r="E52">
        <v>12.668653452123131</v>
      </c>
      <c r="F52">
        <v>0.51389138877566354</v>
      </c>
      <c r="G52">
        <v>9.5481585972903993</v>
      </c>
      <c r="H52">
        <v>0.57637285104561675</v>
      </c>
      <c r="I52">
        <v>2.951279138761441</v>
      </c>
      <c r="J52">
        <v>0.28686209613923458</v>
      </c>
      <c r="K52">
        <v>2.4648510993489992</v>
      </c>
      <c r="L52">
        <v>0.32118292029515005</v>
      </c>
    </row>
    <row r="53" spans="2:12" x14ac:dyDescent="0.2">
      <c r="B53" t="s">
        <v>50</v>
      </c>
      <c r="C53">
        <v>60.592323735592117</v>
      </c>
      <c r="D53">
        <v>1.681280211404214</v>
      </c>
      <c r="E53">
        <v>17.090679265908349</v>
      </c>
      <c r="F53">
        <v>1.3213331483454307</v>
      </c>
      <c r="G53">
        <v>12.01600869690953</v>
      </c>
      <c r="H53">
        <v>1.0126401208077347</v>
      </c>
      <c r="I53">
        <v>5.5031261138408896</v>
      </c>
      <c r="J53">
        <v>0.65294071166713907</v>
      </c>
      <c r="K53">
        <v>4.797862187749109</v>
      </c>
      <c r="L53">
        <v>0.71405721965408908</v>
      </c>
    </row>
    <row r="54" spans="2:12" x14ac:dyDescent="0.2">
      <c r="B54" t="s">
        <v>51</v>
      </c>
      <c r="C54">
        <v>37.435656858410077</v>
      </c>
      <c r="D54">
        <v>1.1355556266341706</v>
      </c>
      <c r="E54">
        <v>18.601128021876061</v>
      </c>
      <c r="F54">
        <v>0.83015264483847606</v>
      </c>
      <c r="G54">
        <v>15.479919810463411</v>
      </c>
      <c r="H54">
        <v>0.72831885514631145</v>
      </c>
      <c r="I54">
        <v>15.97995484143259</v>
      </c>
      <c r="J54">
        <v>0.78561120254020156</v>
      </c>
      <c r="K54">
        <v>12.50334046781785</v>
      </c>
      <c r="L54">
        <v>0.6354620640609483</v>
      </c>
    </row>
    <row r="55" spans="2:12" x14ac:dyDescent="0.2">
      <c r="B55" t="s">
        <v>52</v>
      </c>
      <c r="C55">
        <v>55.863239580689907</v>
      </c>
      <c r="D55">
        <v>1.1038058271335434</v>
      </c>
      <c r="E55">
        <v>16.407536073611031</v>
      </c>
      <c r="F55">
        <v>0.69824700622782476</v>
      </c>
      <c r="G55">
        <v>13.539737405100359</v>
      </c>
      <c r="H55">
        <v>0.55251235806071841</v>
      </c>
      <c r="I55">
        <v>8.5060517844449404</v>
      </c>
      <c r="J55">
        <v>0.56172395554967958</v>
      </c>
      <c r="K55">
        <v>5.6834351561537559</v>
      </c>
      <c r="L55">
        <v>0.48855151739105329</v>
      </c>
    </row>
    <row r="56" spans="2:12" x14ac:dyDescent="0.2">
      <c r="B56" t="s">
        <v>53</v>
      </c>
      <c r="C56">
        <v>60.784252462889718</v>
      </c>
      <c r="D56">
        <v>0.86833252376999071</v>
      </c>
      <c r="E56">
        <v>14.80741930000714</v>
      </c>
      <c r="F56">
        <v>0.60249358742177705</v>
      </c>
      <c r="G56">
        <v>12.882525164032691</v>
      </c>
      <c r="H56">
        <v>0.59882010347591585</v>
      </c>
      <c r="I56">
        <v>7.5070848154957748</v>
      </c>
      <c r="J56">
        <v>0.43334303560262061</v>
      </c>
      <c r="K56">
        <v>4.0187182575746681</v>
      </c>
      <c r="L56">
        <v>0.3093475132836716</v>
      </c>
    </row>
    <row r="57" spans="2:12" x14ac:dyDescent="0.2">
      <c r="B57" t="s">
        <v>54</v>
      </c>
      <c r="C57">
        <v>28.23732000857003</v>
      </c>
      <c r="D57">
        <v>1.0738638079832898</v>
      </c>
      <c r="E57">
        <v>20.87490139105077</v>
      </c>
      <c r="F57">
        <v>0.8283714585592763</v>
      </c>
      <c r="G57">
        <v>22.192407828139299</v>
      </c>
      <c r="H57">
        <v>0.79361864140913663</v>
      </c>
      <c r="I57">
        <v>17.69956885582523</v>
      </c>
      <c r="J57">
        <v>0.78788284141415033</v>
      </c>
      <c r="K57">
        <v>10.995801916414671</v>
      </c>
      <c r="L57">
        <v>0.55369152558016899</v>
      </c>
    </row>
    <row r="58" spans="2:12" x14ac:dyDescent="0.2">
      <c r="B58" t="s">
        <v>55</v>
      </c>
      <c r="C58">
        <v>63.412019963872552</v>
      </c>
      <c r="D58">
        <v>1.0280816622166826</v>
      </c>
      <c r="E58">
        <v>17.97593706664134</v>
      </c>
      <c r="F58">
        <v>0.70647366357834951</v>
      </c>
      <c r="G58">
        <v>10.083074574324449</v>
      </c>
      <c r="H58">
        <v>0.6703659483126001</v>
      </c>
      <c r="I58">
        <v>4.7780273668481028</v>
      </c>
      <c r="J58">
        <v>0.41358080874466535</v>
      </c>
      <c r="K58">
        <v>3.7509410283135538</v>
      </c>
      <c r="L58">
        <v>0.3447123941542003</v>
      </c>
    </row>
    <row r="59" spans="2:12" x14ac:dyDescent="0.2">
      <c r="B59" t="s">
        <v>56</v>
      </c>
      <c r="C59">
        <v>45.230891172531102</v>
      </c>
      <c r="D59">
        <v>1.1123678684236042</v>
      </c>
      <c r="E59">
        <v>24.241622242972941</v>
      </c>
      <c r="F59">
        <v>0.85208671758362253</v>
      </c>
      <c r="G59">
        <v>17.424030741044451</v>
      </c>
      <c r="H59">
        <v>0.87155353993170281</v>
      </c>
      <c r="I59">
        <v>9.085083697326521</v>
      </c>
      <c r="J59">
        <v>0.57928457895784613</v>
      </c>
      <c r="K59">
        <v>4.0183721461249924</v>
      </c>
      <c r="L59">
        <v>0.41872535265892369</v>
      </c>
    </row>
    <row r="60" spans="2:12" x14ac:dyDescent="0.2">
      <c r="B60" t="s">
        <v>57</v>
      </c>
      <c r="C60">
        <v>73.760148027258964</v>
      </c>
      <c r="D60">
        <v>0.9648013027660064</v>
      </c>
      <c r="E60">
        <v>13.67832256669803</v>
      </c>
      <c r="F60">
        <v>0.70972249571042989</v>
      </c>
      <c r="G60">
        <v>7.0114065786271746</v>
      </c>
      <c r="H60">
        <v>0.55703082970470874</v>
      </c>
      <c r="I60">
        <v>3.3224824069819978</v>
      </c>
      <c r="J60">
        <v>0.3488279787242004</v>
      </c>
      <c r="K60">
        <v>2.2276404204338309</v>
      </c>
      <c r="L60">
        <v>0.27987016725897434</v>
      </c>
    </row>
    <row r="61" spans="2:12" x14ac:dyDescent="0.2">
      <c r="B61" t="s">
        <v>58</v>
      </c>
      <c r="C61">
        <v>57.736478319547899</v>
      </c>
      <c r="D61">
        <v>0.92822688712567392</v>
      </c>
      <c r="E61">
        <v>17.344715067807272</v>
      </c>
      <c r="F61">
        <v>0.60065818998397791</v>
      </c>
      <c r="G61">
        <v>13.329596463071971</v>
      </c>
      <c r="H61">
        <v>0.5677321688204271</v>
      </c>
      <c r="I61">
        <v>7.219410279737283</v>
      </c>
      <c r="J61">
        <v>0.41306478705151078</v>
      </c>
      <c r="K61">
        <v>4.3697998698355889</v>
      </c>
      <c r="L61">
        <v>0.35778556046649251</v>
      </c>
    </row>
    <row r="62" spans="2:12" x14ac:dyDescent="0.2">
      <c r="B62" t="s">
        <v>59</v>
      </c>
      <c r="C62">
        <v>22.494254288994171</v>
      </c>
      <c r="D62">
        <v>0.8375710353276079</v>
      </c>
      <c r="E62">
        <v>23.015698366360951</v>
      </c>
      <c r="F62">
        <v>0.75199107516449903</v>
      </c>
      <c r="G62">
        <v>22.564539811113619</v>
      </c>
      <c r="H62">
        <v>0.71702761215064825</v>
      </c>
      <c r="I62">
        <v>24.298974042563469</v>
      </c>
      <c r="J62">
        <v>0.76229204817559215</v>
      </c>
      <c r="K62">
        <v>7.6265334909678044</v>
      </c>
      <c r="L62">
        <v>0.41807253981445264</v>
      </c>
    </row>
    <row r="63" spans="2:12" x14ac:dyDescent="0.2">
      <c r="B63" t="s">
        <v>60</v>
      </c>
      <c r="C63">
        <v>42.777539786629809</v>
      </c>
      <c r="D63">
        <v>1.0708556902979571</v>
      </c>
      <c r="E63">
        <v>14.66761352140877</v>
      </c>
      <c r="F63">
        <v>0.69566662627902598</v>
      </c>
      <c r="G63">
        <v>13.897602292697631</v>
      </c>
      <c r="H63">
        <v>0.75317473794047551</v>
      </c>
      <c r="I63">
        <v>13.023472742060321</v>
      </c>
      <c r="J63">
        <v>0.76379235192872064</v>
      </c>
      <c r="K63">
        <v>15.63377165720347</v>
      </c>
      <c r="L63">
        <v>0.72619230912742472</v>
      </c>
    </row>
    <row r="64" spans="2:12" x14ac:dyDescent="0.2">
      <c r="B64" t="s">
        <v>61</v>
      </c>
      <c r="C64">
        <v>45.551624715428133</v>
      </c>
      <c r="D64">
        <v>1.2022425078883472</v>
      </c>
      <c r="E64">
        <v>18.516785102363251</v>
      </c>
      <c r="F64">
        <v>0.61706058770098859</v>
      </c>
      <c r="G64">
        <v>17.74967196457083</v>
      </c>
      <c r="H64">
        <v>0.78872408247037773</v>
      </c>
      <c r="I64">
        <v>12.75025336586082</v>
      </c>
      <c r="J64">
        <v>0.68615217359742819</v>
      </c>
      <c r="K64">
        <v>5.4316648517769837</v>
      </c>
      <c r="L64">
        <v>0.4470832077119134</v>
      </c>
    </row>
    <row r="65" spans="2:12" x14ac:dyDescent="0.2">
      <c r="B65" t="s">
        <v>62</v>
      </c>
      <c r="C65">
        <v>54.163954239239693</v>
      </c>
      <c r="D65">
        <v>1.1595895944801988</v>
      </c>
      <c r="E65">
        <v>19.73540461495006</v>
      </c>
      <c r="F65">
        <v>0.76410155932296298</v>
      </c>
      <c r="G65">
        <v>15.3777111609916</v>
      </c>
      <c r="H65">
        <v>0.68195427741832071</v>
      </c>
      <c r="I65">
        <v>6.9629864536503421</v>
      </c>
      <c r="J65">
        <v>0.49464727475733017</v>
      </c>
      <c r="K65">
        <v>3.7599435311683078</v>
      </c>
      <c r="L65">
        <v>0.33736810558023639</v>
      </c>
    </row>
    <row r="66" spans="2:12" x14ac:dyDescent="0.2">
      <c r="B66" t="s">
        <v>63</v>
      </c>
      <c r="C66">
        <v>56.012452071249257</v>
      </c>
      <c r="D66">
        <v>1.0508962147199337</v>
      </c>
      <c r="E66">
        <v>17.710693411259811</v>
      </c>
      <c r="F66">
        <v>0.72410763097649433</v>
      </c>
      <c r="G66">
        <v>12.9219801583916</v>
      </c>
      <c r="H66">
        <v>0.7176227820730996</v>
      </c>
      <c r="I66">
        <v>9.0350270179725474</v>
      </c>
      <c r="J66">
        <v>0.61526261204038124</v>
      </c>
      <c r="K66">
        <v>4.3198473411267848</v>
      </c>
      <c r="L66">
        <v>0.37132786823865882</v>
      </c>
    </row>
    <row r="67" spans="2:12" x14ac:dyDescent="0.2">
      <c r="B67" t="s">
        <v>64</v>
      </c>
      <c r="C67">
        <v>57.354791631133423</v>
      </c>
      <c r="D67">
        <v>1.049560513846254</v>
      </c>
      <c r="E67">
        <v>17.8134673331027</v>
      </c>
      <c r="F67">
        <v>0.7910266726426749</v>
      </c>
      <c r="G67">
        <v>16.534680379175828</v>
      </c>
      <c r="H67">
        <v>0.65424869973436561</v>
      </c>
      <c r="I67">
        <v>5.6362291364704351</v>
      </c>
      <c r="J67">
        <v>0.44070331781002381</v>
      </c>
      <c r="K67">
        <v>2.6608315201176129</v>
      </c>
      <c r="L67">
        <v>0.28459796553379879</v>
      </c>
    </row>
  </sheetData>
  <phoneticPr fontId="0" type="noConversion"/>
  <pageMargins left="0.75" right="0.75" top="1" bottom="1" header="0.5" footer="0.5"/>
  <headerFooter alignWithMargins="0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7"/>
  <sheetViews>
    <sheetView workbookViewId="0"/>
  </sheetViews>
  <sheetFormatPr defaultRowHeight="12.75" x14ac:dyDescent="0.2"/>
  <sheetData>
    <row r="2" spans="2:12" x14ac:dyDescent="0.2">
      <c r="C2" t="s">
        <v>66</v>
      </c>
      <c r="D2" t="s">
        <v>67</v>
      </c>
      <c r="E2" t="s">
        <v>68</v>
      </c>
      <c r="F2" t="s">
        <v>69</v>
      </c>
      <c r="G2" t="s">
        <v>70</v>
      </c>
      <c r="H2" t="s">
        <v>71</v>
      </c>
      <c r="I2" t="s">
        <v>111</v>
      </c>
      <c r="J2" t="s">
        <v>112</v>
      </c>
      <c r="K2" t="s">
        <v>113</v>
      </c>
      <c r="L2" t="s">
        <v>114</v>
      </c>
    </row>
    <row r="3" spans="2:12" x14ac:dyDescent="0.2">
      <c r="B3" t="s">
        <v>0</v>
      </c>
      <c r="C3">
        <v>3.2351090996962242</v>
      </c>
      <c r="D3">
        <v>0.47142477929552967</v>
      </c>
      <c r="E3">
        <v>4.6054429585553507</v>
      </c>
      <c r="F3">
        <v>0.58375583127185904</v>
      </c>
      <c r="G3">
        <v>8.0434169795721218</v>
      </c>
      <c r="H3">
        <v>0.53248870353128486</v>
      </c>
      <c r="I3">
        <v>22.858091339600541</v>
      </c>
      <c r="J3">
        <v>0.96555383972637265</v>
      </c>
      <c r="K3">
        <v>61.257939622575762</v>
      </c>
      <c r="L3">
        <v>1.1206117354232419</v>
      </c>
    </row>
    <row r="4" spans="2:12" x14ac:dyDescent="0.2">
      <c r="B4" t="s">
        <v>1</v>
      </c>
      <c r="C4">
        <v>7.3430835109152746</v>
      </c>
      <c r="D4">
        <v>0.49518546353447529</v>
      </c>
      <c r="E4">
        <v>7.8901005277170544</v>
      </c>
      <c r="F4">
        <v>0.39305461667713421</v>
      </c>
      <c r="G4">
        <v>8.9231292103896394</v>
      </c>
      <c r="H4">
        <v>0.40676654023030939</v>
      </c>
      <c r="I4">
        <v>19.60399560513936</v>
      </c>
      <c r="J4">
        <v>0.61655356503855174</v>
      </c>
      <c r="K4">
        <v>56.239691145838677</v>
      </c>
      <c r="L4">
        <v>0.95519166555717605</v>
      </c>
    </row>
    <row r="5" spans="2:12" x14ac:dyDescent="0.2">
      <c r="B5" t="s">
        <v>2</v>
      </c>
      <c r="C5">
        <v>15.13037830091991</v>
      </c>
      <c r="D5">
        <v>0.90680355328181395</v>
      </c>
      <c r="E5">
        <v>16.545630562667469</v>
      </c>
      <c r="F5">
        <v>0.76678759971646115</v>
      </c>
      <c r="G5">
        <v>16.71960927535244</v>
      </c>
      <c r="H5">
        <v>0.68623949789492356</v>
      </c>
      <c r="I5">
        <v>20.19310621620923</v>
      </c>
      <c r="J5">
        <v>0.78598641320594642</v>
      </c>
      <c r="K5">
        <v>31.411275644850949</v>
      </c>
      <c r="L5">
        <v>1.2328414424325398</v>
      </c>
    </row>
    <row r="6" spans="2:12" x14ac:dyDescent="0.2">
      <c r="B6" t="s">
        <v>3</v>
      </c>
      <c r="C6">
        <v>5.5344093041725202</v>
      </c>
      <c r="D6">
        <v>0.31587250010460116</v>
      </c>
      <c r="E6">
        <v>7.4044370078101691</v>
      </c>
      <c r="F6">
        <v>0.3045082766931505</v>
      </c>
      <c r="G6">
        <v>12.522697128387909</v>
      </c>
      <c r="H6">
        <v>0.37222899799525705</v>
      </c>
      <c r="I6">
        <v>22.602880435965339</v>
      </c>
      <c r="J6">
        <v>0.50019516556961108</v>
      </c>
      <c r="K6">
        <v>51.935576123664063</v>
      </c>
      <c r="L6">
        <v>0.62781467385128786</v>
      </c>
    </row>
    <row r="7" spans="2:12" x14ac:dyDescent="0.2">
      <c r="B7" t="s">
        <v>4</v>
      </c>
      <c r="C7">
        <v>61.816973774885788</v>
      </c>
      <c r="D7">
        <v>1.3364082061158651</v>
      </c>
      <c r="E7">
        <v>16.490805375719251</v>
      </c>
      <c r="F7">
        <v>0.69656478283323087</v>
      </c>
      <c r="G7">
        <v>9.6219419153761496</v>
      </c>
      <c r="H7">
        <v>0.52505853239362199</v>
      </c>
      <c r="I7">
        <v>5.0182654653060581</v>
      </c>
      <c r="J7">
        <v>0.40401809736356814</v>
      </c>
      <c r="K7">
        <v>7.0520134687127731</v>
      </c>
      <c r="L7">
        <v>0.53599289433723674</v>
      </c>
    </row>
    <row r="8" spans="2:12" x14ac:dyDescent="0.2">
      <c r="B8" t="s">
        <v>5</v>
      </c>
      <c r="C8">
        <v>4.145294353699561</v>
      </c>
      <c r="D8">
        <v>0.28860574315809512</v>
      </c>
      <c r="E8">
        <v>2.9378312543348271</v>
      </c>
      <c r="F8">
        <v>0.23338831766368354</v>
      </c>
      <c r="G8">
        <v>6.2301385607926498</v>
      </c>
      <c r="H8">
        <v>0.32825686506058255</v>
      </c>
      <c r="I8">
        <v>14.425446940999301</v>
      </c>
      <c r="J8">
        <v>0.56130569546453368</v>
      </c>
      <c r="K8">
        <v>72.261288890173645</v>
      </c>
      <c r="L8">
        <v>0.77805304929932806</v>
      </c>
    </row>
    <row r="9" spans="2:12" x14ac:dyDescent="0.2">
      <c r="B9" t="s">
        <v>6</v>
      </c>
      <c r="C9">
        <v>9.3469051108780992</v>
      </c>
      <c r="D9">
        <v>0.50418628739004656</v>
      </c>
      <c r="E9">
        <v>8.9771464437975101</v>
      </c>
      <c r="F9">
        <v>0.71856181589251145</v>
      </c>
      <c r="G9">
        <v>11.331866006334369</v>
      </c>
      <c r="H9">
        <v>0.61370757635283013</v>
      </c>
      <c r="I9">
        <v>18.366117710262241</v>
      </c>
      <c r="J9">
        <v>0.7961543253863953</v>
      </c>
      <c r="K9">
        <v>51.977964728727777</v>
      </c>
      <c r="L9">
        <v>1.2665234527612794</v>
      </c>
    </row>
    <row r="10" spans="2:12" x14ac:dyDescent="0.2">
      <c r="B10" t="s">
        <v>7</v>
      </c>
      <c r="C10">
        <v>15.343255844859639</v>
      </c>
      <c r="D10">
        <v>0.68102927717494921</v>
      </c>
      <c r="E10">
        <v>17.932204070172752</v>
      </c>
      <c r="F10">
        <v>0.5765039562428026</v>
      </c>
      <c r="G10">
        <v>22.483844409087251</v>
      </c>
      <c r="H10">
        <v>0.63086828764653047</v>
      </c>
      <c r="I10">
        <v>24.0894197937588</v>
      </c>
      <c r="J10">
        <v>0.56032432785650266</v>
      </c>
      <c r="K10">
        <v>20.151275882121549</v>
      </c>
      <c r="L10">
        <v>0.6925469736055907</v>
      </c>
    </row>
    <row r="11" spans="2:12" x14ac:dyDescent="0.2">
      <c r="B11" t="s">
        <v>8</v>
      </c>
      <c r="C11">
        <v>3.2765966044129669</v>
      </c>
      <c r="D11">
        <v>0.2278762385845757</v>
      </c>
      <c r="E11">
        <v>3.8012836994486792</v>
      </c>
      <c r="F11">
        <v>0.2534732348500372</v>
      </c>
      <c r="G11">
        <v>9.377380116418637</v>
      </c>
      <c r="H11">
        <v>0.3964648057058715</v>
      </c>
      <c r="I11">
        <v>21.02386086313107</v>
      </c>
      <c r="J11">
        <v>0.5016648627318574</v>
      </c>
      <c r="K11">
        <v>62.520878716588662</v>
      </c>
      <c r="L11">
        <v>0.77675504359541536</v>
      </c>
    </row>
    <row r="12" spans="2:12" x14ac:dyDescent="0.2">
      <c r="B12" t="s">
        <v>9</v>
      </c>
      <c r="C12">
        <v>53.438264164346528</v>
      </c>
      <c r="D12">
        <v>1.2717768053027725</v>
      </c>
      <c r="E12">
        <v>9.0503204647151634</v>
      </c>
      <c r="F12">
        <v>0.6322526352825304</v>
      </c>
      <c r="G12">
        <v>6.8557915538389</v>
      </c>
      <c r="H12">
        <v>0.47619159952615481</v>
      </c>
      <c r="I12">
        <v>7.3812389125508604</v>
      </c>
      <c r="J12">
        <v>0.43445715222634529</v>
      </c>
      <c r="K12">
        <v>23.274384904548551</v>
      </c>
      <c r="L12">
        <v>0.92997727501104133</v>
      </c>
    </row>
    <row r="13" spans="2:12" x14ac:dyDescent="0.2">
      <c r="B13" t="s">
        <v>10</v>
      </c>
      <c r="C13">
        <v>4.3654879904217427</v>
      </c>
      <c r="D13">
        <v>0.41803527611637592</v>
      </c>
      <c r="E13">
        <v>8.7636621014698637</v>
      </c>
      <c r="F13">
        <v>0.51441146695638551</v>
      </c>
      <c r="G13">
        <v>18.416079114141461</v>
      </c>
      <c r="H13">
        <v>0.80721692063495143</v>
      </c>
      <c r="I13">
        <v>31.40717615545088</v>
      </c>
      <c r="J13">
        <v>0.88561042007295354</v>
      </c>
      <c r="K13">
        <v>37.047594638516053</v>
      </c>
      <c r="L13">
        <v>1.1730054751921561</v>
      </c>
    </row>
    <row r="14" spans="2:12" x14ac:dyDescent="0.2">
      <c r="B14" t="s">
        <v>11</v>
      </c>
      <c r="C14">
        <v>4.9594348683104057</v>
      </c>
      <c r="D14">
        <v>0.3947055484411584</v>
      </c>
      <c r="E14">
        <v>13.033937386555619</v>
      </c>
      <c r="F14">
        <v>0.73120588108099849</v>
      </c>
      <c r="G14">
        <v>18.87842864387979</v>
      </c>
      <c r="H14">
        <v>0.72115730389580712</v>
      </c>
      <c r="I14">
        <v>33.564125053945297</v>
      </c>
      <c r="J14">
        <v>1.0295802872458453</v>
      </c>
      <c r="K14">
        <v>29.564074047308889</v>
      </c>
      <c r="L14">
        <v>1.1699924241717652</v>
      </c>
    </row>
    <row r="15" spans="2:12" x14ac:dyDescent="0.2">
      <c r="B15" t="s">
        <v>12</v>
      </c>
      <c r="C15">
        <v>11.988610663911819</v>
      </c>
      <c r="D15">
        <v>0.757276119069619</v>
      </c>
      <c r="E15">
        <v>14.67424953661283</v>
      </c>
      <c r="F15">
        <v>0.88898810085781677</v>
      </c>
      <c r="G15">
        <v>19.584418450649022</v>
      </c>
      <c r="H15">
        <v>0.8633742748288521</v>
      </c>
      <c r="I15">
        <v>20.841558807338011</v>
      </c>
      <c r="J15">
        <v>0.92611220695139262</v>
      </c>
      <c r="K15">
        <v>32.911162541488324</v>
      </c>
      <c r="L15">
        <v>1.1143651705704587</v>
      </c>
    </row>
    <row r="16" spans="2:12" x14ac:dyDescent="0.2">
      <c r="B16" t="s">
        <v>13</v>
      </c>
      <c r="C16">
        <v>8.5717520985728957</v>
      </c>
      <c r="D16">
        <v>0.67158820247740902</v>
      </c>
      <c r="E16">
        <v>11.02655617718206</v>
      </c>
      <c r="F16">
        <v>0.69347031390119429</v>
      </c>
      <c r="G16">
        <v>19.166538513545898</v>
      </c>
      <c r="H16">
        <v>0.94677270911150957</v>
      </c>
      <c r="I16">
        <v>22.756560131785982</v>
      </c>
      <c r="J16">
        <v>1.0215375873314656</v>
      </c>
      <c r="K16">
        <v>38.478593078913192</v>
      </c>
      <c r="L16">
        <v>1.0194184297045716</v>
      </c>
    </row>
    <row r="17" spans="2:12" x14ac:dyDescent="0.2">
      <c r="B17" t="s">
        <v>14</v>
      </c>
      <c r="C17">
        <v>75.439278760182276</v>
      </c>
      <c r="D17">
        <v>0.90274594549879872</v>
      </c>
      <c r="E17">
        <v>11.751799093343701</v>
      </c>
      <c r="F17">
        <v>0.67033846853234214</v>
      </c>
      <c r="G17">
        <v>6.3343607487596723</v>
      </c>
      <c r="H17">
        <v>0.47565587431091511</v>
      </c>
      <c r="I17">
        <v>2.0549535487421071</v>
      </c>
      <c r="J17">
        <v>0.26723290832043001</v>
      </c>
      <c r="K17">
        <v>4.4196078489722463</v>
      </c>
      <c r="L17">
        <v>0.4621616499114502</v>
      </c>
    </row>
    <row r="18" spans="2:12" x14ac:dyDescent="0.2">
      <c r="B18" t="s">
        <v>15</v>
      </c>
      <c r="C18">
        <v>29.229337071121879</v>
      </c>
      <c r="D18">
        <v>1.2001651639674478</v>
      </c>
      <c r="E18">
        <v>16.957233940115991</v>
      </c>
      <c r="F18">
        <v>0.84200982731741358</v>
      </c>
      <c r="G18">
        <v>15.64779703378794</v>
      </c>
      <c r="H18">
        <v>0.75835273109388779</v>
      </c>
      <c r="I18">
        <v>15.612611459766351</v>
      </c>
      <c r="J18">
        <v>0.86241427175370677</v>
      </c>
      <c r="K18">
        <v>22.553020495207839</v>
      </c>
      <c r="L18">
        <v>1.0167205242010133</v>
      </c>
    </row>
    <row r="19" spans="2:12" x14ac:dyDescent="0.2">
      <c r="B19" t="s">
        <v>16</v>
      </c>
      <c r="C19">
        <v>4.7324290026358131</v>
      </c>
      <c r="D19">
        <v>0.35263352679690041</v>
      </c>
      <c r="E19">
        <v>6.8524710128071309</v>
      </c>
      <c r="F19">
        <v>0.3885186774556002</v>
      </c>
      <c r="G19">
        <v>13.56301282241132</v>
      </c>
      <c r="H19">
        <v>0.45708695236082914</v>
      </c>
      <c r="I19">
        <v>19.991600630354689</v>
      </c>
      <c r="J19">
        <v>0.44815654516811054</v>
      </c>
      <c r="K19">
        <v>54.860486531791047</v>
      </c>
      <c r="L19">
        <v>0.6813308173527729</v>
      </c>
    </row>
    <row r="20" spans="2:12" x14ac:dyDescent="0.2">
      <c r="B20" t="s">
        <v>17</v>
      </c>
      <c r="C20">
        <v>1.407996403112924</v>
      </c>
      <c r="D20">
        <v>0.21517926909794888</v>
      </c>
      <c r="E20">
        <v>1.6685816273550389</v>
      </c>
      <c r="F20">
        <v>0.29595389834958419</v>
      </c>
      <c r="G20">
        <v>5.9866083187993206</v>
      </c>
      <c r="H20">
        <v>0.46134301905776304</v>
      </c>
      <c r="I20">
        <v>19.860624565194481</v>
      </c>
      <c r="J20">
        <v>0.77609731521711023</v>
      </c>
      <c r="K20">
        <v>71.07618908553826</v>
      </c>
      <c r="L20">
        <v>0.90251444837853445</v>
      </c>
    </row>
    <row r="21" spans="2:12" x14ac:dyDescent="0.2">
      <c r="B21" t="s">
        <v>18</v>
      </c>
      <c r="C21">
        <v>8.00122482590705</v>
      </c>
      <c r="D21">
        <v>0.49826394112179312</v>
      </c>
      <c r="E21">
        <v>7.0215787237326479</v>
      </c>
      <c r="F21">
        <v>0.37294043800315912</v>
      </c>
      <c r="G21">
        <v>11.7485750913015</v>
      </c>
      <c r="H21">
        <v>0.54325900703687735</v>
      </c>
      <c r="I21">
        <v>18.990679039722458</v>
      </c>
      <c r="J21">
        <v>0.60982699683336072</v>
      </c>
      <c r="K21">
        <v>54.237942319336341</v>
      </c>
      <c r="L21">
        <v>0.92924610307140021</v>
      </c>
    </row>
    <row r="22" spans="2:12" x14ac:dyDescent="0.2">
      <c r="B22" t="s">
        <v>19</v>
      </c>
      <c r="C22">
        <v>4.3474773171690799</v>
      </c>
      <c r="D22">
        <v>0.45531508400425469</v>
      </c>
      <c r="E22">
        <v>4.2950335330356024</v>
      </c>
      <c r="F22">
        <v>0.41971110217402396</v>
      </c>
      <c r="G22">
        <v>7.5652566126660741</v>
      </c>
      <c r="H22">
        <v>0.56934368445701333</v>
      </c>
      <c r="I22">
        <v>18.468251857769271</v>
      </c>
      <c r="J22">
        <v>0.75442818144538459</v>
      </c>
      <c r="K22">
        <v>65.323980679359963</v>
      </c>
      <c r="L22">
        <v>0.99322729501889795</v>
      </c>
    </row>
    <row r="23" spans="2:12" x14ac:dyDescent="0.2">
      <c r="B23" t="s">
        <v>20</v>
      </c>
      <c r="C23">
        <v>5.757631602616323</v>
      </c>
      <c r="D23">
        <v>0.33927663025869415</v>
      </c>
      <c r="E23">
        <v>6.6654328011241191</v>
      </c>
      <c r="F23">
        <v>0.47098697868136924</v>
      </c>
      <c r="G23">
        <v>10.8133740803344</v>
      </c>
      <c r="H23">
        <v>0.70627686734858885</v>
      </c>
      <c r="I23">
        <v>25.00742910071763</v>
      </c>
      <c r="J23">
        <v>0.91174182761722389</v>
      </c>
      <c r="K23">
        <v>51.756132415207553</v>
      </c>
      <c r="L23">
        <v>1.1459078803746054</v>
      </c>
    </row>
    <row r="24" spans="2:12" x14ac:dyDescent="0.2">
      <c r="B24" t="s">
        <v>21</v>
      </c>
      <c r="C24">
        <v>6.0923318525036692</v>
      </c>
      <c r="D24">
        <v>0.4925375333380449</v>
      </c>
      <c r="E24">
        <v>7.4042717742309572</v>
      </c>
      <c r="F24">
        <v>0.62036196864367465</v>
      </c>
      <c r="G24">
        <v>10.64565573008116</v>
      </c>
      <c r="H24">
        <v>0.66048273744263253</v>
      </c>
      <c r="I24">
        <v>19.21477871931631</v>
      </c>
      <c r="J24">
        <v>0.63904596292411076</v>
      </c>
      <c r="K24">
        <v>56.642961923867922</v>
      </c>
      <c r="L24">
        <v>1.1513702498170078</v>
      </c>
    </row>
    <row r="25" spans="2:12" x14ac:dyDescent="0.2">
      <c r="B25" t="s">
        <v>22</v>
      </c>
      <c r="C25">
        <v>0</v>
      </c>
      <c r="E25">
        <v>2.041765507745855</v>
      </c>
      <c r="F25">
        <v>0.23290424740156673</v>
      </c>
      <c r="G25">
        <v>7.9476210840289356</v>
      </c>
      <c r="H25">
        <v>0.58181741218048466</v>
      </c>
      <c r="I25">
        <v>20.24747641497278</v>
      </c>
      <c r="J25">
        <v>0.74126505259761222</v>
      </c>
      <c r="K25">
        <v>69.201894769032862</v>
      </c>
      <c r="L25">
        <v>0.95102243357791527</v>
      </c>
    </row>
    <row r="26" spans="2:12" x14ac:dyDescent="0.2">
      <c r="B26" t="s">
        <v>23</v>
      </c>
      <c r="C26">
        <v>7.0313058674728284</v>
      </c>
      <c r="D26">
        <v>0.44033785978412332</v>
      </c>
      <c r="E26">
        <v>6.4395759011453064</v>
      </c>
      <c r="F26">
        <v>0.527772989120319</v>
      </c>
      <c r="G26">
        <v>11.04040299358982</v>
      </c>
      <c r="H26">
        <v>0.61338862868240029</v>
      </c>
      <c r="I26">
        <v>18.342447977082571</v>
      </c>
      <c r="J26">
        <v>0.77227491465575815</v>
      </c>
      <c r="K26">
        <v>57.146267260709472</v>
      </c>
      <c r="L26">
        <v>1.2218463943048961</v>
      </c>
    </row>
    <row r="27" spans="2:12" x14ac:dyDescent="0.2">
      <c r="B27" t="s">
        <v>24</v>
      </c>
      <c r="C27">
        <v>1.9716935781601179</v>
      </c>
      <c r="D27">
        <v>0.36723181955164003</v>
      </c>
      <c r="E27">
        <v>2.6589971195441522</v>
      </c>
      <c r="F27">
        <v>0.42430501293276229</v>
      </c>
      <c r="G27">
        <v>6.5238748976377314</v>
      </c>
      <c r="H27">
        <v>0.49155200587026165</v>
      </c>
      <c r="I27">
        <v>19.099653086358739</v>
      </c>
      <c r="J27">
        <v>0.93719550437911858</v>
      </c>
      <c r="K27">
        <v>69.745781318299251</v>
      </c>
      <c r="L27">
        <v>1.1090641147272018</v>
      </c>
    </row>
    <row r="28" spans="2:12" x14ac:dyDescent="0.2">
      <c r="B28" t="s">
        <v>25</v>
      </c>
      <c r="C28">
        <v>38.25762449706577</v>
      </c>
      <c r="D28">
        <v>1.1990761222877084</v>
      </c>
      <c r="E28">
        <v>21.692408173716249</v>
      </c>
      <c r="F28">
        <v>0.75020565302300557</v>
      </c>
      <c r="G28">
        <v>17.360336371201068</v>
      </c>
      <c r="H28">
        <v>0.66707032182008152</v>
      </c>
      <c r="I28">
        <v>17.061119977607969</v>
      </c>
      <c r="J28">
        <v>0.76797854008330035</v>
      </c>
      <c r="K28">
        <v>5.6285109804089508</v>
      </c>
      <c r="L28">
        <v>0.52991544265539448</v>
      </c>
    </row>
    <row r="29" spans="2:12" x14ac:dyDescent="0.2">
      <c r="B29" t="s">
        <v>26</v>
      </c>
      <c r="C29">
        <v>36.888314540289102</v>
      </c>
      <c r="D29">
        <v>1.0298654155619105</v>
      </c>
      <c r="E29">
        <v>15.59448647950688</v>
      </c>
      <c r="F29">
        <v>0.72713204835533707</v>
      </c>
      <c r="G29">
        <v>13.68797949452731</v>
      </c>
      <c r="H29">
        <v>0.54848439016307737</v>
      </c>
      <c r="I29">
        <v>13.730594452753831</v>
      </c>
      <c r="J29">
        <v>0.68860605266375641</v>
      </c>
      <c r="K29">
        <v>20.098625032922889</v>
      </c>
      <c r="L29">
        <v>0.9059033351331568</v>
      </c>
    </row>
    <row r="30" spans="2:12" x14ac:dyDescent="0.2">
      <c r="B30" t="s">
        <v>27</v>
      </c>
      <c r="C30">
        <v>24.00817820697165</v>
      </c>
      <c r="D30">
        <v>0.81325222835774202</v>
      </c>
      <c r="E30">
        <v>8.2325471662985752</v>
      </c>
      <c r="F30">
        <v>0.6151369570674704</v>
      </c>
      <c r="G30">
        <v>11.464886660618459</v>
      </c>
      <c r="H30">
        <v>0.74391167852758211</v>
      </c>
      <c r="I30">
        <v>16.37827516176343</v>
      </c>
      <c r="J30">
        <v>0.7687597309851596</v>
      </c>
      <c r="K30">
        <v>39.91611280434789</v>
      </c>
      <c r="L30">
        <v>0.88140797058331222</v>
      </c>
    </row>
    <row r="31" spans="2:12" x14ac:dyDescent="0.2">
      <c r="B31" t="s">
        <v>28</v>
      </c>
      <c r="C31">
        <v>12.47649615432741</v>
      </c>
      <c r="D31">
        <v>0.80982615239865652</v>
      </c>
      <c r="E31">
        <v>7.0669372262977204</v>
      </c>
      <c r="F31">
        <v>0.50903325398333432</v>
      </c>
      <c r="G31">
        <v>13.994191804475401</v>
      </c>
      <c r="H31">
        <v>0.65466369874869423</v>
      </c>
      <c r="I31">
        <v>16.766923030449071</v>
      </c>
      <c r="J31">
        <v>0.62504452543020805</v>
      </c>
      <c r="K31">
        <v>49.695451784450398</v>
      </c>
      <c r="L31">
        <v>1.3838224421588756</v>
      </c>
    </row>
    <row r="32" spans="2:12" x14ac:dyDescent="0.2">
      <c r="B32" t="s">
        <v>29</v>
      </c>
      <c r="C32">
        <v>4.301680051180333</v>
      </c>
      <c r="D32">
        <v>0.22179944554591821</v>
      </c>
      <c r="E32">
        <v>5.0766829001616207</v>
      </c>
      <c r="F32">
        <v>0.22624785962605534</v>
      </c>
      <c r="G32">
        <v>9.4867969470733051</v>
      </c>
      <c r="H32">
        <v>0.37313903684747091</v>
      </c>
      <c r="I32">
        <v>20.13310091818386</v>
      </c>
      <c r="J32">
        <v>0.3892575580225402</v>
      </c>
      <c r="K32">
        <v>61.001739183400893</v>
      </c>
      <c r="L32">
        <v>0.70968054787500578</v>
      </c>
    </row>
    <row r="33" spans="2:12" x14ac:dyDescent="0.2">
      <c r="B33" t="s">
        <v>30</v>
      </c>
      <c r="C33">
        <v>11.01418823860476</v>
      </c>
      <c r="D33">
        <v>0.45794606243565988</v>
      </c>
      <c r="E33">
        <v>9.3324764960558255</v>
      </c>
      <c r="F33">
        <v>0.54981710204284118</v>
      </c>
      <c r="G33">
        <v>10.733796344785601</v>
      </c>
      <c r="H33">
        <v>0.57316888208810202</v>
      </c>
      <c r="I33">
        <v>19.888603543192911</v>
      </c>
      <c r="J33">
        <v>0.64387517908827041</v>
      </c>
      <c r="K33">
        <v>49.030935377360912</v>
      </c>
      <c r="L33">
        <v>0.90725388761247039</v>
      </c>
    </row>
    <row r="34" spans="2:12" x14ac:dyDescent="0.2">
      <c r="B34" t="s">
        <v>31</v>
      </c>
      <c r="C34">
        <v>6.471238415986182</v>
      </c>
      <c r="D34">
        <v>0.4433901636538618</v>
      </c>
      <c r="E34">
        <v>3.8228423637211928</v>
      </c>
      <c r="F34">
        <v>0.35003214067769428</v>
      </c>
      <c r="G34">
        <v>7.905187743142668</v>
      </c>
      <c r="H34">
        <v>0.52017723043717745</v>
      </c>
      <c r="I34">
        <v>17.643128825000609</v>
      </c>
      <c r="J34">
        <v>0.62555574029787575</v>
      </c>
      <c r="K34">
        <v>64.15760265214935</v>
      </c>
      <c r="L34">
        <v>1.1973477714070875</v>
      </c>
    </row>
    <row r="35" spans="2:12" x14ac:dyDescent="0.2">
      <c r="B35" t="s">
        <v>32</v>
      </c>
      <c r="C35">
        <v>3.4759634819232632</v>
      </c>
      <c r="D35">
        <v>0.30563194178690256</v>
      </c>
      <c r="E35">
        <v>5.6732235338608898</v>
      </c>
      <c r="F35">
        <v>0.5297498658688754</v>
      </c>
      <c r="G35">
        <v>8.0228463782942452</v>
      </c>
      <c r="H35">
        <v>0.48993756091751911</v>
      </c>
      <c r="I35">
        <v>25.673756456202629</v>
      </c>
      <c r="J35">
        <v>0.98232326241801449</v>
      </c>
      <c r="K35">
        <v>57.154210149718978</v>
      </c>
      <c r="L35">
        <v>1.3236164730981068</v>
      </c>
    </row>
    <row r="36" spans="2:12" x14ac:dyDescent="0.2">
      <c r="B36" t="s">
        <v>33</v>
      </c>
      <c r="C36">
        <v>5.8432951658530161</v>
      </c>
      <c r="D36">
        <v>0.51516462505289373</v>
      </c>
      <c r="E36">
        <v>7.4446073074180203</v>
      </c>
      <c r="F36">
        <v>0.51193780936706434</v>
      </c>
      <c r="G36">
        <v>13.43706086770657</v>
      </c>
      <c r="H36">
        <v>0.65291091997100703</v>
      </c>
      <c r="I36">
        <v>17.78504239794341</v>
      </c>
      <c r="J36">
        <v>0.73778172148585641</v>
      </c>
      <c r="K36">
        <v>55.489994261078976</v>
      </c>
      <c r="L36">
        <v>1.5154582829807968</v>
      </c>
    </row>
    <row r="37" spans="2:12" x14ac:dyDescent="0.2">
      <c r="B37" t="s">
        <v>34</v>
      </c>
      <c r="C37">
        <v>67.745532705772177</v>
      </c>
      <c r="D37">
        <v>3.0602609442151651</v>
      </c>
      <c r="E37">
        <v>0</v>
      </c>
      <c r="G37">
        <v>0</v>
      </c>
      <c r="I37">
        <v>0</v>
      </c>
      <c r="K37">
        <v>0</v>
      </c>
    </row>
    <row r="38" spans="2:12" x14ac:dyDescent="0.2">
      <c r="B38" t="s">
        <v>35</v>
      </c>
      <c r="C38">
        <v>3.3610969126416741</v>
      </c>
      <c r="D38">
        <v>0.38744443637046055</v>
      </c>
      <c r="E38">
        <v>3.9357578272104461</v>
      </c>
      <c r="F38">
        <v>0.41228090216868202</v>
      </c>
      <c r="G38">
        <v>6.8775832013317411</v>
      </c>
      <c r="H38">
        <v>0.5696237661628083</v>
      </c>
      <c r="I38">
        <v>14.4477454673052</v>
      </c>
      <c r="J38">
        <v>0.73017324547654738</v>
      </c>
      <c r="K38">
        <v>71.37781659151095</v>
      </c>
      <c r="L38">
        <v>1.0945963613028573</v>
      </c>
    </row>
    <row r="39" spans="2:12" x14ac:dyDescent="0.2">
      <c r="B39" t="s">
        <v>36</v>
      </c>
      <c r="C39">
        <v>25.03887644788367</v>
      </c>
      <c r="D39">
        <v>0.76156831454829033</v>
      </c>
      <c r="E39">
        <v>11.415343740727209</v>
      </c>
      <c r="F39">
        <v>0.5114003827724759</v>
      </c>
      <c r="G39">
        <v>14.89109984044698</v>
      </c>
      <c r="H39">
        <v>0.68364248102716385</v>
      </c>
      <c r="I39">
        <v>16.991284270769778</v>
      </c>
      <c r="J39">
        <v>0.71419305423669976</v>
      </c>
      <c r="K39">
        <v>31.663395700172341</v>
      </c>
      <c r="L39">
        <v>0.82140916714524936</v>
      </c>
    </row>
    <row r="40" spans="2:12" x14ac:dyDescent="0.2">
      <c r="B40" t="s">
        <v>37</v>
      </c>
      <c r="C40">
        <v>2.177880454304459</v>
      </c>
      <c r="D40">
        <v>0.28852821924180438</v>
      </c>
      <c r="E40">
        <v>2.5113230772799731</v>
      </c>
      <c r="F40">
        <v>0.34606087233962401</v>
      </c>
      <c r="G40">
        <v>4.1702274301636439</v>
      </c>
      <c r="H40">
        <v>0.47373822235726665</v>
      </c>
      <c r="I40">
        <v>14.450322999474141</v>
      </c>
      <c r="J40">
        <v>0.76387014687327981</v>
      </c>
      <c r="K40">
        <v>76.690246038777786</v>
      </c>
      <c r="L40">
        <v>0.93683460744660396</v>
      </c>
    </row>
    <row r="41" spans="2:12" x14ac:dyDescent="0.2">
      <c r="B41" t="s">
        <v>38</v>
      </c>
      <c r="C41">
        <v>1.6277208206795599</v>
      </c>
      <c r="D41">
        <v>0.20960065587208476</v>
      </c>
      <c r="E41">
        <v>2.6197804296759379</v>
      </c>
      <c r="F41">
        <v>0.23954055673816538</v>
      </c>
      <c r="G41">
        <v>8.4849311170889639</v>
      </c>
      <c r="H41">
        <v>0.41822031514855307</v>
      </c>
      <c r="I41">
        <v>22.96928009914151</v>
      </c>
      <c r="J41">
        <v>0.69210588337870826</v>
      </c>
      <c r="K41">
        <v>64.298287533414026</v>
      </c>
      <c r="L41">
        <v>0.78870970970758547</v>
      </c>
    </row>
    <row r="42" spans="2:12" x14ac:dyDescent="0.2">
      <c r="B42" t="s">
        <v>39</v>
      </c>
      <c r="C42">
        <v>5.0437021360258001</v>
      </c>
      <c r="D42">
        <v>0.20800714219531757</v>
      </c>
      <c r="E42">
        <v>10.55140235531376</v>
      </c>
      <c r="F42">
        <v>0.31195226149923555</v>
      </c>
      <c r="G42">
        <v>14.7109302445265</v>
      </c>
      <c r="H42">
        <v>0.33948600884375069</v>
      </c>
      <c r="I42">
        <v>26.335533614968458</v>
      </c>
      <c r="J42">
        <v>0.41840178926906779</v>
      </c>
      <c r="K42">
        <v>43.358431649165503</v>
      </c>
      <c r="L42">
        <v>0.51251638953971235</v>
      </c>
    </row>
    <row r="43" spans="2:12" x14ac:dyDescent="0.2">
      <c r="B43" t="s">
        <v>40</v>
      </c>
      <c r="C43">
        <v>8.3155347363867644</v>
      </c>
      <c r="D43">
        <v>0.50049836623970656</v>
      </c>
      <c r="E43">
        <v>11.403921308469601</v>
      </c>
      <c r="F43">
        <v>0.5811264440041678</v>
      </c>
      <c r="G43">
        <v>15.253624752124059</v>
      </c>
      <c r="H43">
        <v>0.65189577825957012</v>
      </c>
      <c r="I43">
        <v>24.63224545162424</v>
      </c>
      <c r="J43">
        <v>0.76443985746624055</v>
      </c>
      <c r="K43">
        <v>40.394673751395317</v>
      </c>
      <c r="L43">
        <v>0.88695800170380124</v>
      </c>
    </row>
    <row r="44" spans="2:12" x14ac:dyDescent="0.2">
      <c r="B44" t="s">
        <v>41</v>
      </c>
      <c r="C44">
        <v>6.457145231253218</v>
      </c>
      <c r="D44">
        <v>0.54686262318998091</v>
      </c>
      <c r="E44">
        <v>9.6708019150449438</v>
      </c>
      <c r="F44">
        <v>0.63142220805703009</v>
      </c>
      <c r="G44">
        <v>14.58128391238489</v>
      </c>
      <c r="H44">
        <v>0.63294852788465406</v>
      </c>
      <c r="I44">
        <v>34.095426467957509</v>
      </c>
      <c r="J44">
        <v>1.116959306853043</v>
      </c>
      <c r="K44">
        <v>35.195342473359453</v>
      </c>
      <c r="L44">
        <v>1.2048664823511468</v>
      </c>
    </row>
    <row r="45" spans="2:12" x14ac:dyDescent="0.2">
      <c r="B45" t="s">
        <v>42</v>
      </c>
      <c r="C45">
        <v>57.507364060844267</v>
      </c>
      <c r="D45">
        <v>1.1080636503896759</v>
      </c>
      <c r="E45">
        <v>13.11078250938599</v>
      </c>
      <c r="F45">
        <v>0.74521748517343633</v>
      </c>
      <c r="G45">
        <v>10.93599631581109</v>
      </c>
      <c r="H45">
        <v>0.58866951416030144</v>
      </c>
      <c r="I45">
        <v>8.429049015285635</v>
      </c>
      <c r="J45">
        <v>0.51540754170519532</v>
      </c>
      <c r="K45">
        <v>10.01680809867301</v>
      </c>
      <c r="L45">
        <v>0.66291250970023807</v>
      </c>
    </row>
    <row r="46" spans="2:12" x14ac:dyDescent="0.2">
      <c r="B46" t="s">
        <v>43</v>
      </c>
      <c r="C46">
        <v>0</v>
      </c>
      <c r="E46">
        <v>0</v>
      </c>
      <c r="G46">
        <v>0</v>
      </c>
      <c r="I46">
        <v>0</v>
      </c>
      <c r="K46">
        <v>0</v>
      </c>
    </row>
    <row r="47" spans="2:12" x14ac:dyDescent="0.2">
      <c r="B47" t="s">
        <v>44</v>
      </c>
      <c r="C47">
        <v>10.41296471543818</v>
      </c>
      <c r="D47">
        <v>0.79731747944418596</v>
      </c>
      <c r="E47">
        <v>9.7477712218138883</v>
      </c>
      <c r="F47">
        <v>0.58157044387776735</v>
      </c>
      <c r="G47">
        <v>16.254541529350188</v>
      </c>
      <c r="H47">
        <v>0.73594915867345145</v>
      </c>
      <c r="I47">
        <v>24.146118010914801</v>
      </c>
      <c r="J47">
        <v>0.72153824896893826</v>
      </c>
      <c r="K47">
        <v>39.438604522482947</v>
      </c>
      <c r="L47">
        <v>1.1089496623470645</v>
      </c>
    </row>
    <row r="48" spans="2:12" x14ac:dyDescent="0.2">
      <c r="B48" t="s">
        <v>45</v>
      </c>
      <c r="C48">
        <v>4.8618692505926902</v>
      </c>
      <c r="D48">
        <v>0.39797335953845747</v>
      </c>
      <c r="E48">
        <v>12.069530361468081</v>
      </c>
      <c r="F48">
        <v>0.61280021697387654</v>
      </c>
      <c r="G48">
        <v>14.93957085741811</v>
      </c>
      <c r="H48">
        <v>0.76325281082684082</v>
      </c>
      <c r="I48">
        <v>30.151985496981901</v>
      </c>
      <c r="J48">
        <v>0.78011808977059005</v>
      </c>
      <c r="K48">
        <v>37.977044033539222</v>
      </c>
      <c r="L48">
        <v>1.2364134985333595</v>
      </c>
    </row>
    <row r="49" spans="2:12" x14ac:dyDescent="0.2">
      <c r="B49" t="s">
        <v>46</v>
      </c>
      <c r="C49">
        <v>1.423023324664477</v>
      </c>
      <c r="D49">
        <v>0.22045965810745735</v>
      </c>
      <c r="E49">
        <v>2.8645655247676758</v>
      </c>
      <c r="F49">
        <v>0.36221110417484964</v>
      </c>
      <c r="G49">
        <v>6.7209309713915584</v>
      </c>
      <c r="H49">
        <v>0.50755120385810126</v>
      </c>
      <c r="I49">
        <v>16.84612772711986</v>
      </c>
      <c r="J49">
        <v>0.84292420851944061</v>
      </c>
      <c r="K49">
        <v>72.145352452056414</v>
      </c>
      <c r="L49">
        <v>1.0620157463713147</v>
      </c>
    </row>
    <row r="50" spans="2:12" x14ac:dyDescent="0.2">
      <c r="B50" t="s">
        <v>47</v>
      </c>
      <c r="C50">
        <v>2.2891414937155652</v>
      </c>
      <c r="D50">
        <v>0.29237185264874854</v>
      </c>
      <c r="E50">
        <v>4.2051172305605924</v>
      </c>
      <c r="F50">
        <v>0.3829398755421905</v>
      </c>
      <c r="G50">
        <v>10.215786620399181</v>
      </c>
      <c r="H50">
        <v>0.7168632541709643</v>
      </c>
      <c r="I50">
        <v>27.158190380440221</v>
      </c>
      <c r="J50">
        <v>0.91026447183435111</v>
      </c>
      <c r="K50">
        <v>56.131764274884453</v>
      </c>
      <c r="L50">
        <v>1.3280248138564401</v>
      </c>
    </row>
    <row r="51" spans="2:12" x14ac:dyDescent="0.2">
      <c r="B51" t="s">
        <v>48</v>
      </c>
      <c r="C51">
        <v>14.42430534647821</v>
      </c>
      <c r="D51">
        <v>0.4956496714440895</v>
      </c>
      <c r="E51">
        <v>14.841077800482671</v>
      </c>
      <c r="F51">
        <v>0.46056866920302064</v>
      </c>
      <c r="G51">
        <v>16.262519277746289</v>
      </c>
      <c r="H51">
        <v>0.47177102553892353</v>
      </c>
      <c r="I51">
        <v>16.327729915909039</v>
      </c>
      <c r="J51">
        <v>0.43414442814844367</v>
      </c>
      <c r="K51">
        <v>38.144367659383803</v>
      </c>
      <c r="L51">
        <v>0.60893740154795362</v>
      </c>
    </row>
    <row r="52" spans="2:12" x14ac:dyDescent="0.2">
      <c r="B52" t="s">
        <v>49</v>
      </c>
      <c r="C52">
        <v>1.2886969647034821</v>
      </c>
      <c r="D52">
        <v>0.23698583661657568</v>
      </c>
      <c r="E52">
        <v>1.180151496960085</v>
      </c>
      <c r="F52">
        <v>0.18433438299207003</v>
      </c>
      <c r="G52">
        <v>3.7031186353304668</v>
      </c>
      <c r="H52">
        <v>0.38450941272025418</v>
      </c>
      <c r="I52">
        <v>17.070166239512449</v>
      </c>
      <c r="J52">
        <v>0.71715469262960152</v>
      </c>
      <c r="K52">
        <v>76.757866663493516</v>
      </c>
      <c r="L52">
        <v>0.89501902375585995</v>
      </c>
    </row>
    <row r="53" spans="2:12" x14ac:dyDescent="0.2">
      <c r="B53" t="s">
        <v>50</v>
      </c>
      <c r="C53">
        <v>0</v>
      </c>
      <c r="E53">
        <v>0</v>
      </c>
      <c r="G53">
        <v>4.1669219146645249</v>
      </c>
      <c r="H53">
        <v>0.61898004774633841</v>
      </c>
      <c r="I53">
        <v>15.37500342714447</v>
      </c>
      <c r="J53">
        <v>1.2136384939410012</v>
      </c>
      <c r="K53">
        <v>77.581492434163252</v>
      </c>
      <c r="L53">
        <v>1.6048145508941791</v>
      </c>
    </row>
    <row r="54" spans="2:12" x14ac:dyDescent="0.2">
      <c r="B54" t="s">
        <v>51</v>
      </c>
      <c r="C54">
        <v>10.676853333516091</v>
      </c>
      <c r="D54">
        <v>0.70306411345425801</v>
      </c>
      <c r="E54">
        <v>12.86934214897161</v>
      </c>
      <c r="F54">
        <v>0.7064405930610882</v>
      </c>
      <c r="G54">
        <v>16.98220421189502</v>
      </c>
      <c r="H54">
        <v>0.73397625448953252</v>
      </c>
      <c r="I54">
        <v>26.05026906085395</v>
      </c>
      <c r="J54">
        <v>1.051718112852821</v>
      </c>
      <c r="K54">
        <v>33.421331244763337</v>
      </c>
      <c r="L54">
        <v>1.2604744543419284</v>
      </c>
    </row>
    <row r="55" spans="2:12" x14ac:dyDescent="0.2">
      <c r="B55" t="s">
        <v>52</v>
      </c>
      <c r="C55">
        <v>2.425004111977453</v>
      </c>
      <c r="D55">
        <v>0.27522676610856417</v>
      </c>
      <c r="E55">
        <v>1.9268410959688109</v>
      </c>
      <c r="F55">
        <v>0.32229025685623186</v>
      </c>
      <c r="G55">
        <v>4.0094673972192236</v>
      </c>
      <c r="H55">
        <v>0.33461359830698018</v>
      </c>
      <c r="I55">
        <v>14.03769016158846</v>
      </c>
      <c r="J55">
        <v>0.75836528299171113</v>
      </c>
      <c r="K55">
        <v>77.600997233246048</v>
      </c>
      <c r="L55">
        <v>0.92264197341845766</v>
      </c>
    </row>
    <row r="56" spans="2:12" x14ac:dyDescent="0.2">
      <c r="B56" t="s">
        <v>53</v>
      </c>
      <c r="C56">
        <v>7.2257039283120221</v>
      </c>
      <c r="D56">
        <v>0.42183154838496978</v>
      </c>
      <c r="E56">
        <v>7.4273326598769449</v>
      </c>
      <c r="F56">
        <v>0.45219731264238611</v>
      </c>
      <c r="G56">
        <v>15.59704487658882</v>
      </c>
      <c r="H56">
        <v>0.67547831185590146</v>
      </c>
      <c r="I56">
        <v>28.36741243955246</v>
      </c>
      <c r="J56">
        <v>0.76276238707798083</v>
      </c>
      <c r="K56">
        <v>41.382506095669761</v>
      </c>
      <c r="L56">
        <v>0.79451310155563437</v>
      </c>
    </row>
    <row r="57" spans="2:12" x14ac:dyDescent="0.2">
      <c r="B57" t="s">
        <v>54</v>
      </c>
      <c r="C57">
        <v>2.9285662040886451</v>
      </c>
      <c r="D57">
        <v>0.39250357376007872</v>
      </c>
      <c r="E57">
        <v>4.8554345187055334</v>
      </c>
      <c r="F57">
        <v>0.43992666064360386</v>
      </c>
      <c r="G57">
        <v>11.93143453543421</v>
      </c>
      <c r="H57">
        <v>0.61818162349750982</v>
      </c>
      <c r="I57">
        <v>20.283352260150149</v>
      </c>
      <c r="J57">
        <v>0.86755552283396065</v>
      </c>
      <c r="K57">
        <v>60.001212481621472</v>
      </c>
      <c r="L57">
        <v>1.1471211614977506</v>
      </c>
    </row>
    <row r="58" spans="2:12" x14ac:dyDescent="0.2">
      <c r="B58" t="s">
        <v>55</v>
      </c>
      <c r="C58">
        <v>13.42822607951549</v>
      </c>
      <c r="D58">
        <v>0.76724948728711095</v>
      </c>
      <c r="E58">
        <v>11.850436972418059</v>
      </c>
      <c r="F58">
        <v>0.71387253398946804</v>
      </c>
      <c r="G58">
        <v>20.302521027027989</v>
      </c>
      <c r="H58">
        <v>0.92453112742294252</v>
      </c>
      <c r="I58">
        <v>22.072867705874611</v>
      </c>
      <c r="J58">
        <v>0.79073384646978362</v>
      </c>
      <c r="K58">
        <v>32.345948215163858</v>
      </c>
      <c r="L58">
        <v>1.1465598848196161</v>
      </c>
    </row>
    <row r="59" spans="2:12" x14ac:dyDescent="0.2">
      <c r="B59" t="s">
        <v>56</v>
      </c>
      <c r="C59">
        <v>30.777316543031521</v>
      </c>
      <c r="D59">
        <v>0.94627507154407298</v>
      </c>
      <c r="E59">
        <v>20.180606700109589</v>
      </c>
      <c r="F59">
        <v>0.84150233882263559</v>
      </c>
      <c r="G59">
        <v>19.26275461966674</v>
      </c>
      <c r="H59">
        <v>0.8024194759005473</v>
      </c>
      <c r="I59">
        <v>14.841014718973829</v>
      </c>
      <c r="J59">
        <v>0.7767857249797584</v>
      </c>
      <c r="K59">
        <v>14.93830741821832</v>
      </c>
      <c r="L59">
        <v>0.74113097144087225</v>
      </c>
    </row>
    <row r="60" spans="2:12" x14ac:dyDescent="0.2">
      <c r="B60" t="s">
        <v>57</v>
      </c>
      <c r="C60">
        <v>66.323882991067649</v>
      </c>
      <c r="D60">
        <v>1.1892858688594701</v>
      </c>
      <c r="E60">
        <v>14.600731007899579</v>
      </c>
      <c r="F60">
        <v>0.69485218506897184</v>
      </c>
      <c r="G60">
        <v>9.2313627541944427</v>
      </c>
      <c r="H60">
        <v>0.53081464367734565</v>
      </c>
      <c r="I60">
        <v>5.2497506252486597</v>
      </c>
      <c r="J60">
        <v>0.43329817826821826</v>
      </c>
      <c r="K60">
        <v>4.5942726215896714</v>
      </c>
      <c r="L60">
        <v>0.55553448355916724</v>
      </c>
    </row>
    <row r="61" spans="2:12" x14ac:dyDescent="0.2">
      <c r="B61" t="s">
        <v>58</v>
      </c>
      <c r="C61">
        <v>1.9832038610338589</v>
      </c>
      <c r="D61">
        <v>0.28527561783059335</v>
      </c>
      <c r="E61">
        <v>3.962380420482241</v>
      </c>
      <c r="F61">
        <v>0.35621467867564821</v>
      </c>
      <c r="G61">
        <v>11.191894226481971</v>
      </c>
      <c r="H61">
        <v>0.55003958104413164</v>
      </c>
      <c r="I61">
        <v>27.13370107269516</v>
      </c>
      <c r="J61">
        <v>0.73602744588138058</v>
      </c>
      <c r="K61">
        <v>55.728820419306778</v>
      </c>
      <c r="L61">
        <v>1.0257349908350182</v>
      </c>
    </row>
    <row r="62" spans="2:12" x14ac:dyDescent="0.2">
      <c r="B62" t="s">
        <v>59</v>
      </c>
      <c r="C62">
        <v>5.2853736459053486</v>
      </c>
      <c r="D62">
        <v>0.4022054670690729</v>
      </c>
      <c r="E62">
        <v>11.655375620028879</v>
      </c>
      <c r="F62">
        <v>0.62569212737487445</v>
      </c>
      <c r="G62">
        <v>13.725841273870749</v>
      </c>
      <c r="H62">
        <v>0.66657538289070817</v>
      </c>
      <c r="I62">
        <v>35.029709390620347</v>
      </c>
      <c r="J62">
        <v>0.90050111346017914</v>
      </c>
      <c r="K62">
        <v>34.303700069574688</v>
      </c>
      <c r="L62">
        <v>0.82643368965961006</v>
      </c>
    </row>
    <row r="63" spans="2:12" x14ac:dyDescent="0.2">
      <c r="B63" t="s">
        <v>60</v>
      </c>
      <c r="C63">
        <v>10.2208144697055</v>
      </c>
      <c r="D63">
        <v>0.7298782073976039</v>
      </c>
      <c r="E63">
        <v>8.4693891344030572</v>
      </c>
      <c r="F63">
        <v>0.57539628579041124</v>
      </c>
      <c r="G63">
        <v>11.324544874759329</v>
      </c>
      <c r="H63">
        <v>0.66058272000235174</v>
      </c>
      <c r="I63">
        <v>19.773747715367659</v>
      </c>
      <c r="J63">
        <v>0.80107046176811525</v>
      </c>
      <c r="K63">
        <v>50.211503805764472</v>
      </c>
      <c r="L63">
        <v>1.4682077521086345</v>
      </c>
    </row>
    <row r="64" spans="2:12" x14ac:dyDescent="0.2">
      <c r="B64" t="s">
        <v>61</v>
      </c>
      <c r="C64">
        <v>2.9839171855242701</v>
      </c>
      <c r="D64">
        <v>0.39375753251414858</v>
      </c>
      <c r="E64">
        <v>3.812975677839368</v>
      </c>
      <c r="F64">
        <v>0.42678670529434554</v>
      </c>
      <c r="G64">
        <v>7.2327429932226224</v>
      </c>
      <c r="H64">
        <v>0.50474800712256895</v>
      </c>
      <c r="I64">
        <v>33.283706261939088</v>
      </c>
      <c r="J64">
        <v>1.1812424942301301</v>
      </c>
      <c r="K64">
        <v>52.686657881474673</v>
      </c>
      <c r="L64">
        <v>1.4293294760629025</v>
      </c>
    </row>
    <row r="65" spans="2:12" x14ac:dyDescent="0.2">
      <c r="B65" t="s">
        <v>62</v>
      </c>
      <c r="C65">
        <v>7.4780909349326024</v>
      </c>
      <c r="D65">
        <v>0.50194598880033847</v>
      </c>
      <c r="E65">
        <v>11.319108691586109</v>
      </c>
      <c r="F65">
        <v>0.70378594607948153</v>
      </c>
      <c r="G65">
        <v>22.18519552993995</v>
      </c>
      <c r="H65">
        <v>0.70410869459073588</v>
      </c>
      <c r="I65">
        <v>23.914744814603271</v>
      </c>
      <c r="J65">
        <v>0.8187637208630596</v>
      </c>
      <c r="K65">
        <v>35.102860028938082</v>
      </c>
      <c r="L65">
        <v>0.99354594633638038</v>
      </c>
    </row>
    <row r="66" spans="2:12" x14ac:dyDescent="0.2">
      <c r="B66" t="s">
        <v>63</v>
      </c>
      <c r="C66">
        <v>3.108966745047165</v>
      </c>
      <c r="D66">
        <v>0.36264592113701682</v>
      </c>
      <c r="E66">
        <v>5.4800924052885707</v>
      </c>
      <c r="F66">
        <v>0.48268710540745913</v>
      </c>
      <c r="G66">
        <v>9.422014580661493</v>
      </c>
      <c r="H66">
        <v>0.66741080006825759</v>
      </c>
      <c r="I66">
        <v>18.779116832424709</v>
      </c>
      <c r="J66">
        <v>0.80139560850380354</v>
      </c>
      <c r="K66">
        <v>63.209809436578048</v>
      </c>
      <c r="L66">
        <v>1.302676203164342</v>
      </c>
    </row>
    <row r="67" spans="2:12" x14ac:dyDescent="0.2">
      <c r="B67" t="s">
        <v>64</v>
      </c>
      <c r="C67">
        <v>11.31999049983742</v>
      </c>
      <c r="D67">
        <v>0.8025594649577743</v>
      </c>
      <c r="E67">
        <v>13.056858402666981</v>
      </c>
      <c r="F67">
        <v>0.70046955466192651</v>
      </c>
      <c r="G67">
        <v>24.80976770380077</v>
      </c>
      <c r="H67">
        <v>0.88195820705776873</v>
      </c>
      <c r="I67">
        <v>24.34314260638531</v>
      </c>
      <c r="J67">
        <v>0.87271501184747757</v>
      </c>
      <c r="K67">
        <v>26.47024078730951</v>
      </c>
      <c r="L67">
        <v>1.3829207038351956</v>
      </c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2:M67"/>
  <sheetViews>
    <sheetView topLeftCell="A4" zoomScale="95" zoomScaleNormal="95" workbookViewId="0">
      <selection activeCell="J57" sqref="J57"/>
    </sheetView>
  </sheetViews>
  <sheetFormatPr defaultRowHeight="12.75" x14ac:dyDescent="0.2"/>
  <cols>
    <col min="3" max="6" width="9.5703125" bestFit="1" customWidth="1"/>
    <col min="7" max="7" width="8.7109375" bestFit="1" customWidth="1"/>
    <col min="12" max="12" width="10.7109375" bestFit="1" customWidth="1"/>
    <col min="13" max="13" width="9.28515625" bestFit="1" customWidth="1"/>
  </cols>
  <sheetData>
    <row r="2" spans="1:13" x14ac:dyDescent="0.2">
      <c r="C2" t="s">
        <v>87</v>
      </c>
      <c r="D2" t="s">
        <v>87</v>
      </c>
      <c r="E2" t="s">
        <v>87</v>
      </c>
      <c r="F2" t="s">
        <v>87</v>
      </c>
      <c r="G2" t="s">
        <v>239</v>
      </c>
    </row>
    <row r="3" spans="1:13" x14ac:dyDescent="0.2">
      <c r="C3" t="s">
        <v>86</v>
      </c>
      <c r="D3" t="s">
        <v>89</v>
      </c>
      <c r="E3" t="s">
        <v>90</v>
      </c>
      <c r="F3" t="s">
        <v>91</v>
      </c>
      <c r="G3" t="s">
        <v>240</v>
      </c>
      <c r="H3" t="s">
        <v>238</v>
      </c>
      <c r="I3" t="s">
        <v>247</v>
      </c>
      <c r="J3" t="s">
        <v>248</v>
      </c>
      <c r="K3" t="s">
        <v>249</v>
      </c>
      <c r="L3" t="s">
        <v>307</v>
      </c>
      <c r="M3" t="s">
        <v>308</v>
      </c>
    </row>
    <row r="4" spans="1:13" x14ac:dyDescent="0.2">
      <c r="A4" t="s">
        <v>38</v>
      </c>
      <c r="B4" t="str">
        <f>VLOOKUP(A4,xwalk!$A$1:$B$66,2,FALSE)</f>
        <v>Macao-China</v>
      </c>
      <c r="C4" s="2">
        <v>474.6210721949011</v>
      </c>
      <c r="D4" s="2">
        <v>463.4247989333121</v>
      </c>
      <c r="E4" s="2">
        <v>583.20446219461451</v>
      </c>
      <c r="F4" s="2">
        <v>589.51477036732558</v>
      </c>
      <c r="G4" s="11">
        <f>VLOOKUP(A4,'Corr-across country'!$B$2:$C$66,2,FALSE)</f>
        <v>538.13449473391779</v>
      </c>
      <c r="H4" t="str">
        <f>VLOOKUP(A4,cntPerformance!$A$2:$D$66,4,FALSE)</f>
        <v>High</v>
      </c>
      <c r="I4" s="2">
        <v>6</v>
      </c>
      <c r="J4" s="2">
        <v>29</v>
      </c>
      <c r="K4" s="2">
        <f t="shared" ref="K4:K35" si="0">I4-J4</f>
        <v>-23</v>
      </c>
      <c r="L4" s="2">
        <f>VLOOKUP(A4,'Table 2-a-idealVSover'!$B$3:$M$67,11,FALSE)</f>
        <v>6.3103081727112347</v>
      </c>
      <c r="M4" s="1">
        <f>VLOOKUP(A4,'Table 2-a-idealVSover'!$B$3:$M$67,12,FALSE)</f>
        <v>0.58522397778192847</v>
      </c>
    </row>
    <row r="5" spans="1:13" x14ac:dyDescent="0.2">
      <c r="A5" t="s">
        <v>64</v>
      </c>
      <c r="B5" t="str">
        <f>VLOOKUP(A5,xwalk!$A$1:$B$66,2,FALSE)</f>
        <v>Viet Nam</v>
      </c>
      <c r="C5" s="2">
        <v>466.92592259556835</v>
      </c>
      <c r="D5" s="2">
        <v>433.70941205465152</v>
      </c>
      <c r="E5" s="2">
        <v>581.376786731572</v>
      </c>
      <c r="F5" s="2">
        <v>552.17777444795433</v>
      </c>
      <c r="G5" s="11">
        <f>VLOOKUP(A5,'Corr-across country'!$B$2:$C$66,2,FALSE)</f>
        <v>511.33820750118758</v>
      </c>
      <c r="H5" t="str">
        <f>VLOOKUP(A5,cntPerformance!$A$2:$D$66,4,FALSE)</f>
        <v>High</v>
      </c>
      <c r="I5" s="2">
        <v>17</v>
      </c>
      <c r="J5" s="2">
        <v>30</v>
      </c>
      <c r="K5" s="2">
        <f t="shared" si="0"/>
        <v>-13</v>
      </c>
      <c r="L5" s="2">
        <f>VLOOKUP(A5,'Table 2-a-idealVSover'!$B$3:$M$67,11,FALSE)</f>
        <v>-29.199012283617641</v>
      </c>
      <c r="M5" s="1">
        <f>VLOOKUP(A5,'Table 2-a-idealVSover'!$B$3:$M$67,12,FALSE)</f>
        <v>1.8172287470789284E-3</v>
      </c>
    </row>
    <row r="6" spans="1:13" x14ac:dyDescent="0.2">
      <c r="A6" t="s">
        <v>26</v>
      </c>
      <c r="B6" t="str">
        <f>VLOOKUP(A6,xwalk!$A$1:$B$66,2,FALSE)</f>
        <v>Ireland</v>
      </c>
      <c r="C6" s="2">
        <v>446.04220934991866</v>
      </c>
      <c r="D6" s="2">
        <v>428.00225292195631</v>
      </c>
      <c r="E6" s="2">
        <v>573.62257853803294</v>
      </c>
      <c r="F6" s="2">
        <v>536.6323155943486</v>
      </c>
      <c r="G6" s="11">
        <f>VLOOKUP(A6,'Corr-across country'!$B$2:$C$66,2,FALSE)</f>
        <v>501.49746019664821</v>
      </c>
      <c r="H6" t="str">
        <f>VLOOKUP(A6,cntPerformance!$A$2:$D$66,4,FALSE)</f>
        <v>High</v>
      </c>
      <c r="I6" s="2">
        <v>20</v>
      </c>
      <c r="J6" s="2">
        <v>33</v>
      </c>
      <c r="K6" s="2">
        <f t="shared" si="0"/>
        <v>-13</v>
      </c>
      <c r="L6" s="2">
        <f>VLOOKUP(A6,'Table 2-a-idealVSover'!$B$3:$M$67,11,FALSE)</f>
        <v>-36.990262943684165</v>
      </c>
      <c r="M6" s="1">
        <f>VLOOKUP(A6,'Table 2-a-idealVSover'!$B$3:$M$67,12,FALSE)</f>
        <v>1.3903143371768044E-4</v>
      </c>
    </row>
    <row r="7" spans="1:13" x14ac:dyDescent="0.2">
      <c r="A7" t="s">
        <v>15</v>
      </c>
      <c r="B7" t="str">
        <f>VLOOKUP(A7,xwalk!$A$1:$B$66,2,FALSE)</f>
        <v>Denmark</v>
      </c>
      <c r="C7" s="2">
        <v>459.05264817230557</v>
      </c>
      <c r="D7" s="2">
        <v>433.9256310225071</v>
      </c>
      <c r="E7" s="2">
        <v>572.04441127654241</v>
      </c>
      <c r="F7" s="2">
        <v>525.87186382061714</v>
      </c>
      <c r="G7" s="11">
        <f>VLOOKUP(A7,'Corr-across country'!$B$2:$C$66,2,FALSE)</f>
        <v>500.0267566254139</v>
      </c>
      <c r="H7" t="str">
        <f>VLOOKUP(A7,cntPerformance!$A$2:$D$66,4,FALSE)</f>
        <v>High</v>
      </c>
      <c r="I7" s="2">
        <v>22</v>
      </c>
      <c r="J7" s="2">
        <v>34</v>
      </c>
      <c r="K7" s="2">
        <f t="shared" si="0"/>
        <v>-12</v>
      </c>
      <c r="L7" s="2">
        <f>VLOOKUP(A7,'Table 2-a-idealVSover'!$B$3:$M$67,11,FALSE)</f>
        <v>-46.17254745592534</v>
      </c>
      <c r="M7" s="1">
        <f>VLOOKUP(A7,'Table 2-a-idealVSover'!$B$3:$M$67,12,FALSE)</f>
        <v>2.7187725964864926E-5</v>
      </c>
    </row>
    <row r="8" spans="1:13" x14ac:dyDescent="0.2">
      <c r="A8" t="s">
        <v>17</v>
      </c>
      <c r="B8" t="str">
        <f>VLOOKUP(A8,xwalk!$A$1:$B$66,2,FALSE)</f>
        <v>Estonia</v>
      </c>
      <c r="C8" s="2">
        <v>481.61831713401557</v>
      </c>
      <c r="D8" s="2">
        <v>445.15078384956445</v>
      </c>
      <c r="E8" s="2">
        <v>603.71533646112039</v>
      </c>
      <c r="F8" s="2">
        <v>540.41840589342644</v>
      </c>
      <c r="G8" s="11">
        <f>VLOOKUP(A8,'Corr-across country'!$B$2:$C$66,2,FALSE)</f>
        <v>520.54552167679503</v>
      </c>
      <c r="H8" t="str">
        <f>VLOOKUP(A8,cntPerformance!$A$2:$D$66,4,FALSE)</f>
        <v>High</v>
      </c>
      <c r="I8" s="2">
        <v>11</v>
      </c>
      <c r="J8" s="2">
        <v>21</v>
      </c>
      <c r="K8" s="2">
        <f t="shared" si="0"/>
        <v>-10</v>
      </c>
      <c r="L8" s="2">
        <f>VLOOKUP(A8,'Table 2-a-idealVSover'!$B$3:$M$67,11,FALSE)</f>
        <v>-63.296930567693998</v>
      </c>
      <c r="M8" s="1">
        <f>VLOOKUP(A8,'Table 2-a-idealVSover'!$B$3:$M$67,12,FALSE)</f>
        <v>5.0635753650104591E-8</v>
      </c>
    </row>
    <row r="9" spans="1:13" x14ac:dyDescent="0.2">
      <c r="A9" t="s">
        <v>18</v>
      </c>
      <c r="B9" t="str">
        <f>VLOOKUP(A9,xwalk!$A$1:$B$66,2,FALSE)</f>
        <v>Finland</v>
      </c>
      <c r="C9" s="2">
        <v>472.07966876570555</v>
      </c>
      <c r="D9" s="2">
        <v>439.51910411448682</v>
      </c>
      <c r="E9" s="2">
        <v>603.3673331303562</v>
      </c>
      <c r="F9" s="2">
        <v>553.90313103746382</v>
      </c>
      <c r="G9" s="11">
        <f>VLOOKUP(A9,'Corr-across country'!$B$2:$C$66,2,FALSE)</f>
        <v>518.75033528297615</v>
      </c>
      <c r="H9" t="str">
        <f>VLOOKUP(A9,cntPerformance!$A$2:$D$66,4,FALSE)</f>
        <v>High</v>
      </c>
      <c r="I9" s="2">
        <v>12</v>
      </c>
      <c r="J9" s="2">
        <v>22</v>
      </c>
      <c r="K9" s="2">
        <f t="shared" si="0"/>
        <v>-10</v>
      </c>
      <c r="L9" s="2">
        <f>VLOOKUP(A9,'Table 2-a-idealVSover'!$B$3:$M$67,11,FALSE)</f>
        <v>-49.464202092892378</v>
      </c>
      <c r="M9" s="1">
        <f>VLOOKUP(A9,'Table 2-a-idealVSover'!$B$3:$M$67,12,FALSE)</f>
        <v>2.4725716395122021E-7</v>
      </c>
    </row>
    <row r="10" spans="1:13" x14ac:dyDescent="0.2">
      <c r="A10" t="s">
        <v>27</v>
      </c>
      <c r="B10" t="str">
        <f>VLOOKUP(A10,xwalk!$A$1:$B$66,2,FALSE)</f>
        <v>Iceland</v>
      </c>
      <c r="C10" s="2">
        <v>463.74582694609637</v>
      </c>
      <c r="D10" s="2">
        <v>459.95272367035227</v>
      </c>
      <c r="E10" s="2">
        <v>568.34267537836502</v>
      </c>
      <c r="F10" s="2">
        <v>501.81322295127421</v>
      </c>
      <c r="G10" s="11">
        <f>VLOOKUP(A10,'Corr-across country'!$B$2:$C$66,2,FALSE)</f>
        <v>492.79569723949663</v>
      </c>
      <c r="H10" t="str">
        <f>VLOOKUP(A10,cntPerformance!$A$2:$D$66,4,FALSE)</f>
        <v>Same</v>
      </c>
      <c r="I10" s="2">
        <v>27</v>
      </c>
      <c r="J10" s="2">
        <v>36</v>
      </c>
      <c r="K10" s="2">
        <f t="shared" si="0"/>
        <v>-9</v>
      </c>
      <c r="L10" s="2">
        <f>VLOOKUP(A10,'Table 2-a-idealVSover'!$B$3:$M$67,11,FALSE)</f>
        <v>-66.529452427090845</v>
      </c>
      <c r="M10" s="1">
        <f>VLOOKUP(A10,'Table 2-a-idealVSover'!$B$3:$M$67,12,FALSE)</f>
        <v>3.139860556462986E-5</v>
      </c>
    </row>
    <row r="11" spans="1:13" x14ac:dyDescent="0.2">
      <c r="A11" t="s">
        <v>37</v>
      </c>
      <c r="B11" t="str">
        <f>VLOOKUP(A11,xwalk!$A$1:$B$66,2,FALSE)</f>
        <v>Latvia</v>
      </c>
      <c r="C11" s="2">
        <v>459.79450172848294</v>
      </c>
      <c r="D11" s="2">
        <v>415.05558375146887</v>
      </c>
      <c r="E11" s="2">
        <v>566.57590384529499</v>
      </c>
      <c r="F11" s="2">
        <v>513.40258893772068</v>
      </c>
      <c r="G11" s="11">
        <f>VLOOKUP(A11,'Corr-across country'!$B$2:$C$66,2,FALSE)</f>
        <v>490.57102141135442</v>
      </c>
      <c r="H11" t="str">
        <f>VLOOKUP(A11,cntPerformance!$A$2:$D$66,4,FALSE)</f>
        <v>Same</v>
      </c>
      <c r="I11" s="2">
        <v>28</v>
      </c>
      <c r="J11" s="2">
        <v>37</v>
      </c>
      <c r="K11" s="2">
        <f t="shared" si="0"/>
        <v>-9</v>
      </c>
      <c r="L11" s="2">
        <f>VLOOKUP(A11,'Table 2-a-idealVSover'!$B$3:$M$67,11,FALSE)</f>
        <v>-53.173314907574344</v>
      </c>
      <c r="M11" s="1">
        <f>VLOOKUP(A11,'Table 2-a-idealVSover'!$B$3:$M$67,12,FALSE)</f>
        <v>6.2526626579419213E-5</v>
      </c>
    </row>
    <row r="12" spans="1:13" x14ac:dyDescent="0.2">
      <c r="A12" t="s">
        <v>0</v>
      </c>
      <c r="B12" t="str">
        <f>VLOOKUP(A12,xwalk!$A$1:$B$66,2,FALSE)</f>
        <v>Albania</v>
      </c>
      <c r="C12" s="2">
        <v>392.18877696892048</v>
      </c>
      <c r="D12" s="2">
        <v>382.6084593551202</v>
      </c>
      <c r="E12" s="2">
        <v>387.54192860719536</v>
      </c>
      <c r="F12" s="2">
        <v>388.10459501364568</v>
      </c>
      <c r="G12" s="11">
        <f>VLOOKUP(A12,'Corr-across country'!$B$2:$C$66,2,FALSE)</f>
        <v>394.32933335631412</v>
      </c>
      <c r="H12" t="str">
        <f>VLOOKUP(A12,cntPerformance!$A$2:$D$66,4,FALSE)</f>
        <v>Low</v>
      </c>
      <c r="I12" s="2">
        <v>56</v>
      </c>
      <c r="J12" s="2">
        <v>64</v>
      </c>
      <c r="K12" s="2">
        <f t="shared" si="0"/>
        <v>-8</v>
      </c>
      <c r="L12" s="2">
        <f>VLOOKUP(A12,'Table 2-a-idealVSover'!$B$3:$M$67,11,FALSE)</f>
        <v>0.56266640645031885</v>
      </c>
      <c r="M12" s="1">
        <f>VLOOKUP(A12,'Table 2-a-idealVSover'!$B$3:$M$67,12,FALSE)</f>
        <v>0.97913011314177234</v>
      </c>
    </row>
    <row r="13" spans="1:13" x14ac:dyDescent="0.2">
      <c r="A13" t="s">
        <v>31</v>
      </c>
      <c r="B13" t="str">
        <f>VLOOKUP(A13,xwalk!$A$1:$B$66,2,FALSE)</f>
        <v>Japan</v>
      </c>
      <c r="C13" s="2">
        <v>476.36662039016795</v>
      </c>
      <c r="D13" s="2">
        <v>457.7810619735958</v>
      </c>
      <c r="E13" s="2">
        <v>621.69225919027076</v>
      </c>
      <c r="F13" s="2">
        <v>577.11969197075302</v>
      </c>
      <c r="G13" s="11">
        <f>VLOOKUP(A13,'Corr-across country'!$B$2:$C$66,2,FALSE)</f>
        <v>536.40691823421946</v>
      </c>
      <c r="H13" t="str">
        <f>VLOOKUP(A13,cntPerformance!$A$2:$D$66,4,FALSE)</f>
        <v>High</v>
      </c>
      <c r="I13" s="2">
        <v>7</v>
      </c>
      <c r="J13" s="2">
        <v>14</v>
      </c>
      <c r="K13" s="2">
        <f t="shared" si="0"/>
        <v>-7</v>
      </c>
      <c r="L13" s="2">
        <f>VLOOKUP(A13,'Table 2-a-idealVSover'!$B$3:$M$67,11,FALSE)</f>
        <v>-44.57256721951758</v>
      </c>
      <c r="M13" s="1">
        <f>VLOOKUP(A13,'Table 2-a-idealVSover'!$B$3:$M$67,12,FALSE)</f>
        <v>4.3474115440826886E-11</v>
      </c>
    </row>
    <row r="14" spans="1:13" x14ac:dyDescent="0.2">
      <c r="A14" t="s">
        <v>16</v>
      </c>
      <c r="B14" t="str">
        <f>VLOOKUP(A14,xwalk!$A$1:$B$66,2,FALSE)</f>
        <v>Spain</v>
      </c>
      <c r="C14" s="2">
        <v>422.48936022678294</v>
      </c>
      <c r="D14" s="2">
        <v>406.12125257835692</v>
      </c>
      <c r="E14" s="2">
        <v>557.82774290701968</v>
      </c>
      <c r="F14" s="2">
        <v>514.94263957498333</v>
      </c>
      <c r="G14" s="11">
        <f>VLOOKUP(A14,'Corr-across country'!$B$2:$C$66,2,FALSE)</f>
        <v>484.31929780196191</v>
      </c>
      <c r="H14" t="str">
        <f>VLOOKUP(A14,cntPerformance!$A$2:$D$66,4,FALSE)</f>
        <v>Low</v>
      </c>
      <c r="I14" s="2">
        <v>32</v>
      </c>
      <c r="J14" s="2">
        <v>39</v>
      </c>
      <c r="K14" s="2">
        <f t="shared" si="0"/>
        <v>-7</v>
      </c>
      <c r="L14" s="2">
        <f>VLOOKUP(A14,'Table 2-a-idealVSover'!$B$3:$M$67,11,FALSE)</f>
        <v>-42.885103332036351</v>
      </c>
      <c r="M14" s="1">
        <f>VLOOKUP(A14,'Table 2-a-idealVSover'!$B$3:$M$67,12,FALSE)</f>
        <v>4.3426982088974789E-13</v>
      </c>
    </row>
    <row r="15" spans="1:13" x14ac:dyDescent="0.2">
      <c r="A15" t="s">
        <v>52</v>
      </c>
      <c r="B15" t="str">
        <f>VLOOKUP(A15,xwalk!$A$1:$B$66,2,FALSE)</f>
        <v>Russian Federation</v>
      </c>
      <c r="C15" s="2">
        <v>455.70930224824815</v>
      </c>
      <c r="D15" s="2">
        <v>404.87366706766983</v>
      </c>
      <c r="E15" s="2">
        <v>556.21308152454469</v>
      </c>
      <c r="F15" s="2">
        <v>483.18664187225249</v>
      </c>
      <c r="G15" s="11">
        <f>VLOOKUP(A15,'Corr-across country'!$B$2:$C$66,2,FALSE)</f>
        <v>482.16941566331155</v>
      </c>
      <c r="H15" t="str">
        <f>VLOOKUP(A15,cntPerformance!$A$2:$D$66,4,FALSE)</f>
        <v>Low</v>
      </c>
      <c r="I15" s="2">
        <v>34</v>
      </c>
      <c r="J15" s="2">
        <v>41</v>
      </c>
      <c r="K15" s="2">
        <f t="shared" si="0"/>
        <v>-7</v>
      </c>
      <c r="L15" s="2">
        <f>VLOOKUP(A15,'Table 2-a-idealVSover'!$B$3:$M$67,11,FALSE)</f>
        <v>-73.026439652292211</v>
      </c>
      <c r="M15" s="1">
        <f>VLOOKUP(A15,'Table 2-a-idealVSover'!$B$3:$M$67,12,FALSE)</f>
        <v>4.1010135497161159E-8</v>
      </c>
    </row>
    <row r="16" spans="1:13" x14ac:dyDescent="0.2">
      <c r="A16" t="s">
        <v>21</v>
      </c>
      <c r="B16" t="str">
        <f>VLOOKUP(A16,xwalk!$A$1:$B$66,2,FALSE)</f>
        <v>Greece</v>
      </c>
      <c r="C16" s="2">
        <v>409.21074479951375</v>
      </c>
      <c r="D16" s="2">
        <v>387.72903617443734</v>
      </c>
      <c r="E16" s="2">
        <v>515.45293129236165</v>
      </c>
      <c r="F16" s="2">
        <v>478.11821709780662</v>
      </c>
      <c r="G16" s="11">
        <f>VLOOKUP(A16,'Corr-across country'!$B$2:$C$66,2,FALSE)</f>
        <v>452.97342685890976</v>
      </c>
      <c r="H16" t="str">
        <f>VLOOKUP(A16,cntPerformance!$A$2:$D$66,4,FALSE)</f>
        <v>Low</v>
      </c>
      <c r="I16" s="2">
        <v>42</v>
      </c>
      <c r="J16" s="2">
        <v>49</v>
      </c>
      <c r="K16" s="2">
        <f t="shared" si="0"/>
        <v>-7</v>
      </c>
      <c r="L16" s="2">
        <f>VLOOKUP(A16,'Table 2-a-idealVSover'!$B$3:$M$67,11,FALSE)</f>
        <v>-37.334714194554969</v>
      </c>
      <c r="M16" s="1">
        <f>VLOOKUP(A16,'Table 2-a-idealVSover'!$B$3:$M$67,12,FALSE)</f>
        <v>5.2853099675193079E-3</v>
      </c>
    </row>
    <row r="17" spans="1:13" x14ac:dyDescent="0.2">
      <c r="A17" t="s">
        <v>32</v>
      </c>
      <c r="B17" t="str">
        <f>VLOOKUP(A17,xwalk!$A$1:$B$66,2,FALSE)</f>
        <v>Kazakhstan</v>
      </c>
      <c r="C17" s="2">
        <v>405.59044787518701</v>
      </c>
      <c r="D17" s="2">
        <v>380.60205428802539</v>
      </c>
      <c r="E17" s="2">
        <v>486.95080304275643</v>
      </c>
      <c r="F17" s="2">
        <v>438.84231140149444</v>
      </c>
      <c r="G17" s="11">
        <f>VLOOKUP(A17,'Corr-across country'!$B$2:$C$66,2,FALSE)</f>
        <v>431.79840850507571</v>
      </c>
      <c r="H17" t="str">
        <f>VLOOKUP(A17,cntPerformance!$A$2:$D$66,4,FALSE)</f>
        <v>Low</v>
      </c>
      <c r="I17" s="2">
        <v>48</v>
      </c>
      <c r="J17" s="2">
        <v>55</v>
      </c>
      <c r="K17" s="2">
        <f t="shared" si="0"/>
        <v>-7</v>
      </c>
      <c r="L17" s="2">
        <f>VLOOKUP(A17,'Table 2-a-idealVSover'!$B$3:$M$67,11,FALSE)</f>
        <v>-48.108491641262077</v>
      </c>
      <c r="M17" s="1">
        <f>VLOOKUP(A17,'Table 2-a-idealVSover'!$B$3:$M$67,12,FALSE)</f>
        <v>4.7882268134821364E-4</v>
      </c>
    </row>
    <row r="18" spans="1:13" x14ac:dyDescent="0.2">
      <c r="A18" t="s">
        <v>39</v>
      </c>
      <c r="B18" t="str">
        <f>VLOOKUP(A18,xwalk!$A$1:$B$66,2,FALSE)</f>
        <v>Mexico</v>
      </c>
      <c r="C18" s="2">
        <v>376.76495614207346</v>
      </c>
      <c r="D18" s="2">
        <v>363.30694586204299</v>
      </c>
      <c r="E18" s="2">
        <v>470.84148413372225</v>
      </c>
      <c r="F18" s="2">
        <v>440.5899888481614</v>
      </c>
      <c r="G18" s="11">
        <f>VLOOKUP(A18,'Corr-across country'!$B$2:$C$66,2,FALSE)</f>
        <v>413.28146666769976</v>
      </c>
      <c r="H18" t="str">
        <f>VLOOKUP(A18,cntPerformance!$A$2:$D$66,4,FALSE)</f>
        <v>Low</v>
      </c>
      <c r="I18" s="2">
        <v>52</v>
      </c>
      <c r="J18" s="2">
        <v>59</v>
      </c>
      <c r="K18" s="2">
        <f t="shared" si="0"/>
        <v>-7</v>
      </c>
      <c r="L18" s="2">
        <f>VLOOKUP(A18,'Table 2-a-idealVSover'!$B$3:$M$67,11,FALSE)</f>
        <v>-30.251495285560818</v>
      </c>
      <c r="M18" s="1">
        <f>VLOOKUP(A18,'Table 2-a-idealVSover'!$B$3:$M$67,12,FALSE)</f>
        <v>2.0104154984335494E-5</v>
      </c>
    </row>
    <row r="19" spans="1:13" x14ac:dyDescent="0.2">
      <c r="A19" t="s">
        <v>22</v>
      </c>
      <c r="B19" t="str">
        <f>VLOOKUP(A19,xwalk!$A$1:$B$66,2,FALSE)</f>
        <v>Hong Kong-China</v>
      </c>
      <c r="C19" s="2">
        <v>515.38854112348019</v>
      </c>
      <c r="D19" s="2">
        <v>508.27319332870889</v>
      </c>
      <c r="E19" s="2">
        <v>636.04112225908329</v>
      </c>
      <c r="F19" s="2">
        <v>613.13693455846885</v>
      </c>
      <c r="G19" s="11">
        <f>VLOOKUP(A19,'Corr-across country'!$B$2:$C$66,2,FALSE)</f>
        <v>561.24109645455235</v>
      </c>
      <c r="H19" t="str">
        <f>VLOOKUP(A19,cntPerformance!$A$2:$D$66,4,FALSE)</f>
        <v>High</v>
      </c>
      <c r="I19" s="2">
        <v>3</v>
      </c>
      <c r="J19" s="2">
        <v>9</v>
      </c>
      <c r="K19" s="2">
        <f t="shared" si="0"/>
        <v>-6</v>
      </c>
      <c r="L19" s="2">
        <f>VLOOKUP(A19,'Table 2-a-idealVSover'!$B$3:$M$67,11,FALSE)</f>
        <v>-22.904187700614489</v>
      </c>
      <c r="M19" s="1">
        <f>VLOOKUP(A19,'Table 2-a-idealVSover'!$B$3:$M$67,12,FALSE)</f>
        <v>7.4983375563877222E-3</v>
      </c>
    </row>
    <row r="20" spans="1:13" x14ac:dyDescent="0.2">
      <c r="A20" t="s">
        <v>41</v>
      </c>
      <c r="B20" t="str">
        <f>VLOOKUP(A20,xwalk!$A$1:$B$66,2,FALSE)</f>
        <v>Malaysia</v>
      </c>
      <c r="C20" s="2">
        <v>377.32127031324933</v>
      </c>
      <c r="D20" s="2">
        <v>342.96782177690972</v>
      </c>
      <c r="E20" s="2">
        <v>483.76794196262455</v>
      </c>
      <c r="F20" s="2">
        <v>448.70507684206763</v>
      </c>
      <c r="G20" s="11">
        <f>VLOOKUP(A20,'Corr-across country'!$B$2:$C$66,2,FALSE)</f>
        <v>420.5129676190478</v>
      </c>
      <c r="H20" t="str">
        <f>VLOOKUP(A20,cntPerformance!$A$2:$D$66,4,FALSE)</f>
        <v>Low</v>
      </c>
      <c r="I20" s="2">
        <v>51</v>
      </c>
      <c r="J20" s="2">
        <v>57</v>
      </c>
      <c r="K20" s="2">
        <f t="shared" si="0"/>
        <v>-6</v>
      </c>
      <c r="L20" s="2">
        <f>VLOOKUP(A20,'Table 2-a-idealVSover'!$B$3:$M$67,11,FALSE)</f>
        <v>-35.062865120556921</v>
      </c>
      <c r="M20" s="1">
        <f>VLOOKUP(A20,'Table 2-a-idealVSover'!$B$3:$M$67,12,FALSE)</f>
        <v>2.7407225754016832E-2</v>
      </c>
    </row>
    <row r="21" spans="1:13" x14ac:dyDescent="0.2">
      <c r="A21" t="s">
        <v>57</v>
      </c>
      <c r="B21" t="str">
        <f>VLOOKUP(A21,xwalk!$A$1:$B$66,2,FALSE)</f>
        <v>Sweden</v>
      </c>
      <c r="C21" s="2">
        <v>467.2227756160778</v>
      </c>
      <c r="D21" s="2">
        <v>380.9084499664695</v>
      </c>
      <c r="E21" s="2">
        <v>556.15785235328019</v>
      </c>
      <c r="F21" s="2">
        <v>474.33099088770507</v>
      </c>
      <c r="G21" s="11">
        <f>VLOOKUP(A21,'Corr-across country'!$B$2:$C$66,2,FALSE)</f>
        <v>478.26063590300987</v>
      </c>
      <c r="H21" t="str">
        <f>VLOOKUP(A21,cntPerformance!$A$2:$D$66,4,FALSE)</f>
        <v>Low</v>
      </c>
      <c r="I21" s="2">
        <v>38</v>
      </c>
      <c r="J21" s="2">
        <v>42</v>
      </c>
      <c r="K21" s="2">
        <f t="shared" si="0"/>
        <v>-4</v>
      </c>
      <c r="L21" s="2">
        <f>VLOOKUP(A21,'Table 2-a-idealVSover'!$B$3:$M$67,11,FALSE)</f>
        <v>-81.826861465575007</v>
      </c>
      <c r="M21" s="1">
        <f>VLOOKUP(A21,'Table 2-a-idealVSover'!$B$3:$M$67,12,FALSE)</f>
        <v>1.6099410895701706E-8</v>
      </c>
    </row>
    <row r="22" spans="1:13" x14ac:dyDescent="0.2">
      <c r="A22" t="s">
        <v>60</v>
      </c>
      <c r="B22" t="str">
        <f>VLOOKUP(A22,xwalk!$A$1:$B$66,2,FALSE)</f>
        <v>Tunisia</v>
      </c>
      <c r="C22" s="2">
        <v>371.49716877260045</v>
      </c>
      <c r="D22" s="2">
        <v>353.56730802847358</v>
      </c>
      <c r="E22" s="2">
        <v>431.66539245850885</v>
      </c>
      <c r="F22" s="2">
        <v>413.02287518805997</v>
      </c>
      <c r="G22" s="11">
        <f>VLOOKUP(A22,'Corr-across country'!$B$2:$C$66,2,FALSE)</f>
        <v>387.82462962025375</v>
      </c>
      <c r="H22" t="str">
        <f>VLOOKUP(A22,cntPerformance!$A$2:$D$66,4,FALSE)</f>
        <v>Low</v>
      </c>
      <c r="I22" s="2">
        <v>59</v>
      </c>
      <c r="J22" s="2">
        <v>63</v>
      </c>
      <c r="K22" s="2">
        <f t="shared" si="0"/>
        <v>-4</v>
      </c>
      <c r="L22" s="2">
        <f>VLOOKUP(A22,'Table 2-a-idealVSover'!$B$3:$M$67,11,FALSE)</f>
        <v>-18.642517270448877</v>
      </c>
      <c r="M22" s="1">
        <f>VLOOKUP(A22,'Table 2-a-idealVSover'!$B$3:$M$67,12,FALSE)</f>
        <v>0.1005874086191051</v>
      </c>
    </row>
    <row r="23" spans="1:13" x14ac:dyDescent="0.2">
      <c r="A23" t="s">
        <v>8</v>
      </c>
      <c r="B23" t="str">
        <f>VLOOKUP(A23,xwalk!$A$1:$B$66,2,FALSE)</f>
        <v>Canada</v>
      </c>
      <c r="C23" s="2">
        <v>467.52299003121539</v>
      </c>
      <c r="D23" s="2">
        <v>437.36429571882292</v>
      </c>
      <c r="E23" s="2">
        <v>612.20466194561448</v>
      </c>
      <c r="F23" s="2">
        <v>550.56093152205699</v>
      </c>
      <c r="G23" s="11">
        <f>VLOOKUP(A23,'Corr-across country'!$B$2:$C$66,2,FALSE)</f>
        <v>518.07039959593624</v>
      </c>
      <c r="H23" t="str">
        <f>VLOOKUP(A23,cntPerformance!$A$2:$D$66,4,FALSE)</f>
        <v>High</v>
      </c>
      <c r="I23" s="2">
        <v>13</v>
      </c>
      <c r="J23" s="2">
        <v>16</v>
      </c>
      <c r="K23" s="2">
        <f t="shared" si="0"/>
        <v>-3</v>
      </c>
      <c r="L23" s="2">
        <f>VLOOKUP(A23,'Table 2-a-idealVSover'!$B$3:$M$67,11,FALSE)</f>
        <v>-61.64373042355767</v>
      </c>
      <c r="M23" s="1">
        <f>VLOOKUP(A23,'Table 2-a-idealVSover'!$B$3:$M$67,12,FALSE)</f>
        <v>1.2115642820363129E-21</v>
      </c>
    </row>
    <row r="24" spans="1:13" x14ac:dyDescent="0.2">
      <c r="A24" t="s">
        <v>2</v>
      </c>
      <c r="B24" t="str">
        <f>VLOOKUP(A24,xwalk!$A$1:$B$66,2,FALSE)</f>
        <v>Argentina</v>
      </c>
      <c r="C24" s="2">
        <v>347.76164410638501</v>
      </c>
      <c r="D24" s="2">
        <v>364.42870183916716</v>
      </c>
      <c r="E24" s="2">
        <v>464.85141137451001</v>
      </c>
      <c r="F24" s="2">
        <v>411.06582536914505</v>
      </c>
      <c r="G24" s="11">
        <f>VLOOKUP(A24,'Corr-across country'!$B$2:$C$66,2,FALSE)</f>
        <v>388.43170990714674</v>
      </c>
      <c r="H24" t="str">
        <f>VLOOKUP(A24,cntPerformance!$A$2:$D$66,4,FALSE)</f>
        <v>Low</v>
      </c>
      <c r="I24" s="2">
        <v>58</v>
      </c>
      <c r="J24" s="2">
        <v>61</v>
      </c>
      <c r="K24" s="2">
        <f t="shared" si="0"/>
        <v>-3</v>
      </c>
      <c r="L24" s="2">
        <f>VLOOKUP(A24,'Table 2-a-idealVSover'!$B$3:$M$67,11,FALSE)</f>
        <v>-53.785586005365047</v>
      </c>
      <c r="M24" s="1">
        <f>VLOOKUP(A24,'Table 2-a-idealVSover'!$B$3:$M$67,12,FALSE)</f>
        <v>4.1209808731215159E-7</v>
      </c>
    </row>
    <row r="25" spans="1:13" x14ac:dyDescent="0.2">
      <c r="A25" t="s">
        <v>49</v>
      </c>
      <c r="B25" t="str">
        <f>VLOOKUP(A25,xwalk!$A$1:$B$66,2,FALSE)</f>
        <v>Shanghai-China</v>
      </c>
      <c r="C25" s="2">
        <v>555.33088020472758</v>
      </c>
      <c r="D25" s="2">
        <v>497.85928632994012</v>
      </c>
      <c r="E25" s="2">
        <v>663.31063045109897</v>
      </c>
      <c r="F25" s="2">
        <v>638.5356151976066</v>
      </c>
      <c r="G25" s="11">
        <f>VLOOKUP(A25,'Corr-across country'!$B$2:$C$66,2,FALSE)</f>
        <v>612.67553630544353</v>
      </c>
      <c r="H25" t="str">
        <f>VLOOKUP(A25,cntPerformance!$A$2:$D$66,4,FALSE)</f>
        <v>High</v>
      </c>
      <c r="I25" s="2">
        <v>1</v>
      </c>
      <c r="J25" s="2">
        <v>3</v>
      </c>
      <c r="K25" s="2">
        <f t="shared" si="0"/>
        <v>-2</v>
      </c>
      <c r="L25" s="2">
        <f>VLOOKUP(A25,'Table 2-a-idealVSover'!$B$3:$M$67,11,FALSE)</f>
        <v>-24.77501525349253</v>
      </c>
      <c r="M25" s="1">
        <f>VLOOKUP(A25,'Table 2-a-idealVSover'!$B$3:$M$67,12,FALSE)</f>
        <v>7.92596937245779E-3</v>
      </c>
    </row>
    <row r="26" spans="1:13" x14ac:dyDescent="0.2">
      <c r="A26" t="s">
        <v>33</v>
      </c>
      <c r="B26" t="str">
        <f>VLOOKUP(A26,xwalk!$A$1:$B$66,2,FALSE)</f>
        <v>Korea</v>
      </c>
      <c r="C26" s="2">
        <v>479.69559601847607</v>
      </c>
      <c r="D26" s="2">
        <v>442.8621480463666</v>
      </c>
      <c r="E26" s="2">
        <v>641.52796085835587</v>
      </c>
      <c r="F26" s="2">
        <v>615.31986946195548</v>
      </c>
      <c r="G26" s="11">
        <f>VLOOKUP(A26,'Corr-across country'!$B$2:$C$66,2,FALSE)</f>
        <v>553.76665914360933</v>
      </c>
      <c r="H26" t="str">
        <f>VLOOKUP(A26,cntPerformance!$A$2:$D$66,4,FALSE)</f>
        <v>High</v>
      </c>
      <c r="I26" s="2">
        <v>5</v>
      </c>
      <c r="J26" s="2">
        <v>7</v>
      </c>
      <c r="K26" s="2">
        <f t="shared" si="0"/>
        <v>-2</v>
      </c>
      <c r="L26" s="2">
        <f>VLOOKUP(A26,'Table 2-a-idealVSover'!$B$3:$M$67,11,FALSE)</f>
        <v>-26.208091396400278</v>
      </c>
      <c r="M26" s="1">
        <f>VLOOKUP(A26,'Table 2-a-idealVSover'!$B$3:$M$67,12,FALSE)</f>
        <v>8.5634788252308893E-4</v>
      </c>
    </row>
    <row r="27" spans="1:13" x14ac:dyDescent="0.2">
      <c r="A27" t="s">
        <v>54</v>
      </c>
      <c r="B27" t="str">
        <f>VLOOKUP(A27,xwalk!$A$1:$B$66,2,FALSE)</f>
        <v>Serbia</v>
      </c>
      <c r="C27" s="2">
        <v>396.78144553818089</v>
      </c>
      <c r="D27" s="2">
        <v>373.70415838231935</v>
      </c>
      <c r="E27" s="2">
        <v>543.92257419728946</v>
      </c>
      <c r="F27" s="2">
        <v>466.88341045053943</v>
      </c>
      <c r="G27" s="11">
        <f>VLOOKUP(A27,'Corr-across country'!$B$2:$C$66,2,FALSE)</f>
        <v>448.85913024759969</v>
      </c>
      <c r="H27" t="str">
        <f>VLOOKUP(A27,cntPerformance!$A$2:$D$66,4,FALSE)</f>
        <v>Low</v>
      </c>
      <c r="I27" s="2">
        <v>43</v>
      </c>
      <c r="J27" s="2">
        <v>45</v>
      </c>
      <c r="K27" s="2">
        <f t="shared" si="0"/>
        <v>-2</v>
      </c>
      <c r="L27" s="2">
        <f>VLOOKUP(A27,'Table 2-a-idealVSover'!$B$3:$M$67,11,FALSE)</f>
        <v>-77.039163746750162</v>
      </c>
      <c r="M27" s="1">
        <f>VLOOKUP(A27,'Table 2-a-idealVSover'!$B$3:$M$67,12,FALSE)</f>
        <v>3.7088994925461068E-10</v>
      </c>
    </row>
    <row r="28" spans="1:13" x14ac:dyDescent="0.2">
      <c r="A28" t="s">
        <v>30</v>
      </c>
      <c r="B28" t="str">
        <f>VLOOKUP(A28,xwalk!$A$1:$B$66,2,FALSE)</f>
        <v>Jordan</v>
      </c>
      <c r="C28" s="2">
        <v>341.49218771602528</v>
      </c>
      <c r="D28" s="2">
        <v>359.41562751539271</v>
      </c>
      <c r="E28" s="2">
        <v>431.94874915333639</v>
      </c>
      <c r="F28" s="2">
        <v>404.77365871448319</v>
      </c>
      <c r="G28" s="11">
        <f>VLOOKUP(A28,'Corr-across country'!$B$2:$C$66,2,FALSE)</f>
        <v>385.59555639555833</v>
      </c>
      <c r="H28" t="str">
        <f>VLOOKUP(A28,cntPerformance!$A$2:$D$66,4,FALSE)</f>
        <v>Low</v>
      </c>
      <c r="I28" s="2">
        <v>60</v>
      </c>
      <c r="J28" s="2">
        <v>62</v>
      </c>
      <c r="K28" s="2">
        <f t="shared" si="0"/>
        <v>-2</v>
      </c>
      <c r="L28" s="2">
        <f>VLOOKUP(A28,'Table 2-a-idealVSover'!$B$3:$M$67,11,FALSE)</f>
        <v>-27.175090438853228</v>
      </c>
      <c r="M28" s="1">
        <f>VLOOKUP(A28,'Table 2-a-idealVSover'!$B$3:$M$67,12,FALSE)</f>
        <v>3.9648702676337327E-2</v>
      </c>
    </row>
    <row r="29" spans="1:13" x14ac:dyDescent="0.2">
      <c r="A29" t="s">
        <v>1</v>
      </c>
      <c r="B29" t="str">
        <f>VLOOKUP(A29,xwalk!$A$1:$B$66,2,FALSE)</f>
        <v>United Arab Emirates</v>
      </c>
      <c r="C29" s="2">
        <v>384.63214733963906</v>
      </c>
      <c r="D29" s="2">
        <v>342.93069182831994</v>
      </c>
      <c r="E29" s="2">
        <v>516.26814763849586</v>
      </c>
      <c r="F29" s="2">
        <v>463.4034363618963</v>
      </c>
      <c r="G29" s="11">
        <f>VLOOKUP(A29,'Corr-across country'!$B$2:$C$66,2,FALSE)</f>
        <v>434.00716465781574</v>
      </c>
      <c r="H29" t="str">
        <f>VLOOKUP(A29,cntPerformance!$A$2:$D$66,4,FALSE)</f>
        <v>Low</v>
      </c>
      <c r="I29" s="2">
        <v>47</v>
      </c>
      <c r="J29" s="2">
        <v>48</v>
      </c>
      <c r="K29" s="2">
        <f t="shared" si="0"/>
        <v>-1</v>
      </c>
      <c r="L29" s="2">
        <f>VLOOKUP(A29,'Table 2-a-idealVSover'!$B$3:$M$67,11,FALSE)</f>
        <v>-52.864711276599657</v>
      </c>
      <c r="M29" s="1">
        <f>VLOOKUP(A29,'Table 2-a-idealVSover'!$B$3:$M$67,12,FALSE)</f>
        <v>2.0978195649513228E-7</v>
      </c>
    </row>
    <row r="30" spans="1:13" x14ac:dyDescent="0.2">
      <c r="A30" t="s">
        <v>53</v>
      </c>
      <c r="B30" t="str">
        <f>VLOOKUP(A30,xwalk!$A$1:$B$66,2,FALSE)</f>
        <v>Singapore</v>
      </c>
      <c r="C30" s="2">
        <v>487.6758561072902</v>
      </c>
      <c r="D30" s="2">
        <v>464.62991491565185</v>
      </c>
      <c r="E30" s="2">
        <v>669.38916129642348</v>
      </c>
      <c r="F30" s="2">
        <v>637.22482774279877</v>
      </c>
      <c r="G30" s="11">
        <f>VLOOKUP(A30,'Corr-across country'!$B$2:$C$66,2,FALSE)</f>
        <v>573.46831429665087</v>
      </c>
      <c r="H30" t="str">
        <f>VLOOKUP(A30,cntPerformance!$A$2:$D$66,4,FALSE)</f>
        <v>High</v>
      </c>
      <c r="I30" s="2">
        <v>2</v>
      </c>
      <c r="J30" s="2">
        <v>2</v>
      </c>
      <c r="K30" s="2">
        <f t="shared" si="0"/>
        <v>0</v>
      </c>
      <c r="L30" s="2">
        <f>VLOOKUP(A30,'Table 2-a-idealVSover'!$B$3:$M$67,11,FALSE)</f>
        <v>-32.1643335536249</v>
      </c>
      <c r="M30" s="1">
        <f>VLOOKUP(A30,'Table 2-a-idealVSover'!$B$3:$M$67,12,FALSE)</f>
        <v>1.1637421873531685E-3</v>
      </c>
    </row>
    <row r="31" spans="1:13" x14ac:dyDescent="0.2">
      <c r="A31" t="s">
        <v>34</v>
      </c>
      <c r="B31" t="str">
        <f>VLOOKUP(A31,xwalk!$A$1:$B$66,2,FALSE)</f>
        <v>Liechtenstein</v>
      </c>
      <c r="C31" s="2">
        <v>465.73509000411588</v>
      </c>
      <c r="D31" s="2">
        <v>433.15578565592506</v>
      </c>
      <c r="E31" s="2">
        <v>640.63902326168068</v>
      </c>
      <c r="F31" s="2">
        <v>557.218654252291</v>
      </c>
      <c r="G31" s="11">
        <f>VLOOKUP(A31,'Corr-across country'!$B$2:$C$66,2,FALSE)</f>
        <v>534.96508297892069</v>
      </c>
      <c r="H31" t="str">
        <f>VLOOKUP(A31,cntPerformance!$A$2:$D$66,4,FALSE)</f>
        <v>High</v>
      </c>
      <c r="I31" s="2">
        <v>8</v>
      </c>
      <c r="J31" s="2">
        <v>8</v>
      </c>
      <c r="K31" s="2">
        <f t="shared" si="0"/>
        <v>0</v>
      </c>
      <c r="L31" s="2">
        <f>VLOOKUP(A31,'Table 2-a-idealVSover'!$B$3:$M$67,11,FALSE)</f>
        <v>-83.420369009389773</v>
      </c>
      <c r="M31" s="1">
        <f>VLOOKUP(A31,'Table 2-a-idealVSover'!$B$3:$M$67,12,FALSE)</f>
        <v>1.7868451642461137E-3</v>
      </c>
    </row>
    <row r="32" spans="1:13" x14ac:dyDescent="0.2">
      <c r="A32" t="s">
        <v>4</v>
      </c>
      <c r="B32" t="str">
        <f>VLOOKUP(A32,xwalk!$A$1:$B$66,2,FALSE)</f>
        <v>Austria</v>
      </c>
      <c r="C32" s="2">
        <v>459.67100231455436</v>
      </c>
      <c r="D32" s="2">
        <v>435.49271897246382</v>
      </c>
      <c r="E32" s="2">
        <v>608.42189448899649</v>
      </c>
      <c r="F32" s="2">
        <v>539.52312366511035</v>
      </c>
      <c r="G32" s="11">
        <f>VLOOKUP(A32,'Corr-across country'!$B$2:$C$66,2,FALSE)</f>
        <v>505.54074324980269</v>
      </c>
      <c r="H32" t="str">
        <f>VLOOKUP(A32,cntPerformance!$A$2:$D$66,4,FALSE)</f>
        <v>High</v>
      </c>
      <c r="I32" s="2">
        <v>18</v>
      </c>
      <c r="J32" s="2">
        <v>18</v>
      </c>
      <c r="K32" s="2">
        <f t="shared" si="0"/>
        <v>0</v>
      </c>
      <c r="L32" s="2">
        <f>VLOOKUP(A32,'Table 2-a-idealVSover'!$B$3:$M$67,11,FALSE)</f>
        <v>-68.898770823886053</v>
      </c>
      <c r="M32" s="1">
        <f>VLOOKUP(A32,'Table 2-a-idealVSover'!$B$3:$M$67,12,FALSE)</f>
        <v>4.5699111028129352E-22</v>
      </c>
    </row>
    <row r="33" spans="1:13" x14ac:dyDescent="0.2">
      <c r="A33" t="s">
        <v>13</v>
      </c>
      <c r="B33" t="str">
        <f>VLOOKUP(A33,xwalk!$A$1:$B$66,2,FALSE)</f>
        <v>Czech Republic</v>
      </c>
      <c r="C33" s="2">
        <v>453.15220773556388</v>
      </c>
      <c r="D33" s="2">
        <v>424.89273771085323</v>
      </c>
      <c r="E33" s="2">
        <v>598.47919593083145</v>
      </c>
      <c r="F33" s="2">
        <v>539.18785220730467</v>
      </c>
      <c r="G33" s="11">
        <f>VLOOKUP(A33,'Corr-across country'!$B$2:$C$66,2,FALSE)</f>
        <v>498.95788231767892</v>
      </c>
      <c r="H33" t="str">
        <f>VLOOKUP(A33,cntPerformance!$A$2:$D$66,4,FALSE)</f>
        <v>Same</v>
      </c>
      <c r="I33" s="2">
        <v>24</v>
      </c>
      <c r="J33" s="2">
        <v>24</v>
      </c>
      <c r="K33" s="2">
        <f t="shared" si="0"/>
        <v>0</v>
      </c>
      <c r="L33" s="2">
        <f>VLOOKUP(A33,'Table 2-a-idealVSover'!$B$3:$M$67,11,FALSE)</f>
        <v>-59.291343723526779</v>
      </c>
      <c r="M33" s="1">
        <f>VLOOKUP(A33,'Table 2-a-idealVSover'!$B$3:$M$67,12,FALSE)</f>
        <v>4.3266688931922473E-9</v>
      </c>
    </row>
    <row r="34" spans="1:13" x14ac:dyDescent="0.2">
      <c r="A34" t="s">
        <v>46</v>
      </c>
      <c r="B34" t="str">
        <f>VLOOKUP(A34,xwalk!$A$1:$B$66,2,FALSE)</f>
        <v>Poland</v>
      </c>
      <c r="C34" s="2">
        <v>467.81707577104299</v>
      </c>
      <c r="D34" s="2">
        <v>439.49707007624903</v>
      </c>
      <c r="E34" s="2">
        <v>626.61568911657537</v>
      </c>
      <c r="F34" s="2">
        <v>543.13687974399443</v>
      </c>
      <c r="G34" s="11">
        <f>VLOOKUP(A34,'Corr-across country'!$B$2:$C$66,2,FALSE)</f>
        <v>517.50109681795698</v>
      </c>
      <c r="H34" t="str">
        <f>VLOOKUP(A34,cntPerformance!$A$2:$D$66,4,FALSE)</f>
        <v>High</v>
      </c>
      <c r="I34" s="2">
        <v>14</v>
      </c>
      <c r="J34" s="2">
        <v>13</v>
      </c>
      <c r="K34" s="2">
        <f t="shared" si="0"/>
        <v>1</v>
      </c>
      <c r="L34" s="2">
        <f>VLOOKUP(A34,'Table 2-a-idealVSover'!$B$3:$M$67,11,FALSE)</f>
        <v>-83.478809372580926</v>
      </c>
      <c r="M34" s="1">
        <f>VLOOKUP(A34,'Table 2-a-idealVSover'!$B$3:$M$67,12,FALSE)</f>
        <v>1.8073669843240636E-9</v>
      </c>
    </row>
    <row r="35" spans="1:13" x14ac:dyDescent="0.2">
      <c r="A35" t="s">
        <v>50</v>
      </c>
      <c r="B35" t="str">
        <f>VLOOKUP(A35,xwalk!$A$1:$B$66,2,FALSE)</f>
        <v>Perm(Russian Federation)</v>
      </c>
      <c r="C35" s="2">
        <v>454.37694198965573</v>
      </c>
      <c r="D35" s="2">
        <v>401.08615316546542</v>
      </c>
      <c r="E35" s="2">
        <v>575.05366520215046</v>
      </c>
      <c r="F35" s="2">
        <v>496.95791695502362</v>
      </c>
      <c r="G35" s="11">
        <f>VLOOKUP(A35,'Corr-across country'!$B$2:$C$66,2,FALSE)</f>
        <v>483.58003080303263</v>
      </c>
      <c r="H35" t="str">
        <f>VLOOKUP(A35,cntPerformance!$A$2:$D$66,4,FALSE)</f>
        <v>Low</v>
      </c>
      <c r="I35" s="2">
        <v>33</v>
      </c>
      <c r="J35" s="2">
        <v>32</v>
      </c>
      <c r="K35" s="2">
        <f t="shared" si="0"/>
        <v>1</v>
      </c>
      <c r="L35" s="2">
        <f>VLOOKUP(A35,'Table 2-a-idealVSover'!$B$3:$M$67,11,FALSE)</f>
        <v>-78.095748247126878</v>
      </c>
      <c r="M35" s="1">
        <f>VLOOKUP(A35,'Table 2-a-idealVSover'!$B$3:$M$67,12,FALSE)</f>
        <v>1.1392070801102675E-3</v>
      </c>
    </row>
    <row r="36" spans="1:13" x14ac:dyDescent="0.2">
      <c r="A36" t="s">
        <v>51</v>
      </c>
      <c r="B36" t="str">
        <f>VLOOKUP(A36,xwalk!$A$1:$B$66,2,FALSE)</f>
        <v>Romania</v>
      </c>
      <c r="C36" s="2">
        <v>401.17946561773738</v>
      </c>
      <c r="D36" s="2">
        <v>412.84194388859225</v>
      </c>
      <c r="E36" s="2">
        <v>544.772655701541</v>
      </c>
      <c r="F36" s="2">
        <v>465.38646720697528</v>
      </c>
      <c r="G36" s="11">
        <f>VLOOKUP(A36,'Corr-across country'!$B$2:$C$66,2,FALSE)</f>
        <v>444.55424278765287</v>
      </c>
      <c r="H36" t="str">
        <f>VLOOKUP(A36,cntPerformance!$A$2:$D$66,4,FALSE)</f>
        <v>Low</v>
      </c>
      <c r="I36" s="2">
        <v>45</v>
      </c>
      <c r="J36" s="2">
        <v>44</v>
      </c>
      <c r="K36" s="2">
        <f t="shared" ref="K36:K67" si="1">I36-J36</f>
        <v>1</v>
      </c>
      <c r="L36" s="2">
        <f>VLOOKUP(A36,'Table 2-a-idealVSover'!$B$3:$M$67,11,FALSE)</f>
        <v>-79.386188494565729</v>
      </c>
      <c r="M36" s="1">
        <f>VLOOKUP(A36,'Table 2-a-idealVSover'!$B$3:$M$67,12,FALSE)</f>
        <v>2.7070039628494825E-7</v>
      </c>
    </row>
    <row r="37" spans="1:13" x14ac:dyDescent="0.2">
      <c r="A37" t="s">
        <v>40</v>
      </c>
      <c r="B37" t="str">
        <f>VLOOKUP(A37,xwalk!$A$1:$B$66,2,FALSE)</f>
        <v>Montenegro</v>
      </c>
      <c r="C37" s="2">
        <v>372.77023118733842</v>
      </c>
      <c r="D37" s="2">
        <v>333.76697817344359</v>
      </c>
      <c r="E37" s="2">
        <v>498.53420016568919</v>
      </c>
      <c r="F37" s="2">
        <v>426.1351863821713</v>
      </c>
      <c r="G37" s="11">
        <f>VLOOKUP(A37,'Corr-across country'!$B$2:$C$66,2,FALSE)</f>
        <v>409.62661328435456</v>
      </c>
      <c r="H37" t="str">
        <f>VLOOKUP(A37,cntPerformance!$A$2:$D$66,4,FALSE)</f>
        <v>Low</v>
      </c>
      <c r="I37" s="2">
        <v>53</v>
      </c>
      <c r="J37" s="2">
        <v>52</v>
      </c>
      <c r="K37" s="2">
        <f t="shared" si="1"/>
        <v>1</v>
      </c>
      <c r="L37" s="2">
        <f>VLOOKUP(A37,'Table 2-a-idealVSover'!$B$3:$M$67,11,FALSE)</f>
        <v>-72.399013783517873</v>
      </c>
      <c r="M37" s="1">
        <f>VLOOKUP(A37,'Table 2-a-idealVSover'!$B$3:$M$67,12,FALSE)</f>
        <v>3.7816117777799402E-7</v>
      </c>
    </row>
    <row r="38" spans="1:13" x14ac:dyDescent="0.2">
      <c r="A38" t="s">
        <v>12</v>
      </c>
      <c r="B38" t="str">
        <f>VLOOKUP(A38,xwalk!$A$1:$B$66,2,FALSE)</f>
        <v>Costa Rica</v>
      </c>
      <c r="C38" s="2">
        <v>374.38651066505139</v>
      </c>
      <c r="D38" s="2">
        <v>380.62031779217119</v>
      </c>
      <c r="E38" s="2">
        <v>489.89471730181941</v>
      </c>
      <c r="F38" s="2">
        <v>433.19276255728312</v>
      </c>
      <c r="G38" s="11">
        <f>VLOOKUP(A38,'Corr-across country'!$B$2:$C$66,2,FALSE)</f>
        <v>406.99986698879184</v>
      </c>
      <c r="H38" t="str">
        <f>VLOOKUP(A38,cntPerformance!$A$2:$D$66,4,FALSE)</f>
        <v>Low</v>
      </c>
      <c r="I38" s="2">
        <v>55</v>
      </c>
      <c r="J38" s="2">
        <v>54</v>
      </c>
      <c r="K38" s="2">
        <f t="shared" si="1"/>
        <v>1</v>
      </c>
      <c r="L38" s="2">
        <f>VLOOKUP(A38,'Table 2-a-idealVSover'!$B$3:$M$67,11,FALSE)</f>
        <v>-56.701954744536344</v>
      </c>
      <c r="M38" s="1">
        <f>VLOOKUP(A38,'Table 2-a-idealVSover'!$B$3:$M$67,12,FALSE)</f>
        <v>3.9010650655122419E-6</v>
      </c>
    </row>
    <row r="39" spans="1:13" x14ac:dyDescent="0.2">
      <c r="A39" t="s">
        <v>56</v>
      </c>
      <c r="B39" t="str">
        <f>VLOOKUP(A39,xwalk!$A$1:$B$66,2,FALSE)</f>
        <v>Slovenia</v>
      </c>
      <c r="C39" s="2">
        <v>451.64329046345222</v>
      </c>
      <c r="D39" s="2">
        <v>414.36129234927671</v>
      </c>
      <c r="E39" s="2">
        <v>606.99392357517195</v>
      </c>
      <c r="F39" s="2">
        <v>529.54322288064066</v>
      </c>
      <c r="G39" s="11">
        <f>VLOOKUP(A39,'Corr-across country'!$B$2:$C$66,2,FALSE)</f>
        <v>501.12742239095326</v>
      </c>
      <c r="H39" t="str">
        <f>VLOOKUP(A39,cntPerformance!$A$2:$D$66,4,FALSE)</f>
        <v>High</v>
      </c>
      <c r="I39" s="2">
        <v>21</v>
      </c>
      <c r="J39" s="2">
        <v>19</v>
      </c>
      <c r="K39" s="2">
        <f t="shared" si="1"/>
        <v>2</v>
      </c>
      <c r="L39" s="2">
        <f>VLOOKUP(A39,'Table 2-a-idealVSover'!$B$3:$M$67,11,FALSE)</f>
        <v>-77.45070069453125</v>
      </c>
      <c r="M39" s="1">
        <f>VLOOKUP(A39,'Table 2-a-idealVSover'!$B$3:$M$67,12,FALSE)</f>
        <v>6.6615944510341041E-9</v>
      </c>
    </row>
    <row r="40" spans="1:13" x14ac:dyDescent="0.2">
      <c r="A40" t="s">
        <v>35</v>
      </c>
      <c r="B40" t="str">
        <f>VLOOKUP(A40,xwalk!$A$1:$B$66,2,FALSE)</f>
        <v>Lithuania</v>
      </c>
      <c r="C40" s="2">
        <v>428.07386227711635</v>
      </c>
      <c r="D40" s="2">
        <v>407.27615943235065</v>
      </c>
      <c r="E40" s="2">
        <v>568.40227429685035</v>
      </c>
      <c r="F40" s="2">
        <v>502.45534552953745</v>
      </c>
      <c r="G40" s="11">
        <f>VLOOKUP(A40,'Corr-across country'!$B$2:$C$66,2,FALSE)</f>
        <v>478.82327743335418</v>
      </c>
      <c r="H40" t="str">
        <f>VLOOKUP(A40,cntPerformance!$A$2:$D$66,4,FALSE)</f>
        <v>Low</v>
      </c>
      <c r="I40" s="2">
        <v>37</v>
      </c>
      <c r="J40" s="2">
        <v>35</v>
      </c>
      <c r="K40" s="2">
        <f t="shared" si="1"/>
        <v>2</v>
      </c>
      <c r="L40" s="2">
        <f>VLOOKUP(A40,'Table 2-a-idealVSover'!$B$3:$M$67,11,FALSE)</f>
        <v>-65.946928767312968</v>
      </c>
      <c r="M40" s="1">
        <f>VLOOKUP(A40,'Table 2-a-idealVSover'!$B$3:$M$67,12,FALSE)</f>
        <v>2.9376746567036572E-8</v>
      </c>
    </row>
    <row r="41" spans="1:13" x14ac:dyDescent="0.2">
      <c r="A41" t="s">
        <v>58</v>
      </c>
      <c r="B41" t="str">
        <f>VLOOKUP(A41,xwalk!$A$1:$B$66,2,FALSE)</f>
        <v>Chinese Taipei</v>
      </c>
      <c r="C41" s="2">
        <v>477.15925682595781</v>
      </c>
      <c r="D41" s="2">
        <v>434.02566282820339</v>
      </c>
      <c r="E41" s="2">
        <v>672.21487744298383</v>
      </c>
      <c r="F41" s="2">
        <v>607.8551859262958</v>
      </c>
      <c r="G41" s="11">
        <f>VLOOKUP(A41,'Corr-across country'!$B$2:$C$66,2,FALSE)</f>
        <v>559.82479620150173</v>
      </c>
      <c r="H41" t="str">
        <f>VLOOKUP(A41,cntPerformance!$A$2:$D$66,4,FALSE)</f>
        <v>High</v>
      </c>
      <c r="I41" s="2">
        <v>4</v>
      </c>
      <c r="J41" s="2">
        <v>1</v>
      </c>
      <c r="K41" s="2">
        <f t="shared" si="1"/>
        <v>3</v>
      </c>
      <c r="L41" s="2">
        <f>VLOOKUP(A41,'Table 2-a-idealVSover'!$B$3:$M$67,11,FALSE)</f>
        <v>-64.359691516687988</v>
      </c>
      <c r="M41" s="1">
        <f>VLOOKUP(A41,'Table 2-a-idealVSover'!$B$3:$M$67,12,FALSE)</f>
        <v>2.6288436460833665E-13</v>
      </c>
    </row>
    <row r="42" spans="1:13" x14ac:dyDescent="0.2">
      <c r="A42" t="s">
        <v>5</v>
      </c>
      <c r="B42" t="str">
        <f>VLOOKUP(A42,xwalk!$A$1:$B$66,2,FALSE)</f>
        <v>Belgium</v>
      </c>
      <c r="C42" s="2">
        <v>438.24455323608299</v>
      </c>
      <c r="D42" s="2">
        <v>420.41375056783437</v>
      </c>
      <c r="E42" s="2">
        <v>626.85782067788682</v>
      </c>
      <c r="F42" s="2">
        <v>554.85097033430714</v>
      </c>
      <c r="G42" s="11">
        <f>VLOOKUP(A42,'Corr-across country'!$B$2:$C$66,2,FALSE)</f>
        <v>514.52924472735526</v>
      </c>
      <c r="H42" t="str">
        <f>VLOOKUP(A42,cntPerformance!$A$2:$D$66,4,FALSE)</f>
        <v>High</v>
      </c>
      <c r="I42" s="2">
        <v>15</v>
      </c>
      <c r="J42" s="2">
        <v>12</v>
      </c>
      <c r="K42" s="2">
        <f t="shared" si="1"/>
        <v>3</v>
      </c>
      <c r="L42" s="2">
        <f>VLOOKUP(A42,'Table 2-a-idealVSover'!$B$3:$M$67,11,FALSE)</f>
        <v>-72.006850343579686</v>
      </c>
      <c r="M42" s="1">
        <f>VLOOKUP(A42,'Table 2-a-idealVSover'!$B$3:$M$67,12,FALSE)</f>
        <v>1.6612188731513356E-21</v>
      </c>
    </row>
    <row r="43" spans="1:13" x14ac:dyDescent="0.2">
      <c r="A43" t="s">
        <v>29</v>
      </c>
      <c r="B43" t="str">
        <f>VLOOKUP(A43,xwalk!$A$1:$B$66,2,FALSE)</f>
        <v>Italy</v>
      </c>
      <c r="C43" s="2">
        <v>431.64055782895184</v>
      </c>
      <c r="D43" s="2">
        <v>413.54160580315352</v>
      </c>
      <c r="E43" s="2">
        <v>587.7874552567589</v>
      </c>
      <c r="F43" s="2">
        <v>522.75432529151647</v>
      </c>
      <c r="G43" s="11">
        <f>VLOOKUP(A43,'Corr-across country'!$B$2:$C$66,2,FALSE)</f>
        <v>485.32118101256566</v>
      </c>
      <c r="H43" t="str">
        <f>VLOOKUP(A43,cntPerformance!$A$2:$D$66,4,FALSE)</f>
        <v>Low</v>
      </c>
      <c r="I43" s="2">
        <v>31</v>
      </c>
      <c r="J43" s="2">
        <v>28</v>
      </c>
      <c r="K43" s="2">
        <f t="shared" si="1"/>
        <v>3</v>
      </c>
      <c r="L43" s="2">
        <f>VLOOKUP(A43,'Table 2-a-idealVSover'!$B$3:$M$67,11,FALSE)</f>
        <v>-65.033129965242509</v>
      </c>
      <c r="M43" s="1">
        <f>VLOOKUP(A43,'Table 2-a-idealVSover'!$B$3:$M$67,12,FALSE)</f>
        <v>3.5753952373064055E-39</v>
      </c>
    </row>
    <row r="44" spans="1:13" x14ac:dyDescent="0.2">
      <c r="A44" t="s">
        <v>28</v>
      </c>
      <c r="B44" t="str">
        <f>VLOOKUP(A44,xwalk!$A$1:$B$66,2,FALSE)</f>
        <v>Israel</v>
      </c>
      <c r="C44" s="2">
        <v>409.01872116043955</v>
      </c>
      <c r="D44" s="2">
        <v>382.20681803536894</v>
      </c>
      <c r="E44" s="2">
        <v>563.32612502845768</v>
      </c>
      <c r="F44" s="2">
        <v>505.9519920011378</v>
      </c>
      <c r="G44" s="11">
        <f>VLOOKUP(A44,'Corr-across country'!$B$2:$C$66,2,FALSE)</f>
        <v>466.48143014930378</v>
      </c>
      <c r="H44" t="str">
        <f>VLOOKUP(A44,cntPerformance!$A$2:$D$66,4,FALSE)</f>
        <v>Low</v>
      </c>
      <c r="I44" s="2">
        <v>41</v>
      </c>
      <c r="J44" s="2">
        <v>38</v>
      </c>
      <c r="K44" s="2">
        <f t="shared" si="1"/>
        <v>3</v>
      </c>
      <c r="L44" s="2">
        <f>VLOOKUP(A44,'Table 2-a-idealVSover'!$B$3:$M$67,11,FALSE)</f>
        <v>-57.374133027319942</v>
      </c>
      <c r="M44" s="1">
        <f>VLOOKUP(A44,'Table 2-a-idealVSover'!$B$3:$M$67,12,FALSE)</f>
        <v>2.0644985000605702E-5</v>
      </c>
    </row>
    <row r="45" spans="1:13" x14ac:dyDescent="0.2">
      <c r="A45" t="s">
        <v>6</v>
      </c>
      <c r="B45" t="str">
        <f>VLOOKUP(A45,xwalk!$A$1:$B$66,2,FALSE)</f>
        <v>Bulgaria</v>
      </c>
      <c r="C45" s="2">
        <v>373.69220850041376</v>
      </c>
      <c r="D45" s="2">
        <v>400.96071689721714</v>
      </c>
      <c r="E45" s="2">
        <v>553.05565877726701</v>
      </c>
      <c r="F45" s="2">
        <v>460.85283151542609</v>
      </c>
      <c r="G45" s="11">
        <f>VLOOKUP(A45,'Corr-across country'!$B$2:$C$66,2,FALSE)</f>
        <v>438.7382598774164</v>
      </c>
      <c r="H45" t="str">
        <f>VLOOKUP(A45,cntPerformance!$A$2:$D$66,4,FALSE)</f>
        <v>Low</v>
      </c>
      <c r="I45" s="2">
        <v>46</v>
      </c>
      <c r="J45" s="2">
        <v>43</v>
      </c>
      <c r="K45" s="2">
        <f t="shared" si="1"/>
        <v>3</v>
      </c>
      <c r="L45" s="2">
        <f>VLOOKUP(A45,'Table 2-a-idealVSover'!$B$3:$M$67,11,FALSE)</f>
        <v>-92.202827261840838</v>
      </c>
      <c r="M45" s="1">
        <f>VLOOKUP(A45,'Table 2-a-idealVSover'!$B$3:$M$67,12,FALSE)</f>
        <v>4.4225940075928654E-17</v>
      </c>
    </row>
    <row r="46" spans="1:13" x14ac:dyDescent="0.2">
      <c r="A46" t="s">
        <v>59</v>
      </c>
      <c r="B46" t="str">
        <f>VLOOKUP(A46,xwalk!$A$1:$B$66,2,FALSE)</f>
        <v>Thailand</v>
      </c>
      <c r="C46" s="2">
        <v>378.17433203394694</v>
      </c>
      <c r="D46" s="2">
        <v>390.96193984558016</v>
      </c>
      <c r="E46" s="2">
        <v>541.17260019292678</v>
      </c>
      <c r="F46" s="2">
        <v>445.96011798842829</v>
      </c>
      <c r="G46" s="11">
        <f>VLOOKUP(A46,'Corr-across country'!$B$2:$C$66,2,FALSE)</f>
        <v>426.73749129301018</v>
      </c>
      <c r="H46" t="str">
        <f>VLOOKUP(A46,cntPerformance!$A$2:$D$66,4,FALSE)</f>
        <v>Low</v>
      </c>
      <c r="I46" s="2">
        <v>49</v>
      </c>
      <c r="J46" s="2">
        <v>46</v>
      </c>
      <c r="K46" s="2">
        <f t="shared" si="1"/>
        <v>3</v>
      </c>
      <c r="L46" s="2">
        <f>VLOOKUP(A46,'Table 2-a-idealVSover'!$B$3:$M$67,11,FALSE)</f>
        <v>-95.212482204498599</v>
      </c>
      <c r="M46" s="1">
        <f>VLOOKUP(A46,'Table 2-a-idealVSover'!$B$3:$M$67,12,FALSE)</f>
        <v>1.0194236540458304E-25</v>
      </c>
    </row>
    <row r="47" spans="1:13" x14ac:dyDescent="0.2">
      <c r="A47" t="s">
        <v>10</v>
      </c>
      <c r="B47" t="str">
        <f>VLOOKUP(A47,xwalk!$A$1:$B$66,2,FALSE)</f>
        <v>Chile</v>
      </c>
      <c r="C47" s="2">
        <v>372.50205218128707</v>
      </c>
      <c r="D47" s="2">
        <v>351.01983459123858</v>
      </c>
      <c r="E47" s="2">
        <v>518.20797344197274</v>
      </c>
      <c r="F47" s="2">
        <v>455.17055542966392</v>
      </c>
      <c r="G47" s="11">
        <f>VLOOKUP(A47,'Corr-across country'!$B$2:$C$66,2,FALSE)</f>
        <v>422.63235545200718</v>
      </c>
      <c r="H47" t="str">
        <f>VLOOKUP(A47,cntPerformance!$A$2:$D$66,4,FALSE)</f>
        <v>Low</v>
      </c>
      <c r="I47" s="2">
        <v>50</v>
      </c>
      <c r="J47" s="2">
        <v>47</v>
      </c>
      <c r="K47" s="2">
        <f t="shared" si="1"/>
        <v>3</v>
      </c>
      <c r="L47" s="2">
        <f>VLOOKUP(A47,'Table 2-a-idealVSover'!$B$3:$M$67,11,FALSE)</f>
        <v>-63.037418012308876</v>
      </c>
      <c r="M47" s="1">
        <f>VLOOKUP(A47,'Table 2-a-idealVSover'!$B$3:$M$67,12,FALSE)</f>
        <v>2.0239131208772881E-18</v>
      </c>
    </row>
    <row r="48" spans="1:13" x14ac:dyDescent="0.2">
      <c r="A48" t="s">
        <v>62</v>
      </c>
      <c r="B48" t="str">
        <f>VLOOKUP(A48,xwalk!$A$1:$B$66,2,FALSE)</f>
        <v>Uruguay</v>
      </c>
      <c r="C48" s="2">
        <v>359.80074770275496</v>
      </c>
      <c r="D48" s="2">
        <v>337.0403407488493</v>
      </c>
      <c r="E48" s="2">
        <v>510.74154993859321</v>
      </c>
      <c r="F48" s="2">
        <v>446.97775444865329</v>
      </c>
      <c r="G48" s="11">
        <f>VLOOKUP(A48,'Corr-across country'!$B$2:$C$66,2,FALSE)</f>
        <v>409.29156793771199</v>
      </c>
      <c r="H48" t="str">
        <f>VLOOKUP(A48,cntPerformance!$A$2:$D$66,4,FALSE)</f>
        <v>Low</v>
      </c>
      <c r="I48" s="2">
        <v>54</v>
      </c>
      <c r="J48" s="2">
        <v>51</v>
      </c>
      <c r="K48" s="2">
        <f t="shared" si="1"/>
        <v>3</v>
      </c>
      <c r="L48" s="2">
        <f>VLOOKUP(A48,'Table 2-a-idealVSover'!$B$3:$M$67,11,FALSE)</f>
        <v>-63.763795489939916</v>
      </c>
      <c r="M48" s="1">
        <f>VLOOKUP(A48,'Table 2-a-idealVSover'!$B$3:$M$67,12,FALSE)</f>
        <v>9.6569060680555465E-10</v>
      </c>
    </row>
    <row r="49" spans="1:13" x14ac:dyDescent="0.2">
      <c r="A49" t="s">
        <v>25</v>
      </c>
      <c r="B49" t="str">
        <f>VLOOKUP(A49,xwalk!$A$1:$B$66,2,FALSE)</f>
        <v>Indonesia</v>
      </c>
      <c r="C49" s="2">
        <v>350.22876950188925</v>
      </c>
      <c r="D49" s="2">
        <v>307.17072365045567</v>
      </c>
      <c r="E49" s="2">
        <v>468.45218388727875</v>
      </c>
      <c r="F49" s="2">
        <v>385.50679306658611</v>
      </c>
      <c r="G49" s="11">
        <f>VLOOKUP(A49,'Corr-across country'!$B$2:$C$66,2,FALSE)</f>
        <v>375.11445168174816</v>
      </c>
      <c r="H49" t="str">
        <f>VLOOKUP(A49,cntPerformance!$A$2:$D$66,4,FALSE)</f>
        <v>Low</v>
      </c>
      <c r="I49" s="2">
        <v>63</v>
      </c>
      <c r="J49" s="2">
        <v>60</v>
      </c>
      <c r="K49" s="2">
        <f t="shared" si="1"/>
        <v>3</v>
      </c>
      <c r="L49" s="2">
        <f>VLOOKUP(A49,'Table 2-a-idealVSover'!$B$3:$M$67,11,FALSE)</f>
        <v>-82.945390820692609</v>
      </c>
      <c r="M49" s="1">
        <f>VLOOKUP(A49,'Table 2-a-idealVSover'!$B$3:$M$67,12,FALSE)</f>
        <v>1.586276544423684E-6</v>
      </c>
    </row>
    <row r="50" spans="1:13" x14ac:dyDescent="0.2">
      <c r="A50" t="s">
        <v>9</v>
      </c>
      <c r="B50" t="str">
        <f>VLOOKUP(A50,xwalk!$A$1:$B$66,2,FALSE)</f>
        <v>Switzerland</v>
      </c>
      <c r="C50" s="2">
        <v>483.01837868290096</v>
      </c>
      <c r="D50" s="2">
        <v>421.47807279168205</v>
      </c>
      <c r="E50" s="2">
        <v>645.48991501451155</v>
      </c>
      <c r="F50" s="2">
        <v>552.00028806361286</v>
      </c>
      <c r="G50" s="11">
        <f>VLOOKUP(A50,'Corr-across country'!$B$2:$C$66,2,FALSE)</f>
        <v>530.93100395040528</v>
      </c>
      <c r="H50" t="str">
        <f>VLOOKUP(A50,cntPerformance!$A$2:$D$66,4,FALSE)</f>
        <v>High</v>
      </c>
      <c r="I50" s="2">
        <v>9</v>
      </c>
      <c r="J50" s="2">
        <v>5</v>
      </c>
      <c r="K50" s="2">
        <f t="shared" si="1"/>
        <v>4</v>
      </c>
      <c r="L50" s="2">
        <f>VLOOKUP(A50,'Table 2-a-idealVSover'!$B$3:$M$67,11,FALSE)</f>
        <v>-93.489626950898639</v>
      </c>
      <c r="M50" s="1">
        <f>VLOOKUP(A50,'Table 2-a-idealVSover'!$B$3:$M$67,12,FALSE)</f>
        <v>2.2004647411077423E-30</v>
      </c>
    </row>
    <row r="51" spans="1:13" x14ac:dyDescent="0.2">
      <c r="A51" t="s">
        <v>42</v>
      </c>
      <c r="B51" t="str">
        <f>VLOOKUP(A51,xwalk!$A$1:$B$66,2,FALSE)</f>
        <v>Netherlands</v>
      </c>
      <c r="C51" s="2">
        <v>444.76400362235609</v>
      </c>
      <c r="D51" s="2">
        <v>437.3289009628179</v>
      </c>
      <c r="E51" s="2">
        <v>643.66361161248096</v>
      </c>
      <c r="F51" s="2">
        <v>564.28039540763245</v>
      </c>
      <c r="G51" s="11">
        <f>VLOOKUP(A51,'Corr-across country'!$B$2:$C$66,2,FALSE)</f>
        <v>522.97175819268023</v>
      </c>
      <c r="H51" t="str">
        <f>VLOOKUP(A51,cntPerformance!$A$2:$D$66,4,FALSE)</f>
        <v>High</v>
      </c>
      <c r="I51" s="2">
        <v>10</v>
      </c>
      <c r="J51" s="2">
        <v>6</v>
      </c>
      <c r="K51" s="2">
        <f t="shared" si="1"/>
        <v>4</v>
      </c>
      <c r="L51" s="2">
        <f>VLOOKUP(A51,'Table 2-a-idealVSover'!$B$3:$M$67,11,FALSE)</f>
        <v>-79.383216204848608</v>
      </c>
      <c r="M51" s="1">
        <f>VLOOKUP(A51,'Table 2-a-idealVSover'!$B$3:$M$67,12,FALSE)</f>
        <v>6.2157499866939752E-18</v>
      </c>
    </row>
    <row r="52" spans="1:13" x14ac:dyDescent="0.2">
      <c r="A52" t="s">
        <v>61</v>
      </c>
      <c r="B52" t="str">
        <f>VLOOKUP(A52,xwalk!$A$1:$B$66,2,FALSE)</f>
        <v>Turkey</v>
      </c>
      <c r="C52" s="2">
        <v>404.22867421783161</v>
      </c>
      <c r="D52" s="2">
        <v>386.1615523105105</v>
      </c>
      <c r="E52" s="2">
        <v>557.40001317292217</v>
      </c>
      <c r="F52" s="2">
        <v>467.56827986139473</v>
      </c>
      <c r="G52" s="11">
        <f>VLOOKUP(A52,'Corr-across country'!$B$2:$C$66,2,FALSE)</f>
        <v>447.98441497895749</v>
      </c>
      <c r="H52" t="str">
        <f>VLOOKUP(A52,cntPerformance!$A$2:$D$66,4,FALSE)</f>
        <v>Low</v>
      </c>
      <c r="I52" s="2">
        <v>44</v>
      </c>
      <c r="J52" s="2">
        <v>40</v>
      </c>
      <c r="K52" s="2">
        <f t="shared" si="1"/>
        <v>4</v>
      </c>
      <c r="L52" s="2">
        <f>VLOOKUP(A52,'Table 2-a-idealVSover'!$B$3:$M$67,11,FALSE)</f>
        <v>-89.831733311527586</v>
      </c>
      <c r="M52" s="1">
        <f>VLOOKUP(A52,'Table 2-a-idealVSover'!$B$3:$M$67,12,FALSE)</f>
        <v>7.1897762636903269E-19</v>
      </c>
    </row>
    <row r="53" spans="1:13" x14ac:dyDescent="0.2">
      <c r="A53" t="s">
        <v>7</v>
      </c>
      <c r="B53" t="str">
        <f>VLOOKUP(A53,xwalk!$A$1:$B$66,2,FALSE)</f>
        <v>Brazil</v>
      </c>
      <c r="C53" s="2">
        <v>349.01856297810639</v>
      </c>
      <c r="D53" s="2">
        <v>332.63275586360027</v>
      </c>
      <c r="E53" s="2">
        <v>495.54552277180039</v>
      </c>
      <c r="F53" s="2">
        <v>428.73161909764997</v>
      </c>
      <c r="G53" s="11">
        <f>VLOOKUP(A53,'Corr-across country'!$B$2:$C$66,2,FALSE)</f>
        <v>388.50896333838892</v>
      </c>
      <c r="H53" t="str">
        <f>VLOOKUP(A53,cntPerformance!$A$2:$D$66,4,FALSE)</f>
        <v>Low</v>
      </c>
      <c r="I53" s="2">
        <v>57</v>
      </c>
      <c r="J53" s="2">
        <v>53</v>
      </c>
      <c r="K53" s="2">
        <f t="shared" si="1"/>
        <v>4</v>
      </c>
      <c r="L53" s="2">
        <f>VLOOKUP(A53,'Table 2-a-idealVSover'!$B$3:$M$67,11,FALSE)</f>
        <v>-66.813903674150396</v>
      </c>
      <c r="M53" s="1">
        <f>VLOOKUP(A53,'Table 2-a-idealVSover'!$B$3:$M$67,12,FALSE)</f>
        <v>1.1134657041854725E-14</v>
      </c>
    </row>
    <row r="54" spans="1:13" x14ac:dyDescent="0.2">
      <c r="A54" t="s">
        <v>11</v>
      </c>
      <c r="B54" t="str">
        <f>VLOOKUP(A54,xwalk!$A$1:$B$66,2,FALSE)</f>
        <v>Colombia</v>
      </c>
      <c r="C54" s="2">
        <v>344.11305427178871</v>
      </c>
      <c r="D54" s="2">
        <v>327.55981046142756</v>
      </c>
      <c r="E54" s="2">
        <v>484.17131750790668</v>
      </c>
      <c r="F54" s="2">
        <v>405.97035698218451</v>
      </c>
      <c r="G54" s="11">
        <f>VLOOKUP(A54,'Corr-across country'!$B$2:$C$66,2,FALSE)</f>
        <v>376.48860107281826</v>
      </c>
      <c r="H54" t="str">
        <f>VLOOKUP(A54,cntPerformance!$A$2:$D$66,4,FALSE)</f>
        <v>Low</v>
      </c>
      <c r="I54" s="2">
        <v>61</v>
      </c>
      <c r="J54" s="2">
        <v>56</v>
      </c>
      <c r="K54" s="2">
        <f t="shared" si="1"/>
        <v>5</v>
      </c>
      <c r="L54" s="2">
        <f>VLOOKUP(A54,'Table 2-a-idealVSover'!$B$3:$M$67,11,FALSE)</f>
        <v>-78.200960525722067</v>
      </c>
      <c r="M54" s="1">
        <f>VLOOKUP(A54,'Table 2-a-idealVSover'!$B$3:$M$67,12,FALSE)</f>
        <v>7.1777865505466955E-18</v>
      </c>
    </row>
    <row r="55" spans="1:13" x14ac:dyDescent="0.2">
      <c r="A55" t="s">
        <v>14</v>
      </c>
      <c r="B55" t="str">
        <f>VLOOKUP(A55,xwalk!$A$1:$B$66,2,FALSE)</f>
        <v>Germany</v>
      </c>
      <c r="C55" s="2">
        <v>465.41219279765733</v>
      </c>
      <c r="D55" s="2">
        <v>416.9198778390035</v>
      </c>
      <c r="E55" s="2">
        <v>631.46923582976922</v>
      </c>
      <c r="F55" s="2">
        <v>551.80251744142242</v>
      </c>
      <c r="G55" s="11">
        <f>VLOOKUP(A55,'Corr-across country'!$B$2:$C$66,2,FALSE)</f>
        <v>513.52505581992546</v>
      </c>
      <c r="H55" t="str">
        <f>VLOOKUP(A55,cntPerformance!$A$2:$D$66,4,FALSE)</f>
        <v>High</v>
      </c>
      <c r="I55" s="2">
        <v>16</v>
      </c>
      <c r="J55" s="2">
        <v>10</v>
      </c>
      <c r="K55" s="2">
        <f t="shared" si="1"/>
        <v>6</v>
      </c>
      <c r="L55" s="2">
        <f>VLOOKUP(A55,'Table 2-a-idealVSover'!$B$3:$M$67,11,FALSE)</f>
        <v>-79.666718388346681</v>
      </c>
      <c r="M55" s="1">
        <f>VLOOKUP(A55,'Table 2-a-idealVSover'!$B$3:$M$67,12,FALSE)</f>
        <v>4.7645275263496622E-18</v>
      </c>
    </row>
    <row r="56" spans="1:13" x14ac:dyDescent="0.2">
      <c r="A56" t="s">
        <v>36</v>
      </c>
      <c r="B56" t="str">
        <f>VLOOKUP(A56,xwalk!$A$1:$B$66,2,FALSE)</f>
        <v>Luxembourg</v>
      </c>
      <c r="C56" s="2">
        <v>435.99073488616636</v>
      </c>
      <c r="D56" s="2">
        <v>417.01007492887157</v>
      </c>
      <c r="E56" s="2">
        <v>600.81404118374201</v>
      </c>
      <c r="F56" s="2">
        <v>518.33254475335741</v>
      </c>
      <c r="G56" s="11">
        <f>VLOOKUP(A56,'Corr-across country'!$B$2:$C$66,2,FALSE)</f>
        <v>489.84509803719658</v>
      </c>
      <c r="H56" t="str">
        <f>VLOOKUP(A56,cntPerformance!$A$2:$D$66,4,FALSE)</f>
        <v>Low</v>
      </c>
      <c r="I56" s="2">
        <v>29</v>
      </c>
      <c r="J56" s="2">
        <v>23</v>
      </c>
      <c r="K56" s="2">
        <f t="shared" si="1"/>
        <v>6</v>
      </c>
      <c r="L56" s="2">
        <f>VLOOKUP(A56,'Table 2-a-idealVSover'!$B$3:$M$67,11,FALSE)</f>
        <v>-82.481496430384652</v>
      </c>
      <c r="M56" s="1">
        <f>VLOOKUP(A56,'Table 2-a-idealVSover'!$B$3:$M$67,12,FALSE)</f>
        <v>8.2714055517621875E-15</v>
      </c>
    </row>
    <row r="57" spans="1:13" x14ac:dyDescent="0.2">
      <c r="A57" t="s">
        <v>45</v>
      </c>
      <c r="B57" t="str">
        <f>VLOOKUP(A57,xwalk!$A$1:$B$66,2,FALSE)</f>
        <v>Peru</v>
      </c>
      <c r="C57" s="2">
        <v>321.45930393743527</v>
      </c>
      <c r="D57" s="2">
        <v>303.97718969671587</v>
      </c>
      <c r="E57" s="2">
        <v>478.92463711925507</v>
      </c>
      <c r="F57" s="2">
        <v>407.40703739532222</v>
      </c>
      <c r="G57" s="11">
        <f>VLOOKUP(A57,'Corr-across country'!$B$2:$C$66,2,FALSE)</f>
        <v>368.10254712735599</v>
      </c>
      <c r="H57" t="str">
        <f>VLOOKUP(A57,cntPerformance!$A$2:$D$66,4,FALSE)</f>
        <v>Low</v>
      </c>
      <c r="I57" s="2">
        <v>64</v>
      </c>
      <c r="J57" s="2">
        <v>58</v>
      </c>
      <c r="K57" s="2">
        <f t="shared" si="1"/>
        <v>6</v>
      </c>
      <c r="L57" s="2">
        <f>VLOOKUP(A57,'Table 2-a-idealVSover'!$B$3:$M$67,11,FALSE)</f>
        <v>-71.517599723932832</v>
      </c>
      <c r="M57" s="1">
        <f>VLOOKUP(A57,'Table 2-a-idealVSover'!$B$3:$M$67,12,FALSE)</f>
        <v>2.1845545942000531E-7</v>
      </c>
    </row>
    <row r="58" spans="1:13" x14ac:dyDescent="0.2">
      <c r="A58" t="s">
        <v>3</v>
      </c>
      <c r="B58" t="str">
        <f>VLOOKUP(A58,xwalk!$A$1:$B$66,2,FALSE)</f>
        <v>Australia</v>
      </c>
      <c r="C58" s="2">
        <v>440.22977332699423</v>
      </c>
      <c r="D58" s="2">
        <v>416.765182307896</v>
      </c>
      <c r="E58" s="2">
        <v>629.56385388808167</v>
      </c>
      <c r="F58" s="2">
        <v>557.23564057252008</v>
      </c>
      <c r="G58" s="11">
        <f>VLOOKUP(A58,'Corr-across country'!$B$2:$C$66,2,FALSE)</f>
        <v>504.15076631112953</v>
      </c>
      <c r="H58" t="str">
        <f>VLOOKUP(A58,cntPerformance!$A$2:$D$66,4,FALSE)</f>
        <v>High</v>
      </c>
      <c r="I58" s="2">
        <v>19</v>
      </c>
      <c r="J58" s="2">
        <v>11</v>
      </c>
      <c r="K58" s="2">
        <f t="shared" si="1"/>
        <v>8</v>
      </c>
      <c r="L58" s="2">
        <f>VLOOKUP(A58,'Table 2-a-idealVSover'!$B$3:$M$67,11,FALSE)</f>
        <v>-72.32821331556147</v>
      </c>
      <c r="M58" s="1">
        <f>VLOOKUP(A58,'Table 2-a-idealVSover'!$B$3:$M$67,12,FALSE)</f>
        <v>2.8897542164930895E-27</v>
      </c>
    </row>
    <row r="59" spans="1:13" x14ac:dyDescent="0.2">
      <c r="A59" t="s">
        <v>19</v>
      </c>
      <c r="B59" t="str">
        <f>VLOOKUP(A59,xwalk!$A$1:$B$66,2,FALSE)</f>
        <v>France</v>
      </c>
      <c r="C59" s="2">
        <v>441.67022339040727</v>
      </c>
      <c r="D59" s="2">
        <v>394.76643814623117</v>
      </c>
      <c r="E59" s="2">
        <v>608.44409051210619</v>
      </c>
      <c r="F59" s="2">
        <v>514.52551902957748</v>
      </c>
      <c r="G59" s="11">
        <f>VLOOKUP(A59,'Corr-across country'!$B$2:$C$66,2,FALSE)</f>
        <v>494.98467432063057</v>
      </c>
      <c r="H59" t="str">
        <f>VLOOKUP(A59,cntPerformance!$A$2:$D$66,4,FALSE)</f>
        <v>Same</v>
      </c>
      <c r="I59" s="2">
        <v>25</v>
      </c>
      <c r="J59" s="2">
        <v>17</v>
      </c>
      <c r="K59" s="2">
        <f t="shared" si="1"/>
        <v>8</v>
      </c>
      <c r="L59" s="2">
        <f>VLOOKUP(A59,'Table 2-a-idealVSover'!$B$3:$M$67,11,FALSE)</f>
        <v>-93.91857148252862</v>
      </c>
      <c r="M59" s="1">
        <f>VLOOKUP(A59,'Table 2-a-idealVSover'!$B$3:$M$67,12,FALSE)</f>
        <v>5.3427294336490714E-18</v>
      </c>
    </row>
    <row r="60" spans="1:13" x14ac:dyDescent="0.2">
      <c r="A60" t="s">
        <v>55</v>
      </c>
      <c r="B60" t="str">
        <f>VLOOKUP(A60,xwalk!$A$1:$B$66,2,FALSE)</f>
        <v>Slovak Republic</v>
      </c>
      <c r="C60" s="2">
        <v>420.35579379475712</v>
      </c>
      <c r="D60" s="2">
        <v>367.7689728950013</v>
      </c>
      <c r="E60" s="2">
        <v>590.3985432477441</v>
      </c>
      <c r="F60" s="2">
        <v>524.72313467334834</v>
      </c>
      <c r="G60" s="11">
        <f>VLOOKUP(A60,'Corr-across country'!$B$2:$C$66,2,FALSE)</f>
        <v>481.64474400632844</v>
      </c>
      <c r="H60" t="str">
        <f>VLOOKUP(A60,cntPerformance!$A$2:$D$66,4,FALSE)</f>
        <v>Low</v>
      </c>
      <c r="I60" s="2">
        <v>35</v>
      </c>
      <c r="J60" s="2">
        <v>26</v>
      </c>
      <c r="K60" s="2">
        <f t="shared" si="1"/>
        <v>9</v>
      </c>
      <c r="L60" s="2">
        <f>VLOOKUP(A60,'Table 2-a-idealVSover'!$B$3:$M$67,11,FALSE)</f>
        <v>-65.675408574395689</v>
      </c>
      <c r="M60" s="1">
        <f>VLOOKUP(A60,'Table 2-a-idealVSover'!$B$3:$M$67,12,FALSE)</f>
        <v>8.8767024925107505E-8</v>
      </c>
    </row>
    <row r="61" spans="1:13" x14ac:dyDescent="0.2">
      <c r="A61" t="s">
        <v>23</v>
      </c>
      <c r="B61" t="str">
        <f>VLOOKUP(A61,xwalk!$A$1:$B$66,2,FALSE)</f>
        <v>Croatia</v>
      </c>
      <c r="C61" s="2">
        <v>423.671495195391</v>
      </c>
      <c r="D61" s="2">
        <v>394.32283780122629</v>
      </c>
      <c r="E61" s="2">
        <v>576.80987615176639</v>
      </c>
      <c r="F61" s="2">
        <v>495.42060319066144</v>
      </c>
      <c r="G61" s="11">
        <f>VLOOKUP(A61,'Corr-across country'!$B$2:$C$66,2,FALSE)</f>
        <v>471.13146075925152</v>
      </c>
      <c r="H61" t="str">
        <f>VLOOKUP(A61,cntPerformance!$A$2:$D$66,4,FALSE)</f>
        <v>Low</v>
      </c>
      <c r="I61" s="2">
        <v>40</v>
      </c>
      <c r="J61" s="2">
        <v>31</v>
      </c>
      <c r="K61" s="2">
        <f t="shared" si="1"/>
        <v>9</v>
      </c>
      <c r="L61" s="2">
        <f>VLOOKUP(A61,'Table 2-a-idealVSover'!$B$3:$M$67,11,FALSE)</f>
        <v>-81.38927296110495</v>
      </c>
      <c r="M61" s="1">
        <f>VLOOKUP(A61,'Table 2-a-idealVSover'!$B$3:$M$67,12,FALSE)</f>
        <v>6.0014679368926396E-17</v>
      </c>
    </row>
    <row r="62" spans="1:13" x14ac:dyDescent="0.2">
      <c r="A62" t="s">
        <v>47</v>
      </c>
      <c r="B62" t="str">
        <f>VLOOKUP(A62,xwalk!$A$1:$B$66,2,FALSE)</f>
        <v>Portugal</v>
      </c>
      <c r="C62" s="2">
        <v>435.42749014555534</v>
      </c>
      <c r="D62" s="2">
        <v>380.32098549871796</v>
      </c>
      <c r="E62" s="2">
        <v>605.41030142585646</v>
      </c>
      <c r="F62" s="2">
        <v>516.92274671325629</v>
      </c>
      <c r="G62" s="11">
        <f>VLOOKUP(A62,'Corr-across country'!$B$2:$C$66,2,FALSE)</f>
        <v>487.06318134390733</v>
      </c>
      <c r="H62" t="str">
        <f>VLOOKUP(A62,cntPerformance!$A$2:$D$66,4,FALSE)</f>
        <v>Same</v>
      </c>
      <c r="I62" s="2">
        <v>30</v>
      </c>
      <c r="J62" s="2">
        <v>20</v>
      </c>
      <c r="K62" s="2">
        <f t="shared" si="1"/>
        <v>10</v>
      </c>
      <c r="L62" s="2">
        <f>VLOOKUP(A62,'Table 2-a-idealVSover'!$B$3:$M$67,11,FALSE)</f>
        <v>-88.487554712600115</v>
      </c>
      <c r="M62" s="1">
        <f>VLOOKUP(A62,'Table 2-a-idealVSover'!$B$3:$M$67,12,FALSE)</f>
        <v>5.0904418688660935E-24</v>
      </c>
    </row>
    <row r="63" spans="1:13" x14ac:dyDescent="0.2">
      <c r="A63" t="s">
        <v>20</v>
      </c>
      <c r="B63" t="str">
        <f>VLOOKUP(A63,xwalk!$A$1:$B$66,2,FALSE)</f>
        <v>United Kingdom</v>
      </c>
      <c r="C63" s="2">
        <v>431.08892164289182</v>
      </c>
      <c r="D63" s="2">
        <v>422.15032115885674</v>
      </c>
      <c r="E63" s="2">
        <v>615.95973239426678</v>
      </c>
      <c r="F63" s="2">
        <v>539.64476384428519</v>
      </c>
      <c r="G63" s="11">
        <f>VLOOKUP(A63,'Corr-across country'!$B$2:$C$66,2,FALSE)</f>
        <v>493.93423089630409</v>
      </c>
      <c r="H63" t="str">
        <f>VLOOKUP(A63,cntPerformance!$A$2:$D$66,4,FALSE)</f>
        <v>Same</v>
      </c>
      <c r="I63" s="2">
        <v>26</v>
      </c>
      <c r="J63" s="2">
        <v>15</v>
      </c>
      <c r="K63" s="2">
        <f t="shared" si="1"/>
        <v>11</v>
      </c>
      <c r="L63" s="2">
        <f>VLOOKUP(A63,'Table 2-a-idealVSover'!$B$3:$M$67,11,FALSE)</f>
        <v>-76.314968549981586</v>
      </c>
      <c r="M63" s="1">
        <f>VLOOKUP(A63,'Table 2-a-idealVSover'!$B$3:$M$67,12,FALSE)</f>
        <v>4.21043319003736E-11</v>
      </c>
    </row>
    <row r="64" spans="1:13" x14ac:dyDescent="0.2">
      <c r="A64" t="s">
        <v>63</v>
      </c>
      <c r="B64" t="str">
        <f>VLOOKUP(A64,xwalk!$A$1:$B$66,2,FALSE)</f>
        <v>United States of America</v>
      </c>
      <c r="C64" s="2">
        <v>427.75118530164139</v>
      </c>
      <c r="D64" s="2">
        <v>388.40606779633885</v>
      </c>
      <c r="E64" s="2">
        <v>591.62741323288094</v>
      </c>
      <c r="F64" s="2">
        <v>515.80215021873789</v>
      </c>
      <c r="G64" s="11">
        <f>VLOOKUP(A64,'Corr-across country'!$B$2:$C$66,2,FALSE)</f>
        <v>481.36678627921356</v>
      </c>
      <c r="H64" t="str">
        <f>VLOOKUP(A64,cntPerformance!$A$2:$D$66,4,FALSE)</f>
        <v>Low</v>
      </c>
      <c r="I64" s="2">
        <v>36</v>
      </c>
      <c r="J64" s="2">
        <v>25</v>
      </c>
      <c r="K64" s="2">
        <f t="shared" si="1"/>
        <v>11</v>
      </c>
      <c r="L64" s="2">
        <f>VLOOKUP(A64,'Table 2-a-idealVSover'!$B$3:$M$67,11,FALSE)</f>
        <v>-75.825263014143076</v>
      </c>
      <c r="M64" s="1">
        <f>VLOOKUP(A64,'Table 2-a-idealVSover'!$B$3:$M$67,12,FALSE)</f>
        <v>8.0702066238232011E-14</v>
      </c>
    </row>
    <row r="65" spans="1:13" x14ac:dyDescent="0.2">
      <c r="A65" t="s">
        <v>24</v>
      </c>
      <c r="B65" t="str">
        <f>VLOOKUP(A65,xwalk!$A$1:$B$66,2,FALSE)</f>
        <v>Hungary</v>
      </c>
      <c r="C65" s="2">
        <v>433.84781477538212</v>
      </c>
      <c r="D65" s="2">
        <v>378.70683741598953</v>
      </c>
      <c r="E65" s="2">
        <v>590.39098950179982</v>
      </c>
      <c r="F65" s="2">
        <v>510.11022163719599</v>
      </c>
      <c r="G65" s="11">
        <f>VLOOKUP(A65,'Corr-across country'!$B$2:$C$66,2,FALSE)</f>
        <v>477.04445501549026</v>
      </c>
      <c r="H65" t="str">
        <f>VLOOKUP(A65,cntPerformance!$A$2:$D$66,4,FALSE)</f>
        <v>Low</v>
      </c>
      <c r="I65" s="2">
        <v>39</v>
      </c>
      <c r="J65" s="2">
        <v>27</v>
      </c>
      <c r="K65" s="2">
        <f t="shared" si="1"/>
        <v>12</v>
      </c>
      <c r="L65" s="2">
        <f>VLOOKUP(A65,'Table 2-a-idealVSover'!$B$3:$M$67,11,FALSE)</f>
        <v>-80.280767864603803</v>
      </c>
      <c r="M65" s="1">
        <f>VLOOKUP(A65,'Table 2-a-idealVSover'!$B$3:$M$67,12,FALSE)</f>
        <v>3.7651920691178106E-14</v>
      </c>
    </row>
    <row r="66" spans="1:13" x14ac:dyDescent="0.2">
      <c r="A66" t="s">
        <v>48</v>
      </c>
      <c r="B66" t="str">
        <f>VLOOKUP(A66,xwalk!$A$1:$B$66,2,FALSE)</f>
        <v>Qatar</v>
      </c>
      <c r="C66" s="2">
        <v>322.75002043581344</v>
      </c>
      <c r="D66" s="2">
        <v>348.95974267027236</v>
      </c>
      <c r="E66" s="2">
        <v>514.79715797381266</v>
      </c>
      <c r="F66" s="2">
        <v>414.65788852354171</v>
      </c>
      <c r="G66" s="11">
        <f>VLOOKUP(A66,'Corr-across country'!$B$2:$C$66,2,FALSE)</f>
        <v>376.44839863469224</v>
      </c>
      <c r="H66" t="str">
        <f>VLOOKUP(A66,cntPerformance!$A$2:$D$66,4,FALSE)</f>
        <v>Low</v>
      </c>
      <c r="I66" s="2">
        <v>62</v>
      </c>
      <c r="J66" s="2">
        <v>50</v>
      </c>
      <c r="K66" s="2">
        <f t="shared" si="1"/>
        <v>12</v>
      </c>
      <c r="L66" s="2">
        <f>VLOOKUP(A66,'Table 2-a-idealVSover'!$B$3:$M$67,11,FALSE)</f>
        <v>-100.13926945027094</v>
      </c>
      <c r="M66" s="1">
        <f>VLOOKUP(A66,'Table 2-a-idealVSover'!$B$3:$M$67,12,FALSE)</f>
        <v>8.9515986559867497E-31</v>
      </c>
    </row>
    <row r="67" spans="1:13" x14ac:dyDescent="0.2">
      <c r="A67" t="s">
        <v>44</v>
      </c>
      <c r="B67" t="str">
        <f>VLOOKUP(A67,xwalk!$A$1:$B$66,2,FALSE)</f>
        <v>New Zealand</v>
      </c>
      <c r="C67" s="2">
        <v>431.5965533106878</v>
      </c>
      <c r="D67" s="2">
        <v>407.77395804543244</v>
      </c>
      <c r="E67" s="2">
        <v>651.09139670706861</v>
      </c>
      <c r="F67" s="2">
        <v>554.3859259720175</v>
      </c>
      <c r="G67" s="11">
        <f>VLOOKUP(A67,'Corr-across country'!$B$2:$C$66,2,FALSE)</f>
        <v>499.749902827592</v>
      </c>
      <c r="H67" t="str">
        <f>VLOOKUP(A67,cntPerformance!$A$2:$D$66,4,FALSE)</f>
        <v>High</v>
      </c>
      <c r="I67" s="2">
        <v>23</v>
      </c>
      <c r="J67" s="2">
        <v>4</v>
      </c>
      <c r="K67" s="2">
        <f t="shared" si="1"/>
        <v>19</v>
      </c>
      <c r="L67" s="2">
        <f>VLOOKUP(A67,'Table 2-a-idealVSover'!$B$3:$M$67,11,FALSE)</f>
        <v>-96.705470735051051</v>
      </c>
      <c r="M67" s="1">
        <f>VLOOKUP(A67,'Table 2-a-idealVSover'!$B$3:$M$67,12,FALSE)</f>
        <v>2.3618632716289448E-7</v>
      </c>
    </row>
  </sheetData>
  <autoFilter ref="A3:K3">
    <sortState ref="A4:K67">
      <sortCondition ref="K3"/>
    </sortState>
  </autoFilter>
  <conditionalFormatting sqref="H4:H67">
    <cfRule type="containsText" dxfId="14" priority="2" stopIfTrue="1" operator="containsText" text="low">
      <formula>NOT(ISERROR(SEARCH("low",H4)))</formula>
    </cfRule>
    <cfRule type="containsText" dxfId="13" priority="3" stopIfTrue="1" operator="containsText" text="High">
      <formula>NOT(ISERROR(SEARCH("High",H4)))</formula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">
      <colorScale>
        <cfvo type="min"/>
        <cfvo type="max"/>
        <color rgb="FFFCFCFF"/>
        <color rgb="FF63BE7B"/>
      </colorScale>
    </cfRule>
  </conditionalFormatting>
  <conditionalFormatting sqref="M4:M67">
    <cfRule type="cellIs" dxfId="12" priority="1" stopIfTrue="1" operator="lessThan">
      <formula>0.05</formula>
    </cfRule>
  </conditionalFormatting>
  <pageMargins left="0.75" right="0.75" top="1" bottom="1" header="0.5" footer="0.5"/>
  <pageSetup orientation="portrait" r:id="rId1"/>
  <headerFooter alignWithMargins="0"/>
  <drawing r:id="rId2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7"/>
  <sheetViews>
    <sheetView workbookViewId="0"/>
  </sheetViews>
  <sheetFormatPr defaultRowHeight="12.75" x14ac:dyDescent="0.2"/>
  <sheetData>
    <row r="2" spans="2:12" x14ac:dyDescent="0.2">
      <c r="C2" t="s">
        <v>66</v>
      </c>
      <c r="D2" t="s">
        <v>67</v>
      </c>
      <c r="E2" t="s">
        <v>68</v>
      </c>
      <c r="F2" t="s">
        <v>69</v>
      </c>
      <c r="G2" t="s">
        <v>70</v>
      </c>
      <c r="H2" t="s">
        <v>71</v>
      </c>
      <c r="I2" t="s">
        <v>111</v>
      </c>
      <c r="J2" t="s">
        <v>112</v>
      </c>
      <c r="K2" t="s">
        <v>113</v>
      </c>
      <c r="L2" t="s">
        <v>114</v>
      </c>
    </row>
    <row r="3" spans="2:12" x14ac:dyDescent="0.2">
      <c r="B3" t="s">
        <v>0</v>
      </c>
      <c r="C3">
        <v>16.424380398552952</v>
      </c>
      <c r="D3">
        <v>0.92406567218572644</v>
      </c>
      <c r="E3">
        <v>12.41854265423718</v>
      </c>
      <c r="F3">
        <v>0.76360352009566512</v>
      </c>
      <c r="G3">
        <v>15.44330778612148</v>
      </c>
      <c r="H3">
        <v>0.72624201549125555</v>
      </c>
      <c r="I3">
        <v>21.888481615275168</v>
      </c>
      <c r="J3">
        <v>0.86980996055325588</v>
      </c>
      <c r="K3">
        <v>33.825287545813218</v>
      </c>
      <c r="L3">
        <v>1.1293016629342243</v>
      </c>
    </row>
    <row r="4" spans="2:12" x14ac:dyDescent="0.2">
      <c r="B4" t="s">
        <v>1</v>
      </c>
      <c r="C4">
        <v>48.091577801026432</v>
      </c>
      <c r="D4">
        <v>0.77588119754894369</v>
      </c>
      <c r="E4">
        <v>15.070048582061141</v>
      </c>
      <c r="F4">
        <v>0.59839028981143394</v>
      </c>
      <c r="G4">
        <v>14.33545744390104</v>
      </c>
      <c r="H4">
        <v>0.48433942045010148</v>
      </c>
      <c r="I4">
        <v>12.438283803951141</v>
      </c>
      <c r="J4">
        <v>0.59468683118195287</v>
      </c>
      <c r="K4">
        <v>10.06463236906027</v>
      </c>
      <c r="L4">
        <v>0.49344633677586436</v>
      </c>
    </row>
    <row r="5" spans="2:12" x14ac:dyDescent="0.2">
      <c r="B5" t="s">
        <v>2</v>
      </c>
      <c r="C5">
        <v>63.497776402824321</v>
      </c>
      <c r="D5">
        <v>1.0334292781248868</v>
      </c>
      <c r="E5">
        <v>15.526961441147151</v>
      </c>
      <c r="F5">
        <v>0.70234663330101588</v>
      </c>
      <c r="G5">
        <v>9.2063859598734137</v>
      </c>
      <c r="H5">
        <v>0.67281721602734934</v>
      </c>
      <c r="I5">
        <v>6.1411780560177203</v>
      </c>
      <c r="J5">
        <v>0.51414234521103763</v>
      </c>
      <c r="K5">
        <v>5.6276981401374142</v>
      </c>
      <c r="L5">
        <v>0.50249609047085597</v>
      </c>
    </row>
    <row r="6" spans="2:12" x14ac:dyDescent="0.2">
      <c r="B6" t="s">
        <v>3</v>
      </c>
      <c r="C6">
        <v>57.921914906948601</v>
      </c>
      <c r="D6">
        <v>0.61564306027717275</v>
      </c>
      <c r="E6">
        <v>19.255538837198671</v>
      </c>
      <c r="F6">
        <v>0.49056675783932613</v>
      </c>
      <c r="G6">
        <v>13.180589733432431</v>
      </c>
      <c r="H6">
        <v>0.36245938642327219</v>
      </c>
      <c r="I6">
        <v>6.8707346223524368</v>
      </c>
      <c r="J6">
        <v>0.3064249464975029</v>
      </c>
      <c r="K6">
        <v>2.7712219000678728</v>
      </c>
      <c r="L6">
        <v>0.19676827563590729</v>
      </c>
    </row>
    <row r="7" spans="2:12" x14ac:dyDescent="0.2">
      <c r="B7" t="s">
        <v>4</v>
      </c>
      <c r="C7">
        <v>42.188848479757127</v>
      </c>
      <c r="D7">
        <v>1.1179991892443311</v>
      </c>
      <c r="E7">
        <v>21.478217903494109</v>
      </c>
      <c r="F7">
        <v>0.81935502563895013</v>
      </c>
      <c r="G7">
        <v>15.572428908049631</v>
      </c>
      <c r="H7">
        <v>0.65578636262217904</v>
      </c>
      <c r="I7">
        <v>10.25396594121351</v>
      </c>
      <c r="J7">
        <v>0.62057490839973584</v>
      </c>
      <c r="K7">
        <v>10.50653876748564</v>
      </c>
      <c r="L7">
        <v>0.6848045256869516</v>
      </c>
    </row>
    <row r="8" spans="2:12" x14ac:dyDescent="0.2">
      <c r="B8" t="s">
        <v>5</v>
      </c>
      <c r="C8">
        <v>55.890143668997773</v>
      </c>
      <c r="D8">
        <v>0.73193779937908698</v>
      </c>
      <c r="E8">
        <v>15.08225546000061</v>
      </c>
      <c r="F8">
        <v>0.45587298475470983</v>
      </c>
      <c r="G8">
        <v>11.980393340458621</v>
      </c>
      <c r="H8">
        <v>0.47968456234551293</v>
      </c>
      <c r="I8">
        <v>8.6599701768210764</v>
      </c>
      <c r="J8">
        <v>0.40088884349470522</v>
      </c>
      <c r="K8">
        <v>8.3872373537219289</v>
      </c>
      <c r="L8">
        <v>0.37450877746384525</v>
      </c>
    </row>
    <row r="9" spans="2:12" x14ac:dyDescent="0.2">
      <c r="B9" t="s">
        <v>6</v>
      </c>
      <c r="C9">
        <v>41.749572009209082</v>
      </c>
      <c r="D9">
        <v>1.2890702797466727</v>
      </c>
      <c r="E9">
        <v>19.351679476251672</v>
      </c>
      <c r="F9">
        <v>0.78129655541480691</v>
      </c>
      <c r="G9">
        <v>14.480163097888941</v>
      </c>
      <c r="H9">
        <v>0.62890931726153032</v>
      </c>
      <c r="I9">
        <v>11.82520911115301</v>
      </c>
      <c r="J9">
        <v>0.68120852730935433</v>
      </c>
      <c r="K9">
        <v>12.5933763054973</v>
      </c>
      <c r="L9">
        <v>0.66406632868756732</v>
      </c>
    </row>
    <row r="10" spans="2:12" x14ac:dyDescent="0.2">
      <c r="B10" t="s">
        <v>7</v>
      </c>
      <c r="C10">
        <v>51.311235140518022</v>
      </c>
      <c r="D10">
        <v>0.73475555405133608</v>
      </c>
      <c r="E10">
        <v>19.269366419878988</v>
      </c>
      <c r="F10">
        <v>0.44779151879684387</v>
      </c>
      <c r="G10">
        <v>16.2907123038758</v>
      </c>
      <c r="H10">
        <v>0.56414243438627176</v>
      </c>
      <c r="I10">
        <v>8.8132654344396162</v>
      </c>
      <c r="J10">
        <v>0.44740840364808027</v>
      </c>
      <c r="K10">
        <v>4.3154207012875956</v>
      </c>
      <c r="L10">
        <v>0.26333699826038964</v>
      </c>
    </row>
    <row r="11" spans="2:12" x14ac:dyDescent="0.2">
      <c r="B11" t="s">
        <v>8</v>
      </c>
      <c r="C11">
        <v>52.588467329190571</v>
      </c>
      <c r="D11">
        <v>0.55207357619251551</v>
      </c>
      <c r="E11">
        <v>19.285518254977219</v>
      </c>
      <c r="F11">
        <v>0.51268543557768209</v>
      </c>
      <c r="G11">
        <v>14.50401517336374</v>
      </c>
      <c r="H11">
        <v>0.36374815389966614</v>
      </c>
      <c r="I11">
        <v>8.1437975110022141</v>
      </c>
      <c r="J11">
        <v>0.32759836217537219</v>
      </c>
      <c r="K11">
        <v>5.4782017314662497</v>
      </c>
      <c r="L11">
        <v>0.32479223670005097</v>
      </c>
    </row>
    <row r="12" spans="2:12" x14ac:dyDescent="0.2">
      <c r="B12" t="s">
        <v>9</v>
      </c>
      <c r="C12">
        <v>44.929544560483443</v>
      </c>
      <c r="D12">
        <v>0.9780515395060676</v>
      </c>
      <c r="E12">
        <v>20.580050449139559</v>
      </c>
      <c r="F12">
        <v>0.61717527037943098</v>
      </c>
      <c r="G12">
        <v>14.606365818630829</v>
      </c>
      <c r="H12">
        <v>0.76059622608929067</v>
      </c>
      <c r="I12">
        <v>10.34173542498031</v>
      </c>
      <c r="J12">
        <v>0.4264031853309348</v>
      </c>
      <c r="K12">
        <v>9.5423037467658549</v>
      </c>
      <c r="L12">
        <v>0.45596483189842607</v>
      </c>
    </row>
    <row r="13" spans="2:12" x14ac:dyDescent="0.2">
      <c r="B13" t="s">
        <v>10</v>
      </c>
      <c r="C13">
        <v>51.16524496464919</v>
      </c>
      <c r="D13">
        <v>0.8505697091233636</v>
      </c>
      <c r="E13">
        <v>20.4124799630412</v>
      </c>
      <c r="F13">
        <v>0.70544474471169294</v>
      </c>
      <c r="G13">
        <v>16.117881571946828</v>
      </c>
      <c r="H13">
        <v>0.62998468952173914</v>
      </c>
      <c r="I13">
        <v>9.0406108613847351</v>
      </c>
      <c r="J13">
        <v>0.44905356129108692</v>
      </c>
      <c r="K13">
        <v>3.2637826389780469</v>
      </c>
      <c r="L13">
        <v>0.33013392101612643</v>
      </c>
    </row>
    <row r="14" spans="2:12" x14ac:dyDescent="0.2">
      <c r="B14" t="s">
        <v>11</v>
      </c>
      <c r="C14">
        <v>45.615919384779197</v>
      </c>
      <c r="D14">
        <v>1.0999577865156256</v>
      </c>
      <c r="E14">
        <v>20.224447367155442</v>
      </c>
      <c r="F14">
        <v>0.79365260477633115</v>
      </c>
      <c r="G14">
        <v>17.923374614204398</v>
      </c>
      <c r="H14">
        <v>0.83190727104478401</v>
      </c>
      <c r="I14">
        <v>12.089528816213321</v>
      </c>
      <c r="J14">
        <v>0.65374565664110906</v>
      </c>
      <c r="K14">
        <v>4.1467298176476337</v>
      </c>
      <c r="L14">
        <v>0.34410061323581242</v>
      </c>
    </row>
    <row r="15" spans="2:12" x14ac:dyDescent="0.2">
      <c r="B15" t="s">
        <v>12</v>
      </c>
      <c r="C15">
        <v>58.135683874760211</v>
      </c>
      <c r="D15">
        <v>1.1672139572802089</v>
      </c>
      <c r="E15">
        <v>16.96570786385556</v>
      </c>
      <c r="F15">
        <v>0.77207591332319359</v>
      </c>
      <c r="G15">
        <v>11.625130869568849</v>
      </c>
      <c r="H15">
        <v>0.66790320677377835</v>
      </c>
      <c r="I15">
        <v>6.5383476142628059</v>
      </c>
      <c r="J15">
        <v>0.49803102812296191</v>
      </c>
      <c r="K15">
        <v>6.7351297775525616</v>
      </c>
      <c r="L15">
        <v>0.52751096320444202</v>
      </c>
    </row>
    <row r="16" spans="2:12" x14ac:dyDescent="0.2">
      <c r="B16" t="s">
        <v>13</v>
      </c>
      <c r="C16">
        <v>67.365968952677207</v>
      </c>
      <c r="D16">
        <v>1.0955033176666651</v>
      </c>
      <c r="E16">
        <v>18.252503545825579</v>
      </c>
      <c r="F16">
        <v>0.83805184213812611</v>
      </c>
      <c r="G16">
        <v>8.9079695784180775</v>
      </c>
      <c r="H16">
        <v>0.58982953053240128</v>
      </c>
      <c r="I16">
        <v>2.9485783307689859</v>
      </c>
      <c r="J16">
        <v>0.36087102499803636</v>
      </c>
      <c r="K16">
        <v>2.5249795923101508</v>
      </c>
      <c r="L16">
        <v>0.2875295191961828</v>
      </c>
    </row>
    <row r="17" spans="2:12" x14ac:dyDescent="0.2">
      <c r="B17" t="s">
        <v>14</v>
      </c>
      <c r="C17">
        <v>41.984716798442143</v>
      </c>
      <c r="D17">
        <v>0.94588460662287466</v>
      </c>
      <c r="E17">
        <v>22.396671173260021</v>
      </c>
      <c r="F17">
        <v>0.85587338900550647</v>
      </c>
      <c r="G17">
        <v>15.47049398557923</v>
      </c>
      <c r="H17">
        <v>0.69398969311922454</v>
      </c>
      <c r="I17">
        <v>9.4547161697615838</v>
      </c>
      <c r="J17">
        <v>0.63642483519578819</v>
      </c>
      <c r="K17">
        <v>10.693401872957031</v>
      </c>
      <c r="L17">
        <v>0.58918045143734887</v>
      </c>
    </row>
    <row r="18" spans="2:12" x14ac:dyDescent="0.2">
      <c r="B18" t="s">
        <v>15</v>
      </c>
      <c r="C18">
        <v>52.29800470725602</v>
      </c>
      <c r="D18">
        <v>0.96585921061982505</v>
      </c>
      <c r="E18">
        <v>20.655161894368081</v>
      </c>
      <c r="F18">
        <v>0.77418568670016252</v>
      </c>
      <c r="G18">
        <v>13.948206905272709</v>
      </c>
      <c r="H18">
        <v>0.69550178985844568</v>
      </c>
      <c r="I18">
        <v>7.729316994330226</v>
      </c>
      <c r="J18">
        <v>0.4430615663608034</v>
      </c>
      <c r="K18">
        <v>5.3693094987729486</v>
      </c>
      <c r="L18">
        <v>0.46035340461085522</v>
      </c>
    </row>
    <row r="19" spans="2:12" x14ac:dyDescent="0.2">
      <c r="B19" t="s">
        <v>16</v>
      </c>
      <c r="C19">
        <v>68.159302624115199</v>
      </c>
      <c r="D19">
        <v>0.73136011052654015</v>
      </c>
      <c r="E19">
        <v>13.075807913971421</v>
      </c>
      <c r="F19">
        <v>0.45326540132360238</v>
      </c>
      <c r="G19">
        <v>8.7632814457633916</v>
      </c>
      <c r="H19">
        <v>0.34438782971391529</v>
      </c>
      <c r="I19">
        <v>5.1959481293890564</v>
      </c>
      <c r="J19">
        <v>0.31311021058925104</v>
      </c>
      <c r="K19">
        <v>4.8056598867609512</v>
      </c>
      <c r="L19">
        <v>0.31901938289170573</v>
      </c>
    </row>
    <row r="20" spans="2:12" x14ac:dyDescent="0.2">
      <c r="B20" t="s">
        <v>17</v>
      </c>
      <c r="C20">
        <v>67.682575235978007</v>
      </c>
      <c r="D20">
        <v>0.81704214371102446</v>
      </c>
      <c r="E20">
        <v>14.379710144050961</v>
      </c>
      <c r="F20">
        <v>0.6848536618926977</v>
      </c>
      <c r="G20">
        <v>10.126414506837691</v>
      </c>
      <c r="H20">
        <v>0.62683042357427177</v>
      </c>
      <c r="I20">
        <v>4.9536793169971487</v>
      </c>
      <c r="J20">
        <v>0.43918393520714022</v>
      </c>
      <c r="K20">
        <v>2.857620796136179</v>
      </c>
      <c r="L20">
        <v>0.30609459875525202</v>
      </c>
    </row>
    <row r="21" spans="2:12" x14ac:dyDescent="0.2">
      <c r="B21" t="s">
        <v>18</v>
      </c>
      <c r="C21">
        <v>71.683908961383977</v>
      </c>
      <c r="D21">
        <v>0.62044777170092491</v>
      </c>
      <c r="E21">
        <v>15.269418566316141</v>
      </c>
      <c r="F21">
        <v>0.619058976923064</v>
      </c>
      <c r="G21">
        <v>8.8197018328929211</v>
      </c>
      <c r="H21">
        <v>0.44212455617550417</v>
      </c>
      <c r="I21">
        <v>2.934668042089676</v>
      </c>
      <c r="J21">
        <v>0.28683451062942639</v>
      </c>
      <c r="K21">
        <v>1.2923025973172879</v>
      </c>
      <c r="L21">
        <v>0.18035160100918229</v>
      </c>
    </row>
    <row r="22" spans="2:12" x14ac:dyDescent="0.2">
      <c r="B22" t="s">
        <v>19</v>
      </c>
      <c r="C22">
        <v>66.614267522233661</v>
      </c>
      <c r="D22">
        <v>0.81866652859384947</v>
      </c>
      <c r="E22">
        <v>13.377607770327341</v>
      </c>
      <c r="F22">
        <v>0.62230670425765666</v>
      </c>
      <c r="G22">
        <v>9.5660767014322889</v>
      </c>
      <c r="H22">
        <v>0.56823499363436991</v>
      </c>
      <c r="I22">
        <v>5.8411719768705579</v>
      </c>
      <c r="J22">
        <v>0.44635752897952607</v>
      </c>
      <c r="K22">
        <v>4.6008760291361321</v>
      </c>
      <c r="L22">
        <v>0.41719535835148125</v>
      </c>
    </row>
    <row r="23" spans="2:12" x14ac:dyDescent="0.2">
      <c r="B23" t="s">
        <v>20</v>
      </c>
      <c r="C23">
        <v>54.947132244701763</v>
      </c>
      <c r="D23">
        <v>0.83156037431431795</v>
      </c>
      <c r="E23">
        <v>19.801381837354679</v>
      </c>
      <c r="F23">
        <v>0.66755924419265777</v>
      </c>
      <c r="G23">
        <v>14.40692073675714</v>
      </c>
      <c r="H23">
        <v>0.63674515997959591</v>
      </c>
      <c r="I23">
        <v>7.2682645660247127</v>
      </c>
      <c r="J23">
        <v>0.41766209694320533</v>
      </c>
      <c r="K23">
        <v>3.5763006151617018</v>
      </c>
      <c r="L23">
        <v>0.32453178086783607</v>
      </c>
    </row>
    <row r="24" spans="2:12" x14ac:dyDescent="0.2">
      <c r="B24" t="s">
        <v>21</v>
      </c>
      <c r="C24">
        <v>61.497942587159287</v>
      </c>
      <c r="D24">
        <v>1.0143545782310228</v>
      </c>
      <c r="E24">
        <v>15.838322775527621</v>
      </c>
      <c r="F24">
        <v>0.60631160491732383</v>
      </c>
      <c r="G24">
        <v>9.8544212683415697</v>
      </c>
      <c r="H24">
        <v>0.59001901748468499</v>
      </c>
      <c r="I24">
        <v>6.5780691829654971</v>
      </c>
      <c r="J24">
        <v>0.56155793362998374</v>
      </c>
      <c r="K24">
        <v>6.2312441860060312</v>
      </c>
      <c r="L24">
        <v>0.44032235178958667</v>
      </c>
    </row>
    <row r="25" spans="2:12" x14ac:dyDescent="0.2">
      <c r="B25" t="s">
        <v>22</v>
      </c>
      <c r="C25">
        <v>62.646061076740096</v>
      </c>
      <c r="D25">
        <v>1.1247853172438012</v>
      </c>
      <c r="E25">
        <v>12.65270818011291</v>
      </c>
      <c r="F25">
        <v>0.7178313275870819</v>
      </c>
      <c r="G25">
        <v>12.22504537377427</v>
      </c>
      <c r="H25">
        <v>0.62140845666359656</v>
      </c>
      <c r="I25">
        <v>7.1810647283288969</v>
      </c>
      <c r="J25">
        <v>0.55791386520377961</v>
      </c>
      <c r="K25">
        <v>5.295120641043825</v>
      </c>
      <c r="L25">
        <v>0.56937396874106871</v>
      </c>
    </row>
    <row r="26" spans="2:12" x14ac:dyDescent="0.2">
      <c r="B26" t="s">
        <v>23</v>
      </c>
      <c r="C26">
        <v>51.115528975409518</v>
      </c>
      <c r="D26">
        <v>0.95651330568770876</v>
      </c>
      <c r="E26">
        <v>21.540531736481402</v>
      </c>
      <c r="F26">
        <v>0.81089412942358807</v>
      </c>
      <c r="G26">
        <v>14.92025555738274</v>
      </c>
      <c r="H26">
        <v>0.5419005464030392</v>
      </c>
      <c r="I26">
        <v>6.8060826618449726</v>
      </c>
      <c r="J26">
        <v>0.54316586202594652</v>
      </c>
      <c r="K26">
        <v>5.6176010688813554</v>
      </c>
      <c r="L26">
        <v>0.5153969491274798</v>
      </c>
    </row>
    <row r="27" spans="2:12" x14ac:dyDescent="0.2">
      <c r="B27" t="s">
        <v>24</v>
      </c>
      <c r="C27">
        <v>54.547000775248257</v>
      </c>
      <c r="D27">
        <v>0.96421726970637545</v>
      </c>
      <c r="E27">
        <v>18.623174242380632</v>
      </c>
      <c r="F27">
        <v>0.68511880540375325</v>
      </c>
      <c r="G27">
        <v>12.888074956192581</v>
      </c>
      <c r="H27">
        <v>0.64800079321372672</v>
      </c>
      <c r="I27">
        <v>8.9663692533281321</v>
      </c>
      <c r="J27">
        <v>0.57138795501657924</v>
      </c>
      <c r="K27">
        <v>4.9753807728504009</v>
      </c>
      <c r="L27">
        <v>0.46239287448981942</v>
      </c>
    </row>
    <row r="28" spans="2:12" x14ac:dyDescent="0.2">
      <c r="B28" t="s">
        <v>25</v>
      </c>
      <c r="C28">
        <v>38.356220599939029</v>
      </c>
      <c r="D28">
        <v>1.1431719560931779</v>
      </c>
      <c r="E28">
        <v>23.2151147640703</v>
      </c>
      <c r="F28">
        <v>0.72261919707743028</v>
      </c>
      <c r="G28">
        <v>18.324848473729279</v>
      </c>
      <c r="H28">
        <v>0.76936994361535049</v>
      </c>
      <c r="I28">
        <v>15.549238409681561</v>
      </c>
      <c r="J28">
        <v>0.73003509879814843</v>
      </c>
      <c r="K28">
        <v>4.5545777525798314</v>
      </c>
      <c r="L28">
        <v>0.39469669116869921</v>
      </c>
    </row>
    <row r="29" spans="2:12" x14ac:dyDescent="0.2">
      <c r="B29" t="s">
        <v>26</v>
      </c>
      <c r="C29">
        <v>69.673490942921205</v>
      </c>
      <c r="D29">
        <v>0.99342411529555774</v>
      </c>
      <c r="E29">
        <v>15.69942120395603</v>
      </c>
      <c r="F29">
        <v>0.69037526785415093</v>
      </c>
      <c r="G29">
        <v>7.7260208885525552</v>
      </c>
      <c r="H29">
        <v>0.55785538214635821</v>
      </c>
      <c r="I29">
        <v>4.3223606409504276</v>
      </c>
      <c r="J29">
        <v>0.45332579950652219</v>
      </c>
      <c r="K29">
        <v>2.5787063236197891</v>
      </c>
      <c r="L29">
        <v>0.3185737482768955</v>
      </c>
    </row>
    <row r="30" spans="2:12" x14ac:dyDescent="0.2">
      <c r="B30" t="s">
        <v>27</v>
      </c>
      <c r="C30">
        <v>52.65452046811491</v>
      </c>
      <c r="D30">
        <v>1.1436662621075422</v>
      </c>
      <c r="E30">
        <v>15.914744702911269</v>
      </c>
      <c r="F30">
        <v>0.73802789060058327</v>
      </c>
      <c r="G30">
        <v>14.577395123179819</v>
      </c>
      <c r="H30">
        <v>0.7721767084330492</v>
      </c>
      <c r="I30">
        <v>8.8196919777826448</v>
      </c>
      <c r="J30">
        <v>0.5220732917368498</v>
      </c>
      <c r="K30">
        <v>8.0336477280113474</v>
      </c>
      <c r="L30">
        <v>0.5720348677414091</v>
      </c>
    </row>
    <row r="31" spans="2:12" x14ac:dyDescent="0.2">
      <c r="B31" t="s">
        <v>28</v>
      </c>
      <c r="C31">
        <v>64.728080658394518</v>
      </c>
      <c r="D31">
        <v>1.0319432019512933</v>
      </c>
      <c r="E31">
        <v>13.15995478385209</v>
      </c>
      <c r="F31">
        <v>0.6302533477801554</v>
      </c>
      <c r="G31">
        <v>9.7236734877903999</v>
      </c>
      <c r="H31">
        <v>0.59531868285222789</v>
      </c>
      <c r="I31">
        <v>5.6277578693524752</v>
      </c>
      <c r="J31">
        <v>0.4195091746890024</v>
      </c>
      <c r="K31">
        <v>6.7605332006105288</v>
      </c>
      <c r="L31">
        <v>0.44469781969657024</v>
      </c>
    </row>
    <row r="32" spans="2:12" x14ac:dyDescent="0.2">
      <c r="B32" t="s">
        <v>29</v>
      </c>
      <c r="C32">
        <v>58.464045847355877</v>
      </c>
      <c r="D32">
        <v>0.48224836136103033</v>
      </c>
      <c r="E32">
        <v>16.856812821499389</v>
      </c>
      <c r="F32">
        <v>0.29019283145585051</v>
      </c>
      <c r="G32">
        <v>12.77068057328604</v>
      </c>
      <c r="H32">
        <v>0.34928963583100436</v>
      </c>
      <c r="I32">
        <v>6.8714959097983499</v>
      </c>
      <c r="J32">
        <v>0.21632985084220308</v>
      </c>
      <c r="K32">
        <v>5.0369648480603217</v>
      </c>
      <c r="L32">
        <v>0.25383315408154716</v>
      </c>
    </row>
    <row r="33" spans="2:12" x14ac:dyDescent="0.2">
      <c r="B33" t="s">
        <v>30</v>
      </c>
      <c r="C33">
        <v>34.893931230726189</v>
      </c>
      <c r="D33">
        <v>0.97489822868666576</v>
      </c>
      <c r="E33">
        <v>12.7422060702383</v>
      </c>
      <c r="F33">
        <v>0.5830125892771918</v>
      </c>
      <c r="G33">
        <v>16.228640358101661</v>
      </c>
      <c r="H33">
        <v>0.64973263139786719</v>
      </c>
      <c r="I33">
        <v>15.78819114829561</v>
      </c>
      <c r="J33">
        <v>0.61118832388163713</v>
      </c>
      <c r="K33">
        <v>20.347031192638251</v>
      </c>
      <c r="L33">
        <v>0.6970061838545597</v>
      </c>
    </row>
    <row r="34" spans="2:12" x14ac:dyDescent="0.2">
      <c r="B34" t="s">
        <v>31</v>
      </c>
      <c r="C34">
        <v>81.491214907182723</v>
      </c>
      <c r="D34">
        <v>0.72806859711650695</v>
      </c>
      <c r="E34">
        <v>9.8791361646119533</v>
      </c>
      <c r="F34">
        <v>0.45599933695140987</v>
      </c>
      <c r="G34">
        <v>5.1449290766688689</v>
      </c>
      <c r="H34">
        <v>0.43093987628534763</v>
      </c>
      <c r="I34">
        <v>2.015017447179023</v>
      </c>
      <c r="J34">
        <v>0.22238225977564802</v>
      </c>
      <c r="K34">
        <v>1.4697024043574209</v>
      </c>
      <c r="L34">
        <v>0.1923463548908694</v>
      </c>
    </row>
    <row r="35" spans="2:12" x14ac:dyDescent="0.2">
      <c r="B35" t="s">
        <v>32</v>
      </c>
      <c r="C35">
        <v>25.372880528557861</v>
      </c>
      <c r="D35">
        <v>1.0074001792081178</v>
      </c>
      <c r="E35">
        <v>19.071484883153602</v>
      </c>
      <c r="F35">
        <v>0.78370421821449321</v>
      </c>
      <c r="G35">
        <v>19.16088410762794</v>
      </c>
      <c r="H35">
        <v>0.78152218057125</v>
      </c>
      <c r="I35">
        <v>21.129927859973389</v>
      </c>
      <c r="J35">
        <v>0.85045831570799257</v>
      </c>
      <c r="K35">
        <v>15.264822620687211</v>
      </c>
      <c r="L35">
        <v>0.79081947679593112</v>
      </c>
    </row>
    <row r="36" spans="2:12" x14ac:dyDescent="0.2">
      <c r="B36" t="s">
        <v>33</v>
      </c>
      <c r="C36">
        <v>83.242829615207626</v>
      </c>
      <c r="D36">
        <v>0.830471902261533</v>
      </c>
      <c r="E36">
        <v>11.28743739080817</v>
      </c>
      <c r="F36">
        <v>0.62046908362299136</v>
      </c>
      <c r="G36">
        <v>3.172099886119081</v>
      </c>
      <c r="H36">
        <v>0.32962345223267042</v>
      </c>
      <c r="I36">
        <v>1.6763176650802709</v>
      </c>
      <c r="J36">
        <v>0.23198954228777544</v>
      </c>
      <c r="K36">
        <v>0</v>
      </c>
    </row>
    <row r="37" spans="2:12" x14ac:dyDescent="0.2">
      <c r="B37" t="s">
        <v>34</v>
      </c>
      <c r="C37">
        <v>36.37532601730404</v>
      </c>
      <c r="D37">
        <v>3.4651295081513065</v>
      </c>
      <c r="E37">
        <v>22.35281042877039</v>
      </c>
      <c r="F37">
        <v>2.9329590995922294</v>
      </c>
      <c r="G37">
        <v>0</v>
      </c>
      <c r="I37">
        <v>0</v>
      </c>
      <c r="K37">
        <v>0</v>
      </c>
    </row>
    <row r="38" spans="2:12" x14ac:dyDescent="0.2">
      <c r="B38" t="s">
        <v>35</v>
      </c>
      <c r="C38">
        <v>57.807237754027462</v>
      </c>
      <c r="D38">
        <v>1.1416496045742821</v>
      </c>
      <c r="E38">
        <v>19.184524463085939</v>
      </c>
      <c r="F38">
        <v>0.66200418338531308</v>
      </c>
      <c r="G38">
        <v>11.11423699593951</v>
      </c>
      <c r="H38">
        <v>0.50751730985866395</v>
      </c>
      <c r="I38">
        <v>6.212936937626063</v>
      </c>
      <c r="J38">
        <v>0.48646500594379771</v>
      </c>
      <c r="K38">
        <v>5.6810638493210304</v>
      </c>
      <c r="L38">
        <v>0.47927924733131894</v>
      </c>
    </row>
    <row r="39" spans="2:12" x14ac:dyDescent="0.2">
      <c r="B39" t="s">
        <v>36</v>
      </c>
      <c r="C39">
        <v>44.393554272526998</v>
      </c>
      <c r="D39">
        <v>0.88202344691609491</v>
      </c>
      <c r="E39">
        <v>15.900091151013839</v>
      </c>
      <c r="F39">
        <v>0.64574229296431218</v>
      </c>
      <c r="G39">
        <v>14.23871853215717</v>
      </c>
      <c r="H39">
        <v>0.56257496567758747</v>
      </c>
      <c r="I39">
        <v>11.35633535841434</v>
      </c>
      <c r="J39">
        <v>0.4792699147956756</v>
      </c>
      <c r="K39">
        <v>14.111300685887651</v>
      </c>
      <c r="L39">
        <v>0.51617186896211298</v>
      </c>
    </row>
    <row r="40" spans="2:12" x14ac:dyDescent="0.2">
      <c r="B40" t="s">
        <v>37</v>
      </c>
      <c r="C40">
        <v>56.902682571740087</v>
      </c>
      <c r="D40">
        <v>1.475261069229018</v>
      </c>
      <c r="E40">
        <v>16.987861395733841</v>
      </c>
      <c r="F40">
        <v>0.84787534374086482</v>
      </c>
      <c r="G40">
        <v>11.775000292800019</v>
      </c>
      <c r="H40">
        <v>0.77303317521497739</v>
      </c>
      <c r="I40">
        <v>7.7404663086208716</v>
      </c>
      <c r="J40">
        <v>0.6404363607251119</v>
      </c>
      <c r="K40">
        <v>6.5939894311051708</v>
      </c>
      <c r="L40">
        <v>0.5670077643908501</v>
      </c>
    </row>
    <row r="41" spans="2:12" x14ac:dyDescent="0.2">
      <c r="B41" t="s">
        <v>38</v>
      </c>
      <c r="C41">
        <v>59.587076671113913</v>
      </c>
      <c r="D41">
        <v>0.99801997448313162</v>
      </c>
      <c r="E41">
        <v>14.47621087916443</v>
      </c>
      <c r="F41">
        <v>0.53240026181517297</v>
      </c>
      <c r="G41">
        <v>12.911739791944351</v>
      </c>
      <c r="H41">
        <v>0.61746465300509423</v>
      </c>
      <c r="I41">
        <v>7.0453511201111523</v>
      </c>
      <c r="J41">
        <v>0.48941416969472684</v>
      </c>
      <c r="K41">
        <v>5.9796215376661532</v>
      </c>
      <c r="L41">
        <v>0.41640176275600199</v>
      </c>
    </row>
    <row r="42" spans="2:12" x14ac:dyDescent="0.2">
      <c r="B42" t="s">
        <v>39</v>
      </c>
      <c r="C42">
        <v>35.427909831597532</v>
      </c>
      <c r="D42">
        <v>0.42322430134550854</v>
      </c>
      <c r="E42">
        <v>22.596668555949709</v>
      </c>
      <c r="F42">
        <v>0.41149152976516923</v>
      </c>
      <c r="G42">
        <v>20.629598068989829</v>
      </c>
      <c r="H42">
        <v>0.41190828849576855</v>
      </c>
      <c r="I42">
        <v>14.816787370964111</v>
      </c>
      <c r="J42">
        <v>0.33605590419732012</v>
      </c>
      <c r="K42">
        <v>6.5290361724988273</v>
      </c>
      <c r="L42">
        <v>0.26889803298782322</v>
      </c>
    </row>
    <row r="43" spans="2:12" x14ac:dyDescent="0.2">
      <c r="B43" t="s">
        <v>40</v>
      </c>
      <c r="C43">
        <v>36.931233688891417</v>
      </c>
      <c r="D43">
        <v>0.93479590109024835</v>
      </c>
      <c r="E43">
        <v>21.22556969941154</v>
      </c>
      <c r="F43">
        <v>0.7240101640217359</v>
      </c>
      <c r="G43">
        <v>17.934549708402908</v>
      </c>
      <c r="H43">
        <v>0.79821036271834012</v>
      </c>
      <c r="I43">
        <v>14.384646855589059</v>
      </c>
      <c r="J43">
        <v>0.7173033017053797</v>
      </c>
      <c r="K43">
        <v>9.5240000477050657</v>
      </c>
      <c r="L43">
        <v>0.57268809048568048</v>
      </c>
    </row>
    <row r="44" spans="2:12" x14ac:dyDescent="0.2">
      <c r="B44" t="s">
        <v>41</v>
      </c>
      <c r="C44">
        <v>33.722410256890953</v>
      </c>
      <c r="D44">
        <v>0.89673032234725381</v>
      </c>
      <c r="E44">
        <v>22.428060244701669</v>
      </c>
      <c r="F44">
        <v>0.73736551976816556</v>
      </c>
      <c r="G44">
        <v>19.976345659186268</v>
      </c>
      <c r="H44">
        <v>0.62109717023110489</v>
      </c>
      <c r="I44">
        <v>15.890171362343761</v>
      </c>
      <c r="J44">
        <v>0.67880474249715794</v>
      </c>
      <c r="K44">
        <v>7.9830124768773434</v>
      </c>
      <c r="L44">
        <v>0.46111054950127023</v>
      </c>
    </row>
    <row r="45" spans="2:12" x14ac:dyDescent="0.2">
      <c r="B45" t="s">
        <v>42</v>
      </c>
      <c r="C45">
        <v>51.689367407304651</v>
      </c>
      <c r="D45">
        <v>1.1345693097016791</v>
      </c>
      <c r="E45">
        <v>18.199896203006659</v>
      </c>
      <c r="F45">
        <v>0.81239347416467189</v>
      </c>
      <c r="G45">
        <v>15.07280282569725</v>
      </c>
      <c r="H45">
        <v>0.57479505638153194</v>
      </c>
      <c r="I45">
        <v>9.0382676209572921</v>
      </c>
      <c r="J45">
        <v>0.54966287064090502</v>
      </c>
      <c r="K45">
        <v>5.9996659430341284</v>
      </c>
      <c r="L45">
        <v>0.57985952073763747</v>
      </c>
    </row>
    <row r="46" spans="2:12" x14ac:dyDescent="0.2">
      <c r="B46" t="s">
        <v>43</v>
      </c>
      <c r="C46">
        <v>0</v>
      </c>
      <c r="E46">
        <v>0</v>
      </c>
      <c r="G46">
        <v>0</v>
      </c>
      <c r="I46">
        <v>0</v>
      </c>
      <c r="K46">
        <v>0</v>
      </c>
    </row>
    <row r="47" spans="2:12" x14ac:dyDescent="0.2">
      <c r="B47" t="s">
        <v>44</v>
      </c>
      <c r="C47">
        <v>56.484669884946442</v>
      </c>
      <c r="D47">
        <v>1.0461439682031857</v>
      </c>
      <c r="E47">
        <v>18.508994577870549</v>
      </c>
      <c r="F47">
        <v>0.69739631139002922</v>
      </c>
      <c r="G47">
        <v>14.78387879754162</v>
      </c>
      <c r="H47">
        <v>0.76746520312487898</v>
      </c>
      <c r="I47">
        <v>7.0632703760199016</v>
      </c>
      <c r="J47">
        <v>0.45925997243438987</v>
      </c>
      <c r="K47">
        <v>3.159186363621473</v>
      </c>
      <c r="L47">
        <v>0.33642158182791299</v>
      </c>
    </row>
    <row r="48" spans="2:12" x14ac:dyDescent="0.2">
      <c r="B48" t="s">
        <v>45</v>
      </c>
      <c r="C48">
        <v>32.366392711414633</v>
      </c>
      <c r="D48">
        <v>1.0123662259921322</v>
      </c>
      <c r="E48">
        <v>22.65469810267394</v>
      </c>
      <c r="F48">
        <v>0.73353572110608101</v>
      </c>
      <c r="G48">
        <v>22.110773819978959</v>
      </c>
      <c r="H48">
        <v>0.71665638119103536</v>
      </c>
      <c r="I48">
        <v>15.31031665724017</v>
      </c>
      <c r="J48">
        <v>0.64471329810535616</v>
      </c>
      <c r="K48">
        <v>7.557818708692297</v>
      </c>
      <c r="L48">
        <v>0.44784759308694821</v>
      </c>
    </row>
    <row r="49" spans="2:12" x14ac:dyDescent="0.2">
      <c r="B49" t="s">
        <v>46</v>
      </c>
      <c r="C49">
        <v>30.085365216527691</v>
      </c>
      <c r="D49">
        <v>0.861823400576054</v>
      </c>
      <c r="E49">
        <v>20.581145293208351</v>
      </c>
      <c r="F49">
        <v>0.89085214503915455</v>
      </c>
      <c r="G49">
        <v>19.768165319849739</v>
      </c>
      <c r="H49">
        <v>0.76419778014204687</v>
      </c>
      <c r="I49">
        <v>15.454281161816359</v>
      </c>
      <c r="J49">
        <v>0.62897151837699872</v>
      </c>
      <c r="K49">
        <v>14.11104300859787</v>
      </c>
      <c r="L49">
        <v>0.6656585227331222</v>
      </c>
    </row>
    <row r="50" spans="2:12" x14ac:dyDescent="0.2">
      <c r="B50" t="s">
        <v>47</v>
      </c>
      <c r="C50">
        <v>53.597007938462262</v>
      </c>
      <c r="D50">
        <v>1.138365107813472</v>
      </c>
      <c r="E50">
        <v>16.992512935826181</v>
      </c>
      <c r="F50">
        <v>0.72931302160223754</v>
      </c>
      <c r="G50">
        <v>15.444038488437339</v>
      </c>
      <c r="H50">
        <v>0.71224782539724385</v>
      </c>
      <c r="I50">
        <v>10.0038894202943</v>
      </c>
      <c r="J50">
        <v>0.7177219529997465</v>
      </c>
      <c r="K50">
        <v>3.9625512169799211</v>
      </c>
      <c r="L50">
        <v>0.38373314629141558</v>
      </c>
    </row>
    <row r="51" spans="2:12" x14ac:dyDescent="0.2">
      <c r="B51" t="s">
        <v>48</v>
      </c>
      <c r="C51">
        <v>27.44805065422041</v>
      </c>
      <c r="D51">
        <v>0.5722451216111728</v>
      </c>
      <c r="E51">
        <v>16.840189879128499</v>
      </c>
      <c r="F51">
        <v>0.4809245513964997</v>
      </c>
      <c r="G51">
        <v>17.216850411842579</v>
      </c>
      <c r="H51">
        <v>0.44933093706151866</v>
      </c>
      <c r="I51">
        <v>14.40135239101391</v>
      </c>
      <c r="J51">
        <v>0.42122154603981893</v>
      </c>
      <c r="K51">
        <v>24.093556663794601</v>
      </c>
      <c r="L51">
        <v>0.61347349932498618</v>
      </c>
    </row>
    <row r="52" spans="2:12" x14ac:dyDescent="0.2">
      <c r="B52" t="s">
        <v>49</v>
      </c>
      <c r="C52">
        <v>60.28484855048147</v>
      </c>
      <c r="D52">
        <v>1.0063511177675057</v>
      </c>
      <c r="E52">
        <v>12.81988939309687</v>
      </c>
      <c r="F52">
        <v>0.5490230635723039</v>
      </c>
      <c r="G52">
        <v>9.2639838558448382</v>
      </c>
      <c r="H52">
        <v>0.48036249535337983</v>
      </c>
      <c r="I52">
        <v>6.4767055603624639</v>
      </c>
      <c r="J52">
        <v>0.48756743053632262</v>
      </c>
      <c r="K52">
        <v>11.15457264021434</v>
      </c>
      <c r="L52">
        <v>0.58628954910067654</v>
      </c>
    </row>
    <row r="53" spans="2:12" x14ac:dyDescent="0.2">
      <c r="B53" t="s">
        <v>50</v>
      </c>
      <c r="C53">
        <v>36.191430257853547</v>
      </c>
      <c r="D53">
        <v>1.1600837524487928</v>
      </c>
      <c r="E53">
        <v>18.977275421124421</v>
      </c>
      <c r="F53">
        <v>1.3583878045581983</v>
      </c>
      <c r="G53">
        <v>16.40441339399467</v>
      </c>
      <c r="H53">
        <v>1.0321796237697871</v>
      </c>
      <c r="I53">
        <v>13.65549232168037</v>
      </c>
      <c r="J53">
        <v>1.0269317642163265</v>
      </c>
      <c r="K53">
        <v>14.77138860534698</v>
      </c>
      <c r="L53">
        <v>1.1280331128295162</v>
      </c>
    </row>
    <row r="54" spans="2:12" x14ac:dyDescent="0.2">
      <c r="B54" t="s">
        <v>51</v>
      </c>
      <c r="C54">
        <v>40.503952166239351</v>
      </c>
      <c r="D54">
        <v>1.223945792319528</v>
      </c>
      <c r="E54">
        <v>17.31821148506166</v>
      </c>
      <c r="F54">
        <v>0.78705135358002409</v>
      </c>
      <c r="G54">
        <v>15.094101108355771</v>
      </c>
      <c r="H54">
        <v>0.73098752316506277</v>
      </c>
      <c r="I54">
        <v>14.09319866083824</v>
      </c>
      <c r="J54">
        <v>0.6333952040624935</v>
      </c>
      <c r="K54">
        <v>12.99053657950499</v>
      </c>
      <c r="L54">
        <v>0.71744417583271536</v>
      </c>
    </row>
    <row r="55" spans="2:12" x14ac:dyDescent="0.2">
      <c r="B55" t="s">
        <v>52</v>
      </c>
      <c r="C55">
        <v>33.817210600070403</v>
      </c>
      <c r="D55">
        <v>0.94468430107029899</v>
      </c>
      <c r="E55">
        <v>18.600409837925199</v>
      </c>
      <c r="F55">
        <v>0.77964459654329255</v>
      </c>
      <c r="G55">
        <v>16.539632026903451</v>
      </c>
      <c r="H55">
        <v>0.82470353204978386</v>
      </c>
      <c r="I55">
        <v>14.38014728145909</v>
      </c>
      <c r="J55">
        <v>0.62429360353563512</v>
      </c>
      <c r="K55">
        <v>16.662600253641859</v>
      </c>
      <c r="L55">
        <v>0.77245530530135098</v>
      </c>
    </row>
    <row r="56" spans="2:12" x14ac:dyDescent="0.2">
      <c r="B56" t="s">
        <v>53</v>
      </c>
      <c r="C56">
        <v>59.704810539158103</v>
      </c>
      <c r="D56">
        <v>0.80678545892090425</v>
      </c>
      <c r="E56">
        <v>13.978021062019691</v>
      </c>
      <c r="F56">
        <v>0.54381820422061622</v>
      </c>
      <c r="G56">
        <v>12.686180899015451</v>
      </c>
      <c r="H56">
        <v>0.55681860458637733</v>
      </c>
      <c r="I56">
        <v>8.5184530627743946</v>
      </c>
      <c r="J56">
        <v>0.45229234034896576</v>
      </c>
      <c r="K56">
        <v>5.1125344370323571</v>
      </c>
      <c r="L56">
        <v>0.44157232521278439</v>
      </c>
    </row>
    <row r="57" spans="2:12" x14ac:dyDescent="0.2">
      <c r="B57" t="s">
        <v>54</v>
      </c>
      <c r="C57">
        <v>37.99950507614593</v>
      </c>
      <c r="D57">
        <v>0.97874518186240422</v>
      </c>
      <c r="E57">
        <v>22.49514299709972</v>
      </c>
      <c r="F57">
        <v>0.76842129251622848</v>
      </c>
      <c r="G57">
        <v>18.05574043327487</v>
      </c>
      <c r="H57">
        <v>0.54757937120399236</v>
      </c>
      <c r="I57">
        <v>13.588023565057901</v>
      </c>
      <c r="J57">
        <v>0.55428093211560592</v>
      </c>
      <c r="K57">
        <v>7.8615879284215744</v>
      </c>
      <c r="L57">
        <v>0.49919420745841325</v>
      </c>
    </row>
    <row r="58" spans="2:12" x14ac:dyDescent="0.2">
      <c r="B58" t="s">
        <v>55</v>
      </c>
      <c r="C58">
        <v>63.283750061178992</v>
      </c>
      <c r="D58">
        <v>1.0453301202454903</v>
      </c>
      <c r="E58">
        <v>18.389255080285739</v>
      </c>
      <c r="F58">
        <v>0.77415798984558448</v>
      </c>
      <c r="G58">
        <v>10.146597164260751</v>
      </c>
      <c r="H58">
        <v>0.59342756932544793</v>
      </c>
      <c r="I58">
        <v>4.7212551664836404</v>
      </c>
      <c r="J58">
        <v>0.45732551337491295</v>
      </c>
      <c r="K58">
        <v>3.4591425277908852</v>
      </c>
      <c r="L58">
        <v>0.35131174186673814</v>
      </c>
    </row>
    <row r="59" spans="2:12" x14ac:dyDescent="0.2">
      <c r="B59" t="s">
        <v>56</v>
      </c>
      <c r="C59">
        <v>57.801568868075591</v>
      </c>
      <c r="D59">
        <v>0.7999686227698849</v>
      </c>
      <c r="E59">
        <v>19.39214987766562</v>
      </c>
      <c r="F59">
        <v>0.73954703871699345</v>
      </c>
      <c r="G59">
        <v>12.852481641725079</v>
      </c>
      <c r="H59">
        <v>0.62918565577937313</v>
      </c>
      <c r="I59">
        <v>6.5023112483315941</v>
      </c>
      <c r="J59">
        <v>0.51009671329276185</v>
      </c>
      <c r="K59">
        <v>3.4514883642021101</v>
      </c>
      <c r="L59">
        <v>0.38715952374777129</v>
      </c>
    </row>
    <row r="60" spans="2:12" x14ac:dyDescent="0.2">
      <c r="B60" t="s">
        <v>57</v>
      </c>
      <c r="C60">
        <v>74.834900309778376</v>
      </c>
      <c r="D60">
        <v>0.89141307476855636</v>
      </c>
      <c r="E60">
        <v>13.73374823295231</v>
      </c>
      <c r="F60">
        <v>0.65041037234832022</v>
      </c>
      <c r="G60">
        <v>6.6406236068247999</v>
      </c>
      <c r="H60">
        <v>0.48882538421950744</v>
      </c>
      <c r="I60">
        <v>2.900943402215141</v>
      </c>
      <c r="J60">
        <v>0.33323765315037457</v>
      </c>
      <c r="K60">
        <v>1.8897844482293871</v>
      </c>
      <c r="L60">
        <v>0.29554447490017477</v>
      </c>
    </row>
    <row r="61" spans="2:12" x14ac:dyDescent="0.2">
      <c r="B61" t="s">
        <v>58</v>
      </c>
      <c r="C61">
        <v>62.448379466523583</v>
      </c>
      <c r="D61">
        <v>0.92030859661892495</v>
      </c>
      <c r="E61">
        <v>16.46890432467946</v>
      </c>
      <c r="F61">
        <v>0.59583895342459325</v>
      </c>
      <c r="G61">
        <v>12.26634930543327</v>
      </c>
      <c r="H61">
        <v>0.48948251375980778</v>
      </c>
      <c r="I61">
        <v>5.8964041099808204</v>
      </c>
      <c r="J61">
        <v>0.39628442766551042</v>
      </c>
      <c r="K61">
        <v>2.919962793382874</v>
      </c>
      <c r="L61">
        <v>0.2837088811457355</v>
      </c>
    </row>
    <row r="62" spans="2:12" x14ac:dyDescent="0.2">
      <c r="B62" t="s">
        <v>59</v>
      </c>
      <c r="C62">
        <v>27.844386643688932</v>
      </c>
      <c r="D62">
        <v>0.85424709475208149</v>
      </c>
      <c r="E62">
        <v>22.887376782298251</v>
      </c>
      <c r="F62">
        <v>0.74787702216113905</v>
      </c>
      <c r="G62">
        <v>20.35049105120784</v>
      </c>
      <c r="H62">
        <v>0.71049591990424033</v>
      </c>
      <c r="I62">
        <v>21.355692849229129</v>
      </c>
      <c r="J62">
        <v>0.88267660379496471</v>
      </c>
      <c r="K62">
        <v>7.5620526735758702</v>
      </c>
      <c r="L62">
        <v>0.47416337717444612</v>
      </c>
    </row>
    <row r="63" spans="2:12" x14ac:dyDescent="0.2">
      <c r="B63" t="s">
        <v>60</v>
      </c>
      <c r="C63">
        <v>47.118749142981002</v>
      </c>
      <c r="D63">
        <v>1.1454483725037392</v>
      </c>
      <c r="E63">
        <v>15.73695166529091</v>
      </c>
      <c r="F63">
        <v>0.81445516137181206</v>
      </c>
      <c r="G63">
        <v>14.176339057352481</v>
      </c>
      <c r="H63">
        <v>0.75929453801898594</v>
      </c>
      <c r="I63">
        <v>10.578231586880911</v>
      </c>
      <c r="J63">
        <v>0.5670181712470993</v>
      </c>
      <c r="K63">
        <v>12.389728547494711</v>
      </c>
      <c r="L63">
        <v>0.61849683022558022</v>
      </c>
    </row>
    <row r="64" spans="2:12" x14ac:dyDescent="0.2">
      <c r="B64" t="s">
        <v>61</v>
      </c>
      <c r="C64">
        <v>43.672119046393767</v>
      </c>
      <c r="D64">
        <v>1.1993468313405493</v>
      </c>
      <c r="E64">
        <v>16.11037228964382</v>
      </c>
      <c r="F64">
        <v>0.54891590027487436</v>
      </c>
      <c r="G64">
        <v>16.621969487589858</v>
      </c>
      <c r="H64">
        <v>0.66954201157410054</v>
      </c>
      <c r="I64">
        <v>15.47072292652712</v>
      </c>
      <c r="J64">
        <v>0.7902303713716049</v>
      </c>
      <c r="K64">
        <v>8.1248162498454484</v>
      </c>
      <c r="L64">
        <v>0.50274149101394372</v>
      </c>
    </row>
    <row r="65" spans="2:12" x14ac:dyDescent="0.2">
      <c r="B65" t="s">
        <v>62</v>
      </c>
      <c r="C65">
        <v>65.790868379626303</v>
      </c>
      <c r="D65">
        <v>1.0690883520264201</v>
      </c>
      <c r="E65">
        <v>15.47583234443074</v>
      </c>
      <c r="F65">
        <v>0.76745105698035676</v>
      </c>
      <c r="G65">
        <v>10.85749447458265</v>
      </c>
      <c r="H65">
        <v>0.53639685929600389</v>
      </c>
      <c r="I65">
        <v>5.1771595312445244</v>
      </c>
      <c r="J65">
        <v>0.37580109453068733</v>
      </c>
      <c r="K65">
        <v>2.6986452701157968</v>
      </c>
      <c r="L65">
        <v>0.31029945672922737</v>
      </c>
    </row>
    <row r="66" spans="2:12" x14ac:dyDescent="0.2">
      <c r="B66" t="s">
        <v>63</v>
      </c>
      <c r="C66">
        <v>51.218407606265778</v>
      </c>
      <c r="D66">
        <v>1.0485841778910698</v>
      </c>
      <c r="E66">
        <v>19.2974520412068</v>
      </c>
      <c r="F66">
        <v>0.73626370156787846</v>
      </c>
      <c r="G66">
        <v>13.57452130630805</v>
      </c>
      <c r="H66">
        <v>0.6966927655882299</v>
      </c>
      <c r="I66">
        <v>9.5676948575570808</v>
      </c>
      <c r="J66">
        <v>0.71904237173753183</v>
      </c>
      <c r="K66">
        <v>6.3419241886623086</v>
      </c>
      <c r="L66">
        <v>0.42910677760467986</v>
      </c>
    </row>
    <row r="67" spans="2:12" x14ac:dyDescent="0.2">
      <c r="B67" t="s">
        <v>64</v>
      </c>
      <c r="C67">
        <v>66.134659277174507</v>
      </c>
      <c r="D67">
        <v>1.0003915220378747</v>
      </c>
      <c r="E67">
        <v>13.350585128408889</v>
      </c>
      <c r="F67">
        <v>0.6233291272633289</v>
      </c>
      <c r="G67">
        <v>12.31079941156141</v>
      </c>
      <c r="H67">
        <v>0.63989143615419974</v>
      </c>
      <c r="I67">
        <v>5.307747039158051</v>
      </c>
      <c r="J67">
        <v>0.38017072560257509</v>
      </c>
      <c r="K67">
        <v>2.896209143697122</v>
      </c>
      <c r="L67">
        <v>0.29209801435521282</v>
      </c>
    </row>
  </sheetData>
  <phoneticPr fontId="0" type="noConversion"/>
  <pageMargins left="0.75" right="0.75" top="1" bottom="1" header="0.5" footer="0.5"/>
  <headerFooter alignWithMargins="0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7"/>
  <sheetViews>
    <sheetView workbookViewId="0"/>
  </sheetViews>
  <sheetFormatPr defaultRowHeight="12.75" x14ac:dyDescent="0.2"/>
  <sheetData>
    <row r="2" spans="2:12" x14ac:dyDescent="0.2">
      <c r="C2" t="s">
        <v>66</v>
      </c>
      <c r="D2" t="s">
        <v>67</v>
      </c>
      <c r="E2" t="s">
        <v>68</v>
      </c>
      <c r="F2" t="s">
        <v>69</v>
      </c>
      <c r="G2" t="s">
        <v>70</v>
      </c>
      <c r="H2" t="s">
        <v>71</v>
      </c>
      <c r="I2" t="s">
        <v>111</v>
      </c>
      <c r="J2" t="s">
        <v>112</v>
      </c>
      <c r="K2" t="s">
        <v>113</v>
      </c>
      <c r="L2" t="s">
        <v>114</v>
      </c>
    </row>
    <row r="3" spans="2:12" x14ac:dyDescent="0.2">
      <c r="B3" t="s">
        <v>0</v>
      </c>
      <c r="C3">
        <v>6.0272436079826459</v>
      </c>
      <c r="D3">
        <v>0.50308360731936519</v>
      </c>
      <c r="E3">
        <v>8.5284712277877937</v>
      </c>
      <c r="F3">
        <v>0.6057893534240536</v>
      </c>
      <c r="G3">
        <v>12.57361488796009</v>
      </c>
      <c r="H3">
        <v>0.71162581569312267</v>
      </c>
      <c r="I3">
        <v>20.371692004053472</v>
      </c>
      <c r="J3">
        <v>0.74255863964821378</v>
      </c>
      <c r="K3">
        <v>52.498978272216</v>
      </c>
      <c r="L3">
        <v>1.1597467720121721</v>
      </c>
    </row>
    <row r="4" spans="2:12" x14ac:dyDescent="0.2">
      <c r="B4" t="s">
        <v>1</v>
      </c>
      <c r="C4">
        <v>14.6841298705569</v>
      </c>
      <c r="D4">
        <v>0.5723729768635869</v>
      </c>
      <c r="E4">
        <v>8.6803546658864459</v>
      </c>
      <c r="F4">
        <v>0.41104145279508053</v>
      </c>
      <c r="G4">
        <v>10.422590208162051</v>
      </c>
      <c r="H4">
        <v>0.48515565105774866</v>
      </c>
      <c r="I4">
        <v>17.44213137790058</v>
      </c>
      <c r="J4">
        <v>0.64410062593261863</v>
      </c>
      <c r="K4">
        <v>48.770793877494022</v>
      </c>
      <c r="L4">
        <v>0.93532677734279601</v>
      </c>
    </row>
    <row r="5" spans="2:12" x14ac:dyDescent="0.2">
      <c r="B5" t="s">
        <v>2</v>
      </c>
      <c r="C5">
        <v>50.55956915789919</v>
      </c>
      <c r="D5">
        <v>1.4689062272102753</v>
      </c>
      <c r="E5">
        <v>15.64371404511115</v>
      </c>
      <c r="F5">
        <v>0.69756099120446857</v>
      </c>
      <c r="G5">
        <v>11.89025316253206</v>
      </c>
      <c r="H5">
        <v>0.66344690300109743</v>
      </c>
      <c r="I5">
        <v>10.98148660104272</v>
      </c>
      <c r="J5">
        <v>0.84174385247676298</v>
      </c>
      <c r="K5">
        <v>10.92497703341488</v>
      </c>
      <c r="L5">
        <v>0.66946789807188656</v>
      </c>
    </row>
    <row r="6" spans="2:12" x14ac:dyDescent="0.2">
      <c r="B6" t="s">
        <v>3</v>
      </c>
      <c r="C6">
        <v>35.883156171252637</v>
      </c>
      <c r="D6">
        <v>0.72912813020711231</v>
      </c>
      <c r="E6">
        <v>16.359664268355768</v>
      </c>
      <c r="F6">
        <v>0.46882566925611768</v>
      </c>
      <c r="G6">
        <v>15.61046972012641</v>
      </c>
      <c r="H6">
        <v>0.39725803808308235</v>
      </c>
      <c r="I6">
        <v>14.727028950172659</v>
      </c>
      <c r="J6">
        <v>0.48780149952393276</v>
      </c>
      <c r="K6">
        <v>17.419680890092518</v>
      </c>
      <c r="L6">
        <v>0.75358852670598375</v>
      </c>
    </row>
    <row r="7" spans="2:12" x14ac:dyDescent="0.2">
      <c r="B7" t="s">
        <v>4</v>
      </c>
      <c r="C7">
        <v>45.055664179584547</v>
      </c>
      <c r="D7">
        <v>1.2103954049228136</v>
      </c>
      <c r="E7">
        <v>15.473573578949679</v>
      </c>
      <c r="F7">
        <v>0.75631660799743605</v>
      </c>
      <c r="G7">
        <v>13.70496302869984</v>
      </c>
      <c r="H7">
        <v>0.67303775442525937</v>
      </c>
      <c r="I7">
        <v>10.49197296189053</v>
      </c>
      <c r="J7">
        <v>0.53061182998533718</v>
      </c>
      <c r="K7">
        <v>15.2738262508754</v>
      </c>
      <c r="L7">
        <v>0.91773475127258097</v>
      </c>
    </row>
    <row r="8" spans="2:12" x14ac:dyDescent="0.2">
      <c r="B8" t="s">
        <v>5</v>
      </c>
      <c r="C8">
        <v>14.628905541587651</v>
      </c>
      <c r="D8">
        <v>0.68881580726448444</v>
      </c>
      <c r="E8">
        <v>5.2286328276408778</v>
      </c>
      <c r="F8">
        <v>0.34681879505579993</v>
      </c>
      <c r="G8">
        <v>8.1093166543178921</v>
      </c>
      <c r="H8">
        <v>0.37273753561794293</v>
      </c>
      <c r="I8">
        <v>15.94590281342432</v>
      </c>
      <c r="J8">
        <v>0.56858907242942647</v>
      </c>
      <c r="K8">
        <v>56.087242163029259</v>
      </c>
      <c r="L8">
        <v>0.96560288938547967</v>
      </c>
    </row>
    <row r="9" spans="2:12" x14ac:dyDescent="0.2">
      <c r="B9" t="s">
        <v>6</v>
      </c>
      <c r="C9">
        <v>13.61121355775793</v>
      </c>
      <c r="D9">
        <v>0.64226379401037026</v>
      </c>
      <c r="E9">
        <v>12.050902645599489</v>
      </c>
      <c r="F9">
        <v>0.68883249473226871</v>
      </c>
      <c r="G9">
        <v>12.76642643450878</v>
      </c>
      <c r="H9">
        <v>0.58445795888175045</v>
      </c>
      <c r="I9">
        <v>17.05071496438001</v>
      </c>
      <c r="J9">
        <v>0.71801739658157293</v>
      </c>
      <c r="K9">
        <v>44.520742397753779</v>
      </c>
      <c r="L9">
        <v>1.3114911317829341</v>
      </c>
    </row>
    <row r="10" spans="2:12" x14ac:dyDescent="0.2">
      <c r="B10" t="s">
        <v>7</v>
      </c>
      <c r="C10">
        <v>39.498032792637801</v>
      </c>
      <c r="D10">
        <v>0.85440206958198528</v>
      </c>
      <c r="E10">
        <v>17.599993823542359</v>
      </c>
      <c r="F10">
        <v>0.57629874231119904</v>
      </c>
      <c r="G10">
        <v>17.68440704155428</v>
      </c>
      <c r="H10">
        <v>0.57240397962899348</v>
      </c>
      <c r="I10">
        <v>13.55921836651302</v>
      </c>
      <c r="J10">
        <v>0.48512925618323777</v>
      </c>
      <c r="K10">
        <v>11.65834797575253</v>
      </c>
      <c r="L10">
        <v>0.62663525899785111</v>
      </c>
    </row>
    <row r="11" spans="2:12" x14ac:dyDescent="0.2">
      <c r="B11" t="s">
        <v>8</v>
      </c>
      <c r="C11">
        <v>16.237179132611399</v>
      </c>
      <c r="D11">
        <v>0.55610319098265504</v>
      </c>
      <c r="E11">
        <v>10.639440454555301</v>
      </c>
      <c r="F11">
        <v>0.37718242723942441</v>
      </c>
      <c r="G11">
        <v>14.234745106373589</v>
      </c>
      <c r="H11">
        <v>0.35425757655734852</v>
      </c>
      <c r="I11">
        <v>18.216195177728618</v>
      </c>
      <c r="J11">
        <v>0.52399437607073596</v>
      </c>
      <c r="K11">
        <v>40.67244012873109</v>
      </c>
      <c r="L11">
        <v>0.81229959109081751</v>
      </c>
    </row>
    <row r="12" spans="2:12" x14ac:dyDescent="0.2">
      <c r="B12" t="s">
        <v>9</v>
      </c>
      <c r="C12">
        <v>28.01602464151085</v>
      </c>
      <c r="D12">
        <v>1.0836159271583172</v>
      </c>
      <c r="E12">
        <v>10.58483322493335</v>
      </c>
      <c r="F12">
        <v>0.55156177529873729</v>
      </c>
      <c r="G12">
        <v>10.481499182766781</v>
      </c>
      <c r="H12">
        <v>0.55100052110319009</v>
      </c>
      <c r="I12">
        <v>12.80418568519775</v>
      </c>
      <c r="J12">
        <v>0.52896360945933241</v>
      </c>
      <c r="K12">
        <v>38.113457265591272</v>
      </c>
      <c r="L12">
        <v>1.3214373113893672</v>
      </c>
    </row>
    <row r="13" spans="2:12" x14ac:dyDescent="0.2">
      <c r="B13" t="s">
        <v>10</v>
      </c>
      <c r="C13">
        <v>18.07256045316274</v>
      </c>
      <c r="D13">
        <v>1.034250509905309</v>
      </c>
      <c r="E13">
        <v>14.11259662621265</v>
      </c>
      <c r="F13">
        <v>0.72360727272955583</v>
      </c>
      <c r="G13">
        <v>18.967269300468718</v>
      </c>
      <c r="H13">
        <v>0.74155184419045839</v>
      </c>
      <c r="I13">
        <v>24.79714697930752</v>
      </c>
      <c r="J13">
        <v>0.80084037766754068</v>
      </c>
      <c r="K13">
        <v>24.050426640848379</v>
      </c>
      <c r="L13">
        <v>1.1642924998106812</v>
      </c>
    </row>
    <row r="14" spans="2:12" x14ac:dyDescent="0.2">
      <c r="B14" t="s">
        <v>11</v>
      </c>
      <c r="C14">
        <v>33.410937446453232</v>
      </c>
      <c r="D14">
        <v>1.1612628527010669</v>
      </c>
      <c r="E14">
        <v>17.806335154272212</v>
      </c>
      <c r="F14">
        <v>0.71457153054637679</v>
      </c>
      <c r="G14">
        <v>19.11044293112078</v>
      </c>
      <c r="H14">
        <v>0.74065026904851761</v>
      </c>
      <c r="I14">
        <v>17.911191009108119</v>
      </c>
      <c r="J14">
        <v>0.89157595858983341</v>
      </c>
      <c r="K14">
        <v>11.761093459045689</v>
      </c>
      <c r="L14">
        <v>0.6687865715840734</v>
      </c>
    </row>
    <row r="15" spans="2:12" x14ac:dyDescent="0.2">
      <c r="B15" t="s">
        <v>12</v>
      </c>
      <c r="C15">
        <v>22.56450704424887</v>
      </c>
      <c r="D15">
        <v>1.0777467346036389</v>
      </c>
      <c r="E15">
        <v>13.579565101950219</v>
      </c>
      <c r="F15">
        <v>0.78098397444333312</v>
      </c>
      <c r="G15">
        <v>17.158777524175171</v>
      </c>
      <c r="H15">
        <v>0.86111267573080175</v>
      </c>
      <c r="I15">
        <v>18.690546877845009</v>
      </c>
      <c r="J15">
        <v>0.89069890923554784</v>
      </c>
      <c r="K15">
        <v>28.006603451780752</v>
      </c>
      <c r="L15">
        <v>1.1611993295505425</v>
      </c>
    </row>
    <row r="16" spans="2:12" x14ac:dyDescent="0.2">
      <c r="B16" t="s">
        <v>13</v>
      </c>
      <c r="C16">
        <v>8.521198873108208</v>
      </c>
      <c r="D16">
        <v>0.59326548269013357</v>
      </c>
      <c r="E16">
        <v>12.052884682590079</v>
      </c>
      <c r="F16">
        <v>0.67217091578015864</v>
      </c>
      <c r="G16">
        <v>19.125337773810841</v>
      </c>
      <c r="H16">
        <v>0.92698728132157093</v>
      </c>
      <c r="I16">
        <v>22.603499422254998</v>
      </c>
      <c r="J16">
        <v>0.87309263721598995</v>
      </c>
      <c r="K16">
        <v>37.697079248235873</v>
      </c>
      <c r="L16">
        <v>1.1784297801563361</v>
      </c>
    </row>
    <row r="17" spans="2:12" x14ac:dyDescent="0.2">
      <c r="B17" t="s">
        <v>14</v>
      </c>
      <c r="C17">
        <v>30.93386012831299</v>
      </c>
      <c r="D17">
        <v>1.2572066930763075</v>
      </c>
      <c r="E17">
        <v>12.329604999142351</v>
      </c>
      <c r="F17">
        <v>0.64996499445854605</v>
      </c>
      <c r="G17">
        <v>12.491472412647919</v>
      </c>
      <c r="H17">
        <v>0.69571161436831286</v>
      </c>
      <c r="I17">
        <v>13.22593537949359</v>
      </c>
      <c r="J17">
        <v>0.74836109044483257</v>
      </c>
      <c r="K17">
        <v>31.019127080403141</v>
      </c>
      <c r="L17">
        <v>1.3693158664697063</v>
      </c>
    </row>
    <row r="18" spans="2:12" x14ac:dyDescent="0.2">
      <c r="B18" t="s">
        <v>15</v>
      </c>
      <c r="C18">
        <v>28.632661279891739</v>
      </c>
      <c r="D18">
        <v>1.1831526136536392</v>
      </c>
      <c r="E18">
        <v>14.534904398453181</v>
      </c>
      <c r="F18">
        <v>0.66516583181554267</v>
      </c>
      <c r="G18">
        <v>15.42419902059963</v>
      </c>
      <c r="H18">
        <v>0.70546436824793624</v>
      </c>
      <c r="I18">
        <v>14.99787767179804</v>
      </c>
      <c r="J18">
        <v>0.68001286552221141</v>
      </c>
      <c r="K18">
        <v>26.410357629257408</v>
      </c>
      <c r="L18">
        <v>1.0417705929199539</v>
      </c>
    </row>
    <row r="19" spans="2:12" x14ac:dyDescent="0.2">
      <c r="B19" t="s">
        <v>16</v>
      </c>
      <c r="C19">
        <v>34.073673722449918</v>
      </c>
      <c r="D19">
        <v>0.84669873258695671</v>
      </c>
      <c r="E19">
        <v>18.59548148951092</v>
      </c>
      <c r="F19">
        <v>0.48480691058362801</v>
      </c>
      <c r="G19">
        <v>18.093211043361482</v>
      </c>
      <c r="H19">
        <v>0.62352245224673186</v>
      </c>
      <c r="I19">
        <v>14.820641706763981</v>
      </c>
      <c r="J19">
        <v>0.46197095586827558</v>
      </c>
      <c r="K19">
        <v>14.41699203791371</v>
      </c>
      <c r="L19">
        <v>0.48520722351276113</v>
      </c>
    </row>
    <row r="20" spans="2:12" x14ac:dyDescent="0.2">
      <c r="B20" t="s">
        <v>17</v>
      </c>
      <c r="C20">
        <v>10.74059318354368</v>
      </c>
      <c r="D20">
        <v>0.59001598993112392</v>
      </c>
      <c r="E20">
        <v>11.544214687432721</v>
      </c>
      <c r="F20">
        <v>0.63037603897775674</v>
      </c>
      <c r="G20">
        <v>15.97788405856973</v>
      </c>
      <c r="H20">
        <v>0.76179835259666728</v>
      </c>
      <c r="I20">
        <v>22.231259578718308</v>
      </c>
      <c r="J20">
        <v>0.81831597264091316</v>
      </c>
      <c r="K20">
        <v>39.506048491735562</v>
      </c>
      <c r="L20">
        <v>1.1145567656373869</v>
      </c>
    </row>
    <row r="21" spans="2:12" x14ac:dyDescent="0.2">
      <c r="B21" t="s">
        <v>18</v>
      </c>
      <c r="C21">
        <v>27.086126563904241</v>
      </c>
      <c r="D21">
        <v>0.86376347600244041</v>
      </c>
      <c r="E21">
        <v>20.24523995731963</v>
      </c>
      <c r="F21">
        <v>0.68296204636381241</v>
      </c>
      <c r="G21">
        <v>20.939330747496861</v>
      </c>
      <c r="H21">
        <v>0.61840919818543583</v>
      </c>
      <c r="I21">
        <v>16.34988297633361</v>
      </c>
      <c r="J21">
        <v>0.79465742035012144</v>
      </c>
      <c r="K21">
        <v>15.37941975494565</v>
      </c>
      <c r="L21">
        <v>0.65394347763976124</v>
      </c>
    </row>
    <row r="22" spans="2:12" x14ac:dyDescent="0.2">
      <c r="B22" t="s">
        <v>19</v>
      </c>
      <c r="C22">
        <v>45.310917042864091</v>
      </c>
      <c r="D22">
        <v>1.103965201323037</v>
      </c>
      <c r="E22">
        <v>19.058982575797661</v>
      </c>
      <c r="F22">
        <v>0.75125216073927115</v>
      </c>
      <c r="G22">
        <v>15.39126686222362</v>
      </c>
      <c r="H22">
        <v>0.75078381090649471</v>
      </c>
      <c r="I22">
        <v>10.56108495855751</v>
      </c>
      <c r="J22">
        <v>0.57036301948307433</v>
      </c>
      <c r="K22">
        <v>9.6777485605571094</v>
      </c>
      <c r="L22">
        <v>0.59843641764356248</v>
      </c>
    </row>
    <row r="23" spans="2:12" x14ac:dyDescent="0.2">
      <c r="B23" t="s">
        <v>20</v>
      </c>
      <c r="C23">
        <v>41.141637413651146</v>
      </c>
      <c r="D23">
        <v>1.023631697200883</v>
      </c>
      <c r="E23">
        <v>20.355627483591441</v>
      </c>
      <c r="F23">
        <v>0.66993422937734781</v>
      </c>
      <c r="G23">
        <v>16.851669044889981</v>
      </c>
      <c r="H23">
        <v>0.5420844813649508</v>
      </c>
      <c r="I23">
        <v>12.50686366788384</v>
      </c>
      <c r="J23">
        <v>0.60157198232540599</v>
      </c>
      <c r="K23">
        <v>9.1442023899835814</v>
      </c>
      <c r="L23">
        <v>0.62898951575754358</v>
      </c>
    </row>
    <row r="24" spans="2:12" x14ac:dyDescent="0.2">
      <c r="B24" t="s">
        <v>21</v>
      </c>
      <c r="C24">
        <v>7.7505915731905892</v>
      </c>
      <c r="D24">
        <v>0.57023519907694642</v>
      </c>
      <c r="E24">
        <v>6.7095925765948028</v>
      </c>
      <c r="F24">
        <v>0.58947699476744297</v>
      </c>
      <c r="G24">
        <v>8.7365608152322345</v>
      </c>
      <c r="H24">
        <v>0.56986939648281232</v>
      </c>
      <c r="I24">
        <v>17.64879064908315</v>
      </c>
      <c r="J24">
        <v>0.72204786339349503</v>
      </c>
      <c r="K24">
        <v>59.154464385899232</v>
      </c>
      <c r="L24">
        <v>1.2531821152329692</v>
      </c>
    </row>
    <row r="25" spans="2:12" x14ac:dyDescent="0.2">
      <c r="B25" t="s">
        <v>22</v>
      </c>
      <c r="C25">
        <v>9.2672634635428874</v>
      </c>
      <c r="D25">
        <v>0.79498312855684872</v>
      </c>
      <c r="E25">
        <v>7.2964873374589958</v>
      </c>
      <c r="F25">
        <v>0.51250524733013003</v>
      </c>
      <c r="G25">
        <v>11.812549309844171</v>
      </c>
      <c r="H25">
        <v>0.59214381580815667</v>
      </c>
      <c r="I25">
        <v>20.097328474135551</v>
      </c>
      <c r="J25">
        <v>0.79846028643680445</v>
      </c>
      <c r="K25">
        <v>51.526371415018389</v>
      </c>
      <c r="L25">
        <v>1.1616723214204852</v>
      </c>
    </row>
    <row r="26" spans="2:12" x14ac:dyDescent="0.2">
      <c r="B26" t="s">
        <v>23</v>
      </c>
      <c r="C26">
        <v>20.769747262917662</v>
      </c>
      <c r="D26">
        <v>0.91041002080156042</v>
      </c>
      <c r="E26">
        <v>13.169865321751249</v>
      </c>
      <c r="F26">
        <v>0.65497513506070926</v>
      </c>
      <c r="G26">
        <v>15.261620161725119</v>
      </c>
      <c r="H26">
        <v>0.73658948281269632</v>
      </c>
      <c r="I26">
        <v>16.60666790757212</v>
      </c>
      <c r="J26">
        <v>0.58800914817510497</v>
      </c>
      <c r="K26">
        <v>34.192099346033849</v>
      </c>
      <c r="L26">
        <v>1.3287046898334203</v>
      </c>
    </row>
    <row r="27" spans="2:12" x14ac:dyDescent="0.2">
      <c r="B27" t="s">
        <v>24</v>
      </c>
      <c r="C27">
        <v>16.643638231833371</v>
      </c>
      <c r="D27">
        <v>0.9079550130422448</v>
      </c>
      <c r="E27">
        <v>13.58012314035467</v>
      </c>
      <c r="F27">
        <v>0.7400306962574783</v>
      </c>
      <c r="G27">
        <v>16.773843829608531</v>
      </c>
      <c r="H27">
        <v>0.80639037806043801</v>
      </c>
      <c r="I27">
        <v>19.278875091198721</v>
      </c>
      <c r="J27">
        <v>0.86854568255676146</v>
      </c>
      <c r="K27">
        <v>33.723519707004712</v>
      </c>
      <c r="L27">
        <v>1.3584519756425513</v>
      </c>
    </row>
    <row r="28" spans="2:12" x14ac:dyDescent="0.2">
      <c r="B28" t="s">
        <v>25</v>
      </c>
      <c r="C28">
        <v>13.911123484439329</v>
      </c>
      <c r="D28">
        <v>0.96287783718117936</v>
      </c>
      <c r="E28">
        <v>13.881525353474141</v>
      </c>
      <c r="F28">
        <v>0.79670911374356146</v>
      </c>
      <c r="G28">
        <v>19.753226524417371</v>
      </c>
      <c r="H28">
        <v>0.94276385805373852</v>
      </c>
      <c r="I28">
        <v>35.318949216258773</v>
      </c>
      <c r="J28">
        <v>0.96534590081651006</v>
      </c>
      <c r="K28">
        <v>17.135175421410381</v>
      </c>
      <c r="L28">
        <v>1.0087752736526616</v>
      </c>
    </row>
    <row r="29" spans="2:12" x14ac:dyDescent="0.2">
      <c r="B29" t="s">
        <v>26</v>
      </c>
      <c r="C29">
        <v>33.494189814915963</v>
      </c>
      <c r="D29">
        <v>1.0231392004552096</v>
      </c>
      <c r="E29">
        <v>14.272416077443561</v>
      </c>
      <c r="F29">
        <v>0.62687683369895719</v>
      </c>
      <c r="G29">
        <v>15.99773285526606</v>
      </c>
      <c r="H29">
        <v>0.75791778321614856</v>
      </c>
      <c r="I29">
        <v>16.279620159641048</v>
      </c>
      <c r="J29">
        <v>0.7498756400311859</v>
      </c>
      <c r="K29">
        <v>19.956041092733361</v>
      </c>
      <c r="L29">
        <v>0.80384648562461247</v>
      </c>
    </row>
    <row r="30" spans="2:12" x14ac:dyDescent="0.2">
      <c r="B30" t="s">
        <v>27</v>
      </c>
      <c r="C30">
        <v>44.894394286929383</v>
      </c>
      <c r="D30">
        <v>1.1129032484470862</v>
      </c>
      <c r="E30">
        <v>13.909861790165181</v>
      </c>
      <c r="F30">
        <v>0.66908926736036456</v>
      </c>
      <c r="G30">
        <v>16.165478764556241</v>
      </c>
      <c r="H30">
        <v>0.94046557346970239</v>
      </c>
      <c r="I30">
        <v>12.35658983662281</v>
      </c>
      <c r="J30">
        <v>0.75939469052956743</v>
      </c>
      <c r="K30">
        <v>12.673675321726391</v>
      </c>
      <c r="L30">
        <v>0.76429024602529283</v>
      </c>
    </row>
    <row r="31" spans="2:12" x14ac:dyDescent="0.2">
      <c r="B31" t="s">
        <v>28</v>
      </c>
      <c r="C31">
        <v>16.043640567647849</v>
      </c>
      <c r="D31">
        <v>1.088293274751333</v>
      </c>
      <c r="E31">
        <v>6.1523404348096227</v>
      </c>
      <c r="F31">
        <v>0.40860173229949709</v>
      </c>
      <c r="G31">
        <v>9.8453198427656154</v>
      </c>
      <c r="H31">
        <v>0.59992962866767496</v>
      </c>
      <c r="I31">
        <v>14.87230667266347</v>
      </c>
      <c r="J31">
        <v>0.58042536270024647</v>
      </c>
      <c r="K31">
        <v>53.086392482113439</v>
      </c>
      <c r="L31">
        <v>1.3049813942858712</v>
      </c>
    </row>
    <row r="32" spans="2:12" x14ac:dyDescent="0.2">
      <c r="B32" t="s">
        <v>29</v>
      </c>
      <c r="C32">
        <v>14.64771219740158</v>
      </c>
      <c r="D32">
        <v>0.42594422320313147</v>
      </c>
      <c r="E32">
        <v>7.3652885485786674</v>
      </c>
      <c r="F32">
        <v>0.30084106625908613</v>
      </c>
      <c r="G32">
        <v>10.108490976981161</v>
      </c>
      <c r="H32">
        <v>0.31824935396268361</v>
      </c>
      <c r="I32">
        <v>16.518270890762849</v>
      </c>
      <c r="J32">
        <v>0.47567843538365373</v>
      </c>
      <c r="K32">
        <v>51.360237386275763</v>
      </c>
      <c r="L32">
        <v>0.88449905337432633</v>
      </c>
    </row>
    <row r="33" spans="2:12" x14ac:dyDescent="0.2">
      <c r="B33" t="s">
        <v>30</v>
      </c>
      <c r="C33">
        <v>9.9037494444667775</v>
      </c>
      <c r="D33">
        <v>0.59813571645013375</v>
      </c>
      <c r="E33">
        <v>8.6424429014208517</v>
      </c>
      <c r="F33">
        <v>0.53984166397526356</v>
      </c>
      <c r="G33">
        <v>10.08998160437543</v>
      </c>
      <c r="H33">
        <v>0.50335785117798038</v>
      </c>
      <c r="I33">
        <v>17.507355883904051</v>
      </c>
      <c r="J33">
        <v>0.64820500713928986</v>
      </c>
      <c r="K33">
        <v>53.856470165832903</v>
      </c>
      <c r="L33">
        <v>1.0958150879592081</v>
      </c>
    </row>
    <row r="34" spans="2:12" x14ac:dyDescent="0.2">
      <c r="B34" t="s">
        <v>31</v>
      </c>
      <c r="C34">
        <v>4.0935242583006062</v>
      </c>
      <c r="D34">
        <v>0.40350393814543062</v>
      </c>
      <c r="E34">
        <v>3.3105379783300961</v>
      </c>
      <c r="F34">
        <v>0.3435048936120953</v>
      </c>
      <c r="G34">
        <v>6.1137975595791954</v>
      </c>
      <c r="H34">
        <v>0.45328035290001595</v>
      </c>
      <c r="I34">
        <v>20.565495903881949</v>
      </c>
      <c r="J34">
        <v>0.76514009281974527</v>
      </c>
      <c r="K34">
        <v>65.916644299908143</v>
      </c>
      <c r="L34">
        <v>1.2678938567228821</v>
      </c>
    </row>
    <row r="35" spans="2:12" x14ac:dyDescent="0.2">
      <c r="B35" t="s">
        <v>32</v>
      </c>
      <c r="C35">
        <v>36.023227092788332</v>
      </c>
      <c r="D35">
        <v>1.4430510482626002</v>
      </c>
      <c r="E35">
        <v>20.217964400069341</v>
      </c>
      <c r="F35">
        <v>0.96915456937777766</v>
      </c>
      <c r="G35">
        <v>16.521152713761229</v>
      </c>
      <c r="H35">
        <v>0.64925375639206828</v>
      </c>
      <c r="I35">
        <v>16.23112494234109</v>
      </c>
      <c r="J35">
        <v>0.7738323928009988</v>
      </c>
      <c r="K35">
        <v>11.00653085104002</v>
      </c>
      <c r="L35">
        <v>0.75422799707215082</v>
      </c>
    </row>
    <row r="36" spans="2:12" x14ac:dyDescent="0.2">
      <c r="B36" t="s">
        <v>33</v>
      </c>
      <c r="C36">
        <v>10.455988728372731</v>
      </c>
      <c r="D36">
        <v>0.72429269020333142</v>
      </c>
      <c r="E36">
        <v>4.891835288527802</v>
      </c>
      <c r="F36">
        <v>0.46062297945826342</v>
      </c>
      <c r="G36">
        <v>9.2814031239170305</v>
      </c>
      <c r="H36">
        <v>0.64579489810925428</v>
      </c>
      <c r="I36">
        <v>13.026602373363801</v>
      </c>
      <c r="J36">
        <v>0.61228863092453922</v>
      </c>
      <c r="K36">
        <v>62.344170485818651</v>
      </c>
      <c r="L36">
        <v>1.5040230219874904</v>
      </c>
    </row>
    <row r="37" spans="2:12" x14ac:dyDescent="0.2">
      <c r="B37" t="s">
        <v>34</v>
      </c>
      <c r="C37">
        <v>23.3173706371763</v>
      </c>
      <c r="D37">
        <v>2.6338568569310654</v>
      </c>
      <c r="E37">
        <v>0</v>
      </c>
      <c r="G37">
        <v>0</v>
      </c>
      <c r="I37">
        <v>0</v>
      </c>
      <c r="K37">
        <v>48.025751196007633</v>
      </c>
      <c r="L37">
        <v>3.2819120841034328</v>
      </c>
    </row>
    <row r="38" spans="2:12" x14ac:dyDescent="0.2">
      <c r="B38" t="s">
        <v>35</v>
      </c>
      <c r="C38">
        <v>21.617490922544981</v>
      </c>
      <c r="D38">
        <v>1.0748794905782706</v>
      </c>
      <c r="E38">
        <v>13.865470227264201</v>
      </c>
      <c r="F38">
        <v>0.63687665994257969</v>
      </c>
      <c r="G38">
        <v>14.090373648796771</v>
      </c>
      <c r="H38">
        <v>0.65326351036654173</v>
      </c>
      <c r="I38">
        <v>17.61321963801247</v>
      </c>
      <c r="J38">
        <v>0.73639907375833102</v>
      </c>
      <c r="K38">
        <v>32.813445563381578</v>
      </c>
      <c r="L38">
        <v>0.9542050538475142</v>
      </c>
    </row>
    <row r="39" spans="2:12" x14ac:dyDescent="0.2">
      <c r="B39" t="s">
        <v>36</v>
      </c>
      <c r="C39">
        <v>38.202819642181787</v>
      </c>
      <c r="D39">
        <v>0.85365937274819959</v>
      </c>
      <c r="E39">
        <v>13.359829003566791</v>
      </c>
      <c r="F39">
        <v>0.57812837017117047</v>
      </c>
      <c r="G39">
        <v>14.552297603948849</v>
      </c>
      <c r="H39">
        <v>0.62735807694011647</v>
      </c>
      <c r="I39">
        <v>13.49774126092621</v>
      </c>
      <c r="J39">
        <v>0.56972065247529191</v>
      </c>
      <c r="K39">
        <v>20.387312489376349</v>
      </c>
      <c r="L39">
        <v>0.62903559318605995</v>
      </c>
    </row>
    <row r="40" spans="2:12" x14ac:dyDescent="0.2">
      <c r="B40" t="s">
        <v>37</v>
      </c>
      <c r="C40">
        <v>2.8541393792568619</v>
      </c>
      <c r="D40">
        <v>0.38881536134042216</v>
      </c>
      <c r="E40">
        <v>3.306196608335874</v>
      </c>
      <c r="F40">
        <v>0.43763497010333685</v>
      </c>
      <c r="G40">
        <v>6.4245170084445249</v>
      </c>
      <c r="H40">
        <v>0.57265407800470547</v>
      </c>
      <c r="I40">
        <v>17.755918790320671</v>
      </c>
      <c r="J40">
        <v>0.81679443012415054</v>
      </c>
      <c r="K40">
        <v>69.659228213642081</v>
      </c>
      <c r="L40">
        <v>1.1890268510931337</v>
      </c>
    </row>
    <row r="41" spans="2:12" x14ac:dyDescent="0.2">
      <c r="B41" t="s">
        <v>38</v>
      </c>
      <c r="C41">
        <v>8.191467784539693</v>
      </c>
      <c r="D41">
        <v>0.41720073734301949</v>
      </c>
      <c r="E41">
        <v>5.909629347839136</v>
      </c>
      <c r="F41">
        <v>0.38845564236947039</v>
      </c>
      <c r="G41">
        <v>10.391134083086749</v>
      </c>
      <c r="H41">
        <v>0.53914238493104572</v>
      </c>
      <c r="I41">
        <v>17.20783648121887</v>
      </c>
      <c r="J41">
        <v>0.58816930029290904</v>
      </c>
      <c r="K41">
        <v>58.299932303315551</v>
      </c>
      <c r="L41">
        <v>0.72027145217162603</v>
      </c>
    </row>
    <row r="42" spans="2:12" x14ac:dyDescent="0.2">
      <c r="B42" t="s">
        <v>39</v>
      </c>
      <c r="C42">
        <v>14.365818318210881</v>
      </c>
      <c r="D42">
        <v>0.35439953548781483</v>
      </c>
      <c r="E42">
        <v>16.717549716063068</v>
      </c>
      <c r="F42">
        <v>0.42683486788708191</v>
      </c>
      <c r="G42">
        <v>18.928823162594369</v>
      </c>
      <c r="H42">
        <v>0.43230240396682929</v>
      </c>
      <c r="I42">
        <v>23.367579795820632</v>
      </c>
      <c r="J42">
        <v>0.38166859311927798</v>
      </c>
      <c r="K42">
        <v>26.62022900731106</v>
      </c>
      <c r="L42">
        <v>0.60629294307182013</v>
      </c>
    </row>
    <row r="43" spans="2:12" x14ac:dyDescent="0.2">
      <c r="B43" t="s">
        <v>40</v>
      </c>
      <c r="C43">
        <v>21.00179526633071</v>
      </c>
      <c r="D43">
        <v>0.87542206744436735</v>
      </c>
      <c r="E43">
        <v>16.733914178817969</v>
      </c>
      <c r="F43">
        <v>0.74327595383007405</v>
      </c>
      <c r="G43">
        <v>17.776970552918371</v>
      </c>
      <c r="H43">
        <v>0.76117787664708747</v>
      </c>
      <c r="I43">
        <v>18.857901823118649</v>
      </c>
      <c r="J43">
        <v>0.85914324119186247</v>
      </c>
      <c r="K43">
        <v>25.629418178814319</v>
      </c>
      <c r="L43">
        <v>0.87810462774204756</v>
      </c>
    </row>
    <row r="44" spans="2:12" x14ac:dyDescent="0.2">
      <c r="B44" t="s">
        <v>41</v>
      </c>
      <c r="C44">
        <v>36.585941549045913</v>
      </c>
      <c r="D44">
        <v>1.0098950855898885</v>
      </c>
      <c r="E44">
        <v>20.692459781112529</v>
      </c>
      <c r="F44">
        <v>0.7289255147911492</v>
      </c>
      <c r="G44">
        <v>18.652112225363311</v>
      </c>
      <c r="H44">
        <v>0.72660993460989143</v>
      </c>
      <c r="I44">
        <v>15.621434587140399</v>
      </c>
      <c r="J44">
        <v>0.80485161310086173</v>
      </c>
      <c r="K44">
        <v>8.4480518573378358</v>
      </c>
      <c r="L44">
        <v>0.5080787163376691</v>
      </c>
    </row>
    <row r="45" spans="2:12" x14ac:dyDescent="0.2">
      <c r="B45" t="s">
        <v>42</v>
      </c>
      <c r="C45">
        <v>66.668251901433734</v>
      </c>
      <c r="D45">
        <v>1.2111705152193672</v>
      </c>
      <c r="E45">
        <v>12.86344712664809</v>
      </c>
      <c r="F45">
        <v>0.73774699842273417</v>
      </c>
      <c r="G45">
        <v>9.7611063429794704</v>
      </c>
      <c r="H45">
        <v>0.69236951509214739</v>
      </c>
      <c r="I45">
        <v>5.0261510726972514</v>
      </c>
      <c r="J45">
        <v>0.47410112391520454</v>
      </c>
      <c r="K45">
        <v>5.6810435562414474</v>
      </c>
      <c r="L45">
        <v>0.65603959784661559</v>
      </c>
    </row>
    <row r="46" spans="2:12" x14ac:dyDescent="0.2">
      <c r="B46" t="s">
        <v>43</v>
      </c>
      <c r="C46">
        <v>0</v>
      </c>
      <c r="E46">
        <v>0</v>
      </c>
      <c r="G46">
        <v>0</v>
      </c>
      <c r="I46">
        <v>0</v>
      </c>
      <c r="K46">
        <v>0</v>
      </c>
    </row>
    <row r="47" spans="2:12" x14ac:dyDescent="0.2">
      <c r="B47" t="s">
        <v>44</v>
      </c>
      <c r="C47">
        <v>58.701377697279078</v>
      </c>
      <c r="D47">
        <v>1.056260202765934</v>
      </c>
      <c r="E47">
        <v>18.56313091779284</v>
      </c>
      <c r="F47">
        <v>0.78265128623160563</v>
      </c>
      <c r="G47">
        <v>12.28952753763914</v>
      </c>
      <c r="H47">
        <v>0.67552371818475809</v>
      </c>
      <c r="I47">
        <v>6.8731382335411153</v>
      </c>
      <c r="J47">
        <v>0.48887233758486598</v>
      </c>
      <c r="K47">
        <v>3.572825613747836</v>
      </c>
      <c r="L47">
        <v>0.40204508646996051</v>
      </c>
    </row>
    <row r="48" spans="2:12" x14ac:dyDescent="0.2">
      <c r="B48" t="s">
        <v>45</v>
      </c>
      <c r="C48">
        <v>17.218922567825651</v>
      </c>
      <c r="D48">
        <v>0.94308315722798086</v>
      </c>
      <c r="E48">
        <v>16.768658130756279</v>
      </c>
      <c r="F48">
        <v>0.68015112132627176</v>
      </c>
      <c r="G48">
        <v>19.635048903901499</v>
      </c>
      <c r="H48">
        <v>0.68515030876548177</v>
      </c>
      <c r="I48">
        <v>25.57068996571638</v>
      </c>
      <c r="J48">
        <v>0.95001835594199657</v>
      </c>
      <c r="K48">
        <v>20.80668043180021</v>
      </c>
      <c r="L48">
        <v>1.0371919006900561</v>
      </c>
    </row>
    <row r="49" spans="2:12" x14ac:dyDescent="0.2">
      <c r="B49" t="s">
        <v>46</v>
      </c>
      <c r="C49">
        <v>6.6487210118641213</v>
      </c>
      <c r="D49">
        <v>0.55332371446762274</v>
      </c>
      <c r="E49">
        <v>8.7204025182922091</v>
      </c>
      <c r="F49">
        <v>0.59916907813493125</v>
      </c>
      <c r="G49">
        <v>15.5661361411636</v>
      </c>
      <c r="H49">
        <v>0.71589899419302605</v>
      </c>
      <c r="I49">
        <v>22.888970182678289</v>
      </c>
      <c r="J49">
        <v>0.94175239698167879</v>
      </c>
      <c r="K49">
        <v>46.175770146001767</v>
      </c>
      <c r="L49">
        <v>1.4654753923869632</v>
      </c>
    </row>
    <row r="50" spans="2:12" x14ac:dyDescent="0.2">
      <c r="B50" t="s">
        <v>47</v>
      </c>
      <c r="C50">
        <v>52.108325277863067</v>
      </c>
      <c r="D50">
        <v>1.2282786531574206</v>
      </c>
      <c r="E50">
        <v>15.05391400351111</v>
      </c>
      <c r="F50">
        <v>0.63249313762022874</v>
      </c>
      <c r="G50">
        <v>14.455855007608211</v>
      </c>
      <c r="H50">
        <v>0.80720404873088625</v>
      </c>
      <c r="I50">
        <v>11.875338385366341</v>
      </c>
      <c r="J50">
        <v>0.73565870809577893</v>
      </c>
      <c r="K50">
        <v>6.5065673256512717</v>
      </c>
      <c r="L50">
        <v>0.57436416518972355</v>
      </c>
    </row>
    <row r="51" spans="2:12" x14ac:dyDescent="0.2">
      <c r="B51" t="s">
        <v>48</v>
      </c>
      <c r="C51">
        <v>23.34835853529993</v>
      </c>
      <c r="D51">
        <v>0.52784568156778722</v>
      </c>
      <c r="E51">
        <v>16.49644467773453</v>
      </c>
      <c r="F51">
        <v>0.47886836764786789</v>
      </c>
      <c r="G51">
        <v>15.52031848094563</v>
      </c>
      <c r="H51">
        <v>0.49784910307508434</v>
      </c>
      <c r="I51">
        <v>13.43984056075923</v>
      </c>
      <c r="J51">
        <v>0.41909449043087921</v>
      </c>
      <c r="K51">
        <v>31.195037745260692</v>
      </c>
      <c r="L51">
        <v>0.62047862973988099</v>
      </c>
    </row>
    <row r="52" spans="2:12" x14ac:dyDescent="0.2">
      <c r="B52" t="s">
        <v>49</v>
      </c>
      <c r="C52">
        <v>4.0152583533133903</v>
      </c>
      <c r="D52">
        <v>0.40055948360816995</v>
      </c>
      <c r="E52">
        <v>2.1770495529325742</v>
      </c>
      <c r="F52">
        <v>0.26965186907275734</v>
      </c>
      <c r="G52">
        <v>3.3779729841417541</v>
      </c>
      <c r="H52">
        <v>0.32527335306495431</v>
      </c>
      <c r="I52">
        <v>10.72943034973062</v>
      </c>
      <c r="J52">
        <v>0.65222728047529144</v>
      </c>
      <c r="K52">
        <v>79.700288759881673</v>
      </c>
      <c r="L52">
        <v>1.0005046987654536</v>
      </c>
    </row>
    <row r="53" spans="2:12" x14ac:dyDescent="0.2">
      <c r="B53" t="s">
        <v>50</v>
      </c>
      <c r="C53">
        <v>66.4645532365181</v>
      </c>
      <c r="D53">
        <v>1.501505132272047</v>
      </c>
      <c r="E53">
        <v>14.15154941733608</v>
      </c>
      <c r="F53">
        <v>0.93791217594720533</v>
      </c>
      <c r="G53">
        <v>9.9755984694188875</v>
      </c>
      <c r="H53">
        <v>0.91656958069175143</v>
      </c>
      <c r="I53">
        <v>4.8193374795419972</v>
      </c>
      <c r="J53">
        <v>0.70827795086919798</v>
      </c>
      <c r="K53">
        <v>4.5889613971849403</v>
      </c>
      <c r="L53">
        <v>0.73087013452517902</v>
      </c>
    </row>
    <row r="54" spans="2:12" x14ac:dyDescent="0.2">
      <c r="B54" t="s">
        <v>51</v>
      </c>
      <c r="C54">
        <v>15.67523960033396</v>
      </c>
      <c r="D54">
        <v>0.70761091484434724</v>
      </c>
      <c r="E54">
        <v>13.27715448589988</v>
      </c>
      <c r="F54">
        <v>0.70884284468491532</v>
      </c>
      <c r="G54">
        <v>13.793198981449491</v>
      </c>
      <c r="H54">
        <v>0.75709841042069048</v>
      </c>
      <c r="I54">
        <v>22.525323963238179</v>
      </c>
      <c r="J54">
        <v>0.74332922906059684</v>
      </c>
      <c r="K54">
        <v>34.729082969078483</v>
      </c>
      <c r="L54">
        <v>1.2809443138628662</v>
      </c>
    </row>
    <row r="55" spans="2:12" x14ac:dyDescent="0.2">
      <c r="B55" t="s">
        <v>52</v>
      </c>
      <c r="C55">
        <v>62.463798245755719</v>
      </c>
      <c r="D55">
        <v>1.0477927164216314</v>
      </c>
      <c r="E55">
        <v>13.7185237033286</v>
      </c>
      <c r="F55">
        <v>0.72047167850069971</v>
      </c>
      <c r="G55">
        <v>11.2044616011998</v>
      </c>
      <c r="H55">
        <v>0.6679331405621598</v>
      </c>
      <c r="I55">
        <v>7.18269007320127</v>
      </c>
      <c r="J55">
        <v>0.52961396774821867</v>
      </c>
      <c r="K55">
        <v>5.4305263765146323</v>
      </c>
      <c r="L55">
        <v>0.41183534600724325</v>
      </c>
    </row>
    <row r="56" spans="2:12" x14ac:dyDescent="0.2">
      <c r="B56" t="s">
        <v>53</v>
      </c>
      <c r="C56">
        <v>11.80143078746204</v>
      </c>
      <c r="D56">
        <v>0.60499935672884153</v>
      </c>
      <c r="E56">
        <v>6.7321736422934304</v>
      </c>
      <c r="F56">
        <v>0.41894618788259869</v>
      </c>
      <c r="G56">
        <v>11.763446251572329</v>
      </c>
      <c r="H56">
        <v>0.5575791414539133</v>
      </c>
      <c r="I56">
        <v>22.09430837717732</v>
      </c>
      <c r="J56">
        <v>0.83580734383765065</v>
      </c>
      <c r="K56">
        <v>47.608640941494883</v>
      </c>
      <c r="L56">
        <v>0.92761586503554605</v>
      </c>
    </row>
    <row r="57" spans="2:12" x14ac:dyDescent="0.2">
      <c r="B57" t="s">
        <v>54</v>
      </c>
      <c r="C57">
        <v>9.3919274055566646</v>
      </c>
      <c r="D57">
        <v>0.59498201321228084</v>
      </c>
      <c r="E57">
        <v>10.561232397452731</v>
      </c>
      <c r="F57">
        <v>0.77928515169942936</v>
      </c>
      <c r="G57">
        <v>15.25690419140005</v>
      </c>
      <c r="H57">
        <v>0.67390307543818462</v>
      </c>
      <c r="I57">
        <v>18.977988854290111</v>
      </c>
      <c r="J57">
        <v>0.78240973204979636</v>
      </c>
      <c r="K57">
        <v>45.811947151300437</v>
      </c>
      <c r="L57">
        <v>1.2548081964025453</v>
      </c>
    </row>
    <row r="58" spans="2:12" x14ac:dyDescent="0.2">
      <c r="B58" t="s">
        <v>55</v>
      </c>
      <c r="C58">
        <v>34.543523202768142</v>
      </c>
      <c r="D58">
        <v>1.0911864518389633</v>
      </c>
      <c r="E58">
        <v>17.962209132948569</v>
      </c>
      <c r="F58">
        <v>0.78672041207368859</v>
      </c>
      <c r="G58">
        <v>18.451796235410701</v>
      </c>
      <c r="H58">
        <v>0.8445035209097238</v>
      </c>
      <c r="I58">
        <v>12.525671880233739</v>
      </c>
      <c r="J58">
        <v>0.61140050225244713</v>
      </c>
      <c r="K58">
        <v>16.51679954863884</v>
      </c>
      <c r="L58">
        <v>1.0437002516989746</v>
      </c>
    </row>
    <row r="59" spans="2:12" x14ac:dyDescent="0.2">
      <c r="B59" t="s">
        <v>56</v>
      </c>
      <c r="C59">
        <v>10.905202331653321</v>
      </c>
      <c r="D59">
        <v>0.59350839486607365</v>
      </c>
      <c r="E59">
        <v>6.0114385571089919</v>
      </c>
      <c r="F59">
        <v>0.45659844614046796</v>
      </c>
      <c r="G59">
        <v>9.0549756624876903</v>
      </c>
      <c r="H59">
        <v>0.5212294056613137</v>
      </c>
      <c r="I59">
        <v>15.68785708649442</v>
      </c>
      <c r="J59">
        <v>0.89111499701379737</v>
      </c>
      <c r="K59">
        <v>58.340526362255588</v>
      </c>
      <c r="L59">
        <v>1.1275599521798747</v>
      </c>
    </row>
    <row r="60" spans="2:12" x14ac:dyDescent="0.2">
      <c r="B60" t="s">
        <v>57</v>
      </c>
      <c r="C60">
        <v>71.319026603133608</v>
      </c>
      <c r="D60">
        <v>0.95168883992072262</v>
      </c>
      <c r="E60">
        <v>15.110026495726119</v>
      </c>
      <c r="F60">
        <v>0.70659553521027718</v>
      </c>
      <c r="G60">
        <v>7.4519100715169371</v>
      </c>
      <c r="H60">
        <v>0.53476305238819155</v>
      </c>
      <c r="I60">
        <v>3.7299876404707599</v>
      </c>
      <c r="J60">
        <v>0.35121727790945262</v>
      </c>
      <c r="K60">
        <v>2.3890491891525931</v>
      </c>
      <c r="L60">
        <v>0.30702043562311299</v>
      </c>
    </row>
    <row r="61" spans="2:12" x14ac:dyDescent="0.2">
      <c r="B61" t="s">
        <v>58</v>
      </c>
      <c r="C61">
        <v>5.3001850446447474</v>
      </c>
      <c r="D61">
        <v>0.37892482605839412</v>
      </c>
      <c r="E61">
        <v>7.208596060945192</v>
      </c>
      <c r="F61">
        <v>0.43519779794358227</v>
      </c>
      <c r="G61">
        <v>14.005278991677899</v>
      </c>
      <c r="H61">
        <v>0.63008409208971905</v>
      </c>
      <c r="I61">
        <v>24.377282116926089</v>
      </c>
      <c r="J61">
        <v>0.58088208372723571</v>
      </c>
      <c r="K61">
        <v>49.108657785806074</v>
      </c>
      <c r="L61">
        <v>1.0154700575846021</v>
      </c>
    </row>
    <row r="62" spans="2:12" x14ac:dyDescent="0.2">
      <c r="B62" t="s">
        <v>59</v>
      </c>
      <c r="C62">
        <v>9.7970261825698124</v>
      </c>
      <c r="D62">
        <v>0.6013361237580519</v>
      </c>
      <c r="E62">
        <v>15.380083712103501</v>
      </c>
      <c r="F62">
        <v>0.64645149619170661</v>
      </c>
      <c r="G62">
        <v>18.65341266540592</v>
      </c>
      <c r="H62">
        <v>0.78155769936605468</v>
      </c>
      <c r="I62">
        <v>31.226124637273251</v>
      </c>
      <c r="J62">
        <v>0.78113501867379065</v>
      </c>
      <c r="K62">
        <v>24.9433528026475</v>
      </c>
      <c r="L62">
        <v>0.97031247110985253</v>
      </c>
    </row>
    <row r="63" spans="2:12" x14ac:dyDescent="0.2">
      <c r="B63" t="s">
        <v>60</v>
      </c>
      <c r="C63">
        <v>27.95303527260111</v>
      </c>
      <c r="D63">
        <v>0.91431711557271877</v>
      </c>
      <c r="E63">
        <v>15.113273032285001</v>
      </c>
      <c r="F63">
        <v>0.91354908254985889</v>
      </c>
      <c r="G63">
        <v>15.05304986886124</v>
      </c>
      <c r="H63">
        <v>0.66937293217019223</v>
      </c>
      <c r="I63">
        <v>16.31552613228158</v>
      </c>
      <c r="J63">
        <v>0.84129561639574901</v>
      </c>
      <c r="K63">
        <v>25.56511569397107</v>
      </c>
      <c r="L63">
        <v>0.98230611538005097</v>
      </c>
    </row>
    <row r="64" spans="2:12" x14ac:dyDescent="0.2">
      <c r="B64" t="s">
        <v>61</v>
      </c>
      <c r="C64">
        <v>25.86002758783679</v>
      </c>
      <c r="D64">
        <v>0.96868775298736931</v>
      </c>
      <c r="E64">
        <v>13.896188614965221</v>
      </c>
      <c r="F64">
        <v>0.57049040848666244</v>
      </c>
      <c r="G64">
        <v>18.19639171761871</v>
      </c>
      <c r="H64">
        <v>0.72923894394236122</v>
      </c>
      <c r="I64">
        <v>21.089891575721499</v>
      </c>
      <c r="J64">
        <v>0.79616344147944718</v>
      </c>
      <c r="K64">
        <v>20.957500503857808</v>
      </c>
      <c r="L64">
        <v>1.160757042806315</v>
      </c>
    </row>
    <row r="65" spans="2:12" x14ac:dyDescent="0.2">
      <c r="B65" t="s">
        <v>62</v>
      </c>
      <c r="C65">
        <v>50.855559973070122</v>
      </c>
      <c r="D65">
        <v>0.9504589040979351</v>
      </c>
      <c r="E65">
        <v>20.027800655783611</v>
      </c>
      <c r="F65">
        <v>0.89631418861031575</v>
      </c>
      <c r="G65">
        <v>14.08523675470391</v>
      </c>
      <c r="H65">
        <v>0.62691029124328734</v>
      </c>
      <c r="I65">
        <v>8.3957978786992147</v>
      </c>
      <c r="J65">
        <v>0.46440317966617634</v>
      </c>
      <c r="K65">
        <v>6.6356047377431198</v>
      </c>
      <c r="L65">
        <v>0.51102164368772052</v>
      </c>
    </row>
    <row r="66" spans="2:12" x14ac:dyDescent="0.2">
      <c r="B66" t="s">
        <v>63</v>
      </c>
      <c r="C66">
        <v>10.338563953823471</v>
      </c>
      <c r="D66">
        <v>0.80691917899769994</v>
      </c>
      <c r="E66">
        <v>9.0131090500781852</v>
      </c>
      <c r="F66">
        <v>0.66918135286386982</v>
      </c>
      <c r="G66">
        <v>12.05902653270809</v>
      </c>
      <c r="H66">
        <v>0.58511444544279811</v>
      </c>
      <c r="I66">
        <v>18.483196583991059</v>
      </c>
      <c r="J66">
        <v>0.78857564623109577</v>
      </c>
      <c r="K66">
        <v>50.106103879399193</v>
      </c>
      <c r="L66">
        <v>1.3309156195533303</v>
      </c>
    </row>
    <row r="67" spans="2:12" x14ac:dyDescent="0.2">
      <c r="B67" t="s">
        <v>64</v>
      </c>
      <c r="C67">
        <v>13.5604715966667</v>
      </c>
      <c r="D67">
        <v>0.73674110164752349</v>
      </c>
      <c r="E67">
        <v>11.79159548280135</v>
      </c>
      <c r="F67">
        <v>0.75218975827300716</v>
      </c>
      <c r="G67">
        <v>19.367511899869111</v>
      </c>
      <c r="H67">
        <v>0.70642023888057337</v>
      </c>
      <c r="I67">
        <v>24.20830418470209</v>
      </c>
      <c r="J67">
        <v>0.84282371477213736</v>
      </c>
      <c r="K67">
        <v>31.07211683596077</v>
      </c>
      <c r="L67">
        <v>1.5165795507659274</v>
      </c>
    </row>
  </sheetData>
  <phoneticPr fontId="0" type="noConversion"/>
  <pageMargins left="0.75" right="0.75" top="1" bottom="1" header="0.5" footer="0.5"/>
  <headerFooter alignWithMargins="0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7"/>
  <sheetViews>
    <sheetView workbookViewId="0"/>
  </sheetViews>
  <sheetFormatPr defaultRowHeight="12.75" x14ac:dyDescent="0.2"/>
  <sheetData>
    <row r="2" spans="2:12" x14ac:dyDescent="0.2">
      <c r="C2" t="s">
        <v>66</v>
      </c>
      <c r="D2" t="s">
        <v>67</v>
      </c>
      <c r="E2" t="s">
        <v>68</v>
      </c>
      <c r="F2" t="s">
        <v>69</v>
      </c>
      <c r="G2" t="s">
        <v>70</v>
      </c>
      <c r="H2" t="s">
        <v>71</v>
      </c>
      <c r="I2" t="s">
        <v>111</v>
      </c>
      <c r="J2" t="s">
        <v>112</v>
      </c>
      <c r="K2" t="s">
        <v>113</v>
      </c>
      <c r="L2" t="s">
        <v>114</v>
      </c>
    </row>
    <row r="3" spans="2:12" x14ac:dyDescent="0.2">
      <c r="B3" t="s">
        <v>0</v>
      </c>
      <c r="C3">
        <v>5.9194631816609586</v>
      </c>
      <c r="D3">
        <v>0.49601141869573467</v>
      </c>
      <c r="E3">
        <v>7.1286855426498343</v>
      </c>
      <c r="F3">
        <v>0.62120054459139051</v>
      </c>
      <c r="G3">
        <v>9.3765301768841542</v>
      </c>
      <c r="H3">
        <v>0.65812233003153919</v>
      </c>
      <c r="I3">
        <v>23.925047651593101</v>
      </c>
      <c r="J3">
        <v>0.8246305198163465</v>
      </c>
      <c r="K3">
        <v>53.650273447211958</v>
      </c>
      <c r="L3">
        <v>1.0498242824039219</v>
      </c>
    </row>
    <row r="4" spans="2:12" x14ac:dyDescent="0.2">
      <c r="B4" t="s">
        <v>1</v>
      </c>
      <c r="C4">
        <v>19.80379371129974</v>
      </c>
      <c r="D4">
        <v>0.66893235709268462</v>
      </c>
      <c r="E4">
        <v>6.6127059482114019</v>
      </c>
      <c r="F4">
        <v>0.3650887701207961</v>
      </c>
      <c r="G4">
        <v>5.6872210494070181</v>
      </c>
      <c r="H4">
        <v>0.31715622419502715</v>
      </c>
      <c r="I4">
        <v>12.108111238060189</v>
      </c>
      <c r="J4">
        <v>0.46805582969120346</v>
      </c>
      <c r="K4">
        <v>55.788168053021657</v>
      </c>
      <c r="L4">
        <v>1.0633678176979939</v>
      </c>
    </row>
    <row r="5" spans="2:12" x14ac:dyDescent="0.2">
      <c r="B5" t="s">
        <v>2</v>
      </c>
      <c r="C5">
        <v>38.350808661133598</v>
      </c>
      <c r="D5">
        <v>1.8902778973416381</v>
      </c>
      <c r="E5">
        <v>11.90470149214293</v>
      </c>
      <c r="F5">
        <v>0.63127725047827155</v>
      </c>
      <c r="G5">
        <v>11.16602625953543</v>
      </c>
      <c r="H5">
        <v>0.57212870337837096</v>
      </c>
      <c r="I5">
        <v>12.902541188760759</v>
      </c>
      <c r="J5">
        <v>0.7858900629613208</v>
      </c>
      <c r="K5">
        <v>25.675922398427289</v>
      </c>
      <c r="L5">
        <v>1.8680452408549553</v>
      </c>
    </row>
    <row r="6" spans="2:12" x14ac:dyDescent="0.2">
      <c r="B6" t="s">
        <v>3</v>
      </c>
      <c r="C6">
        <v>32.386541224140842</v>
      </c>
      <c r="D6">
        <v>0.68413025309064757</v>
      </c>
      <c r="E6">
        <v>8.3350828056760147</v>
      </c>
      <c r="F6">
        <v>0.29174434761124923</v>
      </c>
      <c r="G6">
        <v>7.6829715172967159</v>
      </c>
      <c r="H6">
        <v>0.31880982094959748</v>
      </c>
      <c r="I6">
        <v>11.600432217853919</v>
      </c>
      <c r="J6">
        <v>0.39244726419956166</v>
      </c>
      <c r="K6">
        <v>39.994972235032492</v>
      </c>
      <c r="L6">
        <v>0.75718087403119627</v>
      </c>
    </row>
    <row r="7" spans="2:12" x14ac:dyDescent="0.2">
      <c r="B7" t="s">
        <v>4</v>
      </c>
      <c r="C7">
        <v>38.29793986631271</v>
      </c>
      <c r="D7">
        <v>1.4261082544775687</v>
      </c>
      <c r="E7">
        <v>8.4212676409229328</v>
      </c>
      <c r="F7">
        <v>0.41996530195617443</v>
      </c>
      <c r="G7">
        <v>6.9848060951168804</v>
      </c>
      <c r="H7">
        <v>0.49509061899258305</v>
      </c>
      <c r="I7">
        <v>9.7418922754245987</v>
      </c>
      <c r="J7">
        <v>0.50514886488466482</v>
      </c>
      <c r="K7">
        <v>36.554094122222878</v>
      </c>
      <c r="L7">
        <v>1.5309664673656895</v>
      </c>
    </row>
    <row r="8" spans="2:12" x14ac:dyDescent="0.2">
      <c r="B8" t="s">
        <v>5</v>
      </c>
      <c r="C8">
        <v>22.375907868690689</v>
      </c>
      <c r="D8">
        <v>0.82551481748520805</v>
      </c>
      <c r="E8">
        <v>3.990047365552801</v>
      </c>
      <c r="F8">
        <v>0.30457424931378785</v>
      </c>
      <c r="G8">
        <v>4.9766257648690466</v>
      </c>
      <c r="H8">
        <v>0.32341300659676048</v>
      </c>
      <c r="I8">
        <v>11.31901891957399</v>
      </c>
      <c r="J8">
        <v>0.4479808604083107</v>
      </c>
      <c r="K8">
        <v>57.338400081313473</v>
      </c>
      <c r="L8">
        <v>0.92693029237915991</v>
      </c>
    </row>
    <row r="9" spans="2:12" x14ac:dyDescent="0.2">
      <c r="B9" t="s">
        <v>6</v>
      </c>
      <c r="C9">
        <v>25.516355458993079</v>
      </c>
      <c r="D9">
        <v>0.95023544527473902</v>
      </c>
      <c r="E9">
        <v>18.129503950679311</v>
      </c>
      <c r="F9">
        <v>0.89580765141657892</v>
      </c>
      <c r="G9">
        <v>15.630255933038461</v>
      </c>
      <c r="H9">
        <v>0.69548950024576195</v>
      </c>
      <c r="I9">
        <v>15.82384570907289</v>
      </c>
      <c r="J9">
        <v>0.6027776473915577</v>
      </c>
      <c r="K9">
        <v>24.90003894821626</v>
      </c>
      <c r="L9">
        <v>1.2061245767949424</v>
      </c>
    </row>
    <row r="10" spans="2:12" x14ac:dyDescent="0.2">
      <c r="B10" t="s">
        <v>7</v>
      </c>
      <c r="C10">
        <v>27.807512491991812</v>
      </c>
      <c r="D10">
        <v>0.9067251944016379</v>
      </c>
      <c r="E10">
        <v>10.920474358746979</v>
      </c>
      <c r="F10">
        <v>0.42171804317868195</v>
      </c>
      <c r="G10">
        <v>13.31380035432441</v>
      </c>
      <c r="H10">
        <v>0.44156385978342955</v>
      </c>
      <c r="I10">
        <v>21.795339142741529</v>
      </c>
      <c r="J10">
        <v>0.72062182379087281</v>
      </c>
      <c r="K10">
        <v>26.16287365219527</v>
      </c>
      <c r="L10">
        <v>0.91298031780244238</v>
      </c>
    </row>
    <row r="11" spans="2:12" x14ac:dyDescent="0.2">
      <c r="B11" t="s">
        <v>8</v>
      </c>
      <c r="C11">
        <v>31.89582082180257</v>
      </c>
      <c r="D11">
        <v>0.7719562406972611</v>
      </c>
      <c r="E11">
        <v>7.801932513838274</v>
      </c>
      <c r="F11">
        <v>0.38899532931924641</v>
      </c>
      <c r="G11">
        <v>8.7786520278753741</v>
      </c>
      <c r="H11">
        <v>0.35632084524656571</v>
      </c>
      <c r="I11">
        <v>12.46445030327979</v>
      </c>
      <c r="J11">
        <v>0.46548382353390833</v>
      </c>
      <c r="K11">
        <v>39.059144333203989</v>
      </c>
      <c r="L11">
        <v>0.873382667240444</v>
      </c>
    </row>
    <row r="12" spans="2:12" x14ac:dyDescent="0.2">
      <c r="B12" t="s">
        <v>9</v>
      </c>
      <c r="C12">
        <v>57.728286530897499</v>
      </c>
      <c r="D12">
        <v>1.3992880611800518</v>
      </c>
      <c r="E12">
        <v>10.5441025961655</v>
      </c>
      <c r="F12">
        <v>0.49087798317807696</v>
      </c>
      <c r="G12">
        <v>7.1878151454480257</v>
      </c>
      <c r="H12">
        <v>0.42804179121061814</v>
      </c>
      <c r="I12">
        <v>5.969248100379553</v>
      </c>
      <c r="J12">
        <v>0.4354824745258089</v>
      </c>
      <c r="K12">
        <v>18.570547627109431</v>
      </c>
      <c r="L12">
        <v>1.0054510242200776</v>
      </c>
    </row>
    <row r="13" spans="2:12" x14ac:dyDescent="0.2">
      <c r="B13" t="s">
        <v>10</v>
      </c>
      <c r="C13">
        <v>54.046020492882683</v>
      </c>
      <c r="D13">
        <v>1.3050068072989511</v>
      </c>
      <c r="E13">
        <v>13.74298247689234</v>
      </c>
      <c r="F13">
        <v>0.55611286764442669</v>
      </c>
      <c r="G13">
        <v>12.888671088006589</v>
      </c>
      <c r="H13">
        <v>0.52453653668829692</v>
      </c>
      <c r="I13">
        <v>11.074025054680391</v>
      </c>
      <c r="J13">
        <v>0.67985583594903609</v>
      </c>
      <c r="K13">
        <v>8.2483008875380008</v>
      </c>
      <c r="L13">
        <v>0.63716075059124344</v>
      </c>
    </row>
    <row r="14" spans="2:12" x14ac:dyDescent="0.2">
      <c r="B14" t="s">
        <v>11</v>
      </c>
      <c r="C14">
        <v>18.210221932576221</v>
      </c>
      <c r="D14">
        <v>0.8540609119675675</v>
      </c>
      <c r="E14">
        <v>7.4568260292298998</v>
      </c>
      <c r="F14">
        <v>0.46290060352055756</v>
      </c>
      <c r="G14">
        <v>11.012011734010009</v>
      </c>
      <c r="H14">
        <v>0.58424409490468221</v>
      </c>
      <c r="I14">
        <v>24.030799656504449</v>
      </c>
      <c r="J14">
        <v>0.91031381693517111</v>
      </c>
      <c r="K14">
        <v>39.290140647679443</v>
      </c>
      <c r="L14">
        <v>1.1444338545607804</v>
      </c>
    </row>
    <row r="15" spans="2:12" x14ac:dyDescent="0.2">
      <c r="B15" t="s">
        <v>12</v>
      </c>
      <c r="C15">
        <v>37.460929864049859</v>
      </c>
      <c r="D15">
        <v>1.5470709764387001</v>
      </c>
      <c r="E15">
        <v>9.530795076575469</v>
      </c>
      <c r="F15">
        <v>0.60783236405273777</v>
      </c>
      <c r="G15">
        <v>11.434498137738951</v>
      </c>
      <c r="H15">
        <v>0.59637554149065031</v>
      </c>
      <c r="I15">
        <v>12.016888098978731</v>
      </c>
      <c r="J15">
        <v>0.64901033570791589</v>
      </c>
      <c r="K15">
        <v>29.556888822657019</v>
      </c>
      <c r="L15">
        <v>1.6368752405533242</v>
      </c>
    </row>
    <row r="16" spans="2:12" x14ac:dyDescent="0.2">
      <c r="B16" t="s">
        <v>13</v>
      </c>
      <c r="C16">
        <v>18.752370818252849</v>
      </c>
      <c r="D16">
        <v>1.4426022217473691</v>
      </c>
      <c r="E16">
        <v>9.5207756678754709</v>
      </c>
      <c r="F16">
        <v>0.818008005907228</v>
      </c>
      <c r="G16">
        <v>12.709518774372279</v>
      </c>
      <c r="H16">
        <v>0.80519913226504658</v>
      </c>
      <c r="I16">
        <v>17.47768336129284</v>
      </c>
      <c r="J16">
        <v>0.94039662201967156</v>
      </c>
      <c r="K16">
        <v>41.53965137820655</v>
      </c>
      <c r="L16">
        <v>1.9568701643073354</v>
      </c>
    </row>
    <row r="17" spans="2:12" x14ac:dyDescent="0.2">
      <c r="B17" t="s">
        <v>14</v>
      </c>
      <c r="C17">
        <v>30.403218107985069</v>
      </c>
      <c r="D17">
        <v>1.1314009379675853</v>
      </c>
      <c r="E17">
        <v>8.8077304410575508</v>
      </c>
      <c r="F17">
        <v>0.60878841411861906</v>
      </c>
      <c r="G17">
        <v>8.3814338279984284</v>
      </c>
      <c r="H17">
        <v>0.56995341258160648</v>
      </c>
      <c r="I17">
        <v>9.3560970768848524</v>
      </c>
      <c r="J17">
        <v>0.54149240038206647</v>
      </c>
      <c r="K17">
        <v>43.051520546074102</v>
      </c>
      <c r="L17">
        <v>1.3150166385666586</v>
      </c>
    </row>
    <row r="18" spans="2:12" x14ac:dyDescent="0.2">
      <c r="B18" t="s">
        <v>15</v>
      </c>
      <c r="C18">
        <v>24.949740574515811</v>
      </c>
      <c r="D18">
        <v>1.209220220447401</v>
      </c>
      <c r="E18">
        <v>9.1434710825411365</v>
      </c>
      <c r="F18">
        <v>0.54873865559943613</v>
      </c>
      <c r="G18">
        <v>11.432879800487409</v>
      </c>
      <c r="H18">
        <v>0.53280420340808055</v>
      </c>
      <c r="I18">
        <v>17.77210136638266</v>
      </c>
      <c r="J18">
        <v>0.85503012030368741</v>
      </c>
      <c r="K18">
        <v>36.701807176072997</v>
      </c>
      <c r="L18">
        <v>1.3667671910662118</v>
      </c>
    </row>
    <row r="19" spans="2:12" x14ac:dyDescent="0.2">
      <c r="B19" t="s">
        <v>16</v>
      </c>
      <c r="C19">
        <v>27.716794011767611</v>
      </c>
      <c r="D19">
        <v>0.82024979660878505</v>
      </c>
      <c r="E19">
        <v>7.9041776985902894</v>
      </c>
      <c r="F19">
        <v>0.41569705981487931</v>
      </c>
      <c r="G19">
        <v>9.3299587091059397</v>
      </c>
      <c r="H19">
        <v>0.45342165704340537</v>
      </c>
      <c r="I19">
        <v>13.95205055434076</v>
      </c>
      <c r="J19">
        <v>0.4220235232964028</v>
      </c>
      <c r="K19">
        <v>41.097019026195383</v>
      </c>
      <c r="L19">
        <v>0.89852173756372145</v>
      </c>
    </row>
    <row r="20" spans="2:12" x14ac:dyDescent="0.2">
      <c r="B20" t="s">
        <v>17</v>
      </c>
      <c r="C20">
        <v>13.85643164421267</v>
      </c>
      <c r="D20">
        <v>0.77439508461545858</v>
      </c>
      <c r="E20">
        <v>4.7023302485700134</v>
      </c>
      <c r="F20">
        <v>0.42105310608458002</v>
      </c>
      <c r="G20">
        <v>6.9916771370445137</v>
      </c>
      <c r="H20">
        <v>0.46773044139966219</v>
      </c>
      <c r="I20">
        <v>14.67504480039697</v>
      </c>
      <c r="J20">
        <v>0.72940135817407459</v>
      </c>
      <c r="K20">
        <v>59.774516169775843</v>
      </c>
      <c r="L20">
        <v>1.0603878027960301</v>
      </c>
    </row>
    <row r="21" spans="2:12" x14ac:dyDescent="0.2">
      <c r="B21" t="s">
        <v>18</v>
      </c>
      <c r="C21">
        <v>18.331075846041958</v>
      </c>
      <c r="D21">
        <v>0.72845580235530927</v>
      </c>
      <c r="E21">
        <v>5.2825372565484363</v>
      </c>
      <c r="F21">
        <v>0.43321218986850352</v>
      </c>
      <c r="G21">
        <v>9.2370344764174632</v>
      </c>
      <c r="H21">
        <v>0.48431201472289537</v>
      </c>
      <c r="I21">
        <v>21.35769053045281</v>
      </c>
      <c r="J21">
        <v>0.59879391070682997</v>
      </c>
      <c r="K21">
        <v>45.791661890539331</v>
      </c>
      <c r="L21">
        <v>1.1262056842379098</v>
      </c>
    </row>
    <row r="22" spans="2:12" x14ac:dyDescent="0.2">
      <c r="B22" t="s">
        <v>19</v>
      </c>
      <c r="C22">
        <v>5.2210381202380489</v>
      </c>
      <c r="D22">
        <v>0.46710743185212628</v>
      </c>
      <c r="E22">
        <v>2.890619886426792</v>
      </c>
      <c r="F22">
        <v>0.35695731566665978</v>
      </c>
      <c r="G22">
        <v>4.5616863922876973</v>
      </c>
      <c r="H22">
        <v>0.42419004386695258</v>
      </c>
      <c r="I22">
        <v>16.283999246862511</v>
      </c>
      <c r="J22">
        <v>0.81561146647303251</v>
      </c>
      <c r="K22">
        <v>71.042656354184956</v>
      </c>
      <c r="L22">
        <v>1.0293822291773282</v>
      </c>
    </row>
    <row r="23" spans="2:12" x14ac:dyDescent="0.2">
      <c r="B23" t="s">
        <v>20</v>
      </c>
      <c r="C23">
        <v>38.210224972263489</v>
      </c>
      <c r="D23">
        <v>1.4272036699669199</v>
      </c>
      <c r="E23">
        <v>8.7757584590641891</v>
      </c>
      <c r="F23">
        <v>0.42508502361417227</v>
      </c>
      <c r="G23">
        <v>7.7191584666425381</v>
      </c>
      <c r="H23">
        <v>0.55250228523368194</v>
      </c>
      <c r="I23">
        <v>13.165520878161869</v>
      </c>
      <c r="J23">
        <v>0.57131401138581617</v>
      </c>
      <c r="K23">
        <v>32.129337223867907</v>
      </c>
      <c r="L23">
        <v>1.3000427815223163</v>
      </c>
    </row>
    <row r="24" spans="2:12" x14ac:dyDescent="0.2">
      <c r="B24" t="s">
        <v>21</v>
      </c>
      <c r="C24">
        <v>4.6644089469160788</v>
      </c>
      <c r="D24">
        <v>0.42508228001186621</v>
      </c>
      <c r="E24">
        <v>4.6124038896681734</v>
      </c>
      <c r="F24">
        <v>0.48547356547711074</v>
      </c>
      <c r="G24">
        <v>7.2476608684695858</v>
      </c>
      <c r="H24">
        <v>0.62257503729224095</v>
      </c>
      <c r="I24">
        <v>19.900334327611802</v>
      </c>
      <c r="J24">
        <v>0.79121090531405547</v>
      </c>
      <c r="K24">
        <v>63.575191967334362</v>
      </c>
      <c r="L24">
        <v>1.3094681752442918</v>
      </c>
    </row>
    <row r="25" spans="2:12" x14ac:dyDescent="0.2">
      <c r="B25" t="s">
        <v>22</v>
      </c>
      <c r="C25">
        <v>46.431504230922783</v>
      </c>
      <c r="D25">
        <v>1.426876313527413</v>
      </c>
      <c r="E25">
        <v>11.74542567069342</v>
      </c>
      <c r="F25">
        <v>0.60679692355904391</v>
      </c>
      <c r="G25">
        <v>12.7169975265747</v>
      </c>
      <c r="H25">
        <v>0.64291794688281512</v>
      </c>
      <c r="I25">
        <v>10.591250054542501</v>
      </c>
      <c r="J25">
        <v>0.55789319243788871</v>
      </c>
      <c r="K25">
        <v>18.514822517266619</v>
      </c>
      <c r="L25">
        <v>1.3235142948151681</v>
      </c>
    </row>
    <row r="26" spans="2:12" x14ac:dyDescent="0.2">
      <c r="B26" t="s">
        <v>23</v>
      </c>
      <c r="C26">
        <v>27.819559468611821</v>
      </c>
      <c r="D26">
        <v>1.0217809825259541</v>
      </c>
      <c r="E26">
        <v>16.561635849999291</v>
      </c>
      <c r="F26">
        <v>0.70889205707965841</v>
      </c>
      <c r="G26">
        <v>20.364384057261042</v>
      </c>
      <c r="H26">
        <v>0.94410629717213801</v>
      </c>
      <c r="I26">
        <v>13.08768030351254</v>
      </c>
      <c r="J26">
        <v>0.73914932111281961</v>
      </c>
      <c r="K26">
        <v>22.16674032061529</v>
      </c>
      <c r="L26">
        <v>0.96707634238796081</v>
      </c>
    </row>
    <row r="27" spans="2:12" x14ac:dyDescent="0.2">
      <c r="B27" t="s">
        <v>24</v>
      </c>
      <c r="C27">
        <v>32.224727627046278</v>
      </c>
      <c r="D27">
        <v>1.3234439597063405</v>
      </c>
      <c r="E27">
        <v>19.836602922655722</v>
      </c>
      <c r="F27">
        <v>0.8306365968394287</v>
      </c>
      <c r="G27">
        <v>17.269476646735519</v>
      </c>
      <c r="H27">
        <v>0.84406378625875467</v>
      </c>
      <c r="I27">
        <v>13.79246816903964</v>
      </c>
      <c r="J27">
        <v>0.626799618529848</v>
      </c>
      <c r="K27">
        <v>16.876724634522851</v>
      </c>
      <c r="L27">
        <v>1.0677638477935305</v>
      </c>
    </row>
    <row r="28" spans="2:12" x14ac:dyDescent="0.2">
      <c r="B28" t="s">
        <v>25</v>
      </c>
      <c r="C28">
        <v>35.622455960989527</v>
      </c>
      <c r="D28">
        <v>1.7608179959190775</v>
      </c>
      <c r="E28">
        <v>15.35320313156488</v>
      </c>
      <c r="F28">
        <v>0.57608278320678108</v>
      </c>
      <c r="G28">
        <v>15.28233736342127</v>
      </c>
      <c r="H28">
        <v>0.7917583619784776</v>
      </c>
      <c r="I28">
        <v>22.757218150731831</v>
      </c>
      <c r="J28">
        <v>1.2479779190147715</v>
      </c>
      <c r="K28">
        <v>10.984785393292499</v>
      </c>
      <c r="L28">
        <v>1.3586449359571438</v>
      </c>
    </row>
    <row r="29" spans="2:12" x14ac:dyDescent="0.2">
      <c r="B29" t="s">
        <v>26</v>
      </c>
      <c r="C29">
        <v>41.871462996243842</v>
      </c>
      <c r="D29">
        <v>1.1388879871004232</v>
      </c>
      <c r="E29">
        <v>8.2545496781100436</v>
      </c>
      <c r="F29">
        <v>0.5071247008106321</v>
      </c>
      <c r="G29">
        <v>7.9196087304700598</v>
      </c>
      <c r="H29">
        <v>0.4836266110766374</v>
      </c>
      <c r="I29">
        <v>13.75126159263047</v>
      </c>
      <c r="J29">
        <v>0.67044452775571617</v>
      </c>
      <c r="K29">
        <v>28.203117002545579</v>
      </c>
      <c r="L29">
        <v>1.0204949492891318</v>
      </c>
    </row>
    <row r="30" spans="2:12" x14ac:dyDescent="0.2">
      <c r="B30" t="s">
        <v>27</v>
      </c>
      <c r="C30">
        <v>74.512451283568652</v>
      </c>
      <c r="D30">
        <v>0.96000897086679349</v>
      </c>
      <c r="E30">
        <v>7.9834532907661933</v>
      </c>
      <c r="F30">
        <v>0.62846435636182851</v>
      </c>
      <c r="G30">
        <v>6.4678292834495972</v>
      </c>
      <c r="H30">
        <v>0.52115238784871865</v>
      </c>
      <c r="I30">
        <v>3.9017246246836832</v>
      </c>
      <c r="J30">
        <v>0.36451626832855272</v>
      </c>
      <c r="K30">
        <v>7.1345415175318854</v>
      </c>
      <c r="L30">
        <v>0.54672027012796054</v>
      </c>
    </row>
    <row r="31" spans="2:12" x14ac:dyDescent="0.2">
      <c r="B31" t="s">
        <v>28</v>
      </c>
      <c r="C31">
        <v>24.583756167196569</v>
      </c>
      <c r="D31">
        <v>1.3673986312900079</v>
      </c>
      <c r="E31">
        <v>6.126856676887499</v>
      </c>
      <c r="F31">
        <v>0.48886939296536008</v>
      </c>
      <c r="G31">
        <v>7.55397093002835</v>
      </c>
      <c r="H31">
        <v>0.51659726404942985</v>
      </c>
      <c r="I31">
        <v>9.9692832119469621</v>
      </c>
      <c r="J31">
        <v>0.59258383041254492</v>
      </c>
      <c r="K31">
        <v>51.76613301394061</v>
      </c>
      <c r="L31">
        <v>1.5721891173091864</v>
      </c>
    </row>
    <row r="32" spans="2:12" x14ac:dyDescent="0.2">
      <c r="B32" t="s">
        <v>29</v>
      </c>
      <c r="C32">
        <v>46.554744990788841</v>
      </c>
      <c r="D32">
        <v>1.071655610627078</v>
      </c>
      <c r="E32">
        <v>12.07793191104556</v>
      </c>
      <c r="F32">
        <v>0.38500355446590356</v>
      </c>
      <c r="G32">
        <v>11.260980671368451</v>
      </c>
      <c r="H32">
        <v>0.33586353479461256</v>
      </c>
      <c r="I32">
        <v>12.43606069050073</v>
      </c>
      <c r="J32">
        <v>0.42690544115943374</v>
      </c>
      <c r="K32">
        <v>17.67028173629642</v>
      </c>
      <c r="L32">
        <v>0.85101471542358198</v>
      </c>
    </row>
    <row r="33" spans="2:12" x14ac:dyDescent="0.2">
      <c r="B33" t="s">
        <v>30</v>
      </c>
      <c r="C33">
        <v>7.8508375246642519</v>
      </c>
      <c r="D33">
        <v>0.44010785708228961</v>
      </c>
      <c r="E33">
        <v>7.1295749907033166</v>
      </c>
      <c r="F33">
        <v>0.55633731040576329</v>
      </c>
      <c r="G33">
        <v>5.580063383877861</v>
      </c>
      <c r="H33">
        <v>0.44370811155302581</v>
      </c>
      <c r="I33">
        <v>13.614881548078809</v>
      </c>
      <c r="J33">
        <v>0.63728011517514294</v>
      </c>
      <c r="K33">
        <v>65.824642552675755</v>
      </c>
      <c r="L33">
        <v>1.1377657759159692</v>
      </c>
    </row>
    <row r="34" spans="2:12" x14ac:dyDescent="0.2">
      <c r="B34" t="s">
        <v>31</v>
      </c>
      <c r="C34">
        <v>50.814879022452708</v>
      </c>
      <c r="D34">
        <v>1.8031675612543612</v>
      </c>
      <c r="E34">
        <v>14.110060058102871</v>
      </c>
      <c r="F34">
        <v>0.63594511718824298</v>
      </c>
      <c r="G34">
        <v>12.047353161258499</v>
      </c>
      <c r="H34">
        <v>0.61380197708517503</v>
      </c>
      <c r="I34">
        <v>11.63124666486681</v>
      </c>
      <c r="J34">
        <v>0.68915994853849616</v>
      </c>
      <c r="K34">
        <v>11.396461093319131</v>
      </c>
      <c r="L34">
        <v>1.4680396283613704</v>
      </c>
    </row>
    <row r="35" spans="2:12" x14ac:dyDescent="0.2">
      <c r="B35" t="s">
        <v>32</v>
      </c>
      <c r="C35">
        <v>3.2469346896742479</v>
      </c>
      <c r="D35">
        <v>0.31477689933132519</v>
      </c>
      <c r="E35">
        <v>3.8822803031866062</v>
      </c>
      <c r="F35">
        <v>0.45109643871456256</v>
      </c>
      <c r="G35">
        <v>6.8190151137533279</v>
      </c>
      <c r="H35">
        <v>0.47946304721129157</v>
      </c>
      <c r="I35">
        <v>21.074801894712699</v>
      </c>
      <c r="J35">
        <v>0.86215234343913372</v>
      </c>
      <c r="K35">
        <v>64.976967998673118</v>
      </c>
      <c r="L35">
        <v>1.2892385790701153</v>
      </c>
    </row>
    <row r="36" spans="2:12" x14ac:dyDescent="0.2">
      <c r="B36" t="s">
        <v>33</v>
      </c>
      <c r="C36">
        <v>10.078190928259669</v>
      </c>
      <c r="D36">
        <v>0.76404280166781668</v>
      </c>
      <c r="E36">
        <v>5.1281062392589556</v>
      </c>
      <c r="F36">
        <v>0.46708735872980184</v>
      </c>
      <c r="G36">
        <v>13.49333449381462</v>
      </c>
      <c r="H36">
        <v>0.74775059096779839</v>
      </c>
      <c r="I36">
        <v>21.56881175960288</v>
      </c>
      <c r="J36">
        <v>0.7608355541838514</v>
      </c>
      <c r="K36">
        <v>49.731556579063877</v>
      </c>
      <c r="L36">
        <v>1.6051460314324355</v>
      </c>
    </row>
    <row r="37" spans="2:12" x14ac:dyDescent="0.2">
      <c r="B37" t="s">
        <v>34</v>
      </c>
      <c r="C37">
        <v>53.577488613874323</v>
      </c>
      <c r="D37">
        <v>3.2238588492828657</v>
      </c>
      <c r="E37">
        <v>0</v>
      </c>
      <c r="G37">
        <v>0</v>
      </c>
      <c r="I37">
        <v>0</v>
      </c>
      <c r="K37">
        <v>28.514089810813321</v>
      </c>
      <c r="L37">
        <v>2.4297264460902848</v>
      </c>
    </row>
    <row r="38" spans="2:12" x14ac:dyDescent="0.2">
      <c r="B38" t="s">
        <v>35</v>
      </c>
      <c r="C38">
        <v>44.847933736856319</v>
      </c>
      <c r="D38">
        <v>1.1295362504609048</v>
      </c>
      <c r="E38">
        <v>18.1727521519656</v>
      </c>
      <c r="F38">
        <v>0.74746890703440405</v>
      </c>
      <c r="G38">
        <v>13.36652673834088</v>
      </c>
      <c r="H38">
        <v>0.63526436885700677</v>
      </c>
      <c r="I38">
        <v>9.4297238139142312</v>
      </c>
      <c r="J38">
        <v>0.63016319976394053</v>
      </c>
      <c r="K38">
        <v>14.183063558922941</v>
      </c>
      <c r="L38">
        <v>0.63108994261580675</v>
      </c>
    </row>
    <row r="39" spans="2:12" x14ac:dyDescent="0.2">
      <c r="B39" t="s">
        <v>36</v>
      </c>
      <c r="C39">
        <v>46.910640482315188</v>
      </c>
      <c r="D39">
        <v>0.7981475414596797</v>
      </c>
      <c r="E39">
        <v>9.5019057674619276</v>
      </c>
      <c r="F39">
        <v>0.46088902325988851</v>
      </c>
      <c r="G39">
        <v>7.519063968343155</v>
      </c>
      <c r="H39">
        <v>0.48508224238905095</v>
      </c>
      <c r="I39">
        <v>6.9020636755871134</v>
      </c>
      <c r="J39">
        <v>0.40022810652721102</v>
      </c>
      <c r="K39">
        <v>29.166326106292608</v>
      </c>
      <c r="L39">
        <v>0.64411608911947871</v>
      </c>
    </row>
    <row r="40" spans="2:12" x14ac:dyDescent="0.2">
      <c r="B40" t="s">
        <v>37</v>
      </c>
      <c r="C40">
        <v>10.23252240836446</v>
      </c>
      <c r="D40">
        <v>0.90647905037949272</v>
      </c>
      <c r="E40">
        <v>4.3702645187640776</v>
      </c>
      <c r="F40">
        <v>0.47841967755098153</v>
      </c>
      <c r="G40">
        <v>5.5931589500826808</v>
      </c>
      <c r="H40">
        <v>0.47313437339343317</v>
      </c>
      <c r="I40">
        <v>18.90492608417053</v>
      </c>
      <c r="J40">
        <v>0.89766011286216429</v>
      </c>
      <c r="K40">
        <v>60.899128038618258</v>
      </c>
      <c r="L40">
        <v>1.1463840706266442</v>
      </c>
    </row>
    <row r="41" spans="2:12" x14ac:dyDescent="0.2">
      <c r="B41" t="s">
        <v>38</v>
      </c>
      <c r="C41">
        <v>22.89860920720265</v>
      </c>
      <c r="D41">
        <v>0.70949233444113324</v>
      </c>
      <c r="E41">
        <v>6.9439520421343728</v>
      </c>
      <c r="F41">
        <v>0.4834646223277046</v>
      </c>
      <c r="G41">
        <v>9.1339540569570143</v>
      </c>
      <c r="H41">
        <v>0.50967593975909076</v>
      </c>
      <c r="I41">
        <v>16.204650594994359</v>
      </c>
      <c r="J41">
        <v>0.62820282873671929</v>
      </c>
      <c r="K41">
        <v>44.818834098711612</v>
      </c>
      <c r="L41">
        <v>0.82667941259363376</v>
      </c>
    </row>
    <row r="42" spans="2:12" x14ac:dyDescent="0.2">
      <c r="B42" t="s">
        <v>39</v>
      </c>
      <c r="C42">
        <v>15.65384584156207</v>
      </c>
      <c r="D42">
        <v>0.488523140206849</v>
      </c>
      <c r="E42">
        <v>12.45102006296098</v>
      </c>
      <c r="F42">
        <v>0.32023189661533685</v>
      </c>
      <c r="G42">
        <v>16.192812607865701</v>
      </c>
      <c r="H42">
        <v>0.39991662168427233</v>
      </c>
      <c r="I42">
        <v>25.267562153950578</v>
      </c>
      <c r="J42">
        <v>0.4383583897109472</v>
      </c>
      <c r="K42">
        <v>30.434759333660679</v>
      </c>
      <c r="L42">
        <v>0.61083441586477372</v>
      </c>
    </row>
    <row r="43" spans="2:12" x14ac:dyDescent="0.2">
      <c r="B43" t="s">
        <v>40</v>
      </c>
      <c r="C43">
        <v>30.343076232991262</v>
      </c>
      <c r="D43">
        <v>0.97571031019484977</v>
      </c>
      <c r="E43">
        <v>17.934565943900779</v>
      </c>
      <c r="F43">
        <v>0.75529890777753361</v>
      </c>
      <c r="G43">
        <v>15.085820451582739</v>
      </c>
      <c r="H43">
        <v>0.59759834463871975</v>
      </c>
      <c r="I43">
        <v>17.469171089581572</v>
      </c>
      <c r="J43">
        <v>0.63082976981130323</v>
      </c>
      <c r="K43">
        <v>19.167366281943639</v>
      </c>
      <c r="L43">
        <v>0.7663098654683197</v>
      </c>
    </row>
    <row r="44" spans="2:12" x14ac:dyDescent="0.2">
      <c r="B44" t="s">
        <v>41</v>
      </c>
      <c r="C44">
        <v>48.718906070827032</v>
      </c>
      <c r="D44">
        <v>1.0911731504729278</v>
      </c>
      <c r="E44">
        <v>18.131098937472519</v>
      </c>
      <c r="F44">
        <v>0.7207276027068068</v>
      </c>
      <c r="G44">
        <v>14.996983395889851</v>
      </c>
      <c r="H44">
        <v>0.62902577551843386</v>
      </c>
      <c r="I44">
        <v>10.509267049280069</v>
      </c>
      <c r="J44">
        <v>0.61737663058981684</v>
      </c>
      <c r="K44">
        <v>7.6437445465305123</v>
      </c>
      <c r="L44">
        <v>0.67030668493022139</v>
      </c>
    </row>
    <row r="45" spans="2:12" x14ac:dyDescent="0.2">
      <c r="B45" t="s">
        <v>42</v>
      </c>
      <c r="C45">
        <v>32.95607303842165</v>
      </c>
      <c r="D45">
        <v>1.4445302778828055</v>
      </c>
      <c r="E45">
        <v>4.2652813442517159</v>
      </c>
      <c r="F45">
        <v>0.51451189635215755</v>
      </c>
      <c r="G45">
        <v>7.350178407358074</v>
      </c>
      <c r="H45">
        <v>0.73482588841887708</v>
      </c>
      <c r="I45">
        <v>15.662931537063139</v>
      </c>
      <c r="J45">
        <v>0.96874397459957928</v>
      </c>
      <c r="K45">
        <v>39.765535672905443</v>
      </c>
      <c r="L45">
        <v>1.3647615083626319</v>
      </c>
    </row>
    <row r="46" spans="2:12" x14ac:dyDescent="0.2">
      <c r="B46" t="s">
        <v>43</v>
      </c>
      <c r="C46">
        <v>0</v>
      </c>
      <c r="E46">
        <v>0</v>
      </c>
      <c r="G46">
        <v>0</v>
      </c>
      <c r="I46">
        <v>0</v>
      </c>
      <c r="K46">
        <v>0</v>
      </c>
    </row>
    <row r="47" spans="2:12" x14ac:dyDescent="0.2">
      <c r="B47" t="s">
        <v>44</v>
      </c>
      <c r="C47">
        <v>42.916162576533701</v>
      </c>
      <c r="D47">
        <v>1.139364616891539</v>
      </c>
      <c r="E47">
        <v>9.6493040315172696</v>
      </c>
      <c r="F47">
        <v>0.63942253794218373</v>
      </c>
      <c r="G47">
        <v>8.3109976840791315</v>
      </c>
      <c r="H47">
        <v>0.53054493909726719</v>
      </c>
      <c r="I47">
        <v>12.68318004594801</v>
      </c>
      <c r="J47">
        <v>0.68602281104869112</v>
      </c>
      <c r="K47">
        <v>26.440355661921888</v>
      </c>
      <c r="L47">
        <v>1.1951319132151312</v>
      </c>
    </row>
    <row r="48" spans="2:12" x14ac:dyDescent="0.2">
      <c r="B48" t="s">
        <v>45</v>
      </c>
      <c r="C48">
        <v>20.549363868944528</v>
      </c>
      <c r="D48">
        <v>1.0699591256761076</v>
      </c>
      <c r="E48">
        <v>12.278274940282831</v>
      </c>
      <c r="F48">
        <v>0.60521882493626455</v>
      </c>
      <c r="G48">
        <v>11.472764037623239</v>
      </c>
      <c r="H48">
        <v>0.62475024238103849</v>
      </c>
      <c r="I48">
        <v>21.970973444029799</v>
      </c>
      <c r="J48">
        <v>0.89124027095676028</v>
      </c>
      <c r="K48">
        <v>33.72862370911961</v>
      </c>
      <c r="L48">
        <v>1.2227062050018038</v>
      </c>
    </row>
    <row r="49" spans="2:12" x14ac:dyDescent="0.2">
      <c r="B49" t="s">
        <v>46</v>
      </c>
      <c r="C49">
        <v>39.45328663138072</v>
      </c>
      <c r="D49">
        <v>1.2767920530675774</v>
      </c>
      <c r="E49">
        <v>24.549117729724379</v>
      </c>
      <c r="F49">
        <v>0.90374147899625801</v>
      </c>
      <c r="G49">
        <v>17.731075873230392</v>
      </c>
      <c r="H49">
        <v>0.88489830842236838</v>
      </c>
      <c r="I49">
        <v>11.490957787211149</v>
      </c>
      <c r="J49">
        <v>0.6390223718680802</v>
      </c>
      <c r="K49">
        <v>6.7755619784533341</v>
      </c>
      <c r="L49">
        <v>1.0244702666197711</v>
      </c>
    </row>
    <row r="50" spans="2:12" x14ac:dyDescent="0.2">
      <c r="B50" t="s">
        <v>47</v>
      </c>
      <c r="C50">
        <v>22.017552467362421</v>
      </c>
      <c r="D50">
        <v>1.3221131762647367</v>
      </c>
      <c r="E50">
        <v>6.8657528282070999</v>
      </c>
      <c r="F50">
        <v>0.48029135141473883</v>
      </c>
      <c r="G50">
        <v>11.64010760996309</v>
      </c>
      <c r="H50">
        <v>0.62751824854376603</v>
      </c>
      <c r="I50">
        <v>21.1423766315534</v>
      </c>
      <c r="J50">
        <v>0.77970917278760576</v>
      </c>
      <c r="K50">
        <v>38.334210462913987</v>
      </c>
      <c r="L50">
        <v>1.5738531049690283</v>
      </c>
    </row>
    <row r="51" spans="2:12" x14ac:dyDescent="0.2">
      <c r="B51" t="s">
        <v>48</v>
      </c>
      <c r="C51">
        <v>36.296424527266133</v>
      </c>
      <c r="D51">
        <v>0.49005736714679776</v>
      </c>
      <c r="E51">
        <v>11.808995619451171</v>
      </c>
      <c r="F51">
        <v>0.37115639989167742</v>
      </c>
      <c r="G51">
        <v>11.23951248911715</v>
      </c>
      <c r="H51">
        <v>0.35561677696624017</v>
      </c>
      <c r="I51">
        <v>11.2002813566844</v>
      </c>
      <c r="J51">
        <v>0.39263123493669699</v>
      </c>
      <c r="K51">
        <v>29.45478600748115</v>
      </c>
      <c r="L51">
        <v>0.43568189631142806</v>
      </c>
    </row>
    <row r="52" spans="2:12" x14ac:dyDescent="0.2">
      <c r="B52" t="s">
        <v>49</v>
      </c>
      <c r="C52">
        <v>6.6325044845191528</v>
      </c>
      <c r="D52">
        <v>0.874877343503208</v>
      </c>
      <c r="E52">
        <v>1.967019541805795</v>
      </c>
      <c r="F52">
        <v>0.26426470846807204</v>
      </c>
      <c r="G52">
        <v>2.7568900046402769</v>
      </c>
      <c r="H52">
        <v>0.33145684001511233</v>
      </c>
      <c r="I52">
        <v>9.2852701378144467</v>
      </c>
      <c r="J52">
        <v>0.62947060053622972</v>
      </c>
      <c r="K52">
        <v>79.35831583122031</v>
      </c>
      <c r="L52">
        <v>1.2439753860630849</v>
      </c>
    </row>
    <row r="53" spans="2:12" x14ac:dyDescent="0.2">
      <c r="B53" t="s">
        <v>50</v>
      </c>
      <c r="C53">
        <v>0</v>
      </c>
      <c r="E53">
        <v>0</v>
      </c>
      <c r="G53">
        <v>3.5841688894804569</v>
      </c>
      <c r="H53">
        <v>0.61758852006547915</v>
      </c>
      <c r="I53">
        <v>20.614940835762429</v>
      </c>
      <c r="J53">
        <v>1.5858370076706929</v>
      </c>
      <c r="K53">
        <v>71.487902588389773</v>
      </c>
      <c r="L53">
        <v>1.757194759884954</v>
      </c>
    </row>
    <row r="54" spans="2:12" x14ac:dyDescent="0.2">
      <c r="B54" t="s">
        <v>51</v>
      </c>
      <c r="C54">
        <v>6.7511197308999282</v>
      </c>
      <c r="D54">
        <v>0.60826539303639238</v>
      </c>
      <c r="E54">
        <v>8.0197367585849655</v>
      </c>
      <c r="F54">
        <v>0.59994251918952402</v>
      </c>
      <c r="G54">
        <v>10.45295325008448</v>
      </c>
      <c r="H54">
        <v>0.62439079176629098</v>
      </c>
      <c r="I54">
        <v>24.494501356985069</v>
      </c>
      <c r="J54">
        <v>0.90280079485796672</v>
      </c>
      <c r="K54">
        <v>50.281688903445563</v>
      </c>
      <c r="L54">
        <v>1.5149449421741199</v>
      </c>
    </row>
    <row r="55" spans="2:12" x14ac:dyDescent="0.2">
      <c r="B55" t="s">
        <v>52</v>
      </c>
      <c r="C55">
        <v>2.8672845353247669</v>
      </c>
      <c r="D55">
        <v>0.35136146423552456</v>
      </c>
      <c r="E55">
        <v>1.854996948118605</v>
      </c>
      <c r="F55">
        <v>0.27235541794133838</v>
      </c>
      <c r="G55">
        <v>4.2771378564066431</v>
      </c>
      <c r="H55">
        <v>0.28962324724772459</v>
      </c>
      <c r="I55">
        <v>18.228121873598159</v>
      </c>
      <c r="J55">
        <v>0.81163581336852453</v>
      </c>
      <c r="K55">
        <v>72.772458786551837</v>
      </c>
      <c r="L55">
        <v>0.92653890406422301</v>
      </c>
    </row>
    <row r="56" spans="2:12" x14ac:dyDescent="0.2">
      <c r="B56" t="s">
        <v>53</v>
      </c>
      <c r="C56">
        <v>8.5134271352560713</v>
      </c>
      <c r="D56">
        <v>0.51882680041583473</v>
      </c>
      <c r="E56">
        <v>2.989693659241528</v>
      </c>
      <c r="F56">
        <v>0.32293088937203357</v>
      </c>
      <c r="G56">
        <v>4.6700236656645702</v>
      </c>
      <c r="H56">
        <v>0.35117321384089639</v>
      </c>
      <c r="I56">
        <v>18.93516038245421</v>
      </c>
      <c r="J56">
        <v>0.6743568587488673</v>
      </c>
      <c r="K56">
        <v>64.891695157383609</v>
      </c>
      <c r="L56">
        <v>0.94423508970181791</v>
      </c>
    </row>
    <row r="57" spans="2:12" x14ac:dyDescent="0.2">
      <c r="B57" t="s">
        <v>54</v>
      </c>
      <c r="C57">
        <v>17.31710004109366</v>
      </c>
      <c r="D57">
        <v>0.97947703174580358</v>
      </c>
      <c r="E57">
        <v>14.691646892910249</v>
      </c>
      <c r="F57">
        <v>0.7959646931908374</v>
      </c>
      <c r="G57">
        <v>17.37651477333263</v>
      </c>
      <c r="H57">
        <v>0.84143906691271209</v>
      </c>
      <c r="I57">
        <v>20.841962639528791</v>
      </c>
      <c r="J57">
        <v>0.91725756592220575</v>
      </c>
      <c r="K57">
        <v>29.77277565313468</v>
      </c>
      <c r="L57">
        <v>1.6423387821344746</v>
      </c>
    </row>
    <row r="58" spans="2:12" x14ac:dyDescent="0.2">
      <c r="B58" t="s">
        <v>55</v>
      </c>
      <c r="C58">
        <v>7.4105053608800766</v>
      </c>
      <c r="D58">
        <v>0.66282264849737471</v>
      </c>
      <c r="E58">
        <v>4.4265022206008666</v>
      </c>
      <c r="F58">
        <v>0.42770503659005743</v>
      </c>
      <c r="G58">
        <v>11.76492861353325</v>
      </c>
      <c r="H58">
        <v>0.67062828890345105</v>
      </c>
      <c r="I58">
        <v>23.475665362773139</v>
      </c>
      <c r="J58">
        <v>0.99759668455051198</v>
      </c>
      <c r="K58">
        <v>52.922398442212668</v>
      </c>
      <c r="L58">
        <v>1.2278384352646048</v>
      </c>
    </row>
    <row r="59" spans="2:12" x14ac:dyDescent="0.2">
      <c r="B59" t="s">
        <v>56</v>
      </c>
      <c r="C59">
        <v>36.84220927915888</v>
      </c>
      <c r="D59">
        <v>0.87809343497367831</v>
      </c>
      <c r="E59">
        <v>11.32936949520828</v>
      </c>
      <c r="F59">
        <v>0.53498739060503664</v>
      </c>
      <c r="G59">
        <v>12.341892848317549</v>
      </c>
      <c r="H59">
        <v>0.58288939039261112</v>
      </c>
      <c r="I59">
        <v>14.735290929686061</v>
      </c>
      <c r="J59">
        <v>0.72134645897958438</v>
      </c>
      <c r="K59">
        <v>24.751237447629229</v>
      </c>
      <c r="L59">
        <v>0.78091732751083653</v>
      </c>
    </row>
    <row r="60" spans="2:12" x14ac:dyDescent="0.2">
      <c r="B60" t="s">
        <v>57</v>
      </c>
      <c r="C60">
        <v>78.800719219191393</v>
      </c>
      <c r="D60">
        <v>0.88598253745298261</v>
      </c>
      <c r="E60">
        <v>9.1866338094739444</v>
      </c>
      <c r="F60">
        <v>0.50243452994284443</v>
      </c>
      <c r="G60">
        <v>6.2248788208104324</v>
      </c>
      <c r="H60">
        <v>0.42932133420632823</v>
      </c>
      <c r="I60">
        <v>2.8310435642795651</v>
      </c>
      <c r="J60">
        <v>0.30648175906144004</v>
      </c>
      <c r="K60">
        <v>2.9567245862446629</v>
      </c>
      <c r="L60">
        <v>0.49088252835473684</v>
      </c>
    </row>
    <row r="61" spans="2:12" x14ac:dyDescent="0.2">
      <c r="B61" t="s">
        <v>58</v>
      </c>
      <c r="C61">
        <v>37.115592782656513</v>
      </c>
      <c r="D61">
        <v>1.0647632198244219</v>
      </c>
      <c r="E61">
        <v>14.165011309970451</v>
      </c>
      <c r="F61">
        <v>0.61835042219887248</v>
      </c>
      <c r="G61">
        <v>17.900830567834749</v>
      </c>
      <c r="H61">
        <v>0.70987081171071942</v>
      </c>
      <c r="I61">
        <v>15.611552714211671</v>
      </c>
      <c r="J61">
        <v>0.67486635681880425</v>
      </c>
      <c r="K61">
        <v>15.20701262532663</v>
      </c>
      <c r="L61">
        <v>0.75327521711565504</v>
      </c>
    </row>
    <row r="62" spans="2:12" x14ac:dyDescent="0.2">
      <c r="B62" t="s">
        <v>59</v>
      </c>
      <c r="C62">
        <v>50.968127449469897</v>
      </c>
      <c r="D62">
        <v>0.98724277465827837</v>
      </c>
      <c r="E62">
        <v>19.32868597365448</v>
      </c>
      <c r="F62">
        <v>0.78957477129163034</v>
      </c>
      <c r="G62">
        <v>12.27031014389495</v>
      </c>
      <c r="H62">
        <v>0.69267671559935973</v>
      </c>
      <c r="I62">
        <v>11.791594754364221</v>
      </c>
      <c r="J62">
        <v>0.64188084530712641</v>
      </c>
      <c r="K62">
        <v>5.6412816786164379</v>
      </c>
      <c r="L62">
        <v>0.5197610323139954</v>
      </c>
    </row>
    <row r="63" spans="2:12" x14ac:dyDescent="0.2">
      <c r="B63" t="s">
        <v>60</v>
      </c>
      <c r="C63">
        <v>65.82086221950351</v>
      </c>
      <c r="D63">
        <v>1.0407112565672945</v>
      </c>
      <c r="E63">
        <v>10.239274379880509</v>
      </c>
      <c r="F63">
        <v>0.62444191988634468</v>
      </c>
      <c r="G63">
        <v>8.6398974477627277</v>
      </c>
      <c r="H63">
        <v>0.60180371303626834</v>
      </c>
      <c r="I63">
        <v>7.0296360403966043</v>
      </c>
      <c r="J63">
        <v>0.49459090425784669</v>
      </c>
      <c r="K63">
        <v>8.2703299124566563</v>
      </c>
      <c r="L63">
        <v>0.66399593409471647</v>
      </c>
    </row>
    <row r="64" spans="2:12" x14ac:dyDescent="0.2">
      <c r="B64" t="s">
        <v>61</v>
      </c>
      <c r="C64">
        <v>15.39526012712474</v>
      </c>
      <c r="D64">
        <v>1.0006417124872651</v>
      </c>
      <c r="E64">
        <v>6.7584021672442356</v>
      </c>
      <c r="F64">
        <v>0.5313972234313632</v>
      </c>
      <c r="G64">
        <v>9.4496761927756374</v>
      </c>
      <c r="H64">
        <v>0.65555999263133702</v>
      </c>
      <c r="I64">
        <v>29.28499967332548</v>
      </c>
      <c r="J64">
        <v>0.98535130224343959</v>
      </c>
      <c r="K64">
        <v>39.111661839529923</v>
      </c>
      <c r="L64">
        <v>1.4376627808889413</v>
      </c>
    </row>
    <row r="65" spans="2:12" x14ac:dyDescent="0.2">
      <c r="B65" t="s">
        <v>62</v>
      </c>
      <c r="C65">
        <v>18.671084176834839</v>
      </c>
      <c r="D65">
        <v>0.90368348503522966</v>
      </c>
      <c r="E65">
        <v>6.1819783282994738</v>
      </c>
      <c r="F65">
        <v>0.55831570092554372</v>
      </c>
      <c r="G65">
        <v>11.283381035594349</v>
      </c>
      <c r="H65">
        <v>0.60945083073231787</v>
      </c>
      <c r="I65">
        <v>22.50912158662269</v>
      </c>
      <c r="J65">
        <v>0.8048467617157038</v>
      </c>
      <c r="K65">
        <v>41.354434872648653</v>
      </c>
      <c r="L65">
        <v>1.1637883786954661</v>
      </c>
    </row>
    <row r="66" spans="2:12" x14ac:dyDescent="0.2">
      <c r="B66" t="s">
        <v>63</v>
      </c>
      <c r="C66">
        <v>41.353772819648192</v>
      </c>
      <c r="D66">
        <v>1.5484658212200353</v>
      </c>
      <c r="E66">
        <v>9.1745600633975641</v>
      </c>
      <c r="F66">
        <v>0.55359569791292507</v>
      </c>
      <c r="G66">
        <v>11.560302665657289</v>
      </c>
      <c r="H66">
        <v>0.64482344549276061</v>
      </c>
      <c r="I66">
        <v>12.954333182110259</v>
      </c>
      <c r="J66">
        <v>0.59349537093925797</v>
      </c>
      <c r="K66">
        <v>24.9570312691867</v>
      </c>
      <c r="L66">
        <v>1.4978335793882038</v>
      </c>
    </row>
    <row r="67" spans="2:12" x14ac:dyDescent="0.2">
      <c r="B67" t="s">
        <v>64</v>
      </c>
      <c r="C67">
        <v>3.4229516313690791</v>
      </c>
      <c r="D67">
        <v>0.56613883227542361</v>
      </c>
      <c r="E67">
        <v>2.5067922375384519</v>
      </c>
      <c r="F67">
        <v>0.33505905667847596</v>
      </c>
      <c r="G67">
        <v>6.1473578292897617</v>
      </c>
      <c r="H67">
        <v>0.53969025443484331</v>
      </c>
      <c r="I67">
        <v>35.801584087848909</v>
      </c>
      <c r="J67">
        <v>1.1919112602343058</v>
      </c>
      <c r="K67">
        <v>52.121314213953802</v>
      </c>
      <c r="L67">
        <v>1.6404639169747603</v>
      </c>
    </row>
  </sheetData>
  <phoneticPr fontId="0" type="noConversion"/>
  <pageMargins left="0.75" right="0.75" top="1" bottom="1" header="0.5" footer="0.5"/>
  <headerFooter alignWithMargins="0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7"/>
  <sheetViews>
    <sheetView workbookViewId="0"/>
  </sheetViews>
  <sheetFormatPr defaultRowHeight="12.75" x14ac:dyDescent="0.2"/>
  <sheetData>
    <row r="2" spans="2:12" x14ac:dyDescent="0.2">
      <c r="C2" t="s">
        <v>66</v>
      </c>
      <c r="D2" t="s">
        <v>67</v>
      </c>
      <c r="E2" t="s">
        <v>68</v>
      </c>
      <c r="F2" t="s">
        <v>69</v>
      </c>
      <c r="G2" t="s">
        <v>70</v>
      </c>
      <c r="H2" t="s">
        <v>71</v>
      </c>
      <c r="I2" t="s">
        <v>111</v>
      </c>
      <c r="J2" t="s">
        <v>112</v>
      </c>
      <c r="K2" t="s">
        <v>113</v>
      </c>
      <c r="L2" t="s">
        <v>114</v>
      </c>
    </row>
    <row r="3" spans="2:12" x14ac:dyDescent="0.2">
      <c r="B3" t="s">
        <v>0</v>
      </c>
      <c r="C3">
        <v>5.5873700557139552</v>
      </c>
      <c r="D3">
        <v>0.55635886259660317</v>
      </c>
      <c r="E3">
        <v>7.9245195617695909</v>
      </c>
      <c r="F3">
        <v>0.717220858937341</v>
      </c>
      <c r="G3">
        <v>12.645344076574659</v>
      </c>
      <c r="H3">
        <v>0.67733533124613943</v>
      </c>
      <c r="I3">
        <v>21.132930384419389</v>
      </c>
      <c r="J3">
        <v>0.94982330760664579</v>
      </c>
      <c r="K3">
        <v>52.709835921522412</v>
      </c>
      <c r="L3">
        <v>1.1274178100803296</v>
      </c>
    </row>
    <row r="4" spans="2:12" x14ac:dyDescent="0.2">
      <c r="B4" t="s">
        <v>1</v>
      </c>
      <c r="C4">
        <v>13.672725653841839</v>
      </c>
      <c r="D4">
        <v>0.56806392371537351</v>
      </c>
      <c r="E4">
        <v>8.9878378243897004</v>
      </c>
      <c r="F4">
        <v>0.45619117665072123</v>
      </c>
      <c r="G4">
        <v>8.5558688896245467</v>
      </c>
      <c r="H4">
        <v>0.41504140798141725</v>
      </c>
      <c r="I4">
        <v>15.837074844365819</v>
      </c>
      <c r="J4">
        <v>0.5109192404312265</v>
      </c>
      <c r="K4">
        <v>52.946492787778077</v>
      </c>
      <c r="L4">
        <v>1.0221266643023181</v>
      </c>
    </row>
    <row r="5" spans="2:12" x14ac:dyDescent="0.2">
      <c r="B5" t="s">
        <v>2</v>
      </c>
      <c r="C5">
        <v>58.703095507593282</v>
      </c>
      <c r="D5">
        <v>1.2055700239982223</v>
      </c>
      <c r="E5">
        <v>15.436470543814931</v>
      </c>
      <c r="F5">
        <v>0.72700149239381773</v>
      </c>
      <c r="G5">
        <v>10.731925833240661</v>
      </c>
      <c r="H5">
        <v>0.61798482452680858</v>
      </c>
      <c r="I5">
        <v>7.6165959698531642</v>
      </c>
      <c r="J5">
        <v>0.52862224075543862</v>
      </c>
      <c r="K5">
        <v>7.5119121454979663</v>
      </c>
      <c r="L5">
        <v>0.62941484875441644</v>
      </c>
    </row>
    <row r="6" spans="2:12" x14ac:dyDescent="0.2">
      <c r="B6" t="s">
        <v>3</v>
      </c>
      <c r="C6">
        <v>43.170074647358177</v>
      </c>
      <c r="D6">
        <v>0.67435221798741907</v>
      </c>
      <c r="E6">
        <v>15.785682574859329</v>
      </c>
      <c r="F6">
        <v>0.42417150690154481</v>
      </c>
      <c r="G6">
        <v>14.191184601064061</v>
      </c>
      <c r="H6">
        <v>0.45616204342543182</v>
      </c>
      <c r="I6">
        <v>11.39202708881154</v>
      </c>
      <c r="J6">
        <v>0.35669146441162292</v>
      </c>
      <c r="K6">
        <v>15.4610310879069</v>
      </c>
      <c r="L6">
        <v>0.47189036676708424</v>
      </c>
    </row>
    <row r="7" spans="2:12" x14ac:dyDescent="0.2">
      <c r="B7" t="s">
        <v>4</v>
      </c>
      <c r="C7">
        <v>53.414598635548458</v>
      </c>
      <c r="D7">
        <v>1.3352062568705558</v>
      </c>
      <c r="E7">
        <v>13.04912971967569</v>
      </c>
      <c r="F7">
        <v>0.68735345062341235</v>
      </c>
      <c r="G7">
        <v>10.93603691053015</v>
      </c>
      <c r="H7">
        <v>0.73565172387903532</v>
      </c>
      <c r="I7">
        <v>7.8269689284778243</v>
      </c>
      <c r="J7">
        <v>0.50681822462846637</v>
      </c>
      <c r="K7">
        <v>14.77326580576789</v>
      </c>
      <c r="L7">
        <v>1.175541626485739</v>
      </c>
    </row>
    <row r="8" spans="2:12" x14ac:dyDescent="0.2">
      <c r="B8" t="s">
        <v>5</v>
      </c>
      <c r="C8">
        <v>33.155695513035113</v>
      </c>
      <c r="D8">
        <v>0.89153209272382317</v>
      </c>
      <c r="E8">
        <v>13.14073300311348</v>
      </c>
      <c r="F8">
        <v>0.56217352600055359</v>
      </c>
      <c r="G8">
        <v>12.84594422920493</v>
      </c>
      <c r="H8">
        <v>0.47810008085890709</v>
      </c>
      <c r="I8">
        <v>12.40196499806747</v>
      </c>
      <c r="J8">
        <v>0.51411953656923237</v>
      </c>
      <c r="K8">
        <v>28.455662256579</v>
      </c>
      <c r="L8">
        <v>1.0346859757651541</v>
      </c>
    </row>
    <row r="9" spans="2:12" x14ac:dyDescent="0.2">
      <c r="B9" t="s">
        <v>6</v>
      </c>
      <c r="C9">
        <v>9.666167369130239</v>
      </c>
      <c r="D9">
        <v>0.7488199808119187</v>
      </c>
      <c r="E9">
        <v>8.6195751681372972</v>
      </c>
      <c r="F9">
        <v>0.67402585516898805</v>
      </c>
      <c r="G9">
        <v>10.38274936444801</v>
      </c>
      <c r="H9">
        <v>0.63067091305519618</v>
      </c>
      <c r="I9">
        <v>17.673024900003679</v>
      </c>
      <c r="J9">
        <v>0.68964401914983908</v>
      </c>
      <c r="K9">
        <v>53.658483198280791</v>
      </c>
      <c r="L9">
        <v>1.553242397224549</v>
      </c>
    </row>
    <row r="10" spans="2:12" x14ac:dyDescent="0.2">
      <c r="B10" t="s">
        <v>7</v>
      </c>
      <c r="C10">
        <v>29.119337890145719</v>
      </c>
      <c r="D10">
        <v>0.77153252696608587</v>
      </c>
      <c r="E10">
        <v>17.69878719654093</v>
      </c>
      <c r="F10">
        <v>0.53140370919581892</v>
      </c>
      <c r="G10">
        <v>17.338522399385941</v>
      </c>
      <c r="H10">
        <v>0.58246114215278777</v>
      </c>
      <c r="I10">
        <v>18.364273671911398</v>
      </c>
      <c r="J10">
        <v>0.48701948924551025</v>
      </c>
      <c r="K10">
        <v>17.479078842016019</v>
      </c>
      <c r="L10">
        <v>0.75409659495468662</v>
      </c>
    </row>
    <row r="11" spans="2:12" x14ac:dyDescent="0.2">
      <c r="B11" t="s">
        <v>8</v>
      </c>
      <c r="C11">
        <v>45.31390513854614</v>
      </c>
      <c r="D11">
        <v>0.67682017418274276</v>
      </c>
      <c r="E11">
        <v>15.25651684509771</v>
      </c>
      <c r="F11">
        <v>0.44843358298897151</v>
      </c>
      <c r="G11">
        <v>13.982727823180671</v>
      </c>
      <c r="H11">
        <v>0.40942978318418094</v>
      </c>
      <c r="I11">
        <v>10.84855939549592</v>
      </c>
      <c r="J11">
        <v>0.39603230769894637</v>
      </c>
      <c r="K11">
        <v>14.598290797679571</v>
      </c>
      <c r="L11">
        <v>0.48026972201467383</v>
      </c>
    </row>
    <row r="12" spans="2:12" x14ac:dyDescent="0.2">
      <c r="B12" t="s">
        <v>9</v>
      </c>
      <c r="C12">
        <v>51.032295355146609</v>
      </c>
      <c r="D12">
        <v>1.2458442461868893</v>
      </c>
      <c r="E12">
        <v>15.40604794466118</v>
      </c>
      <c r="F12">
        <v>0.64328361957191338</v>
      </c>
      <c r="G12">
        <v>12.666130304107661</v>
      </c>
      <c r="H12">
        <v>0.78695333713733207</v>
      </c>
      <c r="I12">
        <v>9.7899252871587432</v>
      </c>
      <c r="J12">
        <v>0.50932507882013445</v>
      </c>
      <c r="K12">
        <v>11.10560110892583</v>
      </c>
      <c r="L12">
        <v>0.71515889799254984</v>
      </c>
    </row>
    <row r="13" spans="2:12" x14ac:dyDescent="0.2">
      <c r="B13" t="s">
        <v>10</v>
      </c>
      <c r="C13">
        <v>28.754069431544139</v>
      </c>
      <c r="D13">
        <v>1.2508599255322399</v>
      </c>
      <c r="E13">
        <v>17.25401926225209</v>
      </c>
      <c r="F13">
        <v>0.76978920761652236</v>
      </c>
      <c r="G13">
        <v>17.17854249360354</v>
      </c>
      <c r="H13">
        <v>0.71962361715518774</v>
      </c>
      <c r="I13">
        <v>19.3783908718442</v>
      </c>
      <c r="J13">
        <v>0.84329999814403711</v>
      </c>
      <c r="K13">
        <v>17.434977940756049</v>
      </c>
      <c r="L13">
        <v>1.1196294145064722</v>
      </c>
    </row>
    <row r="14" spans="2:12" x14ac:dyDescent="0.2">
      <c r="B14" t="s">
        <v>11</v>
      </c>
      <c r="C14">
        <v>21.941745034822169</v>
      </c>
      <c r="D14">
        <v>1.1729485041674688</v>
      </c>
      <c r="E14">
        <v>17.235982883301361</v>
      </c>
      <c r="F14">
        <v>0.75352336690837107</v>
      </c>
      <c r="G14">
        <v>20.26300782221297</v>
      </c>
      <c r="H14">
        <v>0.88227958509360671</v>
      </c>
      <c r="I14">
        <v>22.312634214680148</v>
      </c>
      <c r="J14">
        <v>0.88564267723868717</v>
      </c>
      <c r="K14">
        <v>18.246630044983331</v>
      </c>
      <c r="L14">
        <v>1.0859816152304351</v>
      </c>
    </row>
    <row r="15" spans="2:12" x14ac:dyDescent="0.2">
      <c r="B15" t="s">
        <v>12</v>
      </c>
      <c r="C15">
        <v>46.378804840244513</v>
      </c>
      <c r="D15">
        <v>1.3074007773938006</v>
      </c>
      <c r="E15">
        <v>15.58414847665026</v>
      </c>
      <c r="F15">
        <v>0.75823328394664924</v>
      </c>
      <c r="G15">
        <v>15.156733333769299</v>
      </c>
      <c r="H15">
        <v>0.8550992648546033</v>
      </c>
      <c r="I15">
        <v>10.577178698788609</v>
      </c>
      <c r="J15">
        <v>0.6795875105350293</v>
      </c>
      <c r="K15">
        <v>12.303134650547319</v>
      </c>
      <c r="L15">
        <v>0.83242067983742407</v>
      </c>
    </row>
    <row r="16" spans="2:12" x14ac:dyDescent="0.2">
      <c r="B16" t="s">
        <v>13</v>
      </c>
      <c r="C16">
        <v>8.7001400183211857</v>
      </c>
      <c r="D16">
        <v>0.70148888961292155</v>
      </c>
      <c r="E16">
        <v>8.8955751236886282</v>
      </c>
      <c r="F16">
        <v>0.77518047653584121</v>
      </c>
      <c r="G16">
        <v>13.26019935147357</v>
      </c>
      <c r="H16">
        <v>0.72535732659510366</v>
      </c>
      <c r="I16">
        <v>16.828971492641688</v>
      </c>
      <c r="J16">
        <v>0.79201798344332763</v>
      </c>
      <c r="K16">
        <v>52.315114013874933</v>
      </c>
      <c r="L16">
        <v>1.277534076084196</v>
      </c>
    </row>
    <row r="17" spans="2:12" x14ac:dyDescent="0.2">
      <c r="B17" t="s">
        <v>14</v>
      </c>
      <c r="C17">
        <v>50.365936293972553</v>
      </c>
      <c r="D17">
        <v>1.2390384929868725</v>
      </c>
      <c r="E17">
        <v>12.28119940740944</v>
      </c>
      <c r="F17">
        <v>0.69254667259745351</v>
      </c>
      <c r="G17">
        <v>11.580377211497931</v>
      </c>
      <c r="H17">
        <v>0.67332497623803556</v>
      </c>
      <c r="I17">
        <v>8.491200177265716</v>
      </c>
      <c r="J17">
        <v>0.55085495525062012</v>
      </c>
      <c r="K17">
        <v>17.28128690985438</v>
      </c>
      <c r="L17">
        <v>1.0363757406155814</v>
      </c>
    </row>
    <row r="18" spans="2:12" x14ac:dyDescent="0.2">
      <c r="B18" t="s">
        <v>15</v>
      </c>
      <c r="C18">
        <v>10.44835970568171</v>
      </c>
      <c r="D18">
        <v>0.62903166856883974</v>
      </c>
      <c r="E18">
        <v>10.454750619821469</v>
      </c>
      <c r="F18">
        <v>0.61954517004635246</v>
      </c>
      <c r="G18">
        <v>17.304887421385441</v>
      </c>
      <c r="H18">
        <v>0.70036067987876338</v>
      </c>
      <c r="I18">
        <v>19.69484018094025</v>
      </c>
      <c r="J18">
        <v>0.73431054714454547</v>
      </c>
      <c r="K18">
        <v>42.097162072171152</v>
      </c>
      <c r="L18">
        <v>1.0370237543233283</v>
      </c>
    </row>
    <row r="19" spans="2:12" x14ac:dyDescent="0.2">
      <c r="B19" t="s">
        <v>16</v>
      </c>
      <c r="C19">
        <v>19.981975191267949</v>
      </c>
      <c r="D19">
        <v>0.76136424532944336</v>
      </c>
      <c r="E19">
        <v>12.626412551322099</v>
      </c>
      <c r="F19">
        <v>0.49586398484428362</v>
      </c>
      <c r="G19">
        <v>15.91821210141687</v>
      </c>
      <c r="H19">
        <v>0.51113019960932626</v>
      </c>
      <c r="I19">
        <v>16.603791904175239</v>
      </c>
      <c r="J19">
        <v>0.5055789040693861</v>
      </c>
      <c r="K19">
        <v>34.869608251817837</v>
      </c>
      <c r="L19">
        <v>0.93593429016739615</v>
      </c>
    </row>
    <row r="20" spans="2:12" x14ac:dyDescent="0.2">
      <c r="B20" t="s">
        <v>17</v>
      </c>
      <c r="C20">
        <v>4.7800333262976471</v>
      </c>
      <c r="D20">
        <v>0.39011850871210385</v>
      </c>
      <c r="E20">
        <v>5.5684661043537664</v>
      </c>
      <c r="F20">
        <v>0.46775667407923771</v>
      </c>
      <c r="G20">
        <v>9.9450306114001847</v>
      </c>
      <c r="H20">
        <v>0.57499546165476845</v>
      </c>
      <c r="I20">
        <v>20.516739519023201</v>
      </c>
      <c r="J20">
        <v>0.81018403353724167</v>
      </c>
      <c r="K20">
        <v>59.189730438925203</v>
      </c>
      <c r="L20">
        <v>1.1669902811115767</v>
      </c>
    </row>
    <row r="21" spans="2:12" x14ac:dyDescent="0.2">
      <c r="B21" t="s">
        <v>18</v>
      </c>
      <c r="C21">
        <v>66.998847608578842</v>
      </c>
      <c r="D21">
        <v>0.86734951771553392</v>
      </c>
      <c r="E21">
        <v>14.81094690343512</v>
      </c>
      <c r="F21">
        <v>0.58615963063660625</v>
      </c>
      <c r="G21">
        <v>10.87650498570504</v>
      </c>
      <c r="H21">
        <v>0.55645402342231698</v>
      </c>
      <c r="I21">
        <v>3.9872372171569812</v>
      </c>
      <c r="J21">
        <v>0.31668950437751192</v>
      </c>
      <c r="K21">
        <v>3.3264632851240332</v>
      </c>
      <c r="L21">
        <v>0.3776546600030114</v>
      </c>
    </row>
    <row r="22" spans="2:12" x14ac:dyDescent="0.2">
      <c r="B22" t="s">
        <v>19</v>
      </c>
      <c r="C22">
        <v>38.039552482470413</v>
      </c>
      <c r="D22">
        <v>1.0643086951199323</v>
      </c>
      <c r="E22">
        <v>14.86307685364379</v>
      </c>
      <c r="F22">
        <v>0.58534894643148216</v>
      </c>
      <c r="G22">
        <v>14.15805991070364</v>
      </c>
      <c r="H22">
        <v>0.63481075108820939</v>
      </c>
      <c r="I22">
        <v>11.67532688479689</v>
      </c>
      <c r="J22">
        <v>0.64062575273119726</v>
      </c>
      <c r="K22">
        <v>21.26398386838526</v>
      </c>
      <c r="L22">
        <v>0.85013727456562016</v>
      </c>
    </row>
    <row r="23" spans="2:12" x14ac:dyDescent="0.2">
      <c r="B23" t="s">
        <v>20</v>
      </c>
      <c r="C23">
        <v>40.343124322333317</v>
      </c>
      <c r="D23">
        <v>1.3639683166591192</v>
      </c>
      <c r="E23">
        <v>15.262013647438669</v>
      </c>
      <c r="F23">
        <v>0.64433335835017369</v>
      </c>
      <c r="G23">
        <v>13.910564989557191</v>
      </c>
      <c r="H23">
        <v>0.70232858153525324</v>
      </c>
      <c r="I23">
        <v>11.84159351873372</v>
      </c>
      <c r="J23">
        <v>0.48434134819511621</v>
      </c>
      <c r="K23">
        <v>18.642703521937111</v>
      </c>
      <c r="L23">
        <v>0.6952662787659537</v>
      </c>
    </row>
    <row r="24" spans="2:12" x14ac:dyDescent="0.2">
      <c r="B24" t="s">
        <v>21</v>
      </c>
      <c r="C24">
        <v>9.5427543563888442</v>
      </c>
      <c r="D24">
        <v>0.60957746702304727</v>
      </c>
      <c r="E24">
        <v>10.202090637666441</v>
      </c>
      <c r="F24">
        <v>0.72446644376893898</v>
      </c>
      <c r="G24">
        <v>14.11776395439813</v>
      </c>
      <c r="H24">
        <v>0.72427379623622334</v>
      </c>
      <c r="I24">
        <v>21.612835323305401</v>
      </c>
      <c r="J24">
        <v>0.82658142058870887</v>
      </c>
      <c r="K24">
        <v>44.524555728241182</v>
      </c>
      <c r="L24">
        <v>1.2654799672243908</v>
      </c>
    </row>
    <row r="25" spans="2:12" x14ac:dyDescent="0.2">
      <c r="B25" t="s">
        <v>22</v>
      </c>
      <c r="C25">
        <v>15.819946074085159</v>
      </c>
      <c r="D25">
        <v>0.79018610814427082</v>
      </c>
      <c r="E25">
        <v>8.9027334745632167</v>
      </c>
      <c r="F25">
        <v>0.55586729705103688</v>
      </c>
      <c r="G25">
        <v>13.755333874644871</v>
      </c>
      <c r="H25">
        <v>0.63264815174053801</v>
      </c>
      <c r="I25">
        <v>16.849906629607538</v>
      </c>
      <c r="J25">
        <v>0.73622659326911477</v>
      </c>
      <c r="K25">
        <v>44.672079947099228</v>
      </c>
      <c r="L25">
        <v>1.0761509401528109</v>
      </c>
    </row>
    <row r="26" spans="2:12" x14ac:dyDescent="0.2">
      <c r="B26" t="s">
        <v>23</v>
      </c>
      <c r="C26">
        <v>9.8007844494845315</v>
      </c>
      <c r="D26">
        <v>0.71281703269065533</v>
      </c>
      <c r="E26">
        <v>7.4079655611686084</v>
      </c>
      <c r="F26">
        <v>0.54491308971378705</v>
      </c>
      <c r="G26">
        <v>14.18070404339057</v>
      </c>
      <c r="H26">
        <v>0.74561240648031313</v>
      </c>
      <c r="I26">
        <v>19.330851865337241</v>
      </c>
      <c r="J26">
        <v>0.69358011150563992</v>
      </c>
      <c r="K26">
        <v>49.279694080619052</v>
      </c>
      <c r="L26">
        <v>1.3925073979199092</v>
      </c>
    </row>
    <row r="27" spans="2:12" x14ac:dyDescent="0.2">
      <c r="B27" t="s">
        <v>24</v>
      </c>
      <c r="C27">
        <v>33.378520291913077</v>
      </c>
      <c r="D27">
        <v>1.2642449254628885</v>
      </c>
      <c r="E27">
        <v>18.397619875967901</v>
      </c>
      <c r="F27">
        <v>0.72598444298929743</v>
      </c>
      <c r="G27">
        <v>15.87237383419702</v>
      </c>
      <c r="H27">
        <v>0.71136375340562741</v>
      </c>
      <c r="I27">
        <v>12.99991899981638</v>
      </c>
      <c r="J27">
        <v>0.60886115140844221</v>
      </c>
      <c r="K27">
        <v>19.351566998105628</v>
      </c>
      <c r="L27">
        <v>1.2263317743373443</v>
      </c>
    </row>
    <row r="28" spans="2:12" x14ac:dyDescent="0.2">
      <c r="B28" t="s">
        <v>25</v>
      </c>
      <c r="C28">
        <v>4.9833252993016979</v>
      </c>
      <c r="D28">
        <v>0.46149656787276638</v>
      </c>
      <c r="E28">
        <v>11.492346962413251</v>
      </c>
      <c r="F28">
        <v>0.74406688547757316</v>
      </c>
      <c r="G28">
        <v>14.115381205928809</v>
      </c>
      <c r="H28">
        <v>0.74043746152271528</v>
      </c>
      <c r="I28">
        <v>42.183864777964651</v>
      </c>
      <c r="J28">
        <v>1.1555674946166179</v>
      </c>
      <c r="K28">
        <v>27.225081754391599</v>
      </c>
      <c r="L28">
        <v>1.3852216192717177</v>
      </c>
    </row>
    <row r="29" spans="2:12" x14ac:dyDescent="0.2">
      <c r="B29" t="s">
        <v>26</v>
      </c>
      <c r="C29">
        <v>38.580404354267557</v>
      </c>
      <c r="D29">
        <v>0.83210674470293344</v>
      </c>
      <c r="E29">
        <v>12.578913174965029</v>
      </c>
      <c r="F29">
        <v>0.60805866215584747</v>
      </c>
      <c r="G29">
        <v>12.96518835473489</v>
      </c>
      <c r="H29">
        <v>0.59656891000172219</v>
      </c>
      <c r="I29">
        <v>13.77878578154443</v>
      </c>
      <c r="J29">
        <v>0.63179284246363299</v>
      </c>
      <c r="K29">
        <v>22.096708334488088</v>
      </c>
      <c r="L29">
        <v>0.82956272114326346</v>
      </c>
    </row>
    <row r="30" spans="2:12" x14ac:dyDescent="0.2">
      <c r="B30" t="s">
        <v>27</v>
      </c>
      <c r="C30">
        <v>30.05149684276012</v>
      </c>
      <c r="D30">
        <v>0.93148618472041922</v>
      </c>
      <c r="E30">
        <v>9.0089575459115814</v>
      </c>
      <c r="F30">
        <v>0.568715445716655</v>
      </c>
      <c r="G30">
        <v>13.439524691320999</v>
      </c>
      <c r="H30">
        <v>0.74171420990024495</v>
      </c>
      <c r="I30">
        <v>14.995017981462709</v>
      </c>
      <c r="J30">
        <v>0.70420691313599082</v>
      </c>
      <c r="K30">
        <v>32.505002938544592</v>
      </c>
      <c r="L30">
        <v>1.0239287004450541</v>
      </c>
    </row>
    <row r="31" spans="2:12" x14ac:dyDescent="0.2">
      <c r="B31" t="s">
        <v>28</v>
      </c>
      <c r="C31">
        <v>20.607839463156971</v>
      </c>
      <c r="D31">
        <v>0.93180968450107837</v>
      </c>
      <c r="E31">
        <v>9.9314531293828932</v>
      </c>
      <c r="F31">
        <v>0.63408336190130032</v>
      </c>
      <c r="G31">
        <v>10.74862667937359</v>
      </c>
      <c r="H31">
        <v>0.5511548146908638</v>
      </c>
      <c r="I31">
        <v>12.72021752739972</v>
      </c>
      <c r="J31">
        <v>0.67132014194115763</v>
      </c>
      <c r="K31">
        <v>45.991863200686844</v>
      </c>
      <c r="L31">
        <v>1.1480751647296741</v>
      </c>
    </row>
    <row r="32" spans="2:12" x14ac:dyDescent="0.2">
      <c r="B32" t="s">
        <v>29</v>
      </c>
      <c r="C32">
        <v>10.302052569972229</v>
      </c>
      <c r="D32">
        <v>0.43164314230778339</v>
      </c>
      <c r="E32">
        <v>6.5762297777433281</v>
      </c>
      <c r="F32">
        <v>0.27859957227379628</v>
      </c>
      <c r="G32">
        <v>9.5969030939997104</v>
      </c>
      <c r="H32">
        <v>0.28525906230984005</v>
      </c>
      <c r="I32">
        <v>16.96866238217536</v>
      </c>
      <c r="J32">
        <v>0.40892861279522164</v>
      </c>
      <c r="K32">
        <v>56.556152176109379</v>
      </c>
      <c r="L32">
        <v>0.75777958008057456</v>
      </c>
    </row>
    <row r="33" spans="2:12" x14ac:dyDescent="0.2">
      <c r="B33" t="s">
        <v>30</v>
      </c>
      <c r="C33">
        <v>7.8244885605401908</v>
      </c>
      <c r="D33">
        <v>0.45758184312014405</v>
      </c>
      <c r="E33">
        <v>6.5660708233066769</v>
      </c>
      <c r="F33">
        <v>0.47649933331070166</v>
      </c>
      <c r="G33">
        <v>5.9851308690791667</v>
      </c>
      <c r="H33">
        <v>0.44147449930797844</v>
      </c>
      <c r="I33">
        <v>13.48675908645089</v>
      </c>
      <c r="J33">
        <v>0.60191336382891814</v>
      </c>
      <c r="K33">
        <v>66.137550660623063</v>
      </c>
      <c r="L33">
        <v>1.0630639385960301</v>
      </c>
    </row>
    <row r="34" spans="2:12" x14ac:dyDescent="0.2">
      <c r="B34" t="s">
        <v>31</v>
      </c>
      <c r="C34">
        <v>1.227767952311785</v>
      </c>
      <c r="D34">
        <v>0.16943045985105465</v>
      </c>
      <c r="E34">
        <v>1.371914006731626</v>
      </c>
      <c r="F34">
        <v>0.23174785360795566</v>
      </c>
      <c r="G34">
        <v>3.934668734938255</v>
      </c>
      <c r="H34">
        <v>0.32160306001298417</v>
      </c>
      <c r="I34">
        <v>17.387336330131909</v>
      </c>
      <c r="J34">
        <v>0.75918774387417409</v>
      </c>
      <c r="K34">
        <v>76.078312975886419</v>
      </c>
      <c r="L34">
        <v>1.0305700772406916</v>
      </c>
    </row>
    <row r="35" spans="2:12" x14ac:dyDescent="0.2">
      <c r="B35" t="s">
        <v>32</v>
      </c>
      <c r="C35">
        <v>5.7703296580159273</v>
      </c>
      <c r="D35">
        <v>0.48151467052871239</v>
      </c>
      <c r="E35">
        <v>6.103766971334835</v>
      </c>
      <c r="F35">
        <v>0.51663760590706354</v>
      </c>
      <c r="G35">
        <v>9.8261663231333589</v>
      </c>
      <c r="H35">
        <v>0.66629501648548894</v>
      </c>
      <c r="I35">
        <v>24.67898173272421</v>
      </c>
      <c r="J35">
        <v>1.0052291313391992</v>
      </c>
      <c r="K35">
        <v>53.620755314791658</v>
      </c>
      <c r="L35">
        <v>1.5785151018949308</v>
      </c>
    </row>
    <row r="36" spans="2:12" x14ac:dyDescent="0.2">
      <c r="B36" t="s">
        <v>33</v>
      </c>
      <c r="C36">
        <v>52.42368184608501</v>
      </c>
      <c r="D36">
        <v>1.5009133366637903</v>
      </c>
      <c r="E36">
        <v>15.16053848557976</v>
      </c>
      <c r="F36">
        <v>0.64454019370955185</v>
      </c>
      <c r="G36">
        <v>9.6081576053353803</v>
      </c>
      <c r="H36">
        <v>0.58857084110452484</v>
      </c>
      <c r="I36">
        <v>9.598561831291013</v>
      </c>
      <c r="J36">
        <v>0.65033688735781381</v>
      </c>
      <c r="K36">
        <v>13.20906023170884</v>
      </c>
      <c r="L36">
        <v>1.2910280890337349</v>
      </c>
    </row>
    <row r="37" spans="2:12" x14ac:dyDescent="0.2">
      <c r="B37" t="s">
        <v>34</v>
      </c>
      <c r="C37">
        <v>60.017687103784027</v>
      </c>
      <c r="D37">
        <v>3.3369571016055684</v>
      </c>
      <c r="E37">
        <v>0</v>
      </c>
      <c r="G37">
        <v>0</v>
      </c>
      <c r="I37">
        <v>0</v>
      </c>
      <c r="K37">
        <v>0</v>
      </c>
    </row>
    <row r="38" spans="2:12" x14ac:dyDescent="0.2">
      <c r="B38" t="s">
        <v>35</v>
      </c>
      <c r="C38">
        <v>17.710408854553439</v>
      </c>
      <c r="D38">
        <v>0.80810583214507126</v>
      </c>
      <c r="E38">
        <v>13.599103840079639</v>
      </c>
      <c r="F38">
        <v>0.64763802299790629</v>
      </c>
      <c r="G38">
        <v>15.747489260276071</v>
      </c>
      <c r="H38">
        <v>0.76146832308409829</v>
      </c>
      <c r="I38">
        <v>16.183789934768701</v>
      </c>
      <c r="J38">
        <v>0.60195367099254837</v>
      </c>
      <c r="K38">
        <v>36.759208110322142</v>
      </c>
      <c r="L38">
        <v>1.2399195415439648</v>
      </c>
    </row>
    <row r="39" spans="2:12" x14ac:dyDescent="0.2">
      <c r="B39" t="s">
        <v>36</v>
      </c>
      <c r="C39">
        <v>56.684053808392989</v>
      </c>
      <c r="D39">
        <v>0.92041382192063959</v>
      </c>
      <c r="E39">
        <v>13.84705766858688</v>
      </c>
      <c r="F39">
        <v>0.52500037672016131</v>
      </c>
      <c r="G39">
        <v>12.05652978569168</v>
      </c>
      <c r="H39">
        <v>0.63999315808259716</v>
      </c>
      <c r="I39">
        <v>6.9752643436238664</v>
      </c>
      <c r="J39">
        <v>0.43992359667747877</v>
      </c>
      <c r="K39">
        <v>10.4370943937046</v>
      </c>
      <c r="L39">
        <v>0.46378183612625112</v>
      </c>
    </row>
    <row r="40" spans="2:12" x14ac:dyDescent="0.2">
      <c r="B40" t="s">
        <v>37</v>
      </c>
      <c r="C40">
        <v>5.2461744541272468</v>
      </c>
      <c r="D40">
        <v>0.48087774060766669</v>
      </c>
      <c r="E40">
        <v>4.7774672016463526</v>
      </c>
      <c r="F40">
        <v>0.46294817376080699</v>
      </c>
      <c r="G40">
        <v>7.6242947967196519</v>
      </c>
      <c r="H40">
        <v>0.75446748866370639</v>
      </c>
      <c r="I40">
        <v>19.47400278399347</v>
      </c>
      <c r="J40">
        <v>0.97829389410161671</v>
      </c>
      <c r="K40">
        <v>62.878060763513268</v>
      </c>
      <c r="L40">
        <v>1.2393103063283679</v>
      </c>
    </row>
    <row r="41" spans="2:12" x14ac:dyDescent="0.2">
      <c r="B41" t="s">
        <v>38</v>
      </c>
      <c r="C41">
        <v>22.69655653041568</v>
      </c>
      <c r="D41">
        <v>0.65470438046931001</v>
      </c>
      <c r="E41">
        <v>11.49174735628602</v>
      </c>
      <c r="F41">
        <v>0.5210430058210439</v>
      </c>
      <c r="G41">
        <v>14.3603878739022</v>
      </c>
      <c r="H41">
        <v>0.53658105891846353</v>
      </c>
      <c r="I41">
        <v>15.71667814090552</v>
      </c>
      <c r="J41">
        <v>0.64615301768665834</v>
      </c>
      <c r="K41">
        <v>35.734630098490577</v>
      </c>
      <c r="L41">
        <v>0.74694932592646823</v>
      </c>
    </row>
    <row r="42" spans="2:12" x14ac:dyDescent="0.2">
      <c r="B42" t="s">
        <v>39</v>
      </c>
      <c r="C42">
        <v>18.682116071874681</v>
      </c>
      <c r="D42">
        <v>0.45505793918950305</v>
      </c>
      <c r="E42">
        <v>19.552350689030931</v>
      </c>
      <c r="F42">
        <v>0.29491743502600837</v>
      </c>
      <c r="G42">
        <v>20.854428812560108</v>
      </c>
      <c r="H42">
        <v>0.46316756479645266</v>
      </c>
      <c r="I42">
        <v>23.0420466226368</v>
      </c>
      <c r="J42">
        <v>0.48014624132027206</v>
      </c>
      <c r="K42">
        <v>17.86905780389748</v>
      </c>
      <c r="L42">
        <v>0.46109707356936991</v>
      </c>
    </row>
    <row r="43" spans="2:12" x14ac:dyDescent="0.2">
      <c r="B43" t="s">
        <v>40</v>
      </c>
      <c r="C43">
        <v>24.872091823317248</v>
      </c>
      <c r="D43">
        <v>0.75313113656819886</v>
      </c>
      <c r="E43">
        <v>17.101508653741739</v>
      </c>
      <c r="F43">
        <v>0.80308973306382991</v>
      </c>
      <c r="G43">
        <v>17.558332899036539</v>
      </c>
      <c r="H43">
        <v>0.64859874966262099</v>
      </c>
      <c r="I43">
        <v>18.022651095997151</v>
      </c>
      <c r="J43">
        <v>0.72290432881634636</v>
      </c>
      <c r="K43">
        <v>22.445415527907329</v>
      </c>
      <c r="L43">
        <v>0.80447018329035869</v>
      </c>
    </row>
    <row r="44" spans="2:12" x14ac:dyDescent="0.2">
      <c r="B44" t="s">
        <v>41</v>
      </c>
      <c r="C44">
        <v>54.253340027603379</v>
      </c>
      <c r="D44">
        <v>1.0201130535355638</v>
      </c>
      <c r="E44">
        <v>19.258988480011499</v>
      </c>
      <c r="F44">
        <v>0.73204756527611603</v>
      </c>
      <c r="G44">
        <v>14.17432820554586</v>
      </c>
      <c r="H44">
        <v>0.59489745973766117</v>
      </c>
      <c r="I44">
        <v>8.418829129887051</v>
      </c>
      <c r="J44">
        <v>0.51793257346770105</v>
      </c>
      <c r="K44">
        <v>3.894514156952209</v>
      </c>
      <c r="L44">
        <v>0.40154410497558757</v>
      </c>
    </row>
    <row r="45" spans="2:12" x14ac:dyDescent="0.2">
      <c r="B45" t="s">
        <v>42</v>
      </c>
      <c r="C45">
        <v>27.462820365723971</v>
      </c>
      <c r="D45">
        <v>0.89340393457926237</v>
      </c>
      <c r="E45">
        <v>14.278699898968609</v>
      </c>
      <c r="F45">
        <v>0.90153114599408757</v>
      </c>
      <c r="G45">
        <v>16.069346489661498</v>
      </c>
      <c r="H45">
        <v>0.7603766666484385</v>
      </c>
      <c r="I45">
        <v>17.196010918574359</v>
      </c>
      <c r="J45">
        <v>0.80663457585835763</v>
      </c>
      <c r="K45">
        <v>24.993122327071571</v>
      </c>
      <c r="L45">
        <v>1.2545088693181556</v>
      </c>
    </row>
    <row r="46" spans="2:12" x14ac:dyDescent="0.2">
      <c r="B46" t="s">
        <v>43</v>
      </c>
      <c r="C46">
        <v>0</v>
      </c>
      <c r="E46">
        <v>0</v>
      </c>
      <c r="G46">
        <v>0</v>
      </c>
      <c r="I46">
        <v>0</v>
      </c>
      <c r="K46">
        <v>0</v>
      </c>
    </row>
    <row r="47" spans="2:12" x14ac:dyDescent="0.2">
      <c r="B47" t="s">
        <v>44</v>
      </c>
      <c r="C47">
        <v>49.169956895723757</v>
      </c>
      <c r="D47">
        <v>1.0223727310107211</v>
      </c>
      <c r="E47">
        <v>17.012433351745688</v>
      </c>
      <c r="F47">
        <v>0.64822654255833134</v>
      </c>
      <c r="G47">
        <v>13.19461822505353</v>
      </c>
      <c r="H47">
        <v>0.58539881464200483</v>
      </c>
      <c r="I47">
        <v>10.456706143244499</v>
      </c>
      <c r="J47">
        <v>0.63459002334191783</v>
      </c>
      <c r="K47">
        <v>10.16628538423252</v>
      </c>
      <c r="L47">
        <v>0.72976004730715271</v>
      </c>
    </row>
    <row r="48" spans="2:12" x14ac:dyDescent="0.2">
      <c r="B48" t="s">
        <v>45</v>
      </c>
      <c r="C48">
        <v>15.201057095436431</v>
      </c>
      <c r="D48">
        <v>0.63981500341711917</v>
      </c>
      <c r="E48">
        <v>17.595467877217651</v>
      </c>
      <c r="F48">
        <v>0.73301196368052868</v>
      </c>
      <c r="G48">
        <v>17.428640528619589</v>
      </c>
      <c r="H48">
        <v>0.65719083739969597</v>
      </c>
      <c r="I48">
        <v>24.683361127764279</v>
      </c>
      <c r="J48">
        <v>0.82754874771140186</v>
      </c>
      <c r="K48">
        <v>25.091473370962039</v>
      </c>
      <c r="L48">
        <v>0.9506540760403549</v>
      </c>
    </row>
    <row r="49" spans="2:12" x14ac:dyDescent="0.2">
      <c r="B49" t="s">
        <v>46</v>
      </c>
      <c r="C49">
        <v>1.787736581740504</v>
      </c>
      <c r="D49">
        <v>0.25354016137773555</v>
      </c>
      <c r="E49">
        <v>4.1416463449197058</v>
      </c>
      <c r="F49">
        <v>0.38309227298534981</v>
      </c>
      <c r="G49">
        <v>9.8993469912994723</v>
      </c>
      <c r="H49">
        <v>0.6725091021370373</v>
      </c>
      <c r="I49">
        <v>18.475945485202249</v>
      </c>
      <c r="J49">
        <v>0.78945482245967169</v>
      </c>
      <c r="K49">
        <v>65.695324596838063</v>
      </c>
      <c r="L49">
        <v>1.2380165395092728</v>
      </c>
    </row>
    <row r="50" spans="2:12" x14ac:dyDescent="0.2">
      <c r="B50" t="s">
        <v>47</v>
      </c>
      <c r="C50">
        <v>30.900836407058449</v>
      </c>
      <c r="D50">
        <v>1.2974741724148944</v>
      </c>
      <c r="E50">
        <v>15.385690274201851</v>
      </c>
      <c r="F50">
        <v>0.70314338010433486</v>
      </c>
      <c r="G50">
        <v>17.328700867796861</v>
      </c>
      <c r="H50">
        <v>0.73253372210380341</v>
      </c>
      <c r="I50">
        <v>15.46813414103026</v>
      </c>
      <c r="J50">
        <v>0.77902668834405431</v>
      </c>
      <c r="K50">
        <v>20.916638309912589</v>
      </c>
      <c r="L50">
        <v>1.2859526911003836</v>
      </c>
    </row>
    <row r="51" spans="2:12" x14ac:dyDescent="0.2">
      <c r="B51" t="s">
        <v>48</v>
      </c>
      <c r="C51">
        <v>19.117900857293549</v>
      </c>
      <c r="D51">
        <v>0.51176186603607166</v>
      </c>
      <c r="E51">
        <v>15.971801513474089</v>
      </c>
      <c r="F51">
        <v>0.41370609962475674</v>
      </c>
      <c r="G51">
        <v>14.78908033381494</v>
      </c>
      <c r="H51">
        <v>0.46950620056696685</v>
      </c>
      <c r="I51">
        <v>14.2034558115412</v>
      </c>
      <c r="J51">
        <v>0.44494222802840738</v>
      </c>
      <c r="K51">
        <v>35.917761483876227</v>
      </c>
      <c r="L51">
        <v>0.56507964944466549</v>
      </c>
    </row>
    <row r="52" spans="2:12" x14ac:dyDescent="0.2">
      <c r="B52" t="s">
        <v>49</v>
      </c>
      <c r="C52">
        <v>7.4097752807135544</v>
      </c>
      <c r="D52">
        <v>0.58755410387527773</v>
      </c>
      <c r="E52">
        <v>4.4603074169604913</v>
      </c>
      <c r="F52">
        <v>0.38567885597063634</v>
      </c>
      <c r="G52">
        <v>7.1618489012790354</v>
      </c>
      <c r="H52">
        <v>0.4118673457524073</v>
      </c>
      <c r="I52">
        <v>12.64832341073296</v>
      </c>
      <c r="J52">
        <v>0.60905101820194818</v>
      </c>
      <c r="K52">
        <v>68.319744990313964</v>
      </c>
      <c r="L52">
        <v>0.94253054138621895</v>
      </c>
    </row>
    <row r="53" spans="2:12" x14ac:dyDescent="0.2">
      <c r="B53" t="s">
        <v>50</v>
      </c>
      <c r="C53">
        <v>0</v>
      </c>
      <c r="E53">
        <v>3.4580622652889388</v>
      </c>
      <c r="F53">
        <v>0.60247399760376275</v>
      </c>
      <c r="G53">
        <v>5.7274766662660053</v>
      </c>
      <c r="H53">
        <v>0.94121041788047799</v>
      </c>
      <c r="I53">
        <v>15.704708939410621</v>
      </c>
      <c r="J53">
        <v>1.5223536653295502</v>
      </c>
      <c r="K53">
        <v>72.692898635175723</v>
      </c>
      <c r="L53">
        <v>2.192543013101099</v>
      </c>
    </row>
    <row r="54" spans="2:12" x14ac:dyDescent="0.2">
      <c r="B54" t="s">
        <v>51</v>
      </c>
      <c r="C54">
        <v>5.595809542398122</v>
      </c>
      <c r="D54">
        <v>0.54157590665752697</v>
      </c>
      <c r="E54">
        <v>8.672180439017863</v>
      </c>
      <c r="F54">
        <v>0.7086181343335618</v>
      </c>
      <c r="G54">
        <v>9.5569481690528111</v>
      </c>
      <c r="H54">
        <v>0.53065723280535215</v>
      </c>
      <c r="I54">
        <v>21.865851372974589</v>
      </c>
      <c r="J54">
        <v>0.8865835379882635</v>
      </c>
      <c r="K54">
        <v>54.309210476556622</v>
      </c>
      <c r="L54">
        <v>1.5075583791277065</v>
      </c>
    </row>
    <row r="55" spans="2:12" x14ac:dyDescent="0.2">
      <c r="B55" t="s">
        <v>52</v>
      </c>
      <c r="C55">
        <v>2.3069127700938159</v>
      </c>
      <c r="D55">
        <v>0.34902955659584839</v>
      </c>
      <c r="E55">
        <v>2.3780123822549388</v>
      </c>
      <c r="F55">
        <v>0.24780117294722437</v>
      </c>
      <c r="G55">
        <v>4.6491090365335701</v>
      </c>
      <c r="H55">
        <v>0.34489511942107492</v>
      </c>
      <c r="I55">
        <v>16.429220116547711</v>
      </c>
      <c r="J55">
        <v>0.83525969128579458</v>
      </c>
      <c r="K55">
        <v>74.236745694569962</v>
      </c>
      <c r="L55">
        <v>1.0242250566984832</v>
      </c>
    </row>
    <row r="56" spans="2:12" x14ac:dyDescent="0.2">
      <c r="B56" t="s">
        <v>53</v>
      </c>
      <c r="C56">
        <v>35.785135560731547</v>
      </c>
      <c r="D56">
        <v>0.75620920142877235</v>
      </c>
      <c r="E56">
        <v>11.24529895577532</v>
      </c>
      <c r="F56">
        <v>0.60253379365276605</v>
      </c>
      <c r="G56">
        <v>12.75972920834991</v>
      </c>
      <c r="H56">
        <v>0.6377779839768305</v>
      </c>
      <c r="I56">
        <v>14.21073657936196</v>
      </c>
      <c r="J56">
        <v>0.5798867929729199</v>
      </c>
      <c r="K56">
        <v>25.999099695781268</v>
      </c>
      <c r="L56">
        <v>0.71514102992225748</v>
      </c>
    </row>
    <row r="57" spans="2:12" x14ac:dyDescent="0.2">
      <c r="B57" t="s">
        <v>54</v>
      </c>
      <c r="C57">
        <v>12.588417223422489</v>
      </c>
      <c r="D57">
        <v>0.81830945678023026</v>
      </c>
      <c r="E57">
        <v>12.255749837826951</v>
      </c>
      <c r="F57">
        <v>0.70967072455630698</v>
      </c>
      <c r="G57">
        <v>17.318012499036762</v>
      </c>
      <c r="H57">
        <v>0.85127223443708966</v>
      </c>
      <c r="I57">
        <v>19.830363226777909</v>
      </c>
      <c r="J57">
        <v>0.73555255090358052</v>
      </c>
      <c r="K57">
        <v>38.007457212935897</v>
      </c>
      <c r="L57">
        <v>1.2667685505605641</v>
      </c>
    </row>
    <row r="58" spans="2:12" x14ac:dyDescent="0.2">
      <c r="B58" t="s">
        <v>55</v>
      </c>
      <c r="C58">
        <v>11.736194176753109</v>
      </c>
      <c r="D58">
        <v>0.91238292203326088</v>
      </c>
      <c r="E58">
        <v>8.8338142450756614</v>
      </c>
      <c r="F58">
        <v>0.67932758594892595</v>
      </c>
      <c r="G58">
        <v>13.638339434061409</v>
      </c>
      <c r="H58">
        <v>0.76490421477654535</v>
      </c>
      <c r="I58">
        <v>18.651844096741311</v>
      </c>
      <c r="J58">
        <v>0.75165925601775163</v>
      </c>
      <c r="K58">
        <v>47.139808047368497</v>
      </c>
      <c r="L58">
        <v>1.650739070035357</v>
      </c>
    </row>
    <row r="59" spans="2:12" x14ac:dyDescent="0.2">
      <c r="B59" t="s">
        <v>56</v>
      </c>
      <c r="C59">
        <v>15.54970158343521</v>
      </c>
      <c r="D59">
        <v>0.75499249607045715</v>
      </c>
      <c r="E59">
        <v>9.9910904438497337</v>
      </c>
      <c r="F59">
        <v>0.59992112619900828</v>
      </c>
      <c r="G59">
        <v>15.56107635681057</v>
      </c>
      <c r="H59">
        <v>0.65544205343117812</v>
      </c>
      <c r="I59">
        <v>19.304866281263649</v>
      </c>
      <c r="J59">
        <v>0.76089258755391653</v>
      </c>
      <c r="K59">
        <v>39.59326533464084</v>
      </c>
      <c r="L59">
        <v>1.0254189170426944</v>
      </c>
    </row>
    <row r="60" spans="2:12" x14ac:dyDescent="0.2">
      <c r="B60" t="s">
        <v>57</v>
      </c>
      <c r="C60">
        <v>65.270755607744078</v>
      </c>
      <c r="D60">
        <v>0.99297555909242119</v>
      </c>
      <c r="E60">
        <v>16.141510793433721</v>
      </c>
      <c r="F60">
        <v>0.65055988829978639</v>
      </c>
      <c r="G60">
        <v>9.7747576067016091</v>
      </c>
      <c r="H60">
        <v>0.59129466230792316</v>
      </c>
      <c r="I60">
        <v>5.0145460308521619</v>
      </c>
      <c r="J60">
        <v>0.37129411987729488</v>
      </c>
      <c r="K60">
        <v>3.7984299612684378</v>
      </c>
      <c r="L60">
        <v>0.41205743133515799</v>
      </c>
    </row>
    <row r="61" spans="2:12" x14ac:dyDescent="0.2">
      <c r="B61" t="s">
        <v>58</v>
      </c>
      <c r="C61">
        <v>9.5963118210738561</v>
      </c>
      <c r="D61">
        <v>0.60996517715598031</v>
      </c>
      <c r="E61">
        <v>6.9513620060917134</v>
      </c>
      <c r="F61">
        <v>0.45504097601498517</v>
      </c>
      <c r="G61">
        <v>12.70924203383462</v>
      </c>
      <c r="H61">
        <v>0.59896130698543759</v>
      </c>
      <c r="I61">
        <v>24.514933999907381</v>
      </c>
      <c r="J61">
        <v>0.7761289081314976</v>
      </c>
      <c r="K61">
        <v>46.228150139092442</v>
      </c>
      <c r="L61">
        <v>1.2206708525731313</v>
      </c>
    </row>
    <row r="62" spans="2:12" x14ac:dyDescent="0.2">
      <c r="B62" t="s">
        <v>59</v>
      </c>
      <c r="C62">
        <v>5.38391226594557</v>
      </c>
      <c r="D62">
        <v>0.47541327234776304</v>
      </c>
      <c r="E62">
        <v>12.691683900498241</v>
      </c>
      <c r="F62">
        <v>0.71954103839064187</v>
      </c>
      <c r="G62">
        <v>15.56439258063784</v>
      </c>
      <c r="H62">
        <v>0.73774249356736021</v>
      </c>
      <c r="I62">
        <v>35.407504330489147</v>
      </c>
      <c r="J62">
        <v>1.004692193683598</v>
      </c>
      <c r="K62">
        <v>30.95250692242919</v>
      </c>
      <c r="L62">
        <v>1.0766017752793764</v>
      </c>
    </row>
    <row r="63" spans="2:12" x14ac:dyDescent="0.2">
      <c r="B63" t="s">
        <v>60</v>
      </c>
      <c r="C63">
        <v>12.167747186078641</v>
      </c>
      <c r="D63">
        <v>0.75388983652100172</v>
      </c>
      <c r="E63">
        <v>9.1301265080782361</v>
      </c>
      <c r="F63">
        <v>0.67735864146150937</v>
      </c>
      <c r="G63">
        <v>11.84455657314362</v>
      </c>
      <c r="H63">
        <v>0.66533823067311382</v>
      </c>
      <c r="I63">
        <v>20.508461852571131</v>
      </c>
      <c r="J63">
        <v>0.83475063494032331</v>
      </c>
      <c r="K63">
        <v>46.349107880128358</v>
      </c>
      <c r="L63">
        <v>1.4222084349955577</v>
      </c>
    </row>
    <row r="64" spans="2:12" x14ac:dyDescent="0.2">
      <c r="B64" t="s">
        <v>61</v>
      </c>
      <c r="C64">
        <v>4.7349612551474047</v>
      </c>
      <c r="D64">
        <v>0.43751621474898916</v>
      </c>
      <c r="E64">
        <v>5.8665284135623716</v>
      </c>
      <c r="F64">
        <v>0.48659381725211714</v>
      </c>
      <c r="G64">
        <v>10.984693811152139</v>
      </c>
      <c r="H64">
        <v>0.62396685532573015</v>
      </c>
      <c r="I64">
        <v>29.082686353617991</v>
      </c>
      <c r="J64">
        <v>1.0618493232940955</v>
      </c>
      <c r="K64">
        <v>49.33113016652009</v>
      </c>
      <c r="L64">
        <v>1.4503005981539845</v>
      </c>
    </row>
    <row r="65" spans="2:12" x14ac:dyDescent="0.2">
      <c r="B65" t="s">
        <v>62</v>
      </c>
      <c r="C65">
        <v>54.825107986009733</v>
      </c>
      <c r="D65">
        <v>1.1233261612814369</v>
      </c>
      <c r="E65">
        <v>16.741316495388951</v>
      </c>
      <c r="F65">
        <v>0.71674643663735327</v>
      </c>
      <c r="G65">
        <v>14.2150122495547</v>
      </c>
      <c r="H65">
        <v>0.65874086535492271</v>
      </c>
      <c r="I65">
        <v>7.7738473272891158</v>
      </c>
      <c r="J65">
        <v>0.56392639265882316</v>
      </c>
      <c r="K65">
        <v>6.4447159417575168</v>
      </c>
      <c r="L65">
        <v>0.60256713889810698</v>
      </c>
    </row>
    <row r="66" spans="2:12" x14ac:dyDescent="0.2">
      <c r="B66" t="s">
        <v>63</v>
      </c>
      <c r="C66">
        <v>42.466757520196722</v>
      </c>
      <c r="D66">
        <v>1.1317206274454281</v>
      </c>
      <c r="E66">
        <v>14.83958095412765</v>
      </c>
      <c r="F66">
        <v>0.61310470911600412</v>
      </c>
      <c r="G66">
        <v>12.250787228761491</v>
      </c>
      <c r="H66">
        <v>0.74097006425121148</v>
      </c>
      <c r="I66">
        <v>11.76820338287324</v>
      </c>
      <c r="J66">
        <v>0.64294657840259994</v>
      </c>
      <c r="K66">
        <v>18.674670914040899</v>
      </c>
      <c r="L66">
        <v>0.97168460616192542</v>
      </c>
    </row>
    <row r="67" spans="2:12" x14ac:dyDescent="0.2">
      <c r="B67" t="s">
        <v>64</v>
      </c>
      <c r="C67">
        <v>20.109904135177011</v>
      </c>
      <c r="D67">
        <v>1.0385844393133383</v>
      </c>
      <c r="E67">
        <v>14.88267411368177</v>
      </c>
      <c r="F67">
        <v>0.67725488956428426</v>
      </c>
      <c r="G67">
        <v>18.366386401464759</v>
      </c>
      <c r="H67">
        <v>0.86392275974466859</v>
      </c>
      <c r="I67">
        <v>21.022208926827631</v>
      </c>
      <c r="J67">
        <v>0.77903027609234587</v>
      </c>
      <c r="K67">
        <v>25.618826422848841</v>
      </c>
      <c r="L67">
        <v>1.4814941249770193</v>
      </c>
    </row>
  </sheetData>
  <phoneticPr fontId="0" type="noConversion"/>
  <pageMargins left="0.75" right="0.75" top="1" bottom="1" header="0.5" footer="0.5"/>
  <headerFooter alignWithMargins="0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7"/>
  <sheetViews>
    <sheetView workbookViewId="0"/>
  </sheetViews>
  <sheetFormatPr defaultRowHeight="12.75" x14ac:dyDescent="0.2"/>
  <sheetData>
    <row r="2" spans="2:12" x14ac:dyDescent="0.2">
      <c r="C2" t="s">
        <v>66</v>
      </c>
      <c r="D2" t="s">
        <v>67</v>
      </c>
      <c r="E2" t="s">
        <v>68</v>
      </c>
      <c r="F2" t="s">
        <v>69</v>
      </c>
      <c r="G2" t="s">
        <v>70</v>
      </c>
      <c r="H2" t="s">
        <v>71</v>
      </c>
      <c r="I2" t="s">
        <v>111</v>
      </c>
      <c r="J2" t="s">
        <v>112</v>
      </c>
      <c r="K2" t="s">
        <v>113</v>
      </c>
      <c r="L2" t="s">
        <v>114</v>
      </c>
    </row>
    <row r="3" spans="2:12" x14ac:dyDescent="0.2">
      <c r="B3" t="s">
        <v>0</v>
      </c>
      <c r="C3">
        <v>5.1926226209315693</v>
      </c>
      <c r="D3">
        <v>0.47890454563307006</v>
      </c>
      <c r="E3">
        <v>6.5793168626083949</v>
      </c>
      <c r="F3">
        <v>0.69283993846480973</v>
      </c>
      <c r="G3">
        <v>10.43304208171514</v>
      </c>
      <c r="H3">
        <v>0.57479566216447553</v>
      </c>
      <c r="I3">
        <v>25.8781298079168</v>
      </c>
      <c r="J3">
        <v>1.0434165502977639</v>
      </c>
      <c r="K3">
        <v>51.916888626828097</v>
      </c>
      <c r="L3">
        <v>1.1562143342153575</v>
      </c>
    </row>
    <row r="4" spans="2:12" x14ac:dyDescent="0.2">
      <c r="B4" t="s">
        <v>1</v>
      </c>
      <c r="C4">
        <v>7.3146549531417717</v>
      </c>
      <c r="D4">
        <v>0.4230967425153519</v>
      </c>
      <c r="E4">
        <v>7.4033695980989371</v>
      </c>
      <c r="F4">
        <v>0.43341093270634712</v>
      </c>
      <c r="G4">
        <v>7.4423340955680626</v>
      </c>
      <c r="H4">
        <v>0.39292231251667803</v>
      </c>
      <c r="I4">
        <v>17.102992306095491</v>
      </c>
      <c r="J4">
        <v>0.53409455595276012</v>
      </c>
      <c r="K4">
        <v>60.736649047095732</v>
      </c>
      <c r="L4">
        <v>0.90828771359186034</v>
      </c>
    </row>
    <row r="5" spans="2:12" x14ac:dyDescent="0.2">
      <c r="B5" t="s">
        <v>2</v>
      </c>
      <c r="C5">
        <v>38.721806938235083</v>
      </c>
      <c r="D5">
        <v>1.1856487371383002</v>
      </c>
      <c r="E5">
        <v>17.624730733447159</v>
      </c>
      <c r="F5">
        <v>0.6641249041375259</v>
      </c>
      <c r="G5">
        <v>14.38323424206215</v>
      </c>
      <c r="H5">
        <v>0.63203257721901196</v>
      </c>
      <c r="I5">
        <v>13.28042237395119</v>
      </c>
      <c r="J5">
        <v>0.60564500971395185</v>
      </c>
      <c r="K5">
        <v>15.989805712304429</v>
      </c>
      <c r="L5">
        <v>0.77829298481885101</v>
      </c>
    </row>
    <row r="6" spans="2:12" x14ac:dyDescent="0.2">
      <c r="B6" t="s">
        <v>3</v>
      </c>
      <c r="C6">
        <v>3.2788189651767161</v>
      </c>
      <c r="D6">
        <v>0.2391981264369602</v>
      </c>
      <c r="E6">
        <v>3.328602702278173</v>
      </c>
      <c r="F6">
        <v>0.19249545058044606</v>
      </c>
      <c r="G6">
        <v>6.6935612848030912</v>
      </c>
      <c r="H6">
        <v>0.28116591941629437</v>
      </c>
      <c r="I6">
        <v>17.282144581872171</v>
      </c>
      <c r="J6">
        <v>0.41425200571583526</v>
      </c>
      <c r="K6">
        <v>69.416872465869858</v>
      </c>
      <c r="L6">
        <v>0.6104094528962567</v>
      </c>
    </row>
    <row r="7" spans="2:12" x14ac:dyDescent="0.2">
      <c r="B7" t="s">
        <v>4</v>
      </c>
      <c r="C7">
        <v>14.75798894494582</v>
      </c>
      <c r="D7">
        <v>0.75130988145691435</v>
      </c>
      <c r="E7">
        <v>13.88814652745222</v>
      </c>
      <c r="F7">
        <v>0.64220377124439965</v>
      </c>
      <c r="G7">
        <v>17.50343892566698</v>
      </c>
      <c r="H7">
        <v>0.69847687301184735</v>
      </c>
      <c r="I7">
        <v>20.380636455982749</v>
      </c>
      <c r="J7">
        <v>0.78660430264309755</v>
      </c>
      <c r="K7">
        <v>33.469789145952241</v>
      </c>
      <c r="L7">
        <v>0.92226677399887702</v>
      </c>
    </row>
    <row r="8" spans="2:12" x14ac:dyDescent="0.2">
      <c r="B8" t="s">
        <v>5</v>
      </c>
      <c r="C8">
        <v>25.999658415110321</v>
      </c>
      <c r="D8">
        <v>0.80836014991279403</v>
      </c>
      <c r="E8">
        <v>15.686135220903831</v>
      </c>
      <c r="F8">
        <v>0.56732746452301597</v>
      </c>
      <c r="G8">
        <v>17.61363634985906</v>
      </c>
      <c r="H8">
        <v>0.69134244840881509</v>
      </c>
      <c r="I8">
        <v>17.294467833823251</v>
      </c>
      <c r="J8">
        <v>0.53782134797993186</v>
      </c>
      <c r="K8">
        <v>23.406102180303549</v>
      </c>
      <c r="L8">
        <v>1.0681133311593023</v>
      </c>
    </row>
    <row r="9" spans="2:12" x14ac:dyDescent="0.2">
      <c r="B9" t="s">
        <v>6</v>
      </c>
      <c r="C9">
        <v>17.61069983737546</v>
      </c>
      <c r="D9">
        <v>0.69560902854581741</v>
      </c>
      <c r="E9">
        <v>16.639436862322</v>
      </c>
      <c r="F9">
        <v>0.65842582175844144</v>
      </c>
      <c r="G9">
        <v>15.84323285561462</v>
      </c>
      <c r="H9">
        <v>0.58316800361838683</v>
      </c>
      <c r="I9">
        <v>19.839116400416469</v>
      </c>
      <c r="J9">
        <v>0.74266094768100199</v>
      </c>
      <c r="K9">
        <v>30.067514044271441</v>
      </c>
      <c r="L9">
        <v>0.86438575347776436</v>
      </c>
    </row>
    <row r="10" spans="2:12" x14ac:dyDescent="0.2">
      <c r="B10" t="s">
        <v>7</v>
      </c>
      <c r="C10">
        <v>19.935867421431709</v>
      </c>
      <c r="D10">
        <v>0.52213938942953464</v>
      </c>
      <c r="E10">
        <v>16.751900900324831</v>
      </c>
      <c r="F10">
        <v>0.46203181722963993</v>
      </c>
      <c r="G10">
        <v>18.60788332557841</v>
      </c>
      <c r="H10">
        <v>0.46482252294579479</v>
      </c>
      <c r="I10">
        <v>22.705337525181751</v>
      </c>
      <c r="J10">
        <v>0.60401319509801199</v>
      </c>
      <c r="K10">
        <v>21.999010827483289</v>
      </c>
      <c r="L10">
        <v>0.69912737930060931</v>
      </c>
    </row>
    <row r="11" spans="2:12" x14ac:dyDescent="0.2">
      <c r="B11" t="s">
        <v>8</v>
      </c>
      <c r="C11">
        <v>2.7253102792774468</v>
      </c>
      <c r="D11">
        <v>0.21383735184233407</v>
      </c>
      <c r="E11">
        <v>3.2776345566209701</v>
      </c>
      <c r="F11">
        <v>0.21972233889675202</v>
      </c>
      <c r="G11">
        <v>8.0145585913334436</v>
      </c>
      <c r="H11">
        <v>0.35510017489560691</v>
      </c>
      <c r="I11">
        <v>20.429099156198959</v>
      </c>
      <c r="J11">
        <v>0.5716520396010013</v>
      </c>
      <c r="K11">
        <v>65.553397416569183</v>
      </c>
      <c r="L11">
        <v>0.71544935424071854</v>
      </c>
    </row>
    <row r="12" spans="2:12" x14ac:dyDescent="0.2">
      <c r="B12" t="s">
        <v>9</v>
      </c>
      <c r="C12">
        <v>11.26983035369868</v>
      </c>
      <c r="D12">
        <v>0.57100462223099013</v>
      </c>
      <c r="E12">
        <v>9.5698395360223305</v>
      </c>
      <c r="F12">
        <v>0.51163801362717964</v>
      </c>
      <c r="G12">
        <v>15.683800903022959</v>
      </c>
      <c r="H12">
        <v>0.60454540530729783</v>
      </c>
      <c r="I12">
        <v>20.407193933202791</v>
      </c>
      <c r="J12">
        <v>0.62890960449047839</v>
      </c>
      <c r="K12">
        <v>43.069335274053252</v>
      </c>
      <c r="L12">
        <v>0.95320249362003318</v>
      </c>
    </row>
    <row r="13" spans="2:12" x14ac:dyDescent="0.2">
      <c r="B13" t="s">
        <v>10</v>
      </c>
      <c r="C13">
        <v>15.945557085100839</v>
      </c>
      <c r="D13">
        <v>0.96076154911956524</v>
      </c>
      <c r="E13">
        <v>10.665295856846891</v>
      </c>
      <c r="F13">
        <v>0.60815205227250679</v>
      </c>
      <c r="G13">
        <v>15.24626366580096</v>
      </c>
      <c r="H13">
        <v>0.77749182712080966</v>
      </c>
      <c r="I13">
        <v>25.440130117161839</v>
      </c>
      <c r="J13">
        <v>0.78133833002869357</v>
      </c>
      <c r="K13">
        <v>32.702753275089478</v>
      </c>
      <c r="L13">
        <v>1.4712355112424484</v>
      </c>
    </row>
    <row r="14" spans="2:12" x14ac:dyDescent="0.2">
      <c r="B14" t="s">
        <v>11</v>
      </c>
      <c r="C14">
        <v>20.21494123872715</v>
      </c>
      <c r="D14">
        <v>0.97017187153636197</v>
      </c>
      <c r="E14">
        <v>14.622601902768221</v>
      </c>
      <c r="F14">
        <v>0.63973225998470251</v>
      </c>
      <c r="G14">
        <v>18.68339223539731</v>
      </c>
      <c r="H14">
        <v>0.80373497267456906</v>
      </c>
      <c r="I14">
        <v>24.426376872647129</v>
      </c>
      <c r="J14">
        <v>0.93823252042146754</v>
      </c>
      <c r="K14">
        <v>22.05268775046018</v>
      </c>
      <c r="L14">
        <v>1.0023885421192409</v>
      </c>
    </row>
    <row r="15" spans="2:12" x14ac:dyDescent="0.2">
      <c r="B15" t="s">
        <v>12</v>
      </c>
      <c r="C15">
        <v>35.26624137487336</v>
      </c>
      <c r="D15">
        <v>1.1735739563903134</v>
      </c>
      <c r="E15">
        <v>14.34565575234959</v>
      </c>
      <c r="F15">
        <v>0.69966595708703483</v>
      </c>
      <c r="G15">
        <v>15.43392365113759</v>
      </c>
      <c r="H15">
        <v>0.81090372618271489</v>
      </c>
      <c r="I15">
        <v>16.230318218982511</v>
      </c>
      <c r="J15">
        <v>0.86628456703222134</v>
      </c>
      <c r="K15">
        <v>18.723861002656939</v>
      </c>
      <c r="L15">
        <v>0.88986760546310029</v>
      </c>
    </row>
    <row r="16" spans="2:12" x14ac:dyDescent="0.2">
      <c r="B16" t="s">
        <v>13</v>
      </c>
      <c r="C16">
        <v>9.9096217801213342</v>
      </c>
      <c r="D16">
        <v>0.69252996387771093</v>
      </c>
      <c r="E16">
        <v>13.380171328893351</v>
      </c>
      <c r="F16">
        <v>0.6536561129907511</v>
      </c>
      <c r="G16">
        <v>21.136029040308301</v>
      </c>
      <c r="H16">
        <v>0.92591659670204518</v>
      </c>
      <c r="I16">
        <v>23.49422485308131</v>
      </c>
      <c r="J16">
        <v>0.85306942298186483</v>
      </c>
      <c r="K16">
        <v>32.079952997595711</v>
      </c>
      <c r="L16">
        <v>1.0316825254097848</v>
      </c>
    </row>
    <row r="17" spans="2:12" x14ac:dyDescent="0.2">
      <c r="B17" t="s">
        <v>14</v>
      </c>
      <c r="C17">
        <v>4.8186161063456332</v>
      </c>
      <c r="D17">
        <v>0.42211133877943019</v>
      </c>
      <c r="E17">
        <v>4.817543688825201</v>
      </c>
      <c r="F17">
        <v>0.42531274057051699</v>
      </c>
      <c r="G17">
        <v>8.077901340673769</v>
      </c>
      <c r="H17">
        <v>0.52473836978870958</v>
      </c>
      <c r="I17">
        <v>16.62501407157448</v>
      </c>
      <c r="J17">
        <v>0.763095481947343</v>
      </c>
      <c r="K17">
        <v>65.660924792580929</v>
      </c>
      <c r="L17">
        <v>1.1799712650718281</v>
      </c>
    </row>
    <row r="18" spans="2:12" x14ac:dyDescent="0.2">
      <c r="B18" t="s">
        <v>15</v>
      </c>
      <c r="C18">
        <v>2.2525740285812521</v>
      </c>
      <c r="D18">
        <v>0.31068848392734721</v>
      </c>
      <c r="E18">
        <v>1.487043977330917</v>
      </c>
      <c r="F18">
        <v>0.22632985738051273</v>
      </c>
      <c r="G18">
        <v>4.7415549757450304</v>
      </c>
      <c r="H18">
        <v>0.36941593813257612</v>
      </c>
      <c r="I18">
        <v>14.958352667817239</v>
      </c>
      <c r="J18">
        <v>0.73624902048230312</v>
      </c>
      <c r="K18">
        <v>76.560474350525553</v>
      </c>
      <c r="L18">
        <v>0.86591100948406297</v>
      </c>
    </row>
    <row r="19" spans="2:12" x14ac:dyDescent="0.2">
      <c r="B19" t="s">
        <v>16</v>
      </c>
      <c r="C19">
        <v>8.574317988563978</v>
      </c>
      <c r="D19">
        <v>0.43422309279214155</v>
      </c>
      <c r="E19">
        <v>10.02576106916348</v>
      </c>
      <c r="F19">
        <v>0.44986126538444215</v>
      </c>
      <c r="G19">
        <v>16.71911398969446</v>
      </c>
      <c r="H19">
        <v>0.53398524607486197</v>
      </c>
      <c r="I19">
        <v>22.953426610320761</v>
      </c>
      <c r="J19">
        <v>0.6122141883989668</v>
      </c>
      <c r="K19">
        <v>41.727380342257327</v>
      </c>
      <c r="L19">
        <v>0.82447205897712683</v>
      </c>
    </row>
    <row r="20" spans="2:12" x14ac:dyDescent="0.2">
      <c r="B20" t="s">
        <v>17</v>
      </c>
      <c r="C20">
        <v>4.2715835570442131</v>
      </c>
      <c r="D20">
        <v>0.45203219751769019</v>
      </c>
      <c r="E20">
        <v>6.4601857741685018</v>
      </c>
      <c r="F20">
        <v>0.43148327445750784</v>
      </c>
      <c r="G20">
        <v>15.366463830530209</v>
      </c>
      <c r="H20">
        <v>0.68853462950974509</v>
      </c>
      <c r="I20">
        <v>25.41850901401315</v>
      </c>
      <c r="J20">
        <v>0.90260865055741757</v>
      </c>
      <c r="K20">
        <v>48.483257824243942</v>
      </c>
      <c r="L20">
        <v>1.0665355396730813</v>
      </c>
    </row>
    <row r="21" spans="2:12" x14ac:dyDescent="0.2">
      <c r="B21" t="s">
        <v>18</v>
      </c>
      <c r="C21">
        <v>5.7708440756093662</v>
      </c>
      <c r="D21">
        <v>0.36103764594889437</v>
      </c>
      <c r="E21">
        <v>7.6421987319733029</v>
      </c>
      <c r="F21">
        <v>0.4445832327868729</v>
      </c>
      <c r="G21">
        <v>14.492907068183429</v>
      </c>
      <c r="H21">
        <v>0.52283852799625963</v>
      </c>
      <c r="I21">
        <v>25.13445160698738</v>
      </c>
      <c r="J21">
        <v>0.78356174788897548</v>
      </c>
      <c r="K21">
        <v>46.959598517246519</v>
      </c>
      <c r="L21">
        <v>1.0466313021448006</v>
      </c>
    </row>
    <row r="22" spans="2:12" x14ac:dyDescent="0.2">
      <c r="B22" t="s">
        <v>19</v>
      </c>
      <c r="C22">
        <v>6.2373360310640908</v>
      </c>
      <c r="D22">
        <v>0.47000846859627099</v>
      </c>
      <c r="E22">
        <v>4.6784141164214263</v>
      </c>
      <c r="F22">
        <v>0.37140776096652389</v>
      </c>
      <c r="G22">
        <v>5.0767261166955304</v>
      </c>
      <c r="H22">
        <v>0.50176880813251967</v>
      </c>
      <c r="I22">
        <v>15.059240141437259</v>
      </c>
      <c r="J22">
        <v>0.6337113493236235</v>
      </c>
      <c r="K22">
        <v>68.948283594381707</v>
      </c>
      <c r="L22">
        <v>0.98676116936062208</v>
      </c>
    </row>
    <row r="23" spans="2:12" x14ac:dyDescent="0.2">
      <c r="B23" t="s">
        <v>20</v>
      </c>
      <c r="C23">
        <v>2.1690193169831948</v>
      </c>
      <c r="D23">
        <v>0.22235542277727754</v>
      </c>
      <c r="E23">
        <v>2.306022958324073</v>
      </c>
      <c r="F23">
        <v>0.26730956387178806</v>
      </c>
      <c r="G23">
        <v>4.5039956252017674</v>
      </c>
      <c r="H23">
        <v>0.39439891488317835</v>
      </c>
      <c r="I23">
        <v>15.60731209484852</v>
      </c>
      <c r="J23">
        <v>0.58653548815137801</v>
      </c>
      <c r="K23">
        <v>75.413650004642435</v>
      </c>
      <c r="L23">
        <v>0.78213500799641877</v>
      </c>
    </row>
    <row r="24" spans="2:12" x14ac:dyDescent="0.2">
      <c r="B24" t="s">
        <v>21</v>
      </c>
      <c r="C24">
        <v>5.760112098373253</v>
      </c>
      <c r="D24">
        <v>0.59473944420038527</v>
      </c>
      <c r="E24">
        <v>6.3634895179526199</v>
      </c>
      <c r="F24">
        <v>0.6483404399450563</v>
      </c>
      <c r="G24">
        <v>8.9211564757167654</v>
      </c>
      <c r="H24">
        <v>0.46078532680253959</v>
      </c>
      <c r="I24">
        <v>21.7241785861582</v>
      </c>
      <c r="J24">
        <v>0.78609589897034027</v>
      </c>
      <c r="K24">
        <v>57.231063321799169</v>
      </c>
      <c r="L24">
        <v>1.3574502712817342</v>
      </c>
    </row>
    <row r="25" spans="2:12" x14ac:dyDescent="0.2">
      <c r="B25" t="s">
        <v>22</v>
      </c>
      <c r="C25">
        <v>6.3054523800908324</v>
      </c>
      <c r="D25">
        <v>0.69978558026965676</v>
      </c>
      <c r="E25">
        <v>7.5603686557173244</v>
      </c>
      <c r="F25">
        <v>0.56150560711221864</v>
      </c>
      <c r="G25">
        <v>15.6048145753136</v>
      </c>
      <c r="H25">
        <v>0.73509811868582386</v>
      </c>
      <c r="I25">
        <v>27.407327309276418</v>
      </c>
      <c r="J25">
        <v>0.88236703539603578</v>
      </c>
      <c r="K25">
        <v>43.122037079601839</v>
      </c>
      <c r="L25">
        <v>1.2185074404233596</v>
      </c>
    </row>
    <row r="26" spans="2:12" x14ac:dyDescent="0.2">
      <c r="B26" t="s">
        <v>23</v>
      </c>
      <c r="C26">
        <v>12.71084960193563</v>
      </c>
      <c r="D26">
        <v>0.64979951636418565</v>
      </c>
      <c r="E26">
        <v>13.04795434237073</v>
      </c>
      <c r="F26">
        <v>0.72764959478881819</v>
      </c>
      <c r="G26">
        <v>19.901469894967828</v>
      </c>
      <c r="H26">
        <v>0.73248852299632328</v>
      </c>
      <c r="I26">
        <v>20.368423194542089</v>
      </c>
      <c r="J26">
        <v>0.68141900713705572</v>
      </c>
      <c r="K26">
        <v>33.971302966183728</v>
      </c>
      <c r="L26">
        <v>0.85862819885281993</v>
      </c>
    </row>
    <row r="27" spans="2:12" x14ac:dyDescent="0.2">
      <c r="B27" t="s">
        <v>24</v>
      </c>
      <c r="C27">
        <v>9.3813494448510824</v>
      </c>
      <c r="D27">
        <v>0.66796956941862129</v>
      </c>
      <c r="E27">
        <v>10.625698974075121</v>
      </c>
      <c r="F27">
        <v>0.57655014321732823</v>
      </c>
      <c r="G27">
        <v>17.579239110693379</v>
      </c>
      <c r="H27">
        <v>0.74687252749091004</v>
      </c>
      <c r="I27">
        <v>26.67933291632346</v>
      </c>
      <c r="J27">
        <v>1.0173946657013979</v>
      </c>
      <c r="K27">
        <v>35.734379554056993</v>
      </c>
      <c r="L27">
        <v>1.1834141062258094</v>
      </c>
    </row>
    <row r="28" spans="2:12" x14ac:dyDescent="0.2">
      <c r="B28" t="s">
        <v>25</v>
      </c>
      <c r="C28">
        <v>46.995848923823971</v>
      </c>
      <c r="D28">
        <v>1.4598347116341783</v>
      </c>
      <c r="E28">
        <v>20.585643702945699</v>
      </c>
      <c r="F28">
        <v>0.77020636285362321</v>
      </c>
      <c r="G28">
        <v>15.12888518628948</v>
      </c>
      <c r="H28">
        <v>0.69671502936582397</v>
      </c>
      <c r="I28">
        <v>12.82800146505703</v>
      </c>
      <c r="J28">
        <v>0.76468366026245294</v>
      </c>
      <c r="K28">
        <v>4.4616207218838086</v>
      </c>
      <c r="L28">
        <v>0.89608530051057744</v>
      </c>
    </row>
    <row r="29" spans="2:12" x14ac:dyDescent="0.2">
      <c r="B29" t="s">
        <v>26</v>
      </c>
      <c r="C29">
        <v>14.59203217571191</v>
      </c>
      <c r="D29">
        <v>0.71687108606449312</v>
      </c>
      <c r="E29">
        <v>11.587550966904219</v>
      </c>
      <c r="F29">
        <v>0.60909395637871178</v>
      </c>
      <c r="G29">
        <v>13.919563925295741</v>
      </c>
      <c r="H29">
        <v>0.69428599137969083</v>
      </c>
      <c r="I29">
        <v>19.91877892970675</v>
      </c>
      <c r="J29">
        <v>0.77205297363135783</v>
      </c>
      <c r="K29">
        <v>39.982074002381367</v>
      </c>
      <c r="L29">
        <v>1.225766829269163</v>
      </c>
    </row>
    <row r="30" spans="2:12" x14ac:dyDescent="0.2">
      <c r="B30" t="s">
        <v>27</v>
      </c>
      <c r="C30">
        <v>7.468638797452928</v>
      </c>
      <c r="D30">
        <v>0.55469066657080635</v>
      </c>
      <c r="E30">
        <v>4.5257476681406272</v>
      </c>
      <c r="F30">
        <v>0.48887616586550509</v>
      </c>
      <c r="G30">
        <v>10.69494105758279</v>
      </c>
      <c r="H30">
        <v>0.64436250454006394</v>
      </c>
      <c r="I30">
        <v>23.305801325305691</v>
      </c>
      <c r="J30">
        <v>0.93397850109298708</v>
      </c>
      <c r="K30">
        <v>54.00487115151796</v>
      </c>
      <c r="L30">
        <v>1.0176930866179013</v>
      </c>
    </row>
    <row r="31" spans="2:12" x14ac:dyDescent="0.2">
      <c r="B31" t="s">
        <v>28</v>
      </c>
      <c r="C31">
        <v>11.88917047926264</v>
      </c>
      <c r="D31">
        <v>1.031194620275609</v>
      </c>
      <c r="E31">
        <v>7.4315528511954794</v>
      </c>
      <c r="F31">
        <v>0.57738542512906565</v>
      </c>
      <c r="G31">
        <v>12.35925705362868</v>
      </c>
      <c r="H31">
        <v>0.68780035726935174</v>
      </c>
      <c r="I31">
        <v>16.4089420959873</v>
      </c>
      <c r="J31">
        <v>0.75004553010653385</v>
      </c>
      <c r="K31">
        <v>51.911077519925911</v>
      </c>
      <c r="L31">
        <v>1.3932529848489312</v>
      </c>
    </row>
    <row r="32" spans="2:12" x14ac:dyDescent="0.2">
      <c r="B32" t="s">
        <v>29</v>
      </c>
      <c r="C32">
        <v>7.4722866988295751</v>
      </c>
      <c r="D32">
        <v>0.35833868638744393</v>
      </c>
      <c r="E32">
        <v>8.4484581098061327</v>
      </c>
      <c r="F32">
        <v>0.28546711970846061</v>
      </c>
      <c r="G32">
        <v>14.675738613853749</v>
      </c>
      <c r="H32">
        <v>0.351682168322976</v>
      </c>
      <c r="I32">
        <v>26.724358770651619</v>
      </c>
      <c r="J32">
        <v>0.48049090447460208</v>
      </c>
      <c r="K32">
        <v>42.679157806858917</v>
      </c>
      <c r="L32">
        <v>0.63334730818440665</v>
      </c>
    </row>
    <row r="33" spans="2:12" x14ac:dyDescent="0.2">
      <c r="B33" t="s">
        <v>30</v>
      </c>
      <c r="C33">
        <v>8.3562001711906202</v>
      </c>
      <c r="D33">
        <v>0.50852266569413906</v>
      </c>
      <c r="E33">
        <v>6.4633979176102709</v>
      </c>
      <c r="F33">
        <v>0.4789784658919759</v>
      </c>
      <c r="G33">
        <v>5.2409186223138757</v>
      </c>
      <c r="H33">
        <v>0.47154582272584489</v>
      </c>
      <c r="I33">
        <v>13.17725147064446</v>
      </c>
      <c r="J33">
        <v>0.62382862774297188</v>
      </c>
      <c r="K33">
        <v>66.762231818240764</v>
      </c>
      <c r="L33">
        <v>1.1555153924067569</v>
      </c>
    </row>
    <row r="34" spans="2:12" x14ac:dyDescent="0.2">
      <c r="B34" t="s">
        <v>31</v>
      </c>
      <c r="C34">
        <v>1.111379954326758</v>
      </c>
      <c r="D34">
        <v>0.16036840753387033</v>
      </c>
      <c r="E34">
        <v>1.114404443884734</v>
      </c>
      <c r="F34">
        <v>0.20559486616039077</v>
      </c>
      <c r="G34">
        <v>3.329630772809304</v>
      </c>
      <c r="H34">
        <v>0.28669443145494228</v>
      </c>
      <c r="I34">
        <v>19.12627499405097</v>
      </c>
      <c r="J34">
        <v>0.76087005056571799</v>
      </c>
      <c r="K34">
        <v>75.318309834928229</v>
      </c>
      <c r="L34">
        <v>0.9855824371069305</v>
      </c>
    </row>
    <row r="35" spans="2:12" x14ac:dyDescent="0.2">
      <c r="B35" t="s">
        <v>32</v>
      </c>
      <c r="C35">
        <v>8.8945002216555729</v>
      </c>
      <c r="D35">
        <v>0.77363320090108656</v>
      </c>
      <c r="E35">
        <v>10.66747044900557</v>
      </c>
      <c r="F35">
        <v>0.62634127149704755</v>
      </c>
      <c r="G35">
        <v>14.769522266528259</v>
      </c>
      <c r="H35">
        <v>0.69415711281608705</v>
      </c>
      <c r="I35">
        <v>26.48779005736646</v>
      </c>
      <c r="J35">
        <v>0.91603548163523973</v>
      </c>
      <c r="K35">
        <v>39.180717005444151</v>
      </c>
      <c r="L35">
        <v>1.3820966369875964</v>
      </c>
    </row>
    <row r="36" spans="2:12" x14ac:dyDescent="0.2">
      <c r="B36" t="s">
        <v>33</v>
      </c>
      <c r="C36">
        <v>0.93673521002845628</v>
      </c>
      <c r="D36">
        <v>0.16789302642365886</v>
      </c>
      <c r="E36">
        <v>3.132914930871872</v>
      </c>
      <c r="F36">
        <v>0.3496886347889045</v>
      </c>
      <c r="G36">
        <v>13.83732995632387</v>
      </c>
      <c r="H36">
        <v>0.68679603641310905</v>
      </c>
      <c r="I36">
        <v>29.280499375636548</v>
      </c>
      <c r="J36">
        <v>0.76523192251841921</v>
      </c>
      <c r="K36">
        <v>52.812520527139242</v>
      </c>
      <c r="L36">
        <v>1.2584728061505759</v>
      </c>
    </row>
    <row r="37" spans="2:12" x14ac:dyDescent="0.2">
      <c r="B37" t="s">
        <v>34</v>
      </c>
      <c r="C37">
        <v>0</v>
      </c>
      <c r="E37">
        <v>0</v>
      </c>
      <c r="G37">
        <v>0</v>
      </c>
      <c r="I37">
        <v>15.3900980501631</v>
      </c>
      <c r="J37">
        <v>2.5952747717183295</v>
      </c>
      <c r="K37">
        <v>64.85062020826453</v>
      </c>
      <c r="L37">
        <v>3.3888338525735686</v>
      </c>
    </row>
    <row r="38" spans="2:12" x14ac:dyDescent="0.2">
      <c r="B38" t="s">
        <v>35</v>
      </c>
      <c r="C38">
        <v>12.270144698314301</v>
      </c>
      <c r="D38">
        <v>0.74181979081877447</v>
      </c>
      <c r="E38">
        <v>10.819320495472621</v>
      </c>
      <c r="F38">
        <v>0.57895250564045619</v>
      </c>
      <c r="G38">
        <v>15.706674447173389</v>
      </c>
      <c r="H38">
        <v>0.69422190785437876</v>
      </c>
      <c r="I38">
        <v>19.4678488450825</v>
      </c>
      <c r="J38">
        <v>0.75919198508297592</v>
      </c>
      <c r="K38">
        <v>41.73601151395718</v>
      </c>
      <c r="L38">
        <v>1.0464443046595833</v>
      </c>
    </row>
    <row r="39" spans="2:12" x14ac:dyDescent="0.2">
      <c r="B39" t="s">
        <v>36</v>
      </c>
      <c r="C39">
        <v>15.46888241753985</v>
      </c>
      <c r="D39">
        <v>0.59603948085866676</v>
      </c>
      <c r="E39">
        <v>7.820089198256384</v>
      </c>
      <c r="F39">
        <v>0.40721135007793224</v>
      </c>
      <c r="G39">
        <v>13.306663457991791</v>
      </c>
      <c r="H39">
        <v>0.5898036030529028</v>
      </c>
      <c r="I39">
        <v>18.26211656014188</v>
      </c>
      <c r="J39">
        <v>0.73964604906579245</v>
      </c>
      <c r="K39">
        <v>45.142248366070113</v>
      </c>
      <c r="L39">
        <v>0.81133263555771862</v>
      </c>
    </row>
    <row r="40" spans="2:12" x14ac:dyDescent="0.2">
      <c r="B40" t="s">
        <v>37</v>
      </c>
      <c r="C40">
        <v>9.0793556499945467</v>
      </c>
      <c r="D40">
        <v>0.74911180715018333</v>
      </c>
      <c r="E40">
        <v>9.7244066888448675</v>
      </c>
      <c r="F40">
        <v>0.7134171269684032</v>
      </c>
      <c r="G40">
        <v>13.449033343559771</v>
      </c>
      <c r="H40">
        <v>0.96652939694486895</v>
      </c>
      <c r="I40">
        <v>24.180082000471462</v>
      </c>
      <c r="J40">
        <v>0.90491758724427163</v>
      </c>
      <c r="K40">
        <v>43.567122317129353</v>
      </c>
      <c r="L40">
        <v>1.465105195634568</v>
      </c>
    </row>
    <row r="41" spans="2:12" x14ac:dyDescent="0.2">
      <c r="B41" t="s">
        <v>38</v>
      </c>
      <c r="C41">
        <v>18.101320523916868</v>
      </c>
      <c r="D41">
        <v>0.67616490105044191</v>
      </c>
      <c r="E41">
        <v>13.894130402355479</v>
      </c>
      <c r="F41">
        <v>0.47320189972053306</v>
      </c>
      <c r="G41">
        <v>19.53165092937714</v>
      </c>
      <c r="H41">
        <v>0.63315084873639094</v>
      </c>
      <c r="I41">
        <v>17.85534217777327</v>
      </c>
      <c r="J41">
        <v>0.63116087067461613</v>
      </c>
      <c r="K41">
        <v>30.617555966577239</v>
      </c>
      <c r="L41">
        <v>0.72304023972523768</v>
      </c>
    </row>
    <row r="42" spans="2:12" x14ac:dyDescent="0.2">
      <c r="B42" t="s">
        <v>39</v>
      </c>
      <c r="C42">
        <v>8.5472560184003363</v>
      </c>
      <c r="D42">
        <v>0.25347846736315571</v>
      </c>
      <c r="E42">
        <v>12.678844994077981</v>
      </c>
      <c r="F42">
        <v>0.29779935416004055</v>
      </c>
      <c r="G42">
        <v>15.91315975257584</v>
      </c>
      <c r="H42">
        <v>0.29643988381581077</v>
      </c>
      <c r="I42">
        <v>25.867728493458859</v>
      </c>
      <c r="J42">
        <v>0.40565997613343702</v>
      </c>
      <c r="K42">
        <v>36.993010741486977</v>
      </c>
      <c r="L42">
        <v>0.48303954777139591</v>
      </c>
    </row>
    <row r="43" spans="2:12" x14ac:dyDescent="0.2">
      <c r="B43" t="s">
        <v>40</v>
      </c>
      <c r="C43">
        <v>25.548134971420708</v>
      </c>
      <c r="D43">
        <v>0.77184402479329883</v>
      </c>
      <c r="E43">
        <v>17.86079803213487</v>
      </c>
      <c r="F43">
        <v>0.74023672326683021</v>
      </c>
      <c r="G43">
        <v>16.82041488963791</v>
      </c>
      <c r="H43">
        <v>0.70684308258331552</v>
      </c>
      <c r="I43">
        <v>18.419721692536339</v>
      </c>
      <c r="J43">
        <v>0.71758563897468086</v>
      </c>
      <c r="K43">
        <v>21.350930414270181</v>
      </c>
      <c r="L43">
        <v>0.92548283098883721</v>
      </c>
    </row>
    <row r="44" spans="2:12" x14ac:dyDescent="0.2">
      <c r="B44" t="s">
        <v>41</v>
      </c>
      <c r="C44">
        <v>28.004411266109759</v>
      </c>
      <c r="D44">
        <v>0.97708012309926118</v>
      </c>
      <c r="E44">
        <v>18.31425306246966</v>
      </c>
      <c r="F44">
        <v>0.71004000888851959</v>
      </c>
      <c r="G44">
        <v>20.908513028142451</v>
      </c>
      <c r="H44">
        <v>0.76987687339639455</v>
      </c>
      <c r="I44">
        <v>21.416490604767549</v>
      </c>
      <c r="J44">
        <v>0.81966452438586035</v>
      </c>
      <c r="K44">
        <v>11.35633203851058</v>
      </c>
      <c r="L44">
        <v>0.62044462541331058</v>
      </c>
    </row>
    <row r="45" spans="2:12" x14ac:dyDescent="0.2">
      <c r="B45" t="s">
        <v>42</v>
      </c>
      <c r="C45">
        <v>14.90697195512417</v>
      </c>
      <c r="D45">
        <v>0.85627340753127712</v>
      </c>
      <c r="E45">
        <v>7.3229277879252876</v>
      </c>
      <c r="F45">
        <v>0.51330340460213608</v>
      </c>
      <c r="G45">
        <v>12.956013663003951</v>
      </c>
      <c r="H45">
        <v>0.63588761396796123</v>
      </c>
      <c r="I45">
        <v>22.836363032173939</v>
      </c>
      <c r="J45">
        <v>1.0333604946245589</v>
      </c>
      <c r="K45">
        <v>41.977723561772642</v>
      </c>
      <c r="L45">
        <v>1.2670403823415595</v>
      </c>
    </row>
    <row r="46" spans="2:12" x14ac:dyDescent="0.2">
      <c r="B46" t="s">
        <v>43</v>
      </c>
      <c r="C46">
        <v>0</v>
      </c>
      <c r="E46">
        <v>0</v>
      </c>
      <c r="G46">
        <v>0</v>
      </c>
      <c r="I46">
        <v>0</v>
      </c>
      <c r="K46">
        <v>0</v>
      </c>
    </row>
    <row r="47" spans="2:12" x14ac:dyDescent="0.2">
      <c r="B47" t="s">
        <v>44</v>
      </c>
      <c r="C47">
        <v>4.9760210495815373</v>
      </c>
      <c r="D47">
        <v>0.53613026827372534</v>
      </c>
      <c r="E47">
        <v>4.3382959926196012</v>
      </c>
      <c r="F47">
        <v>0.35633848209306396</v>
      </c>
      <c r="G47">
        <v>8.2655401244094424</v>
      </c>
      <c r="H47">
        <v>0.45734024679497698</v>
      </c>
      <c r="I47">
        <v>22.642539830777238</v>
      </c>
      <c r="J47">
        <v>0.77424963442179784</v>
      </c>
      <c r="K47">
        <v>59.777603002612182</v>
      </c>
      <c r="L47">
        <v>1.0660868836185984</v>
      </c>
    </row>
    <row r="48" spans="2:12" x14ac:dyDescent="0.2">
      <c r="B48" t="s">
        <v>45</v>
      </c>
      <c r="C48">
        <v>19.27493126816109</v>
      </c>
      <c r="D48">
        <v>0.84112708825374882</v>
      </c>
      <c r="E48">
        <v>18.016528436893449</v>
      </c>
      <c r="F48">
        <v>0.71573010088683531</v>
      </c>
      <c r="G48">
        <v>18.525153083793509</v>
      </c>
      <c r="H48">
        <v>0.57113156413387089</v>
      </c>
      <c r="I48">
        <v>22.908292560678738</v>
      </c>
      <c r="J48">
        <v>0.79265548452669632</v>
      </c>
      <c r="K48">
        <v>21.275094650473228</v>
      </c>
      <c r="L48">
        <v>1.0094642110320995</v>
      </c>
    </row>
    <row r="49" spans="2:12" x14ac:dyDescent="0.2">
      <c r="B49" t="s">
        <v>46</v>
      </c>
      <c r="C49">
        <v>3.2056315546366072</v>
      </c>
      <c r="D49">
        <v>0.35645368619555934</v>
      </c>
      <c r="E49">
        <v>7.6066367094894618</v>
      </c>
      <c r="F49">
        <v>0.55583446530027403</v>
      </c>
      <c r="G49">
        <v>13.325880792298561</v>
      </c>
      <c r="H49">
        <v>0.72595948661645082</v>
      </c>
      <c r="I49">
        <v>23.12602964364206</v>
      </c>
      <c r="J49">
        <v>0.76829929840623179</v>
      </c>
      <c r="K49">
        <v>52.735821299933313</v>
      </c>
      <c r="L49">
        <v>1.1821935085579851</v>
      </c>
    </row>
    <row r="50" spans="2:12" x14ac:dyDescent="0.2">
      <c r="B50" t="s">
        <v>47</v>
      </c>
      <c r="C50">
        <v>4.8679839350349354</v>
      </c>
      <c r="D50">
        <v>0.5835253202703361</v>
      </c>
      <c r="E50">
        <v>3.6594430866490142</v>
      </c>
      <c r="F50">
        <v>0.40277296249931877</v>
      </c>
      <c r="G50">
        <v>7.8143997783442263</v>
      </c>
      <c r="H50">
        <v>0.60243726720756641</v>
      </c>
      <c r="I50">
        <v>18.82210509099087</v>
      </c>
      <c r="J50">
        <v>0.93026993661714708</v>
      </c>
      <c r="K50">
        <v>64.836068108980953</v>
      </c>
      <c r="L50">
        <v>1.4333490154655446</v>
      </c>
    </row>
    <row r="51" spans="2:12" x14ac:dyDescent="0.2">
      <c r="B51" t="s">
        <v>48</v>
      </c>
      <c r="C51">
        <v>19.875539986794049</v>
      </c>
      <c r="D51">
        <v>0.51846458023272568</v>
      </c>
      <c r="E51">
        <v>14.43165902754461</v>
      </c>
      <c r="F51">
        <v>0.49499363402522495</v>
      </c>
      <c r="G51">
        <v>11.984307960103729</v>
      </c>
      <c r="H51">
        <v>0.3435897902143894</v>
      </c>
      <c r="I51">
        <v>12.44132605721671</v>
      </c>
      <c r="J51">
        <v>0.42102145503786731</v>
      </c>
      <c r="K51">
        <v>41.267166968340902</v>
      </c>
      <c r="L51">
        <v>0.58460948472030583</v>
      </c>
    </row>
    <row r="52" spans="2:12" x14ac:dyDescent="0.2">
      <c r="B52" t="s">
        <v>49</v>
      </c>
      <c r="C52">
        <v>1.651671640188948</v>
      </c>
      <c r="D52">
        <v>0.31292583251693917</v>
      </c>
      <c r="E52">
        <v>1.990738445009643</v>
      </c>
      <c r="F52">
        <v>0.2866101635310665</v>
      </c>
      <c r="G52">
        <v>5.1804658944580364</v>
      </c>
      <c r="H52">
        <v>0.42074223320077064</v>
      </c>
      <c r="I52">
        <v>16.116548024543221</v>
      </c>
      <c r="J52">
        <v>0.76041010302868051</v>
      </c>
      <c r="K52">
        <v>75.06057599580015</v>
      </c>
      <c r="L52">
        <v>1.1206183452622578</v>
      </c>
    </row>
    <row r="53" spans="2:12" x14ac:dyDescent="0.2">
      <c r="B53" t="s">
        <v>50</v>
      </c>
      <c r="C53">
        <v>5.0114433904020297</v>
      </c>
      <c r="D53">
        <v>0.86917187293197096</v>
      </c>
      <c r="E53">
        <v>4.5914881834931194</v>
      </c>
      <c r="F53">
        <v>0.5738070472482103</v>
      </c>
      <c r="G53">
        <v>7.7768326954425833</v>
      </c>
      <c r="H53">
        <v>1.0993319507218959</v>
      </c>
      <c r="I53">
        <v>20.903175037818229</v>
      </c>
      <c r="J53">
        <v>1.3086591549922371</v>
      </c>
      <c r="K53">
        <v>61.717060692844044</v>
      </c>
      <c r="L53">
        <v>1.8696168835015483</v>
      </c>
    </row>
    <row r="54" spans="2:12" x14ac:dyDescent="0.2">
      <c r="B54" t="s">
        <v>51</v>
      </c>
      <c r="C54">
        <v>8.6518044717867735</v>
      </c>
      <c r="D54">
        <v>0.6327716912536766</v>
      </c>
      <c r="E54">
        <v>11.143916050513621</v>
      </c>
      <c r="F54">
        <v>0.67708398201071773</v>
      </c>
      <c r="G54">
        <v>12.284220342106909</v>
      </c>
      <c r="H54">
        <v>0.65086851925531752</v>
      </c>
      <c r="I54">
        <v>23.62818228289326</v>
      </c>
      <c r="J54">
        <v>0.84717498531552715</v>
      </c>
      <c r="K54">
        <v>44.291876852699453</v>
      </c>
      <c r="L54">
        <v>1.4263415867731344</v>
      </c>
    </row>
    <row r="55" spans="2:12" x14ac:dyDescent="0.2">
      <c r="B55" t="s">
        <v>52</v>
      </c>
      <c r="C55">
        <v>4.373616138640771</v>
      </c>
      <c r="D55">
        <v>0.50582090096835064</v>
      </c>
      <c r="E55">
        <v>4.4625071939555383</v>
      </c>
      <c r="F55">
        <v>0.37409539776063505</v>
      </c>
      <c r="G55">
        <v>7.8537965649472143</v>
      </c>
      <c r="H55">
        <v>0.41311516620214128</v>
      </c>
      <c r="I55">
        <v>19.392734568993259</v>
      </c>
      <c r="J55">
        <v>0.96930098172955315</v>
      </c>
      <c r="K55">
        <v>63.917345533463219</v>
      </c>
      <c r="L55">
        <v>1.1850331071071503</v>
      </c>
    </row>
    <row r="56" spans="2:12" x14ac:dyDescent="0.2">
      <c r="B56" t="s">
        <v>53</v>
      </c>
      <c r="C56">
        <v>5.3128376552909353</v>
      </c>
      <c r="D56">
        <v>0.32899177733628099</v>
      </c>
      <c r="E56">
        <v>3.7877696167042618</v>
      </c>
      <c r="F56">
        <v>0.33228992275560704</v>
      </c>
      <c r="G56">
        <v>8.9850834656753165</v>
      </c>
      <c r="H56">
        <v>0.50320353577630306</v>
      </c>
      <c r="I56">
        <v>22.661060437977511</v>
      </c>
      <c r="J56">
        <v>0.69050761397986937</v>
      </c>
      <c r="K56">
        <v>59.253248824351971</v>
      </c>
      <c r="L56">
        <v>0.73841552102604502</v>
      </c>
    </row>
    <row r="57" spans="2:12" x14ac:dyDescent="0.2">
      <c r="B57" t="s">
        <v>54</v>
      </c>
      <c r="C57">
        <v>15.923568416538631</v>
      </c>
      <c r="D57">
        <v>0.7168975506434424</v>
      </c>
      <c r="E57">
        <v>14.339037909271021</v>
      </c>
      <c r="F57">
        <v>0.62600568378571009</v>
      </c>
      <c r="G57">
        <v>16.70311041430578</v>
      </c>
      <c r="H57">
        <v>0.67354010820373833</v>
      </c>
      <c r="I57">
        <v>21.510705960688739</v>
      </c>
      <c r="J57">
        <v>0.77236178995390614</v>
      </c>
      <c r="K57">
        <v>31.523577299195839</v>
      </c>
      <c r="L57">
        <v>0.88188460120711099</v>
      </c>
    </row>
    <row r="58" spans="2:12" x14ac:dyDescent="0.2">
      <c r="B58" t="s">
        <v>55</v>
      </c>
      <c r="C58">
        <v>5.4760194229730343</v>
      </c>
      <c r="D58">
        <v>0.54940398474072261</v>
      </c>
      <c r="E58">
        <v>7.0830338760912603</v>
      </c>
      <c r="F58">
        <v>0.57412780400110386</v>
      </c>
      <c r="G58">
        <v>16.13135339747636</v>
      </c>
      <c r="H58">
        <v>0.75557176596226838</v>
      </c>
      <c r="I58">
        <v>26.22284935268971</v>
      </c>
      <c r="J58">
        <v>0.84555266481524993</v>
      </c>
      <c r="K58">
        <v>45.086743950769623</v>
      </c>
      <c r="L58">
        <v>1.1452109559557595</v>
      </c>
    </row>
    <row r="59" spans="2:12" x14ac:dyDescent="0.2">
      <c r="B59" t="s">
        <v>56</v>
      </c>
      <c r="C59">
        <v>9.0381313685281537</v>
      </c>
      <c r="D59">
        <v>0.5422312533092547</v>
      </c>
      <c r="E59">
        <v>8.3024403081570401</v>
      </c>
      <c r="F59">
        <v>0.50362153569071044</v>
      </c>
      <c r="G59">
        <v>13.919000764893269</v>
      </c>
      <c r="H59">
        <v>0.78358126120432314</v>
      </c>
      <c r="I59">
        <v>25.34542143533325</v>
      </c>
      <c r="J59">
        <v>0.87689372138588151</v>
      </c>
      <c r="K59">
        <v>43.395006123088272</v>
      </c>
      <c r="L59">
        <v>0.98477652319153219</v>
      </c>
    </row>
    <row r="60" spans="2:12" x14ac:dyDescent="0.2">
      <c r="B60" t="s">
        <v>57</v>
      </c>
      <c r="C60">
        <v>5.6604415656768063</v>
      </c>
      <c r="D60">
        <v>0.46399305053287065</v>
      </c>
      <c r="E60">
        <v>8.1666448096044579</v>
      </c>
      <c r="F60">
        <v>0.59256305386119501</v>
      </c>
      <c r="G60">
        <v>12.62282498996052</v>
      </c>
      <c r="H60">
        <v>0.69171102834004294</v>
      </c>
      <c r="I60">
        <v>22.889747128014239</v>
      </c>
      <c r="J60">
        <v>0.72627571894166454</v>
      </c>
      <c r="K60">
        <v>50.660341506743947</v>
      </c>
      <c r="L60">
        <v>1.1795988453268811</v>
      </c>
    </row>
    <row r="61" spans="2:12" x14ac:dyDescent="0.2">
      <c r="B61" t="s">
        <v>58</v>
      </c>
      <c r="C61">
        <v>3.2165433834370631</v>
      </c>
      <c r="D61">
        <v>0.35293188760121308</v>
      </c>
      <c r="E61">
        <v>5.6692129891538254</v>
      </c>
      <c r="F61">
        <v>0.44170517741215914</v>
      </c>
      <c r="G61">
        <v>14.76010163605002</v>
      </c>
      <c r="H61">
        <v>0.63576531406557957</v>
      </c>
      <c r="I61">
        <v>34.966988089247472</v>
      </c>
      <c r="J61">
        <v>0.70519325861936322</v>
      </c>
      <c r="K61">
        <v>41.387153902111628</v>
      </c>
      <c r="L61">
        <v>0.99924966233214463</v>
      </c>
    </row>
    <row r="62" spans="2:12" x14ac:dyDescent="0.2">
      <c r="B62" t="s">
        <v>59</v>
      </c>
      <c r="C62">
        <v>3.6068126395634579</v>
      </c>
      <c r="D62">
        <v>0.37471992949158356</v>
      </c>
      <c r="E62">
        <v>7.7117939221009513</v>
      </c>
      <c r="F62">
        <v>0.59750878490950698</v>
      </c>
      <c r="G62">
        <v>8.3906599305563443</v>
      </c>
      <c r="H62">
        <v>0.54364510797470667</v>
      </c>
      <c r="I62">
        <v>33.456296622873232</v>
      </c>
      <c r="J62">
        <v>0.88776924588097905</v>
      </c>
      <c r="K62">
        <v>46.834436884906033</v>
      </c>
      <c r="L62">
        <v>1.1882593646594837</v>
      </c>
    </row>
    <row r="63" spans="2:12" x14ac:dyDescent="0.2">
      <c r="B63" t="s">
        <v>60</v>
      </c>
      <c r="C63">
        <v>15.2769460921747</v>
      </c>
      <c r="D63">
        <v>0.84172268220925572</v>
      </c>
      <c r="E63">
        <v>9.474076608833629</v>
      </c>
      <c r="F63">
        <v>0.62291489665047284</v>
      </c>
      <c r="G63">
        <v>10.785828292582311</v>
      </c>
      <c r="H63">
        <v>0.57111860405611359</v>
      </c>
      <c r="I63">
        <v>17.986801571898582</v>
      </c>
      <c r="J63">
        <v>0.72661369678912913</v>
      </c>
      <c r="K63">
        <v>46.476347434510799</v>
      </c>
      <c r="L63">
        <v>1.4160101186335075</v>
      </c>
    </row>
    <row r="64" spans="2:12" x14ac:dyDescent="0.2">
      <c r="B64" t="s">
        <v>61</v>
      </c>
      <c r="C64">
        <v>2.5871766004024068</v>
      </c>
      <c r="D64">
        <v>0.37512721490308759</v>
      </c>
      <c r="E64">
        <v>4.3589481184107557</v>
      </c>
      <c r="F64">
        <v>0.40228720925316169</v>
      </c>
      <c r="G64">
        <v>8.645204611554167</v>
      </c>
      <c r="H64">
        <v>0.52991112014104547</v>
      </c>
      <c r="I64">
        <v>35.523334842583203</v>
      </c>
      <c r="J64">
        <v>1.0373109264771565</v>
      </c>
      <c r="K64">
        <v>48.885335827049467</v>
      </c>
      <c r="L64">
        <v>1.2398021840628271</v>
      </c>
    </row>
    <row r="65" spans="2:12" x14ac:dyDescent="0.2">
      <c r="B65" t="s">
        <v>62</v>
      </c>
      <c r="C65">
        <v>21.723092728986881</v>
      </c>
      <c r="D65">
        <v>0.93968902496855544</v>
      </c>
      <c r="E65">
        <v>13.01901346946809</v>
      </c>
      <c r="F65">
        <v>0.63393067649998602</v>
      </c>
      <c r="G65">
        <v>18.33826212473247</v>
      </c>
      <c r="H65">
        <v>0.69073289484736455</v>
      </c>
      <c r="I65">
        <v>20.701775606837611</v>
      </c>
      <c r="J65">
        <v>0.94462187220977978</v>
      </c>
      <c r="K65">
        <v>26.21785606997495</v>
      </c>
      <c r="L65">
        <v>1.120064704206625</v>
      </c>
    </row>
    <row r="66" spans="2:12" x14ac:dyDescent="0.2">
      <c r="B66" t="s">
        <v>63</v>
      </c>
      <c r="C66">
        <v>4.0429115166780649</v>
      </c>
      <c r="D66">
        <v>0.45764115915190795</v>
      </c>
      <c r="E66">
        <v>4.3073446549156591</v>
      </c>
      <c r="F66">
        <v>0.38643815091589706</v>
      </c>
      <c r="G66">
        <v>7.6464142976260554</v>
      </c>
      <c r="H66">
        <v>0.5234846383914793</v>
      </c>
      <c r="I66">
        <v>20.372855309994819</v>
      </c>
      <c r="J66">
        <v>0.8800016883740982</v>
      </c>
      <c r="K66">
        <v>63.630474220785402</v>
      </c>
      <c r="L66">
        <v>1.2148041506183378</v>
      </c>
    </row>
    <row r="67" spans="2:12" x14ac:dyDescent="0.2">
      <c r="B67" t="s">
        <v>64</v>
      </c>
      <c r="C67">
        <v>26.181210502651059</v>
      </c>
      <c r="D67">
        <v>1.4774074201541105</v>
      </c>
      <c r="E67">
        <v>19.269246392000369</v>
      </c>
      <c r="F67">
        <v>0.70565212154139934</v>
      </c>
      <c r="G67">
        <v>26.061092407241251</v>
      </c>
      <c r="H67">
        <v>0.93116566366272657</v>
      </c>
      <c r="I67">
        <v>16.880139396374179</v>
      </c>
      <c r="J67">
        <v>0.76142554295711096</v>
      </c>
      <c r="K67">
        <v>11.60831130173316</v>
      </c>
      <c r="L67">
        <v>0.87596737696145655</v>
      </c>
    </row>
  </sheetData>
  <phoneticPr fontId="0" type="noConversion"/>
  <pageMargins left="0.75" right="0.75" top="1" bottom="1" header="0.5" footer="0.5"/>
  <headerFooter alignWithMargins="0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70"/>
  <sheetViews>
    <sheetView workbookViewId="0">
      <selection activeCell="L9" sqref="L9"/>
    </sheetView>
  </sheetViews>
  <sheetFormatPr defaultRowHeight="12.75" x14ac:dyDescent="0.2"/>
  <cols>
    <col min="2" max="2" width="5.42578125" bestFit="1" customWidth="1"/>
    <col min="3" max="3" width="17" bestFit="1" customWidth="1"/>
    <col min="4" max="4" width="18.7109375" bestFit="1" customWidth="1"/>
    <col min="5" max="5" width="18.140625" bestFit="1" customWidth="1"/>
    <col min="6" max="6" width="19.7109375" bestFit="1" customWidth="1"/>
    <col min="7" max="7" width="16.7109375" bestFit="1" customWidth="1"/>
    <col min="8" max="8" width="18.42578125" bestFit="1" customWidth="1"/>
    <col min="9" max="9" width="20.28515625" bestFit="1" customWidth="1"/>
    <col min="10" max="10" width="22" bestFit="1" customWidth="1"/>
    <col min="11" max="11" width="15.7109375" bestFit="1" customWidth="1"/>
    <col min="12" max="12" width="17.42578125" bestFit="1" customWidth="1"/>
  </cols>
  <sheetData>
    <row r="2" spans="2:12" x14ac:dyDescent="0.2">
      <c r="C2" t="s">
        <v>115</v>
      </c>
      <c r="D2" t="s">
        <v>116</v>
      </c>
      <c r="E2" t="s">
        <v>117</v>
      </c>
      <c r="F2" t="s">
        <v>118</v>
      </c>
      <c r="G2" t="s">
        <v>119</v>
      </c>
      <c r="H2" t="s">
        <v>120</v>
      </c>
      <c r="I2" t="s">
        <v>121</v>
      </c>
      <c r="J2" t="s">
        <v>122</v>
      </c>
      <c r="K2" t="s">
        <v>123</v>
      </c>
      <c r="L2" t="s">
        <v>124</v>
      </c>
    </row>
    <row r="3" spans="2:12" x14ac:dyDescent="0.2">
      <c r="B3" t="s">
        <v>0</v>
      </c>
      <c r="C3">
        <v>-2.2209723468475964E-2</v>
      </c>
      <c r="D3">
        <v>0.34984895817160899</v>
      </c>
      <c r="E3">
        <v>-1.4168907528637701E-2</v>
      </c>
      <c r="F3">
        <v>0.59445431853334618</v>
      </c>
      <c r="G3">
        <v>-1.128745638522716E-2</v>
      </c>
      <c r="H3">
        <v>0.66781916071144898</v>
      </c>
      <c r="I3">
        <v>1.1908987736321562E-2</v>
      </c>
      <c r="J3">
        <v>0.66752871405469505</v>
      </c>
      <c r="K3">
        <v>-2.1059656130715421E-2</v>
      </c>
      <c r="L3">
        <v>0.42093580972801492</v>
      </c>
    </row>
    <row r="4" spans="2:12" x14ac:dyDescent="0.2">
      <c r="B4" t="s">
        <v>1</v>
      </c>
      <c r="C4">
        <v>0.39795369191604407</v>
      </c>
      <c r="D4">
        <v>5.844021286681898E-152</v>
      </c>
      <c r="E4">
        <v>0.4242305603347144</v>
      </c>
      <c r="F4">
        <v>5.1977882108409602E-214</v>
      </c>
      <c r="G4">
        <v>0.45198715502428072</v>
      </c>
      <c r="H4">
        <v>4.9837559430157117E-264</v>
      </c>
      <c r="I4">
        <v>0.41897244547011647</v>
      </c>
      <c r="J4">
        <v>4.7800493029014893E-193</v>
      </c>
      <c r="K4">
        <v>2.5118649113658603E-3</v>
      </c>
      <c r="L4">
        <v>0.8575212268891621</v>
      </c>
    </row>
    <row r="5" spans="2:12" x14ac:dyDescent="0.2">
      <c r="B5" t="s">
        <v>2</v>
      </c>
      <c r="C5">
        <v>0.33333824465647466</v>
      </c>
      <c r="D5">
        <v>1.343728016913581E-46</v>
      </c>
      <c r="E5">
        <v>0.22309358372986746</v>
      </c>
      <c r="F5">
        <v>1.0612037814828911E-27</v>
      </c>
      <c r="G5">
        <v>0.38327733158775396</v>
      </c>
      <c r="H5">
        <v>5.6846112731298456E-66</v>
      </c>
      <c r="I5">
        <v>0.30184957345490881</v>
      </c>
      <c r="J5">
        <v>6.5593700945222242E-51</v>
      </c>
      <c r="K5">
        <v>9.8006296743581245E-2</v>
      </c>
      <c r="L5">
        <v>3.3688480705945605E-7</v>
      </c>
    </row>
    <row r="6" spans="2:12" x14ac:dyDescent="0.2">
      <c r="B6" t="s">
        <v>3</v>
      </c>
      <c r="C6">
        <v>0.53934433829290851</v>
      </c>
      <c r="D6">
        <v>0</v>
      </c>
      <c r="E6">
        <v>0.44060503731245382</v>
      </c>
      <c r="F6">
        <v>3.9912284449336722E-295</v>
      </c>
      <c r="G6">
        <v>0.58385094845756524</v>
      </c>
      <c r="H6">
        <v>0</v>
      </c>
      <c r="I6">
        <v>0.53745441012607864</v>
      </c>
      <c r="J6">
        <v>0</v>
      </c>
      <c r="K6">
        <v>0.12707501898936849</v>
      </c>
      <c r="L6">
        <v>2.6894587801331024E-20</v>
      </c>
    </row>
    <row r="7" spans="2:12" x14ac:dyDescent="0.2">
      <c r="B7" t="s">
        <v>4</v>
      </c>
      <c r="C7">
        <v>0.49874468710862402</v>
      </c>
      <c r="D7">
        <v>5.4975629738755046E-137</v>
      </c>
      <c r="E7">
        <v>0.47706813197280945</v>
      </c>
      <c r="F7">
        <v>1.4331774308478571E-161</v>
      </c>
      <c r="G7">
        <v>0.54604036673816703</v>
      </c>
      <c r="H7">
        <v>9.0619471724826011E-183</v>
      </c>
      <c r="I7">
        <v>0.56059964436201148</v>
      </c>
      <c r="J7">
        <v>2.3753392608896169E-256</v>
      </c>
      <c r="K7">
        <v>-0.14820575251926943</v>
      </c>
      <c r="L7">
        <v>7.3025970645079716E-16</v>
      </c>
    </row>
    <row r="8" spans="2:12" x14ac:dyDescent="0.2">
      <c r="B8" t="s">
        <v>5</v>
      </c>
      <c r="C8">
        <v>0.52986238259152374</v>
      </c>
      <c r="D8">
        <v>0</v>
      </c>
      <c r="E8">
        <v>0.49342143984491549</v>
      </c>
      <c r="F8">
        <v>0</v>
      </c>
      <c r="G8">
        <v>0.60030694875424317</v>
      </c>
      <c r="H8">
        <v>0</v>
      </c>
      <c r="I8">
        <v>0.55978433994034482</v>
      </c>
      <c r="J8">
        <v>0</v>
      </c>
      <c r="K8">
        <v>-0.13129044813642196</v>
      </c>
      <c r="L8">
        <v>4.3667486660069634E-21</v>
      </c>
    </row>
    <row r="9" spans="2:12" x14ac:dyDescent="0.2">
      <c r="B9" t="s">
        <v>6</v>
      </c>
      <c r="C9">
        <v>0.37591159106919547</v>
      </c>
      <c r="D9">
        <v>3.6467258281493167E-70</v>
      </c>
      <c r="E9">
        <v>0.40394625965079317</v>
      </c>
      <c r="F9">
        <v>4.6739738309091857E-99</v>
      </c>
      <c r="G9">
        <v>0.46802877479269456</v>
      </c>
      <c r="H9">
        <v>4.3894887794056063E-112</v>
      </c>
      <c r="I9">
        <v>0.45016889415371097</v>
      </c>
      <c r="J9">
        <v>9.988194444942464E-117</v>
      </c>
      <c r="K9">
        <v>-6.7226770623728213E-2</v>
      </c>
      <c r="L9">
        <v>1.3744975297535873E-3</v>
      </c>
    </row>
    <row r="10" spans="2:12" x14ac:dyDescent="0.2">
      <c r="B10" t="s">
        <v>7</v>
      </c>
      <c r="C10">
        <v>0.4600124017366054</v>
      </c>
      <c r="D10">
        <v>1.6789194010055795E-104</v>
      </c>
      <c r="E10">
        <v>0.42347809296784994</v>
      </c>
      <c r="F10">
        <v>1.9805683071729273E-139</v>
      </c>
      <c r="G10">
        <v>0.50465350886531257</v>
      </c>
      <c r="H10">
        <v>3.8844801944402792E-162</v>
      </c>
      <c r="I10">
        <v>0.46558188036233966</v>
      </c>
      <c r="J10">
        <v>8.7915942625420949E-250</v>
      </c>
      <c r="K10">
        <v>7.3000131315823835E-2</v>
      </c>
      <c r="L10">
        <v>1.0155255218289619E-5</v>
      </c>
    </row>
    <row r="11" spans="2:12" x14ac:dyDescent="0.2">
      <c r="B11" t="s">
        <v>8</v>
      </c>
      <c r="C11">
        <v>0.42172374669158108</v>
      </c>
      <c r="D11">
        <v>1.8987693691210975E-190</v>
      </c>
      <c r="E11">
        <v>0.39799745954791832</v>
      </c>
      <c r="F11">
        <v>6.5060499044934178E-290</v>
      </c>
      <c r="G11">
        <v>0.48239023225738697</v>
      </c>
      <c r="H11">
        <v>0</v>
      </c>
      <c r="I11">
        <v>0.44678942649658782</v>
      </c>
      <c r="J11">
        <v>0</v>
      </c>
      <c r="K11">
        <v>-1.4737801764716061E-2</v>
      </c>
      <c r="L11">
        <v>0.31789245089920948</v>
      </c>
    </row>
    <row r="12" spans="2:12" x14ac:dyDescent="0.2">
      <c r="B12" t="s">
        <v>9</v>
      </c>
      <c r="C12">
        <v>0.4608854974054768</v>
      </c>
      <c r="D12">
        <v>8.0423110812164295E-132</v>
      </c>
      <c r="E12">
        <v>0.49730032553333903</v>
      </c>
      <c r="F12">
        <v>1.6081341783353384E-307</v>
      </c>
      <c r="G12">
        <v>0.49856189438477649</v>
      </c>
      <c r="H12">
        <v>3.1010262659652309E-184</v>
      </c>
      <c r="I12">
        <v>0.57189355741898462</v>
      </c>
      <c r="J12">
        <v>0</v>
      </c>
      <c r="K12">
        <v>-0.15135611768698054</v>
      </c>
      <c r="L12">
        <v>4.1866518654578829E-21</v>
      </c>
    </row>
    <row r="13" spans="2:12" x14ac:dyDescent="0.2">
      <c r="B13" t="s">
        <v>10</v>
      </c>
      <c r="C13">
        <v>0.49585823471367751</v>
      </c>
      <c r="D13">
        <v>7.3315919280738877E-142</v>
      </c>
      <c r="E13">
        <v>0.39142672428091135</v>
      </c>
      <c r="F13">
        <v>2.9275280884486185E-101</v>
      </c>
      <c r="G13">
        <v>0.52745115365358886</v>
      </c>
      <c r="H13">
        <v>3.7129981142293915E-253</v>
      </c>
      <c r="I13">
        <v>0.45625902858426604</v>
      </c>
      <c r="J13">
        <v>1.4237785530494913E-162</v>
      </c>
      <c r="K13">
        <v>1.7173942270978883E-2</v>
      </c>
      <c r="L13">
        <v>0.31929476668133311</v>
      </c>
    </row>
    <row r="14" spans="2:12" x14ac:dyDescent="0.2">
      <c r="B14" t="s">
        <v>11</v>
      </c>
      <c r="C14">
        <v>0.41994854012844202</v>
      </c>
      <c r="D14">
        <v>1.6762269578234449E-102</v>
      </c>
      <c r="E14">
        <v>0.38049973246502905</v>
      </c>
      <c r="F14">
        <v>2.7428668422487258E-83</v>
      </c>
      <c r="G14">
        <v>0.44628685788448924</v>
      </c>
      <c r="H14">
        <v>3.9191306331981436E-123</v>
      </c>
      <c r="I14">
        <v>0.41449666235133198</v>
      </c>
      <c r="J14">
        <v>1.7614644522065566E-99</v>
      </c>
      <c r="K14">
        <v>1.5036310688304341E-2</v>
      </c>
      <c r="L14">
        <v>0.51058589636278628</v>
      </c>
    </row>
    <row r="15" spans="2:12" x14ac:dyDescent="0.2">
      <c r="B15" t="s">
        <v>12</v>
      </c>
      <c r="C15">
        <v>0.41443827823269652</v>
      </c>
      <c r="D15">
        <v>1.1760153535681798E-45</v>
      </c>
      <c r="E15">
        <v>0.29693255861344314</v>
      </c>
      <c r="F15">
        <v>4.5721829886969459E-25</v>
      </c>
      <c r="G15">
        <v>0.44652095681973059</v>
      </c>
      <c r="H15">
        <v>7.6272192607366901E-61</v>
      </c>
      <c r="I15">
        <v>0.37244602164038809</v>
      </c>
      <c r="J15">
        <v>5.6672325697112047E-47</v>
      </c>
      <c r="K15">
        <v>6.7083278158252102E-2</v>
      </c>
      <c r="L15">
        <v>1.1470169016036752E-2</v>
      </c>
    </row>
    <row r="16" spans="2:12" x14ac:dyDescent="0.2">
      <c r="B16" t="s">
        <v>13</v>
      </c>
      <c r="C16">
        <v>0.44144578020893466</v>
      </c>
      <c r="D16">
        <v>1.6031092232123595E-79</v>
      </c>
      <c r="E16">
        <v>0.36606722244537043</v>
      </c>
      <c r="F16">
        <v>1.2695547991339747E-70</v>
      </c>
      <c r="G16">
        <v>0.49160892170111548</v>
      </c>
      <c r="H16">
        <v>6.1078997773717515E-141</v>
      </c>
      <c r="I16">
        <v>0.4535372237982947</v>
      </c>
      <c r="J16">
        <v>4.4957786147464497E-132</v>
      </c>
      <c r="K16">
        <v>-4.7668266724717079E-2</v>
      </c>
      <c r="L16">
        <v>2.7391517081925443E-2</v>
      </c>
    </row>
    <row r="17" spans="2:12" x14ac:dyDescent="0.2">
      <c r="B17" t="s">
        <v>14</v>
      </c>
      <c r="C17">
        <v>0.48793944950568635</v>
      </c>
      <c r="D17">
        <v>3.2106817141192812E-114</v>
      </c>
      <c r="E17">
        <v>0.51621050180206407</v>
      </c>
      <c r="F17">
        <v>8.0940032936203895E-180</v>
      </c>
      <c r="G17">
        <v>0.55984998476947889</v>
      </c>
      <c r="H17">
        <v>5.5361570997348955E-301</v>
      </c>
      <c r="I17">
        <v>0.59022448978091668</v>
      </c>
      <c r="J17">
        <v>2.3222097842335093E-258</v>
      </c>
      <c r="K17">
        <v>-0.16004138480563312</v>
      </c>
      <c r="L17">
        <v>6.9141558178994174E-14</v>
      </c>
    </row>
    <row r="18" spans="2:12" x14ac:dyDescent="0.2">
      <c r="B18" t="s">
        <v>15</v>
      </c>
      <c r="C18">
        <v>0.37714230493580286</v>
      </c>
      <c r="D18">
        <v>5.3569350673425312E-67</v>
      </c>
      <c r="E18">
        <v>0.24541520494627816</v>
      </c>
      <c r="F18">
        <v>5.7880850428578413E-28</v>
      </c>
      <c r="G18">
        <v>0.41301089329689539</v>
      </c>
      <c r="H18">
        <v>2.3738987362365584E-89</v>
      </c>
      <c r="I18">
        <v>0.34394121526038346</v>
      </c>
      <c r="J18">
        <v>5.2948006953977863E-71</v>
      </c>
      <c r="K18">
        <v>6.5348242666433048E-2</v>
      </c>
      <c r="L18">
        <v>3.492548913626348E-3</v>
      </c>
    </row>
    <row r="19" spans="2:12" x14ac:dyDescent="0.2">
      <c r="B19" t="s">
        <v>16</v>
      </c>
      <c r="C19">
        <v>0.47465610178838846</v>
      </c>
      <c r="D19">
        <v>4.7985542262552262E-260</v>
      </c>
      <c r="E19">
        <v>0.47069593922872505</v>
      </c>
      <c r="F19">
        <v>0</v>
      </c>
      <c r="G19">
        <v>0.55097776568385837</v>
      </c>
      <c r="H19">
        <v>0</v>
      </c>
      <c r="I19">
        <v>0.53394847009025082</v>
      </c>
      <c r="J19">
        <v>0</v>
      </c>
      <c r="K19">
        <v>-0.13610427117272672</v>
      </c>
      <c r="L19">
        <v>4.7972287841817993E-15</v>
      </c>
    </row>
    <row r="20" spans="2:12" x14ac:dyDescent="0.2">
      <c r="B20" t="s">
        <v>17</v>
      </c>
      <c r="C20">
        <v>0.31955143474176712</v>
      </c>
      <c r="D20">
        <v>7.050024176512849E-59</v>
      </c>
      <c r="E20">
        <v>0.28429571908130546</v>
      </c>
      <c r="F20">
        <v>5.7522204440729177E-43</v>
      </c>
      <c r="G20">
        <v>0.37860772365414874</v>
      </c>
      <c r="H20">
        <v>1.4079208301761218E-112</v>
      </c>
      <c r="I20">
        <v>0.35672498064811897</v>
      </c>
      <c r="J20">
        <v>9.5856130716580643E-69</v>
      </c>
      <c r="K20">
        <v>-7.0483116588241954E-2</v>
      </c>
      <c r="L20">
        <v>5.4190844543037251E-3</v>
      </c>
    </row>
    <row r="21" spans="2:12" x14ac:dyDescent="0.2">
      <c r="B21" t="s">
        <v>18</v>
      </c>
      <c r="C21">
        <v>0.43420451767346258</v>
      </c>
      <c r="D21">
        <v>4.1513845190914439E-149</v>
      </c>
      <c r="E21">
        <v>0.3245635558772737</v>
      </c>
      <c r="F21">
        <v>1.5273775346405699E-72</v>
      </c>
      <c r="G21">
        <v>0.47627584096582293</v>
      </c>
      <c r="H21">
        <v>1.7844240628758831E-213</v>
      </c>
      <c r="I21">
        <v>0.46848204714883118</v>
      </c>
      <c r="J21">
        <v>1.9799380248128602E-222</v>
      </c>
      <c r="K21">
        <v>1.4855550164733521E-2</v>
      </c>
      <c r="L21">
        <v>0.43367597624557991</v>
      </c>
    </row>
    <row r="22" spans="2:12" x14ac:dyDescent="0.2">
      <c r="B22" t="s">
        <v>19</v>
      </c>
      <c r="C22">
        <v>0.44762850861226727</v>
      </c>
      <c r="D22">
        <v>2.70408544536184E-97</v>
      </c>
      <c r="E22">
        <v>0.50013384100150238</v>
      </c>
      <c r="F22">
        <v>1.4948262936351802E-171</v>
      </c>
      <c r="G22">
        <v>0.50702536722496094</v>
      </c>
      <c r="H22">
        <v>7.1496287083774539E-159</v>
      </c>
      <c r="I22">
        <v>0.56852431210933518</v>
      </c>
      <c r="J22">
        <v>4.016946861265882E-264</v>
      </c>
      <c r="K22">
        <v>-0.20365273549107901</v>
      </c>
      <c r="L22">
        <v>4.3808156313092343E-19</v>
      </c>
    </row>
    <row r="23" spans="2:12" x14ac:dyDescent="0.2">
      <c r="B23" t="s">
        <v>20</v>
      </c>
      <c r="C23">
        <v>0.47906445422079352</v>
      </c>
      <c r="D23">
        <v>2.87244665467403E-177</v>
      </c>
      <c r="E23">
        <v>0.3381217966925596</v>
      </c>
      <c r="F23">
        <v>2.9066664998939142E-108</v>
      </c>
      <c r="G23">
        <v>0.52563004730765239</v>
      </c>
      <c r="H23">
        <v>3.2575720081030853E-229</v>
      </c>
      <c r="I23">
        <v>0.47030539113787218</v>
      </c>
      <c r="J23">
        <v>2.9366381480536801E-177</v>
      </c>
      <c r="K23">
        <v>0.11259407872596305</v>
      </c>
      <c r="L23">
        <v>1.0945059316492859E-10</v>
      </c>
    </row>
    <row r="24" spans="2:12" x14ac:dyDescent="0.2">
      <c r="B24" t="s">
        <v>21</v>
      </c>
      <c r="C24">
        <v>0.32940899525855516</v>
      </c>
      <c r="D24">
        <v>2.8662108941504269E-50</v>
      </c>
      <c r="E24">
        <v>0.34106566355250495</v>
      </c>
      <c r="F24">
        <v>9.8187081985013404E-54</v>
      </c>
      <c r="G24">
        <v>0.41823680651918665</v>
      </c>
      <c r="H24">
        <v>4.2531764304216727E-100</v>
      </c>
      <c r="I24">
        <v>0.37603965579356607</v>
      </c>
      <c r="J24">
        <v>2.0050112853143438E-69</v>
      </c>
      <c r="K24">
        <v>-5.5884589755720186E-2</v>
      </c>
      <c r="L24">
        <v>9.6871601135384774E-3</v>
      </c>
    </row>
    <row r="25" spans="2:12" x14ac:dyDescent="0.2">
      <c r="B25" t="s">
        <v>22</v>
      </c>
      <c r="C25">
        <v>0.4052719598472157</v>
      </c>
      <c r="D25">
        <v>8.8395941980568568E-120</v>
      </c>
      <c r="E25">
        <v>0.20471138593400917</v>
      </c>
      <c r="F25">
        <v>2.1180564246986594E-18</v>
      </c>
      <c r="G25">
        <v>0.43779934096871742</v>
      </c>
      <c r="H25">
        <v>2.0702873711749164E-104</v>
      </c>
      <c r="I25">
        <v>0.2070305262148715</v>
      </c>
      <c r="J25">
        <v>2.8130549731260658E-15</v>
      </c>
      <c r="K25">
        <v>0.14296614764481236</v>
      </c>
      <c r="L25">
        <v>2.1273618820022028E-9</v>
      </c>
    </row>
    <row r="26" spans="2:12" x14ac:dyDescent="0.2">
      <c r="B26" t="s">
        <v>23</v>
      </c>
      <c r="C26">
        <v>0.41155910796982464</v>
      </c>
      <c r="D26">
        <v>1.0669472718850373E-72</v>
      </c>
      <c r="E26">
        <v>0.43667156502297155</v>
      </c>
      <c r="F26">
        <v>2.0047566967600044E-127</v>
      </c>
      <c r="G26">
        <v>0.47134384282506403</v>
      </c>
      <c r="H26">
        <v>6.8512308708668325E-143</v>
      </c>
      <c r="I26">
        <v>0.47136816314289143</v>
      </c>
      <c r="J26">
        <v>5.1652840976391275E-149</v>
      </c>
      <c r="K26">
        <v>-8.4555864635716974E-2</v>
      </c>
      <c r="L26">
        <v>2.1178186219526262E-5</v>
      </c>
    </row>
    <row r="27" spans="2:12" x14ac:dyDescent="0.2">
      <c r="B27" t="s">
        <v>24</v>
      </c>
      <c r="C27">
        <v>0.48931006774351343</v>
      </c>
      <c r="D27">
        <v>3.0508241940502011E-51</v>
      </c>
      <c r="E27">
        <v>0.54904114792611636</v>
      </c>
      <c r="F27">
        <v>8.5261768768999026E-164</v>
      </c>
      <c r="G27">
        <v>0.54865960363414834</v>
      </c>
      <c r="H27">
        <v>1.1098716061066239E-152</v>
      </c>
      <c r="I27">
        <v>0.58909134771330707</v>
      </c>
      <c r="J27">
        <v>7.6235142847938756E-238</v>
      </c>
      <c r="K27">
        <v>-0.21917599813411673</v>
      </c>
      <c r="L27">
        <v>4.1506763911096689E-29</v>
      </c>
    </row>
    <row r="28" spans="2:12" x14ac:dyDescent="0.2">
      <c r="B28" t="s">
        <v>25</v>
      </c>
      <c r="C28">
        <v>0.27883801034442801</v>
      </c>
      <c r="D28">
        <v>2.4593392204443463E-12</v>
      </c>
      <c r="E28">
        <v>0.29903783220615193</v>
      </c>
      <c r="F28">
        <v>5.4011364682853465E-23</v>
      </c>
      <c r="G28">
        <v>0.31338382675764476</v>
      </c>
      <c r="H28">
        <v>7.5319423821585924E-17</v>
      </c>
      <c r="I28">
        <v>0.36810346387424708</v>
      </c>
      <c r="J28">
        <v>1.8631858795298047E-32</v>
      </c>
      <c r="K28">
        <v>4.8645269415765607E-3</v>
      </c>
      <c r="L28">
        <v>0.88457708459684814</v>
      </c>
    </row>
    <row r="29" spans="2:12" x14ac:dyDescent="0.2">
      <c r="B29" t="s">
        <v>26</v>
      </c>
      <c r="C29">
        <v>0.46025209091522062</v>
      </c>
      <c r="D29">
        <v>4.0137967072512258E-136</v>
      </c>
      <c r="E29">
        <v>0.35035613476644117</v>
      </c>
      <c r="F29">
        <v>1.2688370416269385E-80</v>
      </c>
      <c r="G29">
        <v>0.49256933042865181</v>
      </c>
      <c r="H29">
        <v>1.0052703450525043E-244</v>
      </c>
      <c r="I29">
        <v>0.45611113006637122</v>
      </c>
      <c r="J29">
        <v>3.633257699871792E-178</v>
      </c>
      <c r="K29">
        <v>0.1029704606811952</v>
      </c>
      <c r="L29">
        <v>5.7776101237028482E-8</v>
      </c>
    </row>
    <row r="30" spans="2:12" x14ac:dyDescent="0.2">
      <c r="B30" t="s">
        <v>27</v>
      </c>
      <c r="C30">
        <v>0.21157989565185287</v>
      </c>
      <c r="D30">
        <v>3.6083496493620772E-12</v>
      </c>
      <c r="E30">
        <v>0.33426770473740974</v>
      </c>
      <c r="F30">
        <v>3.1989962282954325E-51</v>
      </c>
      <c r="G30">
        <v>0.24252524390042007</v>
      </c>
      <c r="H30">
        <v>8.4681612968015578E-22</v>
      </c>
      <c r="I30">
        <v>0.40490187058291494</v>
      </c>
      <c r="J30">
        <v>1.454059972290076E-106</v>
      </c>
      <c r="K30">
        <v>-8.8720876280109079E-2</v>
      </c>
      <c r="L30">
        <v>6.6436999060165121E-5</v>
      </c>
    </row>
    <row r="31" spans="2:12" x14ac:dyDescent="0.2">
      <c r="B31" t="s">
        <v>28</v>
      </c>
      <c r="C31">
        <v>0.42561586368745341</v>
      </c>
      <c r="D31">
        <v>8.3403059162105287E-89</v>
      </c>
      <c r="E31">
        <v>0.32334188631509914</v>
      </c>
      <c r="F31">
        <v>1.4803329406348718E-60</v>
      </c>
      <c r="G31">
        <v>0.47909551342492968</v>
      </c>
      <c r="H31">
        <v>1.6170760922535385E-134</v>
      </c>
      <c r="I31">
        <v>0.38803533588777644</v>
      </c>
      <c r="J31">
        <v>1.3140833218785787E-113</v>
      </c>
      <c r="K31">
        <v>2.1072291157149942E-2</v>
      </c>
      <c r="L31">
        <v>0.31323579490856218</v>
      </c>
    </row>
    <row r="32" spans="2:12" x14ac:dyDescent="0.2">
      <c r="B32" t="s">
        <v>29</v>
      </c>
      <c r="C32">
        <v>0.44438022177204017</v>
      </c>
      <c r="D32">
        <v>6.0627621230709298E-252</v>
      </c>
      <c r="E32">
        <v>0.44768142513075093</v>
      </c>
      <c r="F32">
        <v>4.8053018885759441E-283</v>
      </c>
      <c r="G32">
        <v>0.50003585138479367</v>
      </c>
      <c r="H32">
        <v>0</v>
      </c>
      <c r="I32">
        <v>0.48565124758640166</v>
      </c>
      <c r="J32">
        <v>0</v>
      </c>
      <c r="K32">
        <v>-6.4902293002297037E-2</v>
      </c>
      <c r="L32">
        <v>1.269721091002174E-8</v>
      </c>
    </row>
    <row r="33" spans="2:12" x14ac:dyDescent="0.2">
      <c r="B33" t="s">
        <v>30</v>
      </c>
      <c r="C33">
        <v>0.33775914866491019</v>
      </c>
      <c r="D33">
        <v>5.7992652716810498E-27</v>
      </c>
      <c r="E33">
        <v>0.34127277851196958</v>
      </c>
      <c r="F33">
        <v>7.8244370158982912E-46</v>
      </c>
      <c r="G33">
        <v>0.38620682551799218</v>
      </c>
      <c r="H33">
        <v>6.8460244177905597E-66</v>
      </c>
      <c r="I33">
        <v>0.31496313846207713</v>
      </c>
      <c r="J33">
        <v>1.0028286802484936E-70</v>
      </c>
      <c r="K33">
        <v>8.3383518697582301E-2</v>
      </c>
      <c r="L33">
        <v>7.811426039491874E-4</v>
      </c>
    </row>
    <row r="34" spans="2:12" x14ac:dyDescent="0.2">
      <c r="B34" t="s">
        <v>31</v>
      </c>
      <c r="C34">
        <v>0.47742479526237447</v>
      </c>
      <c r="D34">
        <v>1.1444235274069305E-151</v>
      </c>
      <c r="E34">
        <v>0.35616050412358385</v>
      </c>
      <c r="F34">
        <v>3.0371476058062814E-67</v>
      </c>
      <c r="G34">
        <v>0.53777191646881817</v>
      </c>
      <c r="H34">
        <v>7.2047060580863259E-208</v>
      </c>
      <c r="I34">
        <v>0.43067398454726852</v>
      </c>
      <c r="J34">
        <v>8.0023129381155351E-87</v>
      </c>
      <c r="K34">
        <v>-2.4852454063286941E-2</v>
      </c>
      <c r="L34">
        <v>0.13485076473112245</v>
      </c>
    </row>
    <row r="35" spans="2:12" x14ac:dyDescent="0.2">
      <c r="B35" t="s">
        <v>32</v>
      </c>
      <c r="C35">
        <v>0.21477169382959521</v>
      </c>
      <c r="D35">
        <v>8.3134692330142529E-18</v>
      </c>
      <c r="E35">
        <v>0.25739593926281773</v>
      </c>
      <c r="F35">
        <v>8.6274635652469135E-25</v>
      </c>
      <c r="G35">
        <v>0.28751928263476961</v>
      </c>
      <c r="H35">
        <v>2.6637741374231175E-39</v>
      </c>
      <c r="I35">
        <v>0.30022171832418282</v>
      </c>
      <c r="J35">
        <v>5.9036570814712694E-34</v>
      </c>
      <c r="K35">
        <v>-4.101970117569978E-2</v>
      </c>
      <c r="L35">
        <v>0.11494521587941679</v>
      </c>
    </row>
    <row r="36" spans="2:12" x14ac:dyDescent="0.2">
      <c r="B36" t="s">
        <v>33</v>
      </c>
      <c r="C36">
        <v>0.6095005471644811</v>
      </c>
      <c r="D36">
        <v>1.96143679166598E-224</v>
      </c>
      <c r="E36">
        <v>0.56693121773603061</v>
      </c>
      <c r="F36">
        <v>1.0958687052693012E-259</v>
      </c>
      <c r="G36">
        <v>0.63843425657249053</v>
      </c>
      <c r="H36">
        <v>0</v>
      </c>
      <c r="I36">
        <v>0.60226928826730652</v>
      </c>
      <c r="J36">
        <v>0</v>
      </c>
      <c r="K36">
        <v>-0.15684613027442543</v>
      </c>
      <c r="L36">
        <v>1.8669940294654528E-8</v>
      </c>
    </row>
    <row r="37" spans="2:12" x14ac:dyDescent="0.2">
      <c r="B37" t="s">
        <v>34</v>
      </c>
      <c r="C37">
        <v>0.45060894227577269</v>
      </c>
      <c r="D37">
        <v>1.226543001974906E-8</v>
      </c>
      <c r="E37">
        <v>0.60958654446264404</v>
      </c>
      <c r="F37">
        <v>2.3463796359684506E-41</v>
      </c>
      <c r="G37">
        <v>0.58626402534439315</v>
      </c>
      <c r="H37">
        <v>4.3229710631898947E-23</v>
      </c>
      <c r="I37">
        <v>0.68917019548181324</v>
      </c>
      <c r="J37">
        <v>7.0568810019921739E-89</v>
      </c>
      <c r="K37">
        <v>-0.24358992988475398</v>
      </c>
      <c r="L37">
        <v>1.1852096761951307E-3</v>
      </c>
    </row>
    <row r="38" spans="2:12" x14ac:dyDescent="0.2">
      <c r="B38" t="s">
        <v>35</v>
      </c>
      <c r="C38">
        <v>0.41273789835461322</v>
      </c>
      <c r="D38">
        <v>1.2787391885088856E-100</v>
      </c>
      <c r="E38">
        <v>0.35463188296005294</v>
      </c>
      <c r="F38">
        <v>2.2327249900811757E-92</v>
      </c>
      <c r="G38">
        <v>0.46263237035599503</v>
      </c>
      <c r="H38">
        <v>1.8378566211036494E-163</v>
      </c>
      <c r="I38">
        <v>0.44850443200350387</v>
      </c>
      <c r="J38">
        <v>4.6188747979591982E-170</v>
      </c>
      <c r="K38">
        <v>-7.7467689888841118E-2</v>
      </c>
      <c r="L38">
        <v>2.9912412820989708E-5</v>
      </c>
    </row>
    <row r="39" spans="2:12" x14ac:dyDescent="0.2">
      <c r="B39" t="s">
        <v>36</v>
      </c>
      <c r="C39">
        <v>0.364434222029133</v>
      </c>
      <c r="D39">
        <v>1.4012144559131748E-90</v>
      </c>
      <c r="E39">
        <v>0.3785555195459866</v>
      </c>
      <c r="F39">
        <v>3.0930192302247065E-95</v>
      </c>
      <c r="G39">
        <v>0.46181471075690123</v>
      </c>
      <c r="H39">
        <v>7.157538938661163E-201</v>
      </c>
      <c r="I39">
        <v>0.47200411129742792</v>
      </c>
      <c r="J39">
        <v>3.7012609215821572E-219</v>
      </c>
      <c r="K39">
        <v>-9.8528099177700619E-3</v>
      </c>
      <c r="L39">
        <v>0.65078247177032011</v>
      </c>
    </row>
    <row r="40" spans="2:12" x14ac:dyDescent="0.2">
      <c r="B40" t="s">
        <v>37</v>
      </c>
      <c r="C40">
        <v>0.39877211009421387</v>
      </c>
      <c r="D40">
        <v>2.966373306082346E-80</v>
      </c>
      <c r="E40">
        <v>0.36912381534844257</v>
      </c>
      <c r="F40">
        <v>6.0172295058237843E-83</v>
      </c>
      <c r="G40">
        <v>0.44815958357456043</v>
      </c>
      <c r="H40">
        <v>1.2861470545777827E-108</v>
      </c>
      <c r="I40">
        <v>0.40629895804198901</v>
      </c>
      <c r="J40">
        <v>1.6302128979174312E-86</v>
      </c>
      <c r="K40">
        <v>-0.15242084903705275</v>
      </c>
      <c r="L40">
        <v>6.1459034265802321E-9</v>
      </c>
    </row>
    <row r="41" spans="2:12" x14ac:dyDescent="0.2">
      <c r="B41" t="s">
        <v>38</v>
      </c>
      <c r="C41">
        <v>0.47455497423768023</v>
      </c>
      <c r="D41">
        <v>2.5355555884537307E-209</v>
      </c>
      <c r="E41">
        <v>0.25172855991198484</v>
      </c>
      <c r="F41">
        <v>1.7140463957945676E-51</v>
      </c>
      <c r="G41">
        <v>0.52724817684468517</v>
      </c>
      <c r="H41">
        <v>0</v>
      </c>
      <c r="I41">
        <v>0.25844256674787269</v>
      </c>
      <c r="J41">
        <v>2.1904154188744127E-58</v>
      </c>
      <c r="K41">
        <v>0.14637235402511442</v>
      </c>
      <c r="L41">
        <v>5.6866871172419331E-18</v>
      </c>
    </row>
    <row r="42" spans="2:12" x14ac:dyDescent="0.2">
      <c r="B42" t="s">
        <v>39</v>
      </c>
      <c r="C42">
        <v>0.36301918401935612</v>
      </c>
      <c r="D42">
        <v>9.2723151378534081E-219</v>
      </c>
      <c r="E42">
        <v>0.26105807049684066</v>
      </c>
      <c r="F42">
        <v>1.9066767532371914E-151</v>
      </c>
      <c r="G42">
        <v>0.39735608495760649</v>
      </c>
      <c r="H42">
        <v>9.985162704237594E-255</v>
      </c>
      <c r="I42">
        <v>0.31787620374890113</v>
      </c>
      <c r="J42">
        <v>1.74730685627887E-191</v>
      </c>
      <c r="K42">
        <v>0.1060906794119993</v>
      </c>
      <c r="L42">
        <v>4.970985656397836E-22</v>
      </c>
    </row>
    <row r="43" spans="2:12" x14ac:dyDescent="0.2">
      <c r="B43" t="s">
        <v>40</v>
      </c>
      <c r="C43">
        <v>0.3237529166795266</v>
      </c>
      <c r="D43">
        <v>6.0251091800930635E-41</v>
      </c>
      <c r="E43">
        <v>0.35291843114480631</v>
      </c>
      <c r="F43">
        <v>1.1077064653882547E-65</v>
      </c>
      <c r="G43">
        <v>0.38653619679693785</v>
      </c>
      <c r="H43">
        <v>2.7496328772438137E-71</v>
      </c>
      <c r="I43">
        <v>0.38792904551817387</v>
      </c>
      <c r="J43">
        <v>2.4279365558907158E-93</v>
      </c>
      <c r="K43">
        <v>-3.2658876345913301E-2</v>
      </c>
      <c r="L43">
        <v>0.16195566838122624</v>
      </c>
    </row>
    <row r="44" spans="2:12" x14ac:dyDescent="0.2">
      <c r="B44" t="s">
        <v>41</v>
      </c>
      <c r="C44">
        <v>0.30611696864372956</v>
      </c>
      <c r="D44">
        <v>7.4716403130440371E-42</v>
      </c>
      <c r="E44">
        <v>0.21221904873912442</v>
      </c>
      <c r="F44">
        <v>2.2777025354603751E-26</v>
      </c>
      <c r="G44">
        <v>0.36176168285030874</v>
      </c>
      <c r="H44">
        <v>2.0518875124789078E-76</v>
      </c>
      <c r="I44">
        <v>0.28010195634947882</v>
      </c>
      <c r="J44">
        <v>4.3429931122133515E-55</v>
      </c>
      <c r="K44">
        <v>0.11170942260170245</v>
      </c>
      <c r="L44">
        <v>6.064504911308589E-10</v>
      </c>
    </row>
    <row r="45" spans="2:12" x14ac:dyDescent="0.2">
      <c r="B45" t="s">
        <v>42</v>
      </c>
      <c r="C45">
        <v>0.53738519859941258</v>
      </c>
      <c r="D45">
        <v>7.7323869484606908E-99</v>
      </c>
      <c r="E45">
        <v>0.44397315086038996</v>
      </c>
      <c r="F45">
        <v>1.3491905792710381E-77</v>
      </c>
      <c r="G45">
        <v>0.59683545609204891</v>
      </c>
      <c r="H45">
        <v>2.6867621600058699E-166</v>
      </c>
      <c r="I45">
        <v>0.54413764805532605</v>
      </c>
      <c r="J45">
        <v>1.2328674595036187E-175</v>
      </c>
      <c r="K45">
        <v>1.4075706714504442E-2</v>
      </c>
      <c r="L45">
        <v>0.59062522203036427</v>
      </c>
    </row>
    <row r="46" spans="2:12" x14ac:dyDescent="0.2">
      <c r="B46" t="s">
        <v>44</v>
      </c>
      <c r="C46">
        <v>0.50837657133502756</v>
      </c>
      <c r="D46">
        <v>8.0076451113629297E-133</v>
      </c>
      <c r="E46">
        <v>0.38968121754575136</v>
      </c>
      <c r="F46">
        <v>3.5212187919449391E-86</v>
      </c>
      <c r="G46">
        <v>0.54444823403732023</v>
      </c>
      <c r="H46">
        <v>9.9236779508551233E-162</v>
      </c>
      <c r="I46">
        <v>0.48697196372290003</v>
      </c>
      <c r="J46">
        <v>1.3239194221055133E-250</v>
      </c>
      <c r="K46">
        <v>0.1673417652785939</v>
      </c>
      <c r="L46">
        <v>1.9476645375876178E-11</v>
      </c>
    </row>
    <row r="47" spans="2:12" x14ac:dyDescent="0.2">
      <c r="B47" t="s">
        <v>45</v>
      </c>
      <c r="C47">
        <v>0.46789772860029077</v>
      </c>
      <c r="D47">
        <v>8.2303781673970728E-130</v>
      </c>
      <c r="E47">
        <v>0.38687998197261225</v>
      </c>
      <c r="F47">
        <v>2.9086193063677851E-63</v>
      </c>
      <c r="G47">
        <v>0.48584432738045086</v>
      </c>
      <c r="H47">
        <v>1.5926265837302398E-158</v>
      </c>
      <c r="I47">
        <v>0.40342513601557412</v>
      </c>
      <c r="J47">
        <v>3.3774090295495626E-76</v>
      </c>
      <c r="K47">
        <v>0.11091148526170863</v>
      </c>
      <c r="L47">
        <v>2.4260059260606484E-10</v>
      </c>
    </row>
    <row r="48" spans="2:12" x14ac:dyDescent="0.2">
      <c r="B48" t="s">
        <v>46</v>
      </c>
      <c r="C48">
        <v>0.39094217009533699</v>
      </c>
      <c r="D48">
        <v>1.7058551541390362E-40</v>
      </c>
      <c r="E48">
        <v>0.35656328138440097</v>
      </c>
      <c r="F48">
        <v>6.3681731078727905E-49</v>
      </c>
      <c r="G48">
        <v>0.45706195195724303</v>
      </c>
      <c r="H48">
        <v>6.5193531703196033E-82</v>
      </c>
      <c r="I48">
        <v>0.39270719854288105</v>
      </c>
      <c r="J48">
        <v>9.157630923435401E-96</v>
      </c>
      <c r="K48">
        <v>-2.1563738202096401E-2</v>
      </c>
      <c r="L48">
        <v>0.24553687544521399</v>
      </c>
    </row>
    <row r="49" spans="2:12" x14ac:dyDescent="0.2">
      <c r="B49" t="s">
        <v>47</v>
      </c>
      <c r="C49">
        <v>0.44707530301941345</v>
      </c>
      <c r="D49">
        <v>7.0784464993956564E-112</v>
      </c>
      <c r="E49">
        <v>0.47452130196299952</v>
      </c>
      <c r="F49">
        <v>4.3089929801793206E-270</v>
      </c>
      <c r="G49">
        <v>0.5330473395166454</v>
      </c>
      <c r="H49">
        <v>2.3215197090651081E-242</v>
      </c>
      <c r="I49">
        <v>0.54546907328966587</v>
      </c>
      <c r="J49">
        <v>0</v>
      </c>
      <c r="K49">
        <v>-0.11572140886299956</v>
      </c>
      <c r="L49">
        <v>3.0741088325229386E-10</v>
      </c>
    </row>
    <row r="50" spans="2:12" x14ac:dyDescent="0.2">
      <c r="B50" t="s">
        <v>48</v>
      </c>
      <c r="C50">
        <v>0.38310822546701684</v>
      </c>
      <c r="D50">
        <v>1.1268071580435891E-207</v>
      </c>
      <c r="E50">
        <v>0.38192422802040377</v>
      </c>
      <c r="F50">
        <v>7.9186873635702219E-258</v>
      </c>
      <c r="G50">
        <v>0.47830803012693668</v>
      </c>
      <c r="H50">
        <v>0</v>
      </c>
      <c r="I50">
        <v>0.42802111494776496</v>
      </c>
      <c r="J50">
        <v>0</v>
      </c>
      <c r="K50">
        <v>0.10695413751469303</v>
      </c>
      <c r="L50">
        <v>3.7462153487127683E-14</v>
      </c>
    </row>
    <row r="51" spans="2:12" x14ac:dyDescent="0.2">
      <c r="B51" t="s">
        <v>49</v>
      </c>
      <c r="C51">
        <v>0.37489591558464852</v>
      </c>
      <c r="D51">
        <v>6.9466941795892807E-48</v>
      </c>
      <c r="E51">
        <v>0.37821551861778935</v>
      </c>
      <c r="F51">
        <v>2.3295497673113061E-65</v>
      </c>
      <c r="G51">
        <v>0.48805397370335313</v>
      </c>
      <c r="H51">
        <v>1.7664451441258053E-127</v>
      </c>
      <c r="I51">
        <v>0.36523593315390251</v>
      </c>
      <c r="J51">
        <v>6.9485970521590394E-63</v>
      </c>
      <c r="K51">
        <v>-8.265475656039227E-2</v>
      </c>
      <c r="L51">
        <v>2.988741311621968E-5</v>
      </c>
    </row>
    <row r="52" spans="2:12" x14ac:dyDescent="0.2">
      <c r="B52" t="s">
        <v>50</v>
      </c>
      <c r="C52">
        <v>0.30812284282535818</v>
      </c>
      <c r="D52">
        <v>1.0571347580872022E-19</v>
      </c>
      <c r="E52">
        <v>0.3465699921960263</v>
      </c>
      <c r="F52">
        <v>1.5170465684804415E-31</v>
      </c>
      <c r="G52">
        <v>0.37239292731112561</v>
      </c>
      <c r="H52">
        <v>1.2208522146374652E-26</v>
      </c>
      <c r="I52">
        <v>0.37515632232674001</v>
      </c>
      <c r="J52">
        <v>8.3640961949369016E-40</v>
      </c>
      <c r="K52">
        <v>-0.12826095763854189</v>
      </c>
      <c r="L52">
        <v>3.2424543994067599E-5</v>
      </c>
    </row>
    <row r="53" spans="2:12" x14ac:dyDescent="0.2">
      <c r="B53" t="s">
        <v>51</v>
      </c>
      <c r="C53">
        <v>0.36651552264507936</v>
      </c>
      <c r="D53">
        <v>7.9373288396654772E-60</v>
      </c>
      <c r="E53">
        <v>0.28223662312804632</v>
      </c>
      <c r="F53">
        <v>5.3913347523024215E-20</v>
      </c>
      <c r="G53">
        <v>0.38532511404944653</v>
      </c>
      <c r="H53">
        <v>2.8049040203072434E-71</v>
      </c>
      <c r="I53">
        <v>0.28150843416159566</v>
      </c>
      <c r="J53">
        <v>2.4685082423820642E-21</v>
      </c>
      <c r="K53">
        <v>4.5576751413919259E-2</v>
      </c>
      <c r="L53">
        <v>0.11844520289488432</v>
      </c>
    </row>
    <row r="54" spans="2:12" x14ac:dyDescent="0.2">
      <c r="B54" t="s">
        <v>52</v>
      </c>
      <c r="C54">
        <v>0.22826613063600909</v>
      </c>
      <c r="D54">
        <v>1.4233481427182022E-25</v>
      </c>
      <c r="E54">
        <v>0.34279919569138029</v>
      </c>
      <c r="F54">
        <v>2.8043397005919101E-80</v>
      </c>
      <c r="G54">
        <v>0.30135623519356275</v>
      </c>
      <c r="H54">
        <v>3.1097409980843248E-38</v>
      </c>
      <c r="I54">
        <v>0.3820510653903732</v>
      </c>
      <c r="J54">
        <v>2.0182474347171895E-101</v>
      </c>
      <c r="K54">
        <v>-0.17757786624873784</v>
      </c>
      <c r="L54">
        <v>7.7584977472808387E-21</v>
      </c>
    </row>
    <row r="55" spans="2:12" x14ac:dyDescent="0.2">
      <c r="B55" t="s">
        <v>53</v>
      </c>
      <c r="C55">
        <v>0.5643187026849108</v>
      </c>
      <c r="D55">
        <v>0</v>
      </c>
      <c r="E55">
        <v>0.40941939544041406</v>
      </c>
      <c r="F55">
        <v>2.0014102430385317E-133</v>
      </c>
      <c r="G55">
        <v>0.63448730376301044</v>
      </c>
      <c r="H55">
        <v>0</v>
      </c>
      <c r="I55">
        <v>0.47528096810722764</v>
      </c>
      <c r="J55">
        <v>3.7203873124219838E-230</v>
      </c>
      <c r="K55">
        <v>0.13099964305250805</v>
      </c>
      <c r="L55">
        <v>3.0683086998196861E-14</v>
      </c>
    </row>
    <row r="56" spans="2:12" x14ac:dyDescent="0.2">
      <c r="B56" t="s">
        <v>54</v>
      </c>
      <c r="C56">
        <v>0.35528641776905534</v>
      </c>
      <c r="D56">
        <v>2.849811075188232E-56</v>
      </c>
      <c r="E56">
        <v>0.38015366326074407</v>
      </c>
      <c r="F56">
        <v>1.386993846185082E-88</v>
      </c>
      <c r="G56">
        <v>0.43079909775558173</v>
      </c>
      <c r="H56">
        <v>9.0647990885208808E-96</v>
      </c>
      <c r="I56">
        <v>0.41171792339882796</v>
      </c>
      <c r="J56">
        <v>1.2110221397964283E-115</v>
      </c>
      <c r="K56">
        <v>-6.1574265333831424E-2</v>
      </c>
      <c r="L56">
        <v>2.6938493532752752E-3</v>
      </c>
    </row>
    <row r="57" spans="2:12" x14ac:dyDescent="0.2">
      <c r="B57" t="s">
        <v>55</v>
      </c>
      <c r="C57">
        <v>0.45795989897879852</v>
      </c>
      <c r="D57">
        <v>3.9028706301782288E-123</v>
      </c>
      <c r="E57">
        <v>0.39773273740830001</v>
      </c>
      <c r="F57">
        <v>5.9685173409848693E-65</v>
      </c>
      <c r="G57">
        <v>0.54174342305652723</v>
      </c>
      <c r="H57">
        <v>7.2251979614522021E-212</v>
      </c>
      <c r="I57">
        <v>0.48964778904464118</v>
      </c>
      <c r="J57">
        <v>1.3642019976665942E-119</v>
      </c>
      <c r="K57">
        <v>-5.5135806463673602E-2</v>
      </c>
      <c r="L57">
        <v>2.400553002884593E-2</v>
      </c>
    </row>
    <row r="58" spans="2:12" x14ac:dyDescent="0.2">
      <c r="B58" t="s">
        <v>56</v>
      </c>
      <c r="C58">
        <v>0.38432377944010027</v>
      </c>
      <c r="D58">
        <v>4.9349221683300953E-68</v>
      </c>
      <c r="E58">
        <v>0.44300559466869249</v>
      </c>
      <c r="F58">
        <v>2.3344857262135908E-132</v>
      </c>
      <c r="G58">
        <v>0.45914724049235628</v>
      </c>
      <c r="H58">
        <v>2.1044370770461462E-149</v>
      </c>
      <c r="I58">
        <v>0.48554626580417648</v>
      </c>
      <c r="J58">
        <v>4.0321471367307257E-182</v>
      </c>
      <c r="K58">
        <v>-0.10274169823374349</v>
      </c>
      <c r="L58">
        <v>3.236298583788775E-5</v>
      </c>
    </row>
    <row r="59" spans="2:12" x14ac:dyDescent="0.2">
      <c r="B59" t="s">
        <v>57</v>
      </c>
      <c r="C59">
        <v>0.14886108261932116</v>
      </c>
      <c r="D59">
        <v>1.6176025042878315E-11</v>
      </c>
      <c r="E59">
        <v>0.34673467939879815</v>
      </c>
      <c r="F59">
        <v>3.3212940057886254E-92</v>
      </c>
      <c r="G59">
        <v>0.10076809910529377</v>
      </c>
      <c r="H59">
        <v>7.6766840401567933E-5</v>
      </c>
      <c r="I59">
        <v>0.36477990650811287</v>
      </c>
      <c r="J59">
        <v>2.0505349859816672E-68</v>
      </c>
      <c r="K59">
        <v>-0.11645117701964054</v>
      </c>
      <c r="L59">
        <v>2.5594652444579241E-11</v>
      </c>
    </row>
    <row r="60" spans="2:12" x14ac:dyDescent="0.2">
      <c r="B60" t="s">
        <v>58</v>
      </c>
      <c r="C60">
        <v>0.51759952561608957</v>
      </c>
      <c r="D60">
        <v>5.3272617406844285E-212</v>
      </c>
      <c r="E60">
        <v>0.5159752962947447</v>
      </c>
      <c r="F60">
        <v>1.1255210613615628E-256</v>
      </c>
      <c r="G60">
        <v>0.59930649954676019</v>
      </c>
      <c r="H60">
        <v>0</v>
      </c>
      <c r="I60">
        <v>0.56981439598402006</v>
      </c>
      <c r="J60">
        <v>0</v>
      </c>
      <c r="K60">
        <v>-0.14915296004992948</v>
      </c>
      <c r="L60">
        <v>1.2578168853336091E-19</v>
      </c>
    </row>
    <row r="61" spans="2:12" x14ac:dyDescent="0.2">
      <c r="B61" t="s">
        <v>59</v>
      </c>
      <c r="C61">
        <v>0.41396945572720734</v>
      </c>
      <c r="D61">
        <v>4.0565454819636436E-56</v>
      </c>
      <c r="E61">
        <v>0.35728169715263675</v>
      </c>
      <c r="F61">
        <v>1.5305417212569082E-33</v>
      </c>
      <c r="G61">
        <v>0.42348074194600871</v>
      </c>
      <c r="H61">
        <v>4.3996160035152456E-61</v>
      </c>
      <c r="I61">
        <v>0.38623652558690647</v>
      </c>
      <c r="J61">
        <v>4.4369344429927373E-40</v>
      </c>
      <c r="K61">
        <v>1.65161604024993E-2</v>
      </c>
      <c r="L61">
        <v>0.46172578618101273</v>
      </c>
    </row>
    <row r="62" spans="2:12" x14ac:dyDescent="0.2">
      <c r="B62" t="s">
        <v>60</v>
      </c>
      <c r="C62">
        <v>0.27257972190377022</v>
      </c>
      <c r="D62">
        <v>5.3212057675956157E-14</v>
      </c>
      <c r="E62">
        <v>0.2032140993585641</v>
      </c>
      <c r="F62">
        <v>5.0521760198572203E-28</v>
      </c>
      <c r="G62">
        <v>0.30766927105248226</v>
      </c>
      <c r="H62">
        <v>2.342874060781249E-26</v>
      </c>
      <c r="I62">
        <v>0.24437841555050221</v>
      </c>
      <c r="J62">
        <v>1.7645384368786403E-35</v>
      </c>
      <c r="K62">
        <v>-1.01382125974364E-3</v>
      </c>
      <c r="L62">
        <v>0.9721189802201109</v>
      </c>
    </row>
    <row r="63" spans="2:12" x14ac:dyDescent="0.2">
      <c r="B63" t="s">
        <v>61</v>
      </c>
      <c r="C63">
        <v>0.35352163237959178</v>
      </c>
      <c r="D63">
        <v>1.2841741988578652E-56</v>
      </c>
      <c r="E63">
        <v>0.43089498412208088</v>
      </c>
      <c r="F63">
        <v>2.6734416474364326E-74</v>
      </c>
      <c r="G63">
        <v>0.41914522653975306</v>
      </c>
      <c r="H63">
        <v>5.4902994872514382E-94</v>
      </c>
      <c r="I63">
        <v>0.46506658134660506</v>
      </c>
      <c r="J63">
        <v>1.8736185386614497E-95</v>
      </c>
      <c r="K63">
        <v>-0.1829621226206678</v>
      </c>
      <c r="L63">
        <v>3.0448285207588795E-15</v>
      </c>
    </row>
    <row r="64" spans="2:12" x14ac:dyDescent="0.2">
      <c r="B64" t="s">
        <v>62</v>
      </c>
      <c r="C64">
        <v>0.45553358646963177</v>
      </c>
      <c r="D64">
        <v>5.0515458685547369E-156</v>
      </c>
      <c r="E64">
        <v>0.40205222101791138</v>
      </c>
      <c r="F64">
        <v>2.4444506615415579E-80</v>
      </c>
      <c r="G64">
        <v>0.52455103442456685</v>
      </c>
      <c r="H64">
        <v>7.8762817877178144E-243</v>
      </c>
      <c r="I64">
        <v>0.49035084044110361</v>
      </c>
      <c r="J64">
        <v>3.4855538281767283E-150</v>
      </c>
      <c r="K64">
        <v>3.3692195191323809E-3</v>
      </c>
      <c r="L64">
        <v>0.87302752756601754</v>
      </c>
    </row>
    <row r="65" spans="2:12" x14ac:dyDescent="0.2">
      <c r="B65" t="s">
        <v>63</v>
      </c>
      <c r="C65">
        <v>0.48498633634390242</v>
      </c>
      <c r="D65">
        <v>1.7054063349306362E-149</v>
      </c>
      <c r="E65">
        <v>0.48845624665304377</v>
      </c>
      <c r="F65">
        <v>5.8142060776835663E-154</v>
      </c>
      <c r="G65">
        <v>0.52814019838490778</v>
      </c>
      <c r="H65">
        <v>3.0905591478773245E-212</v>
      </c>
      <c r="I65">
        <v>0.50525152466820289</v>
      </c>
      <c r="J65">
        <v>1.4030633331016634E-194</v>
      </c>
      <c r="K65">
        <v>-3.2587902928980839E-2</v>
      </c>
      <c r="L65">
        <v>0.10408751480937975</v>
      </c>
    </row>
    <row r="66" spans="2:12" x14ac:dyDescent="0.2">
      <c r="B66" t="s">
        <v>64</v>
      </c>
      <c r="C66">
        <v>0.49161130580798756</v>
      </c>
      <c r="D66">
        <v>1.1325208404907052E-118</v>
      </c>
      <c r="E66">
        <v>0.3049556473741154</v>
      </c>
      <c r="F66">
        <v>1.3011110060973618E-42</v>
      </c>
      <c r="G66">
        <v>0.50460481956672709</v>
      </c>
      <c r="H66">
        <v>2.2818238169747187E-116</v>
      </c>
      <c r="I66">
        <v>0.40422871233892466</v>
      </c>
      <c r="J66">
        <v>1.8454661542539429E-73</v>
      </c>
      <c r="K66">
        <v>5.6877234604138802E-3</v>
      </c>
      <c r="L66">
        <v>0.81377571449357855</v>
      </c>
    </row>
    <row r="68" spans="2:12" x14ac:dyDescent="0.2">
      <c r="B68" t="s">
        <v>226</v>
      </c>
      <c r="C68">
        <f>AVERAGE(C3:C66)</f>
        <v>0.40453517393367705</v>
      </c>
      <c r="E68">
        <f>AVERAGE(E3:E66)</f>
        <v>0.37409894673696986</v>
      </c>
      <c r="G68">
        <f>AVERAGE(G3:G66)</f>
        <v>0.45832697242124709</v>
      </c>
      <c r="I68">
        <f>AVERAGE(I3:I66)</f>
        <v>0.4297760168767143</v>
      </c>
      <c r="K68">
        <f>AVERAGE(K3:K66)</f>
        <v>-2.6837908703890648E-2</v>
      </c>
    </row>
    <row r="69" spans="2:12" x14ac:dyDescent="0.2">
      <c r="B69" t="s">
        <v>227</v>
      </c>
      <c r="C69">
        <f>MIN(C$3:C$66)</f>
        <v>-2.2209723468475964E-2</v>
      </c>
      <c r="E69">
        <f>MIN(E$3:E$66)</f>
        <v>-1.4168907528637701E-2</v>
      </c>
      <c r="G69">
        <f>MIN(G$3:G$66)</f>
        <v>-1.128745638522716E-2</v>
      </c>
      <c r="H69" t="s">
        <v>0</v>
      </c>
      <c r="I69">
        <f>MIN(I$3:I$66)</f>
        <v>1.1908987736321562E-2</v>
      </c>
      <c r="J69" t="s">
        <v>0</v>
      </c>
      <c r="K69">
        <f>MIN(K$3:K$66)</f>
        <v>-0.24358992988475398</v>
      </c>
    </row>
    <row r="70" spans="2:12" x14ac:dyDescent="0.2">
      <c r="B70" t="s">
        <v>228</v>
      </c>
      <c r="C70">
        <f>MAX(C$3:C$66)</f>
        <v>0.6095005471644811</v>
      </c>
      <c r="E70">
        <f>MAX(E$3:E$66)</f>
        <v>0.60958654446264404</v>
      </c>
      <c r="G70">
        <f>MAX(G$3:G$66)</f>
        <v>0.63843425657249053</v>
      </c>
      <c r="H70" t="s">
        <v>33</v>
      </c>
      <c r="I70">
        <f>MAX(I$3:I$66)</f>
        <v>0.68917019548181324</v>
      </c>
      <c r="J70" t="s">
        <v>34</v>
      </c>
      <c r="K70">
        <f>MAX(K$3:K$66)</f>
        <v>0.1673417652785939</v>
      </c>
    </row>
  </sheetData>
  <phoneticPr fontId="0" type="noConversion"/>
  <conditionalFormatting sqref="H3:H66">
    <cfRule type="cellIs" dxfId="5" priority="3" stopIfTrue="1" operator="lessThan">
      <formula>0.05</formula>
    </cfRule>
  </conditionalFormatting>
  <conditionalFormatting sqref="J3:J66">
    <cfRule type="cellIs" dxfId="4" priority="2" stopIfTrue="1" operator="lessThan">
      <formula>0.05</formula>
    </cfRule>
  </conditionalFormatting>
  <conditionalFormatting sqref="L3:L66">
    <cfRule type="cellIs" dxfId="3" priority="1" stopIfTrue="1" operator="lessThan">
      <formula>0.05</formula>
    </cfRule>
  </conditionalFormatting>
  <pageMargins left="0.75" right="0.75" top="1" bottom="1" header="0.5" footer="0.5"/>
  <headerFooter alignWithMargins="0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70"/>
  <sheetViews>
    <sheetView topLeftCell="B1" workbookViewId="0">
      <selection activeCell="E2" sqref="E2"/>
    </sheetView>
  </sheetViews>
  <sheetFormatPr defaultRowHeight="12.75" x14ac:dyDescent="0.2"/>
  <cols>
    <col min="2" max="2" width="6.42578125" bestFit="1" customWidth="1"/>
    <col min="3" max="3" width="23" bestFit="1" customWidth="1"/>
    <col min="4" max="4" width="16.7109375" bestFit="1" customWidth="1"/>
    <col min="5" max="5" width="18.42578125" bestFit="1" customWidth="1"/>
    <col min="6" max="6" width="20.28515625" bestFit="1" customWidth="1"/>
    <col min="7" max="7" width="22" bestFit="1" customWidth="1"/>
    <col min="8" max="8" width="18.85546875" bestFit="1" customWidth="1"/>
    <col min="9" max="9" width="15.7109375" bestFit="1" customWidth="1"/>
    <col min="10" max="10" width="17.42578125" bestFit="1" customWidth="1"/>
  </cols>
  <sheetData>
    <row r="2" spans="2:10" x14ac:dyDescent="0.2">
      <c r="D2" t="s">
        <v>119</v>
      </c>
      <c r="E2" t="s">
        <v>120</v>
      </c>
      <c r="F2" t="s">
        <v>121</v>
      </c>
      <c r="G2" t="s">
        <v>122</v>
      </c>
      <c r="H2" s="8" t="s">
        <v>229</v>
      </c>
      <c r="I2" t="s">
        <v>123</v>
      </c>
      <c r="J2" t="s">
        <v>124</v>
      </c>
    </row>
    <row r="3" spans="2:10" x14ac:dyDescent="0.2">
      <c r="B3" t="s">
        <v>38</v>
      </c>
      <c r="C3" t="str">
        <f>VLOOKUP(B3,xwalk!$A$1:$B$66,2,FALSE)</f>
        <v>Macao-China</v>
      </c>
      <c r="D3" s="1">
        <v>0.52724817684468517</v>
      </c>
      <c r="E3" s="1">
        <v>0</v>
      </c>
      <c r="F3" s="1">
        <v>0.25844256674787269</v>
      </c>
      <c r="G3" s="1">
        <v>2.1904154188744127E-58</v>
      </c>
      <c r="H3" s="1">
        <f t="shared" ref="H3:H34" si="0">F3-D3</f>
        <v>-0.26880561009681248</v>
      </c>
      <c r="I3" s="1">
        <v>0.14637235402511442</v>
      </c>
      <c r="J3" s="1">
        <v>5.6866871172419331E-18</v>
      </c>
    </row>
    <row r="4" spans="2:10" x14ac:dyDescent="0.2">
      <c r="B4" t="s">
        <v>22</v>
      </c>
      <c r="C4" t="str">
        <f>VLOOKUP(B4,xwalk!$A$1:$B$66,2,FALSE)</f>
        <v>Hong Kong-China</v>
      </c>
      <c r="D4" s="1">
        <v>0.43779934096871742</v>
      </c>
      <c r="E4" s="1">
        <v>2.0702873711749164E-104</v>
      </c>
      <c r="F4" s="1">
        <v>0.2070305262148715</v>
      </c>
      <c r="G4" s="1">
        <v>2.8130549731260658E-15</v>
      </c>
      <c r="H4" s="1">
        <f t="shared" si="0"/>
        <v>-0.23076881475384592</v>
      </c>
      <c r="I4" s="1">
        <v>0.14296614764481236</v>
      </c>
      <c r="J4" s="1">
        <v>2.1273618820022028E-9</v>
      </c>
    </row>
    <row r="5" spans="2:10" x14ac:dyDescent="0.2">
      <c r="B5" t="s">
        <v>53</v>
      </c>
      <c r="C5" t="str">
        <f>VLOOKUP(B5,xwalk!$A$1:$B$66,2,FALSE)</f>
        <v>Singapore</v>
      </c>
      <c r="D5" s="1">
        <v>0.63448730376301044</v>
      </c>
      <c r="E5" s="1">
        <v>0</v>
      </c>
      <c r="F5" s="1">
        <v>0.47528096810722764</v>
      </c>
      <c r="G5" s="1">
        <v>3.7203873124219838E-230</v>
      </c>
      <c r="H5" s="1">
        <f t="shared" si="0"/>
        <v>-0.15920633565578279</v>
      </c>
      <c r="I5" s="1">
        <v>0.13099964305250805</v>
      </c>
      <c r="J5" s="1">
        <v>3.0683086998196861E-14</v>
      </c>
    </row>
    <row r="6" spans="2:10" x14ac:dyDescent="0.2">
      <c r="B6" t="s">
        <v>49</v>
      </c>
      <c r="C6" t="str">
        <f>VLOOKUP(B6,xwalk!$A$1:$B$66,2,FALSE)</f>
        <v>Shanghai-China</v>
      </c>
      <c r="D6" s="1">
        <v>0.48805397370335313</v>
      </c>
      <c r="E6" s="1">
        <v>1.7664451441258053E-127</v>
      </c>
      <c r="F6" s="1">
        <v>0.36523593315390251</v>
      </c>
      <c r="G6" s="1">
        <v>6.9485970521590394E-63</v>
      </c>
      <c r="H6" s="1">
        <f t="shared" si="0"/>
        <v>-0.12281804054945061</v>
      </c>
      <c r="I6" s="1">
        <v>-8.265475656039227E-2</v>
      </c>
      <c r="J6" s="1">
        <v>2.988741311621968E-5</v>
      </c>
    </row>
    <row r="7" spans="2:10" x14ac:dyDescent="0.2">
      <c r="B7" t="s">
        <v>31</v>
      </c>
      <c r="C7" t="str">
        <f>VLOOKUP(B7,xwalk!$A$1:$B$66,2,FALSE)</f>
        <v>Japan</v>
      </c>
      <c r="D7" s="1">
        <v>0.53777191646881817</v>
      </c>
      <c r="E7" s="1">
        <v>7.2047060580863259E-208</v>
      </c>
      <c r="F7" s="1">
        <v>0.43067398454726852</v>
      </c>
      <c r="G7" s="1">
        <v>8.0023129381155351E-87</v>
      </c>
      <c r="H7" s="1">
        <f t="shared" si="0"/>
        <v>-0.10709793192154965</v>
      </c>
      <c r="I7" s="1">
        <v>-2.4852454063286941E-2</v>
      </c>
      <c r="J7" s="1">
        <v>0.13485076473112245</v>
      </c>
    </row>
    <row r="8" spans="2:10" x14ac:dyDescent="0.2">
      <c r="B8" t="s">
        <v>51</v>
      </c>
      <c r="C8" t="str">
        <f>VLOOKUP(B8,xwalk!$A$1:$B$66,2,FALSE)</f>
        <v>Romania</v>
      </c>
      <c r="D8" s="1">
        <v>0.38532511404944653</v>
      </c>
      <c r="E8" s="1">
        <v>2.8049040203072434E-71</v>
      </c>
      <c r="F8" s="1">
        <v>0.28150843416159566</v>
      </c>
      <c r="G8" s="1">
        <v>2.4685082423820642E-21</v>
      </c>
      <c r="H8" s="1">
        <f t="shared" si="0"/>
        <v>-0.10381667988785087</v>
      </c>
      <c r="I8" s="1">
        <v>4.5576751413919259E-2</v>
      </c>
      <c r="J8" s="1">
        <v>0.11844520289488432</v>
      </c>
    </row>
    <row r="9" spans="2:10" x14ac:dyDescent="0.2">
      <c r="B9" t="s">
        <v>64</v>
      </c>
      <c r="C9" t="str">
        <f>VLOOKUP(B9,xwalk!$A$1:$B$66,2,FALSE)</f>
        <v>Viet Nam</v>
      </c>
      <c r="D9" s="1">
        <v>0.50460481956672709</v>
      </c>
      <c r="E9" s="1">
        <v>2.2818238169747187E-116</v>
      </c>
      <c r="F9" s="1">
        <v>0.40422871233892466</v>
      </c>
      <c r="G9" s="1">
        <v>1.8454661542539429E-73</v>
      </c>
      <c r="H9" s="1">
        <f t="shared" si="0"/>
        <v>-0.10037610722780244</v>
      </c>
      <c r="I9" s="1">
        <v>5.6877234604138802E-3</v>
      </c>
      <c r="J9" s="1">
        <v>0.81377571449357855</v>
      </c>
    </row>
    <row r="10" spans="2:10" x14ac:dyDescent="0.2">
      <c r="B10" t="s">
        <v>28</v>
      </c>
      <c r="C10" t="str">
        <f>VLOOKUP(B10,xwalk!$A$1:$B$66,2,FALSE)</f>
        <v>Israel</v>
      </c>
      <c r="D10" s="1">
        <v>0.47909551342492968</v>
      </c>
      <c r="E10" s="1">
        <v>1.6170760922535385E-134</v>
      </c>
      <c r="F10" s="1">
        <v>0.38803533588777644</v>
      </c>
      <c r="G10" s="1">
        <v>1.3140833218785787E-113</v>
      </c>
      <c r="H10" s="1">
        <f t="shared" si="0"/>
        <v>-9.1060177537153231E-2</v>
      </c>
      <c r="I10" s="1">
        <v>2.1072291157149942E-2</v>
      </c>
      <c r="J10" s="1">
        <v>0.31323579490856218</v>
      </c>
    </row>
    <row r="11" spans="2:10" x14ac:dyDescent="0.2">
      <c r="B11" t="s">
        <v>45</v>
      </c>
      <c r="C11" t="str">
        <f>VLOOKUP(B11,xwalk!$A$1:$B$66,2,FALSE)</f>
        <v>Peru</v>
      </c>
      <c r="D11" s="1">
        <v>0.48584432738045086</v>
      </c>
      <c r="E11" s="1">
        <v>1.5926265837302398E-158</v>
      </c>
      <c r="F11" s="1">
        <v>0.40342513601557412</v>
      </c>
      <c r="G11" s="1">
        <v>3.3774090295495626E-76</v>
      </c>
      <c r="H11" s="1">
        <f t="shared" si="0"/>
        <v>-8.2419191364876743E-2</v>
      </c>
      <c r="I11" s="1">
        <v>0.11091148526170863</v>
      </c>
      <c r="J11" s="1">
        <v>2.4260059260606484E-10</v>
      </c>
    </row>
    <row r="12" spans="2:10" x14ac:dyDescent="0.2">
      <c r="B12" t="s">
        <v>41</v>
      </c>
      <c r="C12" t="str">
        <f>VLOOKUP(B12,xwalk!$A$1:$B$66,2,FALSE)</f>
        <v>Malaysia</v>
      </c>
      <c r="D12" s="1">
        <v>0.36176168285030874</v>
      </c>
      <c r="E12" s="1">
        <v>2.0518875124789078E-76</v>
      </c>
      <c r="F12" s="1">
        <v>0.28010195634947882</v>
      </c>
      <c r="G12" s="1">
        <v>4.3429931122133515E-55</v>
      </c>
      <c r="H12" s="1">
        <f t="shared" si="0"/>
        <v>-8.1659726500829921E-2</v>
      </c>
      <c r="I12" s="1">
        <v>0.11170942260170245</v>
      </c>
      <c r="J12" s="1">
        <v>6.064504911308589E-10</v>
      </c>
    </row>
    <row r="13" spans="2:10" x14ac:dyDescent="0.2">
      <c r="B13" t="s">
        <v>2</v>
      </c>
      <c r="C13" t="str">
        <f>VLOOKUP(B13,xwalk!$A$1:$B$66,2,FALSE)</f>
        <v>Argentina</v>
      </c>
      <c r="D13" s="1">
        <v>0.38327733158775396</v>
      </c>
      <c r="E13" s="1">
        <v>5.6846112731298456E-66</v>
      </c>
      <c r="F13" s="1">
        <v>0.30184957345490881</v>
      </c>
      <c r="G13" s="1">
        <v>6.5593700945222242E-51</v>
      </c>
      <c r="H13" s="1">
        <f t="shared" si="0"/>
        <v>-8.1427758132845141E-2</v>
      </c>
      <c r="I13" s="1">
        <v>9.8006296743581245E-2</v>
      </c>
      <c r="J13" s="1">
        <v>3.3688480705945605E-7</v>
      </c>
    </row>
    <row r="14" spans="2:10" x14ac:dyDescent="0.2">
      <c r="B14" t="s">
        <v>39</v>
      </c>
      <c r="C14" t="str">
        <f>VLOOKUP(B14,xwalk!$A$1:$B$66,2,FALSE)</f>
        <v>Mexico</v>
      </c>
      <c r="D14" s="1">
        <v>0.39735608495760649</v>
      </c>
      <c r="E14" s="1">
        <v>9.985162704237594E-255</v>
      </c>
      <c r="F14" s="1">
        <v>0.31787620374890113</v>
      </c>
      <c r="G14" s="1">
        <v>1.74730685627887E-191</v>
      </c>
      <c r="H14" s="1">
        <f t="shared" si="0"/>
        <v>-7.9479881208705361E-2</v>
      </c>
      <c r="I14" s="1">
        <v>0.1060906794119993</v>
      </c>
      <c r="J14" s="1">
        <v>4.970985656397836E-22</v>
      </c>
    </row>
    <row r="15" spans="2:10" x14ac:dyDescent="0.2">
      <c r="B15" t="s">
        <v>12</v>
      </c>
      <c r="C15" t="str">
        <f>VLOOKUP(B15,xwalk!$A$1:$B$66,2,FALSE)</f>
        <v>Costa Rica</v>
      </c>
      <c r="D15" s="1">
        <v>0.44652095681973059</v>
      </c>
      <c r="E15" s="1">
        <v>7.6272192607366901E-61</v>
      </c>
      <c r="F15" s="1">
        <v>0.37244602164038809</v>
      </c>
      <c r="G15" s="1">
        <v>5.6672325697112047E-47</v>
      </c>
      <c r="H15" s="1">
        <f t="shared" si="0"/>
        <v>-7.4074935179342494E-2</v>
      </c>
      <c r="I15" s="1">
        <v>6.7083278158252102E-2</v>
      </c>
      <c r="J15" s="1">
        <v>1.1470169016036752E-2</v>
      </c>
    </row>
    <row r="16" spans="2:10" x14ac:dyDescent="0.2">
      <c r="B16" t="s">
        <v>30</v>
      </c>
      <c r="C16" t="str">
        <f>VLOOKUP(B16,xwalk!$A$1:$B$66,2,FALSE)</f>
        <v>Jordan</v>
      </c>
      <c r="D16" s="1">
        <v>0.38620682551799218</v>
      </c>
      <c r="E16" s="1">
        <v>6.8460244177905597E-66</v>
      </c>
      <c r="F16" s="1">
        <v>0.31496313846207713</v>
      </c>
      <c r="G16" s="1">
        <v>1.0028286802484936E-70</v>
      </c>
      <c r="H16" s="1">
        <f t="shared" si="0"/>
        <v>-7.124368705591505E-2</v>
      </c>
      <c r="I16" s="1">
        <v>8.3383518697582301E-2</v>
      </c>
      <c r="J16" s="1">
        <v>7.811426039491874E-4</v>
      </c>
    </row>
    <row r="17" spans="2:10" x14ac:dyDescent="0.2">
      <c r="B17" t="s">
        <v>10</v>
      </c>
      <c r="C17" t="str">
        <f>VLOOKUP(B17,xwalk!$A$1:$B$66,2,FALSE)</f>
        <v>Chile</v>
      </c>
      <c r="D17" s="1">
        <v>0.52745115365358886</v>
      </c>
      <c r="E17" s="1">
        <v>3.7129981142293915E-253</v>
      </c>
      <c r="F17" s="1">
        <v>0.45625902858426604</v>
      </c>
      <c r="G17" s="1">
        <v>1.4237785530494913E-162</v>
      </c>
      <c r="H17" s="1">
        <f t="shared" si="0"/>
        <v>-7.119212506932282E-2</v>
      </c>
      <c r="I17" s="1">
        <v>1.7173942270978883E-2</v>
      </c>
      <c r="J17" s="1">
        <v>0.31929476668133311</v>
      </c>
    </row>
    <row r="18" spans="2:10" x14ac:dyDescent="0.2">
      <c r="B18" t="s">
        <v>15</v>
      </c>
      <c r="C18" t="str">
        <f>VLOOKUP(B18,xwalk!$A$1:$B$66,2,FALSE)</f>
        <v>Denmark</v>
      </c>
      <c r="D18" s="1">
        <v>0.41301089329689539</v>
      </c>
      <c r="E18" s="1">
        <v>2.3738987362365584E-89</v>
      </c>
      <c r="F18" s="1">
        <v>0.34394121526038346</v>
      </c>
      <c r="G18" s="1">
        <v>5.2948006953977863E-71</v>
      </c>
      <c r="H18" s="1">
        <f t="shared" si="0"/>
        <v>-6.9069678036511928E-2</v>
      </c>
      <c r="I18" s="1">
        <v>6.5348242666433048E-2</v>
      </c>
      <c r="J18" s="1">
        <v>3.492548913626348E-3</v>
      </c>
    </row>
    <row r="19" spans="2:10" x14ac:dyDescent="0.2">
      <c r="B19" t="s">
        <v>46</v>
      </c>
      <c r="C19" t="str">
        <f>VLOOKUP(B19,xwalk!$A$1:$B$66,2,FALSE)</f>
        <v>Poland</v>
      </c>
      <c r="D19" s="1">
        <v>0.45706195195724303</v>
      </c>
      <c r="E19" s="1">
        <v>6.5193531703196033E-82</v>
      </c>
      <c r="F19" s="1">
        <v>0.39270719854288105</v>
      </c>
      <c r="G19" s="1">
        <v>9.157630923435401E-96</v>
      </c>
      <c r="H19" s="1">
        <f t="shared" si="0"/>
        <v>-6.4354753414361976E-2</v>
      </c>
      <c r="I19" s="1">
        <v>-2.1563738202096401E-2</v>
      </c>
      <c r="J19" s="1">
        <v>0.24553687544521399</v>
      </c>
    </row>
    <row r="20" spans="2:10" x14ac:dyDescent="0.2">
      <c r="B20" t="s">
        <v>60</v>
      </c>
      <c r="C20" t="str">
        <f>VLOOKUP(B20,xwalk!$A$1:$B$66,2,FALSE)</f>
        <v>Tunisia</v>
      </c>
      <c r="D20" s="1">
        <v>0.30766927105248226</v>
      </c>
      <c r="E20" s="1">
        <v>2.342874060781249E-26</v>
      </c>
      <c r="F20" s="1">
        <v>0.24437841555050221</v>
      </c>
      <c r="G20" s="1">
        <v>1.7645384368786403E-35</v>
      </c>
      <c r="H20" s="1">
        <f t="shared" si="0"/>
        <v>-6.3290855501980048E-2</v>
      </c>
      <c r="I20" s="1">
        <v>-1.01382125974364E-3</v>
      </c>
      <c r="J20" s="1">
        <v>0.9721189802201109</v>
      </c>
    </row>
    <row r="21" spans="2:10" x14ac:dyDescent="0.2">
      <c r="B21" t="s">
        <v>44</v>
      </c>
      <c r="C21" t="str">
        <f>VLOOKUP(B21,xwalk!$A$1:$B$66,2,FALSE)</f>
        <v>New Zealand</v>
      </c>
      <c r="D21" s="1">
        <v>0.54444823403732023</v>
      </c>
      <c r="E21" s="1">
        <v>9.9236779508551233E-162</v>
      </c>
      <c r="F21" s="1">
        <v>0.48697196372290003</v>
      </c>
      <c r="G21" s="1">
        <v>1.3239194221055133E-250</v>
      </c>
      <c r="H21" s="1">
        <f t="shared" si="0"/>
        <v>-5.7476270314420208E-2</v>
      </c>
      <c r="I21" s="1">
        <v>0.1673417652785939</v>
      </c>
      <c r="J21" s="1">
        <v>1.9476645375876178E-11</v>
      </c>
    </row>
    <row r="22" spans="2:10" x14ac:dyDescent="0.2">
      <c r="B22" t="s">
        <v>20</v>
      </c>
      <c r="C22" t="str">
        <f>VLOOKUP(B22,xwalk!$A$1:$B$66,2,FALSE)</f>
        <v>United Kingdom</v>
      </c>
      <c r="D22" s="1">
        <v>0.52563004730765239</v>
      </c>
      <c r="E22" s="1">
        <v>3.2575720081030853E-229</v>
      </c>
      <c r="F22" s="1">
        <v>0.47030539113787218</v>
      </c>
      <c r="G22" s="1">
        <v>2.9366381480536801E-177</v>
      </c>
      <c r="H22" s="1">
        <f t="shared" si="0"/>
        <v>-5.5324656169780217E-2</v>
      </c>
      <c r="I22" s="1">
        <v>0.11259407872596305</v>
      </c>
      <c r="J22" s="1">
        <v>1.0945059316492859E-10</v>
      </c>
    </row>
    <row r="23" spans="2:10" x14ac:dyDescent="0.2">
      <c r="B23" t="s">
        <v>42</v>
      </c>
      <c r="C23" t="str">
        <f>VLOOKUP(B23,xwalk!$A$1:$B$66,2,FALSE)</f>
        <v>Netherlands</v>
      </c>
      <c r="D23" s="1">
        <v>0.59683545609204891</v>
      </c>
      <c r="E23" s="1">
        <v>2.6867621600058699E-166</v>
      </c>
      <c r="F23" s="1">
        <v>0.54413764805532605</v>
      </c>
      <c r="G23" s="1">
        <v>1.2328674595036187E-175</v>
      </c>
      <c r="H23" s="1">
        <f t="shared" si="0"/>
        <v>-5.269780803672286E-2</v>
      </c>
      <c r="I23" s="1">
        <v>1.4075706714504442E-2</v>
      </c>
      <c r="J23" s="1">
        <v>0.59062522203036427</v>
      </c>
    </row>
    <row r="24" spans="2:10" x14ac:dyDescent="0.2">
      <c r="B24" t="s">
        <v>55</v>
      </c>
      <c r="C24" t="str">
        <f>VLOOKUP(B24,xwalk!$A$1:$B$66,2,FALSE)</f>
        <v>Slovak Republic</v>
      </c>
      <c r="D24" s="1">
        <v>0.54174342305652723</v>
      </c>
      <c r="E24" s="1">
        <v>7.2251979614522021E-212</v>
      </c>
      <c r="F24" s="1">
        <v>0.48964778904464118</v>
      </c>
      <c r="G24" s="1">
        <v>1.3642019976665942E-119</v>
      </c>
      <c r="H24" s="1">
        <f t="shared" si="0"/>
        <v>-5.2095634011886049E-2</v>
      </c>
      <c r="I24" s="1">
        <v>-5.5135806463673602E-2</v>
      </c>
      <c r="J24" s="1">
        <v>2.400553002884593E-2</v>
      </c>
    </row>
    <row r="25" spans="2:10" x14ac:dyDescent="0.2">
      <c r="B25" t="s">
        <v>48</v>
      </c>
      <c r="C25" t="str">
        <f>VLOOKUP(B25,xwalk!$A$1:$B$66,2,FALSE)</f>
        <v>Qatar</v>
      </c>
      <c r="D25" s="1">
        <v>0.47830803012693668</v>
      </c>
      <c r="E25" s="1">
        <v>0</v>
      </c>
      <c r="F25" s="1">
        <v>0.42802111494776496</v>
      </c>
      <c r="G25" s="1">
        <v>0</v>
      </c>
      <c r="H25" s="1">
        <f t="shared" si="0"/>
        <v>-5.0286915179171721E-2</v>
      </c>
      <c r="I25" s="1">
        <v>0.10695413751469303</v>
      </c>
      <c r="J25" s="1">
        <v>3.7462153487127683E-14</v>
      </c>
    </row>
    <row r="26" spans="2:10" x14ac:dyDescent="0.2">
      <c r="B26" t="s">
        <v>3</v>
      </c>
      <c r="C26" t="str">
        <f>VLOOKUP(B26,xwalk!$A$1:$B$66,2,FALSE)</f>
        <v>Australia</v>
      </c>
      <c r="D26" s="1">
        <v>0.58385094845756524</v>
      </c>
      <c r="E26" s="1">
        <v>0</v>
      </c>
      <c r="F26" s="1">
        <v>0.53745441012607864</v>
      </c>
      <c r="G26" s="1">
        <v>0</v>
      </c>
      <c r="H26" s="1">
        <f t="shared" si="0"/>
        <v>-4.6396538331486603E-2</v>
      </c>
      <c r="I26" s="1">
        <v>0.12707501898936849</v>
      </c>
      <c r="J26" s="1">
        <v>2.6894587801331024E-20</v>
      </c>
    </row>
    <row r="27" spans="2:10" x14ac:dyDescent="0.2">
      <c r="B27" t="s">
        <v>21</v>
      </c>
      <c r="C27" t="str">
        <f>VLOOKUP(B27,xwalk!$A$1:$B$66,2,FALSE)</f>
        <v>Greece</v>
      </c>
      <c r="D27" s="1">
        <v>0.41823680651918665</v>
      </c>
      <c r="E27" s="1">
        <v>4.2531764304216727E-100</v>
      </c>
      <c r="F27" s="1">
        <v>0.37603965579356607</v>
      </c>
      <c r="G27" s="1">
        <v>2.0050112853143438E-69</v>
      </c>
      <c r="H27" s="1">
        <f t="shared" si="0"/>
        <v>-4.219715072562058E-2</v>
      </c>
      <c r="I27" s="1">
        <v>-5.5884589755720186E-2</v>
      </c>
      <c r="J27" s="1">
        <v>9.6871601135384774E-3</v>
      </c>
    </row>
    <row r="28" spans="2:10" x14ac:dyDescent="0.2">
      <c r="B28" t="s">
        <v>37</v>
      </c>
      <c r="C28" t="str">
        <f>VLOOKUP(B28,xwalk!$A$1:$B$66,2,FALSE)</f>
        <v>Latvia</v>
      </c>
      <c r="D28" s="1">
        <v>0.44815958357456043</v>
      </c>
      <c r="E28" s="1">
        <v>1.2861470545777827E-108</v>
      </c>
      <c r="F28" s="1">
        <v>0.40629895804198901</v>
      </c>
      <c r="G28" s="1">
        <v>1.6302128979174312E-86</v>
      </c>
      <c r="H28" s="1">
        <f t="shared" si="0"/>
        <v>-4.1860625532571416E-2</v>
      </c>
      <c r="I28" s="1">
        <v>-0.15242084903705275</v>
      </c>
      <c r="J28" s="1">
        <v>6.1459034265802321E-9</v>
      </c>
    </row>
    <row r="29" spans="2:10" x14ac:dyDescent="0.2">
      <c r="B29" t="s">
        <v>5</v>
      </c>
      <c r="C29" t="str">
        <f>VLOOKUP(B29,xwalk!$A$1:$B$66,2,FALSE)</f>
        <v>Belgium</v>
      </c>
      <c r="D29" s="1">
        <v>0.60030694875424317</v>
      </c>
      <c r="E29" s="1">
        <v>0</v>
      </c>
      <c r="F29" s="1">
        <v>0.55978433994034482</v>
      </c>
      <c r="G29" s="1">
        <v>0</v>
      </c>
      <c r="H29" s="1">
        <f t="shared" si="0"/>
        <v>-4.0522608813898353E-2</v>
      </c>
      <c r="I29" s="1">
        <v>-0.13129044813642196</v>
      </c>
      <c r="J29" s="1">
        <v>4.3667486660069634E-21</v>
      </c>
    </row>
    <row r="30" spans="2:10" x14ac:dyDescent="0.2">
      <c r="B30" t="s">
        <v>7</v>
      </c>
      <c r="C30" t="str">
        <f>VLOOKUP(B30,xwalk!$A$1:$B$66,2,FALSE)</f>
        <v>Brazil</v>
      </c>
      <c r="D30" s="1">
        <v>0.50465350886531257</v>
      </c>
      <c r="E30" s="1">
        <v>3.8844801944402792E-162</v>
      </c>
      <c r="F30" s="1">
        <v>0.46558188036233966</v>
      </c>
      <c r="G30" s="1">
        <v>8.7915942625420949E-250</v>
      </c>
      <c r="H30" s="1">
        <f t="shared" si="0"/>
        <v>-3.907162850297291E-2</v>
      </c>
      <c r="I30" s="1">
        <v>7.3000131315823835E-2</v>
      </c>
      <c r="J30" s="1">
        <v>1.0155255218289619E-5</v>
      </c>
    </row>
    <row r="31" spans="2:10" x14ac:dyDescent="0.2">
      <c r="B31" t="s">
        <v>13</v>
      </c>
      <c r="C31" t="str">
        <f>VLOOKUP(B31,xwalk!$A$1:$B$66,2,FALSE)</f>
        <v>Czech Republic</v>
      </c>
      <c r="D31" s="1">
        <v>0.49160892170111548</v>
      </c>
      <c r="E31" s="1">
        <v>6.1078997773717515E-141</v>
      </c>
      <c r="F31" s="1">
        <v>0.4535372237982947</v>
      </c>
      <c r="G31" s="1">
        <v>4.4957786147464497E-132</v>
      </c>
      <c r="H31" s="1">
        <f t="shared" si="0"/>
        <v>-3.8071697902820778E-2</v>
      </c>
      <c r="I31" s="1">
        <v>-4.7668266724717079E-2</v>
      </c>
      <c r="J31" s="1">
        <v>2.7391517081925443E-2</v>
      </c>
    </row>
    <row r="32" spans="2:10" x14ac:dyDescent="0.2">
      <c r="B32" t="s">
        <v>59</v>
      </c>
      <c r="C32" t="str">
        <f>VLOOKUP(B32,xwalk!$A$1:$B$66,2,FALSE)</f>
        <v>Thailand</v>
      </c>
      <c r="D32" s="1">
        <v>0.42348074194600871</v>
      </c>
      <c r="E32" s="1">
        <v>4.3996160035152456E-61</v>
      </c>
      <c r="F32" s="1">
        <v>0.38623652558690647</v>
      </c>
      <c r="G32" s="1">
        <v>4.4369344429927373E-40</v>
      </c>
      <c r="H32" s="1">
        <f t="shared" si="0"/>
        <v>-3.7244216359102245E-2</v>
      </c>
      <c r="I32" s="1">
        <v>1.65161604024993E-2</v>
      </c>
      <c r="J32" s="1">
        <v>0.46172578618101273</v>
      </c>
    </row>
    <row r="33" spans="2:10" x14ac:dyDescent="0.2">
      <c r="B33" t="s">
        <v>26</v>
      </c>
      <c r="C33" t="str">
        <f>VLOOKUP(B33,xwalk!$A$1:$B$66,2,FALSE)</f>
        <v>Ireland</v>
      </c>
      <c r="D33" s="1">
        <v>0.49256933042865181</v>
      </c>
      <c r="E33" s="1">
        <v>1.0052703450525043E-244</v>
      </c>
      <c r="F33" s="1">
        <v>0.45611113006637122</v>
      </c>
      <c r="G33" s="1">
        <v>3.633257699871792E-178</v>
      </c>
      <c r="H33" s="1">
        <f t="shared" si="0"/>
        <v>-3.6458200362280591E-2</v>
      </c>
      <c r="I33" s="1">
        <v>0.1029704606811952</v>
      </c>
      <c r="J33" s="1">
        <v>5.7776101237028482E-8</v>
      </c>
    </row>
    <row r="34" spans="2:10" x14ac:dyDescent="0.2">
      <c r="B34" t="s">
        <v>33</v>
      </c>
      <c r="C34" t="str">
        <f>VLOOKUP(B34,xwalk!$A$1:$B$66,2,FALSE)</f>
        <v>Korea</v>
      </c>
      <c r="D34" s="1">
        <v>0.63843425657249053</v>
      </c>
      <c r="E34" s="1">
        <v>0</v>
      </c>
      <c r="F34" s="1">
        <v>0.60226928826730652</v>
      </c>
      <c r="G34" s="1">
        <v>0</v>
      </c>
      <c r="H34" s="1">
        <f t="shared" si="0"/>
        <v>-3.6164968305184009E-2</v>
      </c>
      <c r="I34" s="1">
        <v>-0.15684613027442543</v>
      </c>
      <c r="J34" s="1">
        <v>1.8669940294654528E-8</v>
      </c>
    </row>
    <row r="35" spans="2:10" x14ac:dyDescent="0.2">
      <c r="B35" t="s">
        <v>8</v>
      </c>
      <c r="C35" t="str">
        <f>VLOOKUP(B35,xwalk!$A$1:$B$66,2,FALSE)</f>
        <v>Canada</v>
      </c>
      <c r="D35" s="1">
        <v>0.48239023225738697</v>
      </c>
      <c r="E35" s="1">
        <v>0</v>
      </c>
      <c r="F35" s="1">
        <v>0.44678942649658782</v>
      </c>
      <c r="G35" s="1">
        <v>0</v>
      </c>
      <c r="H35" s="1">
        <f t="shared" ref="H35:H66" si="1">F35-D35</f>
        <v>-3.5600805760799159E-2</v>
      </c>
      <c r="I35" s="1">
        <v>-1.4737801764716061E-2</v>
      </c>
      <c r="J35" s="1">
        <v>0.31789245089920948</v>
      </c>
    </row>
    <row r="36" spans="2:10" x14ac:dyDescent="0.2">
      <c r="B36" t="s">
        <v>62</v>
      </c>
      <c r="C36" t="str">
        <f>VLOOKUP(B36,xwalk!$A$1:$B$66,2,FALSE)</f>
        <v>Uruguay</v>
      </c>
      <c r="D36" s="1">
        <v>0.52455103442456685</v>
      </c>
      <c r="E36" s="1">
        <v>7.8762817877178144E-243</v>
      </c>
      <c r="F36" s="1">
        <v>0.49035084044110361</v>
      </c>
      <c r="G36" s="1">
        <v>3.4855538281767283E-150</v>
      </c>
      <c r="H36" s="1">
        <f t="shared" si="1"/>
        <v>-3.4200193983463245E-2</v>
      </c>
      <c r="I36" s="1">
        <v>3.3692195191323809E-3</v>
      </c>
      <c r="J36" s="1">
        <v>0.87302752756601754</v>
      </c>
    </row>
    <row r="37" spans="2:10" x14ac:dyDescent="0.2">
      <c r="B37" t="s">
        <v>1</v>
      </c>
      <c r="C37" t="str">
        <f>VLOOKUP(B37,xwalk!$A$1:$B$66,2,FALSE)</f>
        <v>United Arab Emirates</v>
      </c>
      <c r="D37" s="1">
        <v>0.45198715502428072</v>
      </c>
      <c r="E37" s="1">
        <v>4.9837559430157117E-264</v>
      </c>
      <c r="F37" s="1">
        <v>0.41897244547011647</v>
      </c>
      <c r="G37" s="1">
        <v>4.7800493029014893E-193</v>
      </c>
      <c r="H37" s="1">
        <f t="shared" si="1"/>
        <v>-3.3014709554164245E-2</v>
      </c>
      <c r="I37" s="1">
        <v>2.5118649113658603E-3</v>
      </c>
      <c r="J37" s="1">
        <v>0.8575212268891621</v>
      </c>
    </row>
    <row r="38" spans="2:10" x14ac:dyDescent="0.2">
      <c r="B38" t="s">
        <v>11</v>
      </c>
      <c r="C38" t="str">
        <f>VLOOKUP(B38,xwalk!$A$1:$B$66,2,FALSE)</f>
        <v>Colombia</v>
      </c>
      <c r="D38" s="1">
        <v>0.44628685788448924</v>
      </c>
      <c r="E38" s="1">
        <v>3.9191306331981436E-123</v>
      </c>
      <c r="F38" s="1">
        <v>0.41449666235133198</v>
      </c>
      <c r="G38" s="1">
        <v>1.7614644522065566E-99</v>
      </c>
      <c r="H38" s="1">
        <f t="shared" si="1"/>
        <v>-3.1790195533157262E-2</v>
      </c>
      <c r="I38" s="1">
        <v>1.5036310688304341E-2</v>
      </c>
      <c r="J38" s="1">
        <v>0.51058589636278628</v>
      </c>
    </row>
    <row r="39" spans="2:10" x14ac:dyDescent="0.2">
      <c r="B39" t="s">
        <v>58</v>
      </c>
      <c r="C39" t="str">
        <f>VLOOKUP(B39,xwalk!$A$1:$B$66,2,FALSE)</f>
        <v>Chinese Taipei</v>
      </c>
      <c r="D39" s="1">
        <v>0.59930649954676019</v>
      </c>
      <c r="E39" s="1">
        <v>0</v>
      </c>
      <c r="F39" s="1">
        <v>0.56981439598402006</v>
      </c>
      <c r="G39" s="1">
        <v>0</v>
      </c>
      <c r="H39" s="1">
        <f t="shared" si="1"/>
        <v>-2.9492103562740124E-2</v>
      </c>
      <c r="I39" s="1">
        <v>-0.14915296004992948</v>
      </c>
      <c r="J39" s="1">
        <v>1.2578168853336091E-19</v>
      </c>
    </row>
    <row r="40" spans="2:10" x14ac:dyDescent="0.2">
      <c r="B40" t="s">
        <v>63</v>
      </c>
      <c r="C40" t="str">
        <f>VLOOKUP(B40,xwalk!$A$1:$B$66,2,FALSE)</f>
        <v>United States of America</v>
      </c>
      <c r="D40" s="1">
        <v>0.52814019838490778</v>
      </c>
      <c r="E40" s="1">
        <v>3.0905591478773245E-212</v>
      </c>
      <c r="F40" s="1">
        <v>0.50525152466820289</v>
      </c>
      <c r="G40" s="1">
        <v>1.4030633331016634E-194</v>
      </c>
      <c r="H40" s="1">
        <f t="shared" si="1"/>
        <v>-2.2888673716704888E-2</v>
      </c>
      <c r="I40" s="1">
        <v>-3.2587902928980839E-2</v>
      </c>
      <c r="J40" s="1">
        <v>0.10408751480937975</v>
      </c>
    </row>
    <row r="41" spans="2:10" x14ac:dyDescent="0.2">
      <c r="B41" t="s">
        <v>17</v>
      </c>
      <c r="C41" t="str">
        <f>VLOOKUP(B41,xwalk!$A$1:$B$66,2,FALSE)</f>
        <v>Estonia</v>
      </c>
      <c r="D41" s="1">
        <v>0.37860772365414874</v>
      </c>
      <c r="E41" s="1">
        <v>1.4079208301761218E-112</v>
      </c>
      <c r="F41" s="1">
        <v>0.35672498064811897</v>
      </c>
      <c r="G41" s="1">
        <v>9.5856130716580643E-69</v>
      </c>
      <c r="H41" s="1">
        <f t="shared" si="1"/>
        <v>-2.188274300602977E-2</v>
      </c>
      <c r="I41" s="1">
        <v>-7.0483116588241954E-2</v>
      </c>
      <c r="J41" s="1">
        <v>5.4190844543037251E-3</v>
      </c>
    </row>
    <row r="42" spans="2:10" x14ac:dyDescent="0.2">
      <c r="B42" t="s">
        <v>54</v>
      </c>
      <c r="C42" t="str">
        <f>VLOOKUP(B42,xwalk!$A$1:$B$66,2,FALSE)</f>
        <v>Serbia</v>
      </c>
      <c r="D42" s="1">
        <v>0.43079909775558173</v>
      </c>
      <c r="E42" s="1">
        <v>9.0647990885208808E-96</v>
      </c>
      <c r="F42" s="1">
        <v>0.41171792339882796</v>
      </c>
      <c r="G42" s="1">
        <v>1.2110221397964283E-115</v>
      </c>
      <c r="H42" s="1">
        <f t="shared" si="1"/>
        <v>-1.9081174356753772E-2</v>
      </c>
      <c r="I42" s="1">
        <v>-6.1574265333831424E-2</v>
      </c>
      <c r="J42" s="1">
        <v>2.6938493532752752E-3</v>
      </c>
    </row>
    <row r="43" spans="2:10" x14ac:dyDescent="0.2">
      <c r="B43" t="s">
        <v>6</v>
      </c>
      <c r="C43" t="str">
        <f>VLOOKUP(B43,xwalk!$A$1:$B$66,2,FALSE)</f>
        <v>Bulgaria</v>
      </c>
      <c r="D43" s="1">
        <v>0.46802877479269456</v>
      </c>
      <c r="E43" s="1">
        <v>4.3894887794056063E-112</v>
      </c>
      <c r="F43" s="1">
        <v>0.45016889415371097</v>
      </c>
      <c r="G43" s="1">
        <v>9.988194444942464E-117</v>
      </c>
      <c r="H43" s="1">
        <f t="shared" si="1"/>
        <v>-1.7859880638983583E-2</v>
      </c>
      <c r="I43" s="1">
        <v>-6.7226770623728213E-2</v>
      </c>
      <c r="J43" s="1">
        <v>1.3744975297535873E-3</v>
      </c>
    </row>
    <row r="44" spans="2:10" x14ac:dyDescent="0.2">
      <c r="B44" t="s">
        <v>16</v>
      </c>
      <c r="C44" t="str">
        <f>VLOOKUP(B44,xwalk!$A$1:$B$66,2,FALSE)</f>
        <v>Spain</v>
      </c>
      <c r="D44" s="1">
        <v>0.55097776568385837</v>
      </c>
      <c r="E44" s="1">
        <v>0</v>
      </c>
      <c r="F44" s="1">
        <v>0.53394847009025082</v>
      </c>
      <c r="G44" s="1">
        <v>0</v>
      </c>
      <c r="H44" s="1">
        <f t="shared" si="1"/>
        <v>-1.7029295593607552E-2</v>
      </c>
      <c r="I44" s="1">
        <v>-0.13610427117272672</v>
      </c>
      <c r="J44" s="1">
        <v>4.7972287841817993E-15</v>
      </c>
    </row>
    <row r="45" spans="2:10" x14ac:dyDescent="0.2">
      <c r="B45" t="s">
        <v>29</v>
      </c>
      <c r="C45" t="str">
        <f>VLOOKUP(B45,xwalk!$A$1:$B$66,2,FALSE)</f>
        <v>Italy</v>
      </c>
      <c r="D45" s="1">
        <v>0.50003585138479367</v>
      </c>
      <c r="E45" s="1">
        <v>0</v>
      </c>
      <c r="F45" s="1">
        <v>0.48565124758640166</v>
      </c>
      <c r="G45" s="1">
        <v>0</v>
      </c>
      <c r="H45" s="1">
        <f t="shared" si="1"/>
        <v>-1.4384603798392015E-2</v>
      </c>
      <c r="I45" s="1">
        <v>-6.4902293002297037E-2</v>
      </c>
      <c r="J45" s="1">
        <v>1.269721091002174E-8</v>
      </c>
    </row>
    <row r="46" spans="2:10" x14ac:dyDescent="0.2">
      <c r="B46" t="s">
        <v>35</v>
      </c>
      <c r="C46" t="str">
        <f>VLOOKUP(B46,xwalk!$A$1:$B$66,2,FALSE)</f>
        <v>Lithuania</v>
      </c>
      <c r="D46" s="1">
        <v>0.46263237035599503</v>
      </c>
      <c r="E46" s="1">
        <v>1.8378566211036494E-163</v>
      </c>
      <c r="F46" s="1">
        <v>0.44850443200350387</v>
      </c>
      <c r="G46" s="1">
        <v>4.6188747979591982E-170</v>
      </c>
      <c r="H46" s="1">
        <f t="shared" si="1"/>
        <v>-1.4127938352491154E-2</v>
      </c>
      <c r="I46" s="1">
        <v>-7.7467689888841118E-2</v>
      </c>
      <c r="J46" s="1">
        <v>2.9912412820989708E-5</v>
      </c>
    </row>
    <row r="47" spans="2:10" x14ac:dyDescent="0.2">
      <c r="B47" t="s">
        <v>18</v>
      </c>
      <c r="C47" t="str">
        <f>VLOOKUP(B47,xwalk!$A$1:$B$66,2,FALSE)</f>
        <v>Finland</v>
      </c>
      <c r="D47" s="1">
        <v>0.47627584096582293</v>
      </c>
      <c r="E47" s="1">
        <v>1.7844240628758831E-213</v>
      </c>
      <c r="F47" s="1">
        <v>0.46848204714883118</v>
      </c>
      <c r="G47" s="1">
        <v>1.9799380248128602E-222</v>
      </c>
      <c r="H47" s="1">
        <f t="shared" si="1"/>
        <v>-7.7937938169917453E-3</v>
      </c>
      <c r="I47" s="1">
        <v>1.4855550164733521E-2</v>
      </c>
      <c r="J47" s="1">
        <v>0.43367597624557991</v>
      </c>
    </row>
    <row r="48" spans="2:10" x14ac:dyDescent="0.2">
      <c r="B48" t="s">
        <v>23</v>
      </c>
      <c r="C48" t="str">
        <f>VLOOKUP(B48,xwalk!$A$1:$B$66,2,FALSE)</f>
        <v>Croatia</v>
      </c>
      <c r="D48" s="1">
        <v>0.47134384282506403</v>
      </c>
      <c r="E48" s="1">
        <v>6.8512308708668325E-143</v>
      </c>
      <c r="F48" s="1">
        <v>0.47136816314289143</v>
      </c>
      <c r="G48" s="1">
        <v>5.1652840976391275E-149</v>
      </c>
      <c r="H48" s="1">
        <f t="shared" si="1"/>
        <v>2.4320317827397631E-5</v>
      </c>
      <c r="I48" s="1">
        <v>-8.4555864635716974E-2</v>
      </c>
      <c r="J48" s="1">
        <v>2.1178186219526262E-5</v>
      </c>
    </row>
    <row r="49" spans="2:10" x14ac:dyDescent="0.2">
      <c r="B49" t="s">
        <v>40</v>
      </c>
      <c r="C49" t="str">
        <f>VLOOKUP(B49,xwalk!$A$1:$B$66,2,FALSE)</f>
        <v>Montenegro</v>
      </c>
      <c r="D49" s="1">
        <v>0.38653619679693785</v>
      </c>
      <c r="E49" s="1">
        <v>2.7496328772438137E-71</v>
      </c>
      <c r="F49" s="1">
        <v>0.38792904551817387</v>
      </c>
      <c r="G49" s="1">
        <v>2.4279365558907158E-93</v>
      </c>
      <c r="H49" s="1">
        <f t="shared" si="1"/>
        <v>1.3928487212360174E-3</v>
      </c>
      <c r="I49" s="1">
        <v>-3.2658876345913301E-2</v>
      </c>
      <c r="J49" s="1">
        <v>0.16195566838122624</v>
      </c>
    </row>
    <row r="50" spans="2:10" x14ac:dyDescent="0.2">
      <c r="B50" t="s">
        <v>50</v>
      </c>
      <c r="C50" t="str">
        <f>VLOOKUP(B50,xwalk!$A$1:$B$66,2,FALSE)</f>
        <v>Perm(Russian Federation)</v>
      </c>
      <c r="D50" s="1">
        <v>0.37239292731112561</v>
      </c>
      <c r="E50" s="1">
        <v>1.2208522146374652E-26</v>
      </c>
      <c r="F50" s="1">
        <v>0.37515632232674001</v>
      </c>
      <c r="G50" s="1">
        <v>8.3640961949369016E-40</v>
      </c>
      <c r="H50" s="1">
        <f t="shared" si="1"/>
        <v>2.7633950156144005E-3</v>
      </c>
      <c r="I50" s="1">
        <v>-0.12826095763854189</v>
      </c>
      <c r="J50" s="1">
        <v>3.2424543994067599E-5</v>
      </c>
    </row>
    <row r="51" spans="2:10" x14ac:dyDescent="0.2">
      <c r="B51" t="s">
        <v>36</v>
      </c>
      <c r="C51" t="str">
        <f>VLOOKUP(B51,xwalk!$A$1:$B$66,2,FALSE)</f>
        <v>Luxembourg</v>
      </c>
      <c r="D51" s="1">
        <v>0.46181471075690123</v>
      </c>
      <c r="E51" s="1">
        <v>7.157538938661163E-201</v>
      </c>
      <c r="F51" s="1">
        <v>0.47200411129742792</v>
      </c>
      <c r="G51" s="1">
        <v>3.7012609215821572E-219</v>
      </c>
      <c r="H51" s="1">
        <f t="shared" si="1"/>
        <v>1.0189400540526694E-2</v>
      </c>
      <c r="I51" s="1">
        <v>-9.8528099177700619E-3</v>
      </c>
      <c r="J51" s="1">
        <v>0.65078247177032011</v>
      </c>
    </row>
    <row r="52" spans="2:10" x14ac:dyDescent="0.2">
      <c r="B52" t="s">
        <v>47</v>
      </c>
      <c r="C52" t="str">
        <f>VLOOKUP(B52,xwalk!$A$1:$B$66,2,FALSE)</f>
        <v>Portugal</v>
      </c>
      <c r="D52" s="1">
        <v>0.5330473395166454</v>
      </c>
      <c r="E52" s="1">
        <v>2.3215197090651081E-242</v>
      </c>
      <c r="F52" s="1">
        <v>0.54546907328966587</v>
      </c>
      <c r="G52" s="1">
        <v>0</v>
      </c>
      <c r="H52" s="1">
        <f t="shared" si="1"/>
        <v>1.2421733773020471E-2</v>
      </c>
      <c r="I52" s="1">
        <v>-0.11572140886299956</v>
      </c>
      <c r="J52" s="1">
        <v>3.0741088325229386E-10</v>
      </c>
    </row>
    <row r="53" spans="2:10" x14ac:dyDescent="0.2">
      <c r="B53" t="s">
        <v>32</v>
      </c>
      <c r="C53" t="str">
        <f>VLOOKUP(B53,xwalk!$A$1:$B$66,2,FALSE)</f>
        <v>Kazakhstan</v>
      </c>
      <c r="D53" s="1">
        <v>0.28751928263476961</v>
      </c>
      <c r="E53" s="1">
        <v>2.6637741374231175E-39</v>
      </c>
      <c r="F53" s="1">
        <v>0.30022171832418282</v>
      </c>
      <c r="G53" s="1">
        <v>5.9036570814712694E-34</v>
      </c>
      <c r="H53" s="1">
        <f t="shared" si="1"/>
        <v>1.2702435689413205E-2</v>
      </c>
      <c r="I53" s="1">
        <v>-4.101970117569978E-2</v>
      </c>
      <c r="J53" s="1">
        <v>0.11494521587941679</v>
      </c>
    </row>
    <row r="54" spans="2:10" x14ac:dyDescent="0.2">
      <c r="B54" t="s">
        <v>4</v>
      </c>
      <c r="C54" t="str">
        <f>VLOOKUP(B54,xwalk!$A$1:$B$66,2,FALSE)</f>
        <v>Austria</v>
      </c>
      <c r="D54" s="1">
        <v>0.54604036673816703</v>
      </c>
      <c r="E54" s="1">
        <v>9.0619471724826011E-183</v>
      </c>
      <c r="F54" s="1">
        <v>0.56059964436201148</v>
      </c>
      <c r="G54" s="1">
        <v>2.3753392608896169E-256</v>
      </c>
      <c r="H54" s="1">
        <f t="shared" si="1"/>
        <v>1.4559277623844458E-2</v>
      </c>
      <c r="I54" s="1">
        <v>-0.14820575251926943</v>
      </c>
      <c r="J54" s="1">
        <v>7.3025970645079716E-16</v>
      </c>
    </row>
    <row r="55" spans="2:10" x14ac:dyDescent="0.2">
      <c r="B55" t="s">
        <v>0</v>
      </c>
      <c r="C55" t="str">
        <f>VLOOKUP(B55,xwalk!$A$1:$B$66,2,FALSE)</f>
        <v>Albania</v>
      </c>
      <c r="D55" s="1">
        <v>-1.128745638522716E-2</v>
      </c>
      <c r="E55" s="1">
        <v>0.66781916071144898</v>
      </c>
      <c r="F55" s="1">
        <v>1.1908987736321562E-2</v>
      </c>
      <c r="G55" s="1">
        <v>0.66752871405469505</v>
      </c>
      <c r="H55" s="1">
        <f t="shared" si="1"/>
        <v>2.3196444121548723E-2</v>
      </c>
      <c r="I55" s="1">
        <v>-2.1059656130715421E-2</v>
      </c>
      <c r="J55" s="1">
        <v>0.42093580972801492</v>
      </c>
    </row>
    <row r="56" spans="2:10" x14ac:dyDescent="0.2">
      <c r="B56" t="s">
        <v>56</v>
      </c>
      <c r="C56" t="str">
        <f>VLOOKUP(B56,xwalk!$A$1:$B$66,2,FALSE)</f>
        <v>Slovenia</v>
      </c>
      <c r="D56" s="1">
        <v>0.45914724049235628</v>
      </c>
      <c r="E56" s="1">
        <v>2.1044370770461462E-149</v>
      </c>
      <c r="F56" s="1">
        <v>0.48554626580417648</v>
      </c>
      <c r="G56" s="1">
        <v>4.0321471367307257E-182</v>
      </c>
      <c r="H56" s="1">
        <f t="shared" si="1"/>
        <v>2.6399025311820201E-2</v>
      </c>
      <c r="I56" s="1">
        <v>-0.10274169823374349</v>
      </c>
      <c r="J56" s="1">
        <v>3.236298583788775E-5</v>
      </c>
    </row>
    <row r="57" spans="2:10" x14ac:dyDescent="0.2">
      <c r="B57" t="s">
        <v>14</v>
      </c>
      <c r="C57" t="str">
        <f>VLOOKUP(B57,xwalk!$A$1:$B$66,2,FALSE)</f>
        <v>Germany</v>
      </c>
      <c r="D57" s="1">
        <v>0.55984998476947889</v>
      </c>
      <c r="E57" s="1">
        <v>5.5361570997348955E-301</v>
      </c>
      <c r="F57" s="1">
        <v>0.59022448978091668</v>
      </c>
      <c r="G57" s="1">
        <v>2.3222097842335093E-258</v>
      </c>
      <c r="H57" s="1">
        <f t="shared" si="1"/>
        <v>3.0374505011437791E-2</v>
      </c>
      <c r="I57" s="1">
        <v>-0.16004138480563312</v>
      </c>
      <c r="J57" s="1">
        <v>6.9141558178994174E-14</v>
      </c>
    </row>
    <row r="58" spans="2:10" x14ac:dyDescent="0.2">
      <c r="B58" t="s">
        <v>24</v>
      </c>
      <c r="C58" t="str">
        <f>VLOOKUP(B58,xwalk!$A$1:$B$66,2,FALSE)</f>
        <v>Hungary</v>
      </c>
      <c r="D58" s="1">
        <v>0.54865960363414834</v>
      </c>
      <c r="E58" s="1">
        <v>1.1098716061066239E-152</v>
      </c>
      <c r="F58" s="1">
        <v>0.58909134771330707</v>
      </c>
      <c r="G58" s="1">
        <v>7.6235142847938756E-238</v>
      </c>
      <c r="H58" s="1">
        <f t="shared" si="1"/>
        <v>4.0431744079158727E-2</v>
      </c>
      <c r="I58" s="1">
        <v>-0.21917599813411673</v>
      </c>
      <c r="J58" s="1">
        <v>4.1506763911096689E-29</v>
      </c>
    </row>
    <row r="59" spans="2:10" x14ac:dyDescent="0.2">
      <c r="B59" t="s">
        <v>61</v>
      </c>
      <c r="C59" t="str">
        <f>VLOOKUP(B59,xwalk!$A$1:$B$66,2,FALSE)</f>
        <v>Turkey</v>
      </c>
      <c r="D59" s="1">
        <v>0.41914522653975306</v>
      </c>
      <c r="E59" s="1">
        <v>5.4902994872514382E-94</v>
      </c>
      <c r="F59" s="1">
        <v>0.46506658134660506</v>
      </c>
      <c r="G59" s="1">
        <v>1.8736185386614497E-95</v>
      </c>
      <c r="H59" s="1">
        <f t="shared" si="1"/>
        <v>4.5921354806851999E-2</v>
      </c>
      <c r="I59" s="1">
        <v>-0.1829621226206678</v>
      </c>
      <c r="J59" s="1">
        <v>3.0448285207588795E-15</v>
      </c>
    </row>
    <row r="60" spans="2:10" x14ac:dyDescent="0.2">
      <c r="B60" t="s">
        <v>25</v>
      </c>
      <c r="C60" t="str">
        <f>VLOOKUP(B60,xwalk!$A$1:$B$66,2,FALSE)</f>
        <v>Indonesia</v>
      </c>
      <c r="D60" s="1">
        <v>0.31338382675764476</v>
      </c>
      <c r="E60" s="1">
        <v>7.5319423821585924E-17</v>
      </c>
      <c r="F60" s="1">
        <v>0.36810346387424708</v>
      </c>
      <c r="G60" s="1">
        <v>1.8631858795298047E-32</v>
      </c>
      <c r="H60" s="1">
        <f t="shared" si="1"/>
        <v>5.4719637116602327E-2</v>
      </c>
      <c r="I60" s="1">
        <v>4.8645269415765607E-3</v>
      </c>
      <c r="J60" s="1">
        <v>0.88457708459684814</v>
      </c>
    </row>
    <row r="61" spans="2:10" x14ac:dyDescent="0.2">
      <c r="B61" t="s">
        <v>19</v>
      </c>
      <c r="C61" t="str">
        <f>VLOOKUP(B61,xwalk!$A$1:$B$66,2,FALSE)</f>
        <v>France</v>
      </c>
      <c r="D61" s="1">
        <v>0.50702536722496094</v>
      </c>
      <c r="E61" s="1">
        <v>7.1496287083774539E-159</v>
      </c>
      <c r="F61" s="1">
        <v>0.56852431210933518</v>
      </c>
      <c r="G61" s="1">
        <v>4.016946861265882E-264</v>
      </c>
      <c r="H61" s="1">
        <f t="shared" si="1"/>
        <v>6.149894488437424E-2</v>
      </c>
      <c r="I61" s="1">
        <v>-0.20365273549107901</v>
      </c>
      <c r="J61" s="1">
        <v>4.3808156313092343E-19</v>
      </c>
    </row>
    <row r="62" spans="2:10" x14ac:dyDescent="0.2">
      <c r="B62" t="s">
        <v>9</v>
      </c>
      <c r="C62" t="str">
        <f>VLOOKUP(B62,xwalk!$A$1:$B$66,2,FALSE)</f>
        <v>Switzerland</v>
      </c>
      <c r="D62" s="1">
        <v>0.49856189438477649</v>
      </c>
      <c r="E62" s="1">
        <v>3.1010262659652309E-184</v>
      </c>
      <c r="F62" s="1">
        <v>0.57189355741898462</v>
      </c>
      <c r="G62" s="1">
        <v>0</v>
      </c>
      <c r="H62" s="1">
        <f t="shared" si="1"/>
        <v>7.3331663034208128E-2</v>
      </c>
      <c r="I62" s="1">
        <v>-0.15135611768698054</v>
      </c>
      <c r="J62" s="1">
        <v>4.1866518654578829E-21</v>
      </c>
    </row>
    <row r="63" spans="2:10" x14ac:dyDescent="0.2">
      <c r="B63" t="s">
        <v>52</v>
      </c>
      <c r="C63" t="str">
        <f>VLOOKUP(B63,xwalk!$A$1:$B$66,2,FALSE)</f>
        <v>Russian Federation</v>
      </c>
      <c r="D63" s="1">
        <v>0.30135623519356275</v>
      </c>
      <c r="E63" s="1">
        <v>3.1097409980843248E-38</v>
      </c>
      <c r="F63" s="1">
        <v>0.3820510653903732</v>
      </c>
      <c r="G63" s="1">
        <v>2.0182474347171895E-101</v>
      </c>
      <c r="H63" s="1">
        <f t="shared" si="1"/>
        <v>8.0694830196810452E-2</v>
      </c>
      <c r="I63" s="1">
        <v>-0.17757786624873784</v>
      </c>
      <c r="J63" s="1">
        <v>7.7584977472808387E-21</v>
      </c>
    </row>
    <row r="64" spans="2:10" x14ac:dyDescent="0.2">
      <c r="B64" t="s">
        <v>34</v>
      </c>
      <c r="C64" t="str">
        <f>VLOOKUP(B64,xwalk!$A$1:$B$66,2,FALSE)</f>
        <v>Liechtenstein</v>
      </c>
      <c r="D64" s="1">
        <v>0.58626402534439315</v>
      </c>
      <c r="E64" s="1">
        <v>4.3229710631898947E-23</v>
      </c>
      <c r="F64" s="1">
        <v>0.68917019548181324</v>
      </c>
      <c r="G64" s="1">
        <v>7.0568810019921739E-89</v>
      </c>
      <c r="H64" s="1">
        <f t="shared" si="1"/>
        <v>0.10290617013742009</v>
      </c>
      <c r="I64" s="1">
        <v>-0.24358992988475398</v>
      </c>
      <c r="J64" s="1">
        <v>1.1852096761951307E-3</v>
      </c>
    </row>
    <row r="65" spans="2:10" x14ac:dyDescent="0.2">
      <c r="B65" t="s">
        <v>27</v>
      </c>
      <c r="C65" t="str">
        <f>VLOOKUP(B65,xwalk!$A$1:$B$66,2,FALSE)</f>
        <v>Iceland</v>
      </c>
      <c r="D65" s="1">
        <v>0.24252524390042007</v>
      </c>
      <c r="E65" s="1">
        <v>8.4681612968015578E-22</v>
      </c>
      <c r="F65" s="1">
        <v>0.40490187058291494</v>
      </c>
      <c r="G65" s="1">
        <v>1.454059972290076E-106</v>
      </c>
      <c r="H65" s="1">
        <f t="shared" si="1"/>
        <v>0.16237662668249486</v>
      </c>
      <c r="I65" s="1">
        <v>-8.8720876280109079E-2</v>
      </c>
      <c r="J65" s="1">
        <v>6.6436999060165121E-5</v>
      </c>
    </row>
    <row r="66" spans="2:10" x14ac:dyDescent="0.2">
      <c r="B66" t="s">
        <v>57</v>
      </c>
      <c r="C66" t="str">
        <f>VLOOKUP(B66,xwalk!$A$1:$B$66,2,FALSE)</f>
        <v>Sweden</v>
      </c>
      <c r="D66" s="1">
        <v>0.10076809910529377</v>
      </c>
      <c r="E66" s="1">
        <v>7.6766840401567933E-5</v>
      </c>
      <c r="F66" s="1">
        <v>0.36477990650811287</v>
      </c>
      <c r="G66" s="1">
        <v>2.0505349859816672E-68</v>
      </c>
      <c r="H66" s="1">
        <f t="shared" si="1"/>
        <v>0.2640118074028191</v>
      </c>
      <c r="I66" s="1">
        <v>-0.11645117701964054</v>
      </c>
      <c r="J66" s="1">
        <v>2.5594652444579241E-11</v>
      </c>
    </row>
    <row r="67" spans="2:10" x14ac:dyDescent="0.2">
      <c r="D67" s="1"/>
      <c r="E67" s="1"/>
      <c r="F67" s="1"/>
      <c r="G67" s="1"/>
      <c r="H67" s="1"/>
      <c r="I67" s="1"/>
      <c r="J67" s="1"/>
    </row>
    <row r="68" spans="2:10" x14ac:dyDescent="0.2">
      <c r="B68" t="s">
        <v>226</v>
      </c>
      <c r="D68" s="1">
        <f>AVERAGE(D3:D66)</f>
        <v>0.45832697242124715</v>
      </c>
      <c r="E68" s="1"/>
      <c r="F68" s="1">
        <f>AVERAGE(F3:F66)</f>
        <v>0.4297760168767143</v>
      </c>
      <c r="G68" s="1"/>
      <c r="H68" s="1">
        <f>AVERAGE(H3:H66)</f>
        <v>-2.8550955544532925E-2</v>
      </c>
      <c r="I68" s="1">
        <f>AVERAGE(I3:I66)</f>
        <v>-2.6837908703890644E-2</v>
      </c>
      <c r="J68" s="1"/>
    </row>
    <row r="69" spans="2:10" x14ac:dyDescent="0.2">
      <c r="B69" t="s">
        <v>227</v>
      </c>
      <c r="D69" s="1">
        <f>MIN(D$3:D$66)</f>
        <v>-1.128745638522716E-2</v>
      </c>
      <c r="E69" s="1" t="s">
        <v>0</v>
      </c>
      <c r="F69" s="1">
        <f>MIN(F$3:F$66)</f>
        <v>1.1908987736321562E-2</v>
      </c>
      <c r="G69" s="1" t="s">
        <v>0</v>
      </c>
      <c r="H69" s="1">
        <f>MIN(H$3:H$66)</f>
        <v>-0.26880561009681248</v>
      </c>
      <c r="I69" s="1">
        <f>MIN(I$3:I$66)</f>
        <v>-0.24358992988475398</v>
      </c>
      <c r="J69" s="1"/>
    </row>
    <row r="70" spans="2:10" x14ac:dyDescent="0.2">
      <c r="B70" t="s">
        <v>228</v>
      </c>
      <c r="D70" s="1">
        <f>MAX(D$3:D$66)</f>
        <v>0.63843425657249053</v>
      </c>
      <c r="E70" s="1" t="s">
        <v>33</v>
      </c>
      <c r="F70" s="1">
        <f>MAX(F$3:F$66)</f>
        <v>0.68917019548181324</v>
      </c>
      <c r="G70" s="1" t="s">
        <v>34</v>
      </c>
      <c r="H70" s="1">
        <f>MAX(H$3:H$66)</f>
        <v>0.2640118074028191</v>
      </c>
      <c r="I70" s="1">
        <f>MAX(I$3:I$66)</f>
        <v>0.1673417652785939</v>
      </c>
      <c r="J70" s="1"/>
    </row>
  </sheetData>
  <autoFilter ref="B2:J66">
    <sortState ref="B3:J66">
      <sortCondition ref="H2:H66"/>
    </sortState>
  </autoFilter>
  <conditionalFormatting sqref="E3:E66">
    <cfRule type="cellIs" dxfId="2" priority="3" stopIfTrue="1" operator="lessThan">
      <formula>0.05</formula>
    </cfRule>
  </conditionalFormatting>
  <conditionalFormatting sqref="G3:G66">
    <cfRule type="cellIs" dxfId="1" priority="2" stopIfTrue="1" operator="lessThan">
      <formula>0.05</formula>
    </cfRule>
  </conditionalFormatting>
  <conditionalFormatting sqref="J3:J66">
    <cfRule type="cellIs" dxfId="0" priority="1" stopIfTrue="1" operator="lessThan">
      <formula>0.05</formula>
    </cfRule>
  </conditionalFormatting>
  <pageMargins left="0.75" right="0.75" top="1" bottom="1" header="0.5" footer="0.5"/>
  <headerFooter alignWithMargins="0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7"/>
  <sheetViews>
    <sheetView workbookViewId="0">
      <selection activeCell="A37" sqref="A37:IV37"/>
    </sheetView>
  </sheetViews>
  <sheetFormatPr defaultRowHeight="12.75" x14ac:dyDescent="0.2"/>
  <sheetData>
    <row r="2" spans="2:12" x14ac:dyDescent="0.2">
      <c r="C2" t="s">
        <v>115</v>
      </c>
      <c r="D2" t="s">
        <v>116</v>
      </c>
      <c r="E2" t="s">
        <v>117</v>
      </c>
      <c r="F2" t="s">
        <v>118</v>
      </c>
      <c r="G2" t="s">
        <v>119</v>
      </c>
      <c r="H2" t="s">
        <v>120</v>
      </c>
      <c r="I2" t="s">
        <v>121</v>
      </c>
      <c r="J2" t="s">
        <v>122</v>
      </c>
      <c r="K2" t="s">
        <v>123</v>
      </c>
      <c r="L2" t="s">
        <v>124</v>
      </c>
    </row>
    <row r="3" spans="2:12" x14ac:dyDescent="0.2">
      <c r="B3" t="s">
        <v>0</v>
      </c>
      <c r="C3">
        <v>-2.2209723468475964E-2</v>
      </c>
      <c r="D3">
        <v>0.34984895817160899</v>
      </c>
      <c r="E3">
        <v>-1.4168907528637701E-2</v>
      </c>
      <c r="F3">
        <v>0.59445431853334618</v>
      </c>
      <c r="G3">
        <v>-1.128745638522716E-2</v>
      </c>
      <c r="H3">
        <v>0.66781916071144898</v>
      </c>
      <c r="I3">
        <v>1.1908987736321562E-2</v>
      </c>
      <c r="J3">
        <v>0.66752871405469505</v>
      </c>
      <c r="K3">
        <v>-2.1059656130715421E-2</v>
      </c>
      <c r="L3">
        <v>0.42093580972801492</v>
      </c>
    </row>
    <row r="4" spans="2:12" x14ac:dyDescent="0.2">
      <c r="B4" t="s">
        <v>1</v>
      </c>
      <c r="C4">
        <v>0.39795369191604407</v>
      </c>
      <c r="D4">
        <v>5.844021286681898E-152</v>
      </c>
      <c r="E4">
        <v>0.4242305603347144</v>
      </c>
      <c r="F4">
        <v>5.1977882108409602E-214</v>
      </c>
      <c r="G4">
        <v>0.45198715502428072</v>
      </c>
      <c r="H4">
        <v>4.9837559430157117E-264</v>
      </c>
      <c r="I4">
        <v>0.41897244547011647</v>
      </c>
      <c r="J4">
        <v>4.7800493029014893E-193</v>
      </c>
      <c r="K4">
        <v>2.5118649113658603E-3</v>
      </c>
      <c r="L4">
        <v>0.8575212268891621</v>
      </c>
    </row>
    <row r="5" spans="2:12" x14ac:dyDescent="0.2">
      <c r="B5" t="s">
        <v>2</v>
      </c>
      <c r="C5">
        <v>0.33333824465647466</v>
      </c>
      <c r="D5">
        <v>1.343728016913581E-46</v>
      </c>
      <c r="E5">
        <v>0.22309358372986746</v>
      </c>
      <c r="F5">
        <v>1.0612037814828911E-27</v>
      </c>
      <c r="G5">
        <v>0.38327733158775396</v>
      </c>
      <c r="H5">
        <v>5.6846112731298456E-66</v>
      </c>
      <c r="I5">
        <v>0.30184957345490881</v>
      </c>
      <c r="J5">
        <v>6.5593700945222242E-51</v>
      </c>
      <c r="K5">
        <v>9.8006296743581245E-2</v>
      </c>
      <c r="L5">
        <v>3.3688480705945605E-7</v>
      </c>
    </row>
    <row r="6" spans="2:12" x14ac:dyDescent="0.2">
      <c r="B6" t="s">
        <v>3</v>
      </c>
      <c r="C6">
        <v>0.53934433829290851</v>
      </c>
      <c r="D6">
        <v>0</v>
      </c>
      <c r="E6">
        <v>0.44060503731245382</v>
      </c>
      <c r="F6">
        <v>3.9912284449336722E-295</v>
      </c>
      <c r="G6">
        <v>0.58385094845756524</v>
      </c>
      <c r="H6">
        <v>0</v>
      </c>
      <c r="I6">
        <v>0.53745441012607864</v>
      </c>
      <c r="J6">
        <v>0</v>
      </c>
      <c r="K6">
        <v>0.12707501898936849</v>
      </c>
      <c r="L6">
        <v>2.6894587801331024E-20</v>
      </c>
    </row>
    <row r="7" spans="2:12" x14ac:dyDescent="0.2">
      <c r="B7" t="s">
        <v>4</v>
      </c>
      <c r="C7">
        <v>0.49874468710862402</v>
      </c>
      <c r="D7">
        <v>5.4975629738755046E-137</v>
      </c>
      <c r="E7">
        <v>0.47706813197280945</v>
      </c>
      <c r="F7">
        <v>1.4331774308478571E-161</v>
      </c>
      <c r="G7">
        <v>0.54604036673816703</v>
      </c>
      <c r="H7">
        <v>9.0619471724826011E-183</v>
      </c>
      <c r="I7">
        <v>0.56059964436201148</v>
      </c>
      <c r="J7">
        <v>2.3753392608896169E-256</v>
      </c>
      <c r="K7">
        <v>-0.14820575251926943</v>
      </c>
      <c r="L7">
        <v>7.3025970645079716E-16</v>
      </c>
    </row>
    <row r="8" spans="2:12" x14ac:dyDescent="0.2">
      <c r="B8" t="s">
        <v>5</v>
      </c>
      <c r="C8">
        <v>0.52986238259152374</v>
      </c>
      <c r="D8">
        <v>0</v>
      </c>
      <c r="E8">
        <v>0.49342143984491549</v>
      </c>
      <c r="F8">
        <v>0</v>
      </c>
      <c r="G8">
        <v>0.60030694875424317</v>
      </c>
      <c r="H8">
        <v>0</v>
      </c>
      <c r="I8">
        <v>0.55978433994034482</v>
      </c>
      <c r="J8">
        <v>0</v>
      </c>
      <c r="K8">
        <v>-0.13129044813642196</v>
      </c>
      <c r="L8">
        <v>4.3667486660069634E-21</v>
      </c>
    </row>
    <row r="9" spans="2:12" x14ac:dyDescent="0.2">
      <c r="B9" t="s">
        <v>6</v>
      </c>
      <c r="C9">
        <v>0.37591159106919547</v>
      </c>
      <c r="D9">
        <v>3.6467258281493167E-70</v>
      </c>
      <c r="E9">
        <v>0.40394625965079317</v>
      </c>
      <c r="F9">
        <v>4.6739738309091857E-99</v>
      </c>
      <c r="G9">
        <v>0.46802877479269456</v>
      </c>
      <c r="H9">
        <v>4.3894887794056063E-112</v>
      </c>
      <c r="I9">
        <v>0.45016889415371097</v>
      </c>
      <c r="J9">
        <v>9.988194444942464E-117</v>
      </c>
      <c r="K9">
        <v>-6.7226770623728213E-2</v>
      </c>
      <c r="L9">
        <v>1.3744975297535873E-3</v>
      </c>
    </row>
    <row r="10" spans="2:12" x14ac:dyDescent="0.2">
      <c r="B10" t="s">
        <v>7</v>
      </c>
      <c r="C10">
        <v>0.4600124017366054</v>
      </c>
      <c r="D10">
        <v>1.6789194010055795E-104</v>
      </c>
      <c r="E10">
        <v>0.42347809296784994</v>
      </c>
      <c r="F10">
        <v>1.9805683071729273E-139</v>
      </c>
      <c r="G10">
        <v>0.50465350886531257</v>
      </c>
      <c r="H10">
        <v>3.8844801944402792E-162</v>
      </c>
      <c r="I10">
        <v>0.46558188036233966</v>
      </c>
      <c r="J10">
        <v>8.7915942625420949E-250</v>
      </c>
      <c r="K10">
        <v>7.3000131315823835E-2</v>
      </c>
      <c r="L10">
        <v>1.0155255218289619E-5</v>
      </c>
    </row>
    <row r="11" spans="2:12" x14ac:dyDescent="0.2">
      <c r="B11" t="s">
        <v>8</v>
      </c>
      <c r="C11">
        <v>0.42172374669158108</v>
      </c>
      <c r="D11">
        <v>1.8987693691210975E-190</v>
      </c>
      <c r="E11">
        <v>0.39799745954791832</v>
      </c>
      <c r="F11">
        <v>6.5060499044934178E-290</v>
      </c>
      <c r="G11">
        <v>0.48239023225738697</v>
      </c>
      <c r="H11">
        <v>0</v>
      </c>
      <c r="I11">
        <v>0.44678942649658782</v>
      </c>
      <c r="J11">
        <v>0</v>
      </c>
      <c r="K11">
        <v>-1.4737801764716061E-2</v>
      </c>
      <c r="L11">
        <v>0.31789245089920948</v>
      </c>
    </row>
    <row r="12" spans="2:12" x14ac:dyDescent="0.2">
      <c r="B12" t="s">
        <v>9</v>
      </c>
      <c r="C12">
        <v>0.4608854974054768</v>
      </c>
      <c r="D12">
        <v>8.0423110812164295E-132</v>
      </c>
      <c r="E12">
        <v>0.49730032553333903</v>
      </c>
      <c r="F12">
        <v>1.6081341783353384E-307</v>
      </c>
      <c r="G12">
        <v>0.49856189438477649</v>
      </c>
      <c r="H12">
        <v>3.1010262659652309E-184</v>
      </c>
      <c r="I12">
        <v>0.57189355741898462</v>
      </c>
      <c r="J12">
        <v>0</v>
      </c>
      <c r="K12">
        <v>-0.15135611768698054</v>
      </c>
      <c r="L12">
        <v>4.1866518654578829E-21</v>
      </c>
    </row>
    <row r="13" spans="2:12" x14ac:dyDescent="0.2">
      <c r="B13" t="s">
        <v>10</v>
      </c>
      <c r="C13">
        <v>0.49585823471367751</v>
      </c>
      <c r="D13">
        <v>7.3315919280738877E-142</v>
      </c>
      <c r="E13">
        <v>0.39142672428091135</v>
      </c>
      <c r="F13">
        <v>2.9275280884486185E-101</v>
      </c>
      <c r="G13">
        <v>0.52745115365358886</v>
      </c>
      <c r="H13">
        <v>3.7129981142293915E-253</v>
      </c>
      <c r="I13">
        <v>0.45625902858426604</v>
      </c>
      <c r="J13">
        <v>1.4237785530494913E-162</v>
      </c>
      <c r="K13">
        <v>1.7173942270978883E-2</v>
      </c>
      <c r="L13">
        <v>0.31929476668133311</v>
      </c>
    </row>
    <row r="14" spans="2:12" x14ac:dyDescent="0.2">
      <c r="B14" t="s">
        <v>11</v>
      </c>
      <c r="C14">
        <v>0.41994854012844202</v>
      </c>
      <c r="D14">
        <v>1.6762269578234449E-102</v>
      </c>
      <c r="E14">
        <v>0.38049973246502905</v>
      </c>
      <c r="F14">
        <v>2.7428668422487258E-83</v>
      </c>
      <c r="G14">
        <v>0.44628685788448924</v>
      </c>
      <c r="H14">
        <v>3.9191306331981436E-123</v>
      </c>
      <c r="I14">
        <v>0.41449666235133198</v>
      </c>
      <c r="J14">
        <v>1.7614644522065566E-99</v>
      </c>
      <c r="K14">
        <v>1.5036310688304341E-2</v>
      </c>
      <c r="L14">
        <v>0.51058589636278628</v>
      </c>
    </row>
    <row r="15" spans="2:12" x14ac:dyDescent="0.2">
      <c r="B15" t="s">
        <v>12</v>
      </c>
      <c r="C15">
        <v>0.41443827823269652</v>
      </c>
      <c r="D15">
        <v>1.1760153535681798E-45</v>
      </c>
      <c r="E15">
        <v>0.29693255861344314</v>
      </c>
      <c r="F15">
        <v>4.5721829886969459E-25</v>
      </c>
      <c r="G15">
        <v>0.44652095681973059</v>
      </c>
      <c r="H15">
        <v>7.6272192607366901E-61</v>
      </c>
      <c r="I15">
        <v>0.37244602164038809</v>
      </c>
      <c r="J15">
        <v>5.6672325697112047E-47</v>
      </c>
      <c r="K15">
        <v>6.7083278158252102E-2</v>
      </c>
      <c r="L15">
        <v>1.1470169016036752E-2</v>
      </c>
    </row>
    <row r="16" spans="2:12" x14ac:dyDescent="0.2">
      <c r="B16" t="s">
        <v>13</v>
      </c>
      <c r="C16">
        <v>0.44144578020893466</v>
      </c>
      <c r="D16">
        <v>1.6031092232123595E-79</v>
      </c>
      <c r="E16">
        <v>0.36606722244537043</v>
      </c>
      <c r="F16">
        <v>1.2695547991339747E-70</v>
      </c>
      <c r="G16">
        <v>0.49160892170111548</v>
      </c>
      <c r="H16">
        <v>6.1078997773717515E-141</v>
      </c>
      <c r="I16">
        <v>0.4535372237982947</v>
      </c>
      <c r="J16">
        <v>4.4957786147464497E-132</v>
      </c>
      <c r="K16">
        <v>-4.7668266724717079E-2</v>
      </c>
      <c r="L16">
        <v>2.7391517081925443E-2</v>
      </c>
    </row>
    <row r="17" spans="2:12" x14ac:dyDescent="0.2">
      <c r="B17" t="s">
        <v>14</v>
      </c>
      <c r="C17">
        <v>0.48793944950568635</v>
      </c>
      <c r="D17">
        <v>3.2106817141192812E-114</v>
      </c>
      <c r="E17">
        <v>0.51621050180206407</v>
      </c>
      <c r="F17">
        <v>8.0940032936203895E-180</v>
      </c>
      <c r="G17">
        <v>0.55984998476947889</v>
      </c>
      <c r="H17">
        <v>5.5361570997348955E-301</v>
      </c>
      <c r="I17">
        <v>0.59022448978091668</v>
      </c>
      <c r="J17">
        <v>2.3222097842335093E-258</v>
      </c>
      <c r="K17">
        <v>-0.16004138480563312</v>
      </c>
      <c r="L17">
        <v>6.9141558178994174E-14</v>
      </c>
    </row>
    <row r="18" spans="2:12" x14ac:dyDescent="0.2">
      <c r="B18" t="s">
        <v>15</v>
      </c>
      <c r="C18">
        <v>0.37714230493580286</v>
      </c>
      <c r="D18">
        <v>5.3569350673425312E-67</v>
      </c>
      <c r="E18">
        <v>0.24541520494627816</v>
      </c>
      <c r="F18">
        <v>5.7880850428578413E-28</v>
      </c>
      <c r="G18">
        <v>0.41301089329689539</v>
      </c>
      <c r="H18">
        <v>2.3738987362365584E-89</v>
      </c>
      <c r="I18">
        <v>0.34394121526038346</v>
      </c>
      <c r="J18">
        <v>5.2948006953977863E-71</v>
      </c>
      <c r="K18">
        <v>6.5348242666433048E-2</v>
      </c>
      <c r="L18">
        <v>3.492548913626348E-3</v>
      </c>
    </row>
    <row r="19" spans="2:12" x14ac:dyDescent="0.2">
      <c r="B19" t="s">
        <v>16</v>
      </c>
      <c r="C19">
        <v>0.47465610178838846</v>
      </c>
      <c r="D19">
        <v>4.7985542262552262E-260</v>
      </c>
      <c r="E19">
        <v>0.47069593922872505</v>
      </c>
      <c r="F19">
        <v>0</v>
      </c>
      <c r="G19">
        <v>0.55097776568385837</v>
      </c>
      <c r="H19">
        <v>0</v>
      </c>
      <c r="I19">
        <v>0.53394847009025082</v>
      </c>
      <c r="J19">
        <v>0</v>
      </c>
      <c r="K19">
        <v>-0.13610427117272672</v>
      </c>
      <c r="L19">
        <v>4.7972287841817993E-15</v>
      </c>
    </row>
    <row r="20" spans="2:12" x14ac:dyDescent="0.2">
      <c r="B20" t="s">
        <v>17</v>
      </c>
      <c r="C20">
        <v>0.31955143474176712</v>
      </c>
      <c r="D20">
        <v>7.050024176512849E-59</v>
      </c>
      <c r="E20">
        <v>0.28429571908130546</v>
      </c>
      <c r="F20">
        <v>5.7522204440729177E-43</v>
      </c>
      <c r="G20">
        <v>0.37860772365414874</v>
      </c>
      <c r="H20">
        <v>1.4079208301761218E-112</v>
      </c>
      <c r="I20">
        <v>0.35672498064811897</v>
      </c>
      <c r="J20">
        <v>9.5856130716580643E-69</v>
      </c>
      <c r="K20">
        <v>-7.0483116588241954E-2</v>
      </c>
      <c r="L20">
        <v>5.4190844543037251E-3</v>
      </c>
    </row>
    <row r="21" spans="2:12" x14ac:dyDescent="0.2">
      <c r="B21" t="s">
        <v>18</v>
      </c>
      <c r="C21">
        <v>0.43420451767346258</v>
      </c>
      <c r="D21">
        <v>4.1513845190914439E-149</v>
      </c>
      <c r="E21">
        <v>0.3245635558772737</v>
      </c>
      <c r="F21">
        <v>1.5273775346405699E-72</v>
      </c>
      <c r="G21">
        <v>0.47627584096582293</v>
      </c>
      <c r="H21">
        <v>1.7844240628758831E-213</v>
      </c>
      <c r="I21">
        <v>0.46848204714883118</v>
      </c>
      <c r="J21">
        <v>1.9799380248128602E-222</v>
      </c>
      <c r="K21">
        <v>1.4855550164733521E-2</v>
      </c>
      <c r="L21">
        <v>0.43367597624557991</v>
      </c>
    </row>
    <row r="22" spans="2:12" x14ac:dyDescent="0.2">
      <c r="B22" t="s">
        <v>19</v>
      </c>
      <c r="C22">
        <v>0.44762850861226727</v>
      </c>
      <c r="D22">
        <v>2.70408544536184E-97</v>
      </c>
      <c r="E22">
        <v>0.50013384100150238</v>
      </c>
      <c r="F22">
        <v>1.4948262936351802E-171</v>
      </c>
      <c r="G22">
        <v>0.50702536722496094</v>
      </c>
      <c r="H22">
        <v>7.1496287083774539E-159</v>
      </c>
      <c r="I22">
        <v>0.56852431210933518</v>
      </c>
      <c r="J22">
        <v>4.016946861265882E-264</v>
      </c>
      <c r="K22">
        <v>-0.20365273549107901</v>
      </c>
      <c r="L22">
        <v>4.3808156313092343E-19</v>
      </c>
    </row>
    <row r="23" spans="2:12" x14ac:dyDescent="0.2">
      <c r="B23" t="s">
        <v>20</v>
      </c>
      <c r="C23">
        <v>0.47906445422079352</v>
      </c>
      <c r="D23">
        <v>2.87244665467403E-177</v>
      </c>
      <c r="E23">
        <v>0.3381217966925596</v>
      </c>
      <c r="F23">
        <v>2.9066664998939142E-108</v>
      </c>
      <c r="G23">
        <v>0.52563004730765239</v>
      </c>
      <c r="H23">
        <v>3.2575720081030853E-229</v>
      </c>
      <c r="I23">
        <v>0.47030539113787218</v>
      </c>
      <c r="J23">
        <v>2.9366381480536801E-177</v>
      </c>
      <c r="K23">
        <v>0.11259407872596305</v>
      </c>
      <c r="L23">
        <v>1.0945059316492859E-10</v>
      </c>
    </row>
    <row r="24" spans="2:12" x14ac:dyDescent="0.2">
      <c r="B24" t="s">
        <v>21</v>
      </c>
      <c r="C24">
        <v>0.32940899525855516</v>
      </c>
      <c r="D24">
        <v>2.8662108941504269E-50</v>
      </c>
      <c r="E24">
        <v>0.34106566355250495</v>
      </c>
      <c r="F24">
        <v>9.8187081985013404E-54</v>
      </c>
      <c r="G24">
        <v>0.41823680651918665</v>
      </c>
      <c r="H24">
        <v>4.2531764304216727E-100</v>
      </c>
      <c r="I24">
        <v>0.37603965579356607</v>
      </c>
      <c r="J24">
        <v>2.0050112853143438E-69</v>
      </c>
      <c r="K24">
        <v>-5.5884589755720186E-2</v>
      </c>
      <c r="L24">
        <v>9.6871601135384774E-3</v>
      </c>
    </row>
    <row r="25" spans="2:12" x14ac:dyDescent="0.2">
      <c r="B25" t="s">
        <v>22</v>
      </c>
      <c r="C25">
        <v>0.4052719598472157</v>
      </c>
      <c r="D25">
        <v>8.8395941980568568E-120</v>
      </c>
      <c r="E25">
        <v>0.20471138593400917</v>
      </c>
      <c r="F25">
        <v>2.1180564246986594E-18</v>
      </c>
      <c r="G25">
        <v>0.43779934096871742</v>
      </c>
      <c r="H25">
        <v>2.0702873711749164E-104</v>
      </c>
      <c r="I25">
        <v>0.2070305262148715</v>
      </c>
      <c r="J25">
        <v>2.8130549731260658E-15</v>
      </c>
      <c r="K25">
        <v>0.14296614764481236</v>
      </c>
      <c r="L25">
        <v>2.1273618820022028E-9</v>
      </c>
    </row>
    <row r="26" spans="2:12" x14ac:dyDescent="0.2">
      <c r="B26" t="s">
        <v>23</v>
      </c>
      <c r="C26">
        <v>0.41155910796982464</v>
      </c>
      <c r="D26">
        <v>1.0669472718850373E-72</v>
      </c>
      <c r="E26">
        <v>0.43667156502297155</v>
      </c>
      <c r="F26">
        <v>2.0047566967600044E-127</v>
      </c>
      <c r="G26">
        <v>0.47134384282506403</v>
      </c>
      <c r="H26">
        <v>6.8512308708668325E-143</v>
      </c>
      <c r="I26">
        <v>0.47136816314289143</v>
      </c>
      <c r="J26">
        <v>5.1652840976391275E-149</v>
      </c>
      <c r="K26">
        <v>-8.4555864635716974E-2</v>
      </c>
      <c r="L26">
        <v>2.1178186219526262E-5</v>
      </c>
    </row>
    <row r="27" spans="2:12" x14ac:dyDescent="0.2">
      <c r="B27" t="s">
        <v>24</v>
      </c>
      <c r="C27">
        <v>0.48931006774351343</v>
      </c>
      <c r="D27">
        <v>3.0508241940502011E-51</v>
      </c>
      <c r="E27">
        <v>0.54904114792611636</v>
      </c>
      <c r="F27">
        <v>8.5261768768999026E-164</v>
      </c>
      <c r="G27">
        <v>0.54865960363414834</v>
      </c>
      <c r="H27">
        <v>1.1098716061066239E-152</v>
      </c>
      <c r="I27">
        <v>0.58909134771330707</v>
      </c>
      <c r="J27">
        <v>7.6235142847938756E-238</v>
      </c>
      <c r="K27">
        <v>-0.21917599813411673</v>
      </c>
      <c r="L27">
        <v>4.1506763911096689E-29</v>
      </c>
    </row>
    <row r="28" spans="2:12" x14ac:dyDescent="0.2">
      <c r="B28" t="s">
        <v>25</v>
      </c>
      <c r="C28">
        <v>0.27883801034442801</v>
      </c>
      <c r="D28">
        <v>2.4593392204443463E-12</v>
      </c>
      <c r="E28">
        <v>0.29903783220615193</v>
      </c>
      <c r="F28">
        <v>5.4011364682853465E-23</v>
      </c>
      <c r="G28">
        <v>0.31338382675764476</v>
      </c>
      <c r="H28">
        <v>7.5319423821585924E-17</v>
      </c>
      <c r="I28">
        <v>0.36810346387424708</v>
      </c>
      <c r="J28">
        <v>1.8631858795298047E-32</v>
      </c>
      <c r="K28">
        <v>4.8645269415765607E-3</v>
      </c>
      <c r="L28">
        <v>0.88457708459684814</v>
      </c>
    </row>
    <row r="29" spans="2:12" x14ac:dyDescent="0.2">
      <c r="B29" t="s">
        <v>26</v>
      </c>
      <c r="C29">
        <v>0.46025209091522062</v>
      </c>
      <c r="D29">
        <v>4.0137967072512258E-136</v>
      </c>
      <c r="E29">
        <v>0.35035613476644117</v>
      </c>
      <c r="F29">
        <v>1.2688370416269385E-80</v>
      </c>
      <c r="G29">
        <v>0.49256933042865181</v>
      </c>
      <c r="H29">
        <v>1.0052703450525043E-244</v>
      </c>
      <c r="I29">
        <v>0.45611113006637122</v>
      </c>
      <c r="J29">
        <v>3.633257699871792E-178</v>
      </c>
      <c r="K29">
        <v>0.1029704606811952</v>
      </c>
      <c r="L29">
        <v>5.7776101237028482E-8</v>
      </c>
    </row>
    <row r="30" spans="2:12" x14ac:dyDescent="0.2">
      <c r="B30" t="s">
        <v>27</v>
      </c>
      <c r="C30">
        <v>0.21157989565185287</v>
      </c>
      <c r="D30">
        <v>3.6083496493620772E-12</v>
      </c>
      <c r="E30">
        <v>0.33426770473740974</v>
      </c>
      <c r="F30">
        <v>3.1989962282954325E-51</v>
      </c>
      <c r="G30">
        <v>0.24252524390042007</v>
      </c>
      <c r="H30">
        <v>8.4681612968015578E-22</v>
      </c>
      <c r="I30">
        <v>0.40490187058291494</v>
      </c>
      <c r="J30">
        <v>1.454059972290076E-106</v>
      </c>
      <c r="K30">
        <v>-8.8720876280109079E-2</v>
      </c>
      <c r="L30">
        <v>6.6436999060165121E-5</v>
      </c>
    </row>
    <row r="31" spans="2:12" x14ac:dyDescent="0.2">
      <c r="B31" t="s">
        <v>28</v>
      </c>
      <c r="C31">
        <v>0.42561586368745341</v>
      </c>
      <c r="D31">
        <v>8.3403059162105287E-89</v>
      </c>
      <c r="E31">
        <v>0.32334188631509914</v>
      </c>
      <c r="F31">
        <v>1.4803329406348718E-60</v>
      </c>
      <c r="G31">
        <v>0.47909551342492968</v>
      </c>
      <c r="H31">
        <v>1.6170760922535385E-134</v>
      </c>
      <c r="I31">
        <v>0.38803533588777644</v>
      </c>
      <c r="J31">
        <v>1.3140833218785787E-113</v>
      </c>
      <c r="K31">
        <v>2.1072291157149942E-2</v>
      </c>
      <c r="L31">
        <v>0.31323579490856218</v>
      </c>
    </row>
    <row r="32" spans="2:12" x14ac:dyDescent="0.2">
      <c r="B32" t="s">
        <v>29</v>
      </c>
      <c r="C32">
        <v>0.44438022177204017</v>
      </c>
      <c r="D32">
        <v>6.0627621230709298E-252</v>
      </c>
      <c r="E32">
        <v>0.44768142513075093</v>
      </c>
      <c r="F32">
        <v>4.8053018885759441E-283</v>
      </c>
      <c r="G32">
        <v>0.50003585138479367</v>
      </c>
      <c r="H32">
        <v>0</v>
      </c>
      <c r="I32">
        <v>0.48565124758640166</v>
      </c>
      <c r="J32">
        <v>0</v>
      </c>
      <c r="K32">
        <v>-6.4902293002297037E-2</v>
      </c>
      <c r="L32">
        <v>1.269721091002174E-8</v>
      </c>
    </row>
    <row r="33" spans="2:12" x14ac:dyDescent="0.2">
      <c r="B33" t="s">
        <v>30</v>
      </c>
      <c r="C33">
        <v>0.33775914866491019</v>
      </c>
      <c r="D33">
        <v>5.7992652716810498E-27</v>
      </c>
      <c r="E33">
        <v>0.34127277851196958</v>
      </c>
      <c r="F33">
        <v>7.8244370158982912E-46</v>
      </c>
      <c r="G33">
        <v>0.38620682551799218</v>
      </c>
      <c r="H33">
        <v>6.8460244177905597E-66</v>
      </c>
      <c r="I33">
        <v>0.31496313846207713</v>
      </c>
      <c r="J33">
        <v>1.0028286802484936E-70</v>
      </c>
      <c r="K33">
        <v>8.3383518697582301E-2</v>
      </c>
      <c r="L33">
        <v>7.811426039491874E-4</v>
      </c>
    </row>
    <row r="34" spans="2:12" x14ac:dyDescent="0.2">
      <c r="B34" t="s">
        <v>31</v>
      </c>
      <c r="C34">
        <v>0.47742479526237447</v>
      </c>
      <c r="D34">
        <v>1.1444235274069305E-151</v>
      </c>
      <c r="E34">
        <v>0.35616050412358385</v>
      </c>
      <c r="F34">
        <v>3.0371476058062814E-67</v>
      </c>
      <c r="G34">
        <v>0.53777191646881817</v>
      </c>
      <c r="H34">
        <v>7.2047060580863259E-208</v>
      </c>
      <c r="I34">
        <v>0.43067398454726852</v>
      </c>
      <c r="J34">
        <v>8.0023129381155351E-87</v>
      </c>
      <c r="K34">
        <v>-2.4852454063286941E-2</v>
      </c>
      <c r="L34">
        <v>0.13485076473112245</v>
      </c>
    </row>
    <row r="35" spans="2:12" x14ac:dyDescent="0.2">
      <c r="B35" t="s">
        <v>32</v>
      </c>
      <c r="C35">
        <v>0.21477169382959521</v>
      </c>
      <c r="D35">
        <v>8.3134692330142529E-18</v>
      </c>
      <c r="E35">
        <v>0.25739593926281773</v>
      </c>
      <c r="F35">
        <v>8.6274635652469135E-25</v>
      </c>
      <c r="G35">
        <v>0.28751928263476961</v>
      </c>
      <c r="H35">
        <v>2.6637741374231175E-39</v>
      </c>
      <c r="I35">
        <v>0.30022171832418282</v>
      </c>
      <c r="J35">
        <v>5.9036570814712694E-34</v>
      </c>
      <c r="K35">
        <v>-4.101970117569978E-2</v>
      </c>
      <c r="L35">
        <v>0.11494521587941679</v>
      </c>
    </row>
    <row r="36" spans="2:12" x14ac:dyDescent="0.2">
      <c r="B36" t="s">
        <v>33</v>
      </c>
      <c r="C36">
        <v>0.6095005471644811</v>
      </c>
      <c r="D36">
        <v>1.96143679166598E-224</v>
      </c>
      <c r="E36">
        <v>0.56693121773603061</v>
      </c>
      <c r="F36">
        <v>1.0958687052693012E-259</v>
      </c>
      <c r="G36">
        <v>0.63843425657249053</v>
      </c>
      <c r="H36">
        <v>0</v>
      </c>
      <c r="I36">
        <v>0.60226928826730652</v>
      </c>
      <c r="J36">
        <v>0</v>
      </c>
      <c r="K36">
        <v>-0.15684613027442543</v>
      </c>
      <c r="L36">
        <v>1.8669940294654528E-8</v>
      </c>
    </row>
    <row r="37" spans="2:12" x14ac:dyDescent="0.2">
      <c r="B37" t="s">
        <v>34</v>
      </c>
      <c r="C37">
        <v>0.45060894227577269</v>
      </c>
      <c r="D37">
        <v>1.226543001974906E-8</v>
      </c>
      <c r="E37">
        <v>0.60958654446264404</v>
      </c>
      <c r="F37">
        <v>2.3463796359684506E-41</v>
      </c>
      <c r="G37">
        <v>0.58626402534439315</v>
      </c>
      <c r="H37">
        <v>4.3229710631898947E-23</v>
      </c>
      <c r="I37">
        <v>0.68917019548181324</v>
      </c>
      <c r="J37">
        <v>7.0568810019921739E-89</v>
      </c>
      <c r="K37">
        <v>-0.24358992988475398</v>
      </c>
      <c r="L37">
        <v>1.1852096761951307E-3</v>
      </c>
    </row>
    <row r="38" spans="2:12" x14ac:dyDescent="0.2">
      <c r="B38" t="s">
        <v>35</v>
      </c>
      <c r="C38">
        <v>0.41273789835461322</v>
      </c>
      <c r="D38">
        <v>1.2787391885088856E-100</v>
      </c>
      <c r="E38">
        <v>0.35463188296005294</v>
      </c>
      <c r="F38">
        <v>2.2327249900811757E-92</v>
      </c>
      <c r="G38">
        <v>0.46263237035599503</v>
      </c>
      <c r="H38">
        <v>1.8378566211036494E-163</v>
      </c>
      <c r="I38">
        <v>0.44850443200350387</v>
      </c>
      <c r="J38">
        <v>4.6188747979591982E-170</v>
      </c>
      <c r="K38">
        <v>-7.7467689888841118E-2</v>
      </c>
      <c r="L38">
        <v>2.9912412820989708E-5</v>
      </c>
    </row>
    <row r="39" spans="2:12" x14ac:dyDescent="0.2">
      <c r="B39" t="s">
        <v>36</v>
      </c>
      <c r="C39">
        <v>0.364434222029133</v>
      </c>
      <c r="D39">
        <v>1.4012144559131748E-90</v>
      </c>
      <c r="E39">
        <v>0.3785555195459866</v>
      </c>
      <c r="F39">
        <v>3.0930192302247065E-95</v>
      </c>
      <c r="G39">
        <v>0.46181471075690123</v>
      </c>
      <c r="H39">
        <v>7.157538938661163E-201</v>
      </c>
      <c r="I39">
        <v>0.47200411129742792</v>
      </c>
      <c r="J39">
        <v>3.7012609215821572E-219</v>
      </c>
      <c r="K39">
        <v>-9.8528099177700619E-3</v>
      </c>
      <c r="L39">
        <v>0.65078247177032011</v>
      </c>
    </row>
    <row r="40" spans="2:12" x14ac:dyDescent="0.2">
      <c r="B40" t="s">
        <v>37</v>
      </c>
      <c r="C40">
        <v>0.39877211009421387</v>
      </c>
      <c r="D40">
        <v>2.966373306082346E-80</v>
      </c>
      <c r="E40">
        <v>0.36912381534844257</v>
      </c>
      <c r="F40">
        <v>6.0172295058237843E-83</v>
      </c>
      <c r="G40">
        <v>0.44815958357456043</v>
      </c>
      <c r="H40">
        <v>1.2861470545777827E-108</v>
      </c>
      <c r="I40">
        <v>0.40629895804198901</v>
      </c>
      <c r="J40">
        <v>1.6302128979174312E-86</v>
      </c>
      <c r="K40">
        <v>-0.15242084903705275</v>
      </c>
      <c r="L40">
        <v>6.1459034265802321E-9</v>
      </c>
    </row>
    <row r="41" spans="2:12" x14ac:dyDescent="0.2">
      <c r="B41" t="s">
        <v>38</v>
      </c>
      <c r="C41">
        <v>0.47455497423768023</v>
      </c>
      <c r="D41">
        <v>2.5355555884537307E-209</v>
      </c>
      <c r="E41">
        <v>0.25172855991198484</v>
      </c>
      <c r="F41">
        <v>1.7140463957945676E-51</v>
      </c>
      <c r="G41">
        <v>0.52724817684468517</v>
      </c>
      <c r="H41">
        <v>0</v>
      </c>
      <c r="I41">
        <v>0.25844256674787269</v>
      </c>
      <c r="J41">
        <v>2.1904154188744127E-58</v>
      </c>
      <c r="K41">
        <v>0.14637235402511442</v>
      </c>
      <c r="L41">
        <v>5.6866871172419331E-18</v>
      </c>
    </row>
    <row r="42" spans="2:12" x14ac:dyDescent="0.2">
      <c r="B42" t="s">
        <v>39</v>
      </c>
      <c r="C42">
        <v>0.36301918401935612</v>
      </c>
      <c r="D42">
        <v>9.2723151378534081E-219</v>
      </c>
      <c r="E42">
        <v>0.26105807049684066</v>
      </c>
      <c r="F42">
        <v>1.9066767532371914E-151</v>
      </c>
      <c r="G42">
        <v>0.39735608495760649</v>
      </c>
      <c r="H42">
        <v>9.985162704237594E-255</v>
      </c>
      <c r="I42">
        <v>0.31787620374890113</v>
      </c>
      <c r="J42">
        <v>1.74730685627887E-191</v>
      </c>
      <c r="K42">
        <v>0.1060906794119993</v>
      </c>
      <c r="L42">
        <v>4.970985656397836E-22</v>
      </c>
    </row>
    <row r="43" spans="2:12" x14ac:dyDescent="0.2">
      <c r="B43" t="s">
        <v>40</v>
      </c>
      <c r="C43">
        <v>0.3237529166795266</v>
      </c>
      <c r="D43">
        <v>6.0251091800930635E-41</v>
      </c>
      <c r="E43">
        <v>0.35291843114480631</v>
      </c>
      <c r="F43">
        <v>1.1077064653882547E-65</v>
      </c>
      <c r="G43">
        <v>0.38653619679693785</v>
      </c>
      <c r="H43">
        <v>2.7496328772438137E-71</v>
      </c>
      <c r="I43">
        <v>0.38792904551817387</v>
      </c>
      <c r="J43">
        <v>2.4279365558907158E-93</v>
      </c>
      <c r="K43">
        <v>-3.2658876345913301E-2</v>
      </c>
      <c r="L43">
        <v>0.16195566838122624</v>
      </c>
    </row>
    <row r="44" spans="2:12" x14ac:dyDescent="0.2">
      <c r="B44" t="s">
        <v>41</v>
      </c>
      <c r="C44">
        <v>0.30611696864372956</v>
      </c>
      <c r="D44">
        <v>7.4716403130440371E-42</v>
      </c>
      <c r="E44">
        <v>0.21221904873912442</v>
      </c>
      <c r="F44">
        <v>2.2777025354603751E-26</v>
      </c>
      <c r="G44">
        <v>0.36176168285030874</v>
      </c>
      <c r="H44">
        <v>2.0518875124789078E-76</v>
      </c>
      <c r="I44">
        <v>0.28010195634947882</v>
      </c>
      <c r="J44">
        <v>4.3429931122133515E-55</v>
      </c>
      <c r="K44">
        <v>0.11170942260170245</v>
      </c>
      <c r="L44">
        <v>6.064504911308589E-10</v>
      </c>
    </row>
    <row r="45" spans="2:12" x14ac:dyDescent="0.2">
      <c r="B45" t="s">
        <v>42</v>
      </c>
      <c r="C45">
        <v>0.53738519859941258</v>
      </c>
      <c r="D45">
        <v>7.7323869484606908E-99</v>
      </c>
      <c r="E45">
        <v>0.44397315086038996</v>
      </c>
      <c r="F45">
        <v>1.3491905792710381E-77</v>
      </c>
      <c r="G45">
        <v>0.59683545609204891</v>
      </c>
      <c r="H45">
        <v>2.6867621600058699E-166</v>
      </c>
      <c r="I45">
        <v>0.54413764805532605</v>
      </c>
      <c r="J45">
        <v>1.2328674595036187E-175</v>
      </c>
      <c r="K45">
        <v>1.4075706714504442E-2</v>
      </c>
      <c r="L45">
        <v>0.59062522203036427</v>
      </c>
    </row>
    <row r="46" spans="2:12" x14ac:dyDescent="0.2">
      <c r="B46" t="s">
        <v>43</v>
      </c>
      <c r="C46">
        <v>0</v>
      </c>
      <c r="E46">
        <v>0</v>
      </c>
      <c r="G46">
        <v>0</v>
      </c>
      <c r="I46">
        <v>0</v>
      </c>
      <c r="K46">
        <v>0</v>
      </c>
    </row>
    <row r="47" spans="2:12" x14ac:dyDescent="0.2">
      <c r="B47" t="s">
        <v>44</v>
      </c>
      <c r="C47">
        <v>0.50837657133502756</v>
      </c>
      <c r="D47">
        <v>8.0076451113629297E-133</v>
      </c>
      <c r="E47">
        <v>0.38968121754575136</v>
      </c>
      <c r="F47">
        <v>3.5212187919449391E-86</v>
      </c>
      <c r="G47">
        <v>0.54444823403732023</v>
      </c>
      <c r="H47">
        <v>9.9236779508551233E-162</v>
      </c>
      <c r="I47">
        <v>0.48697196372290003</v>
      </c>
      <c r="J47">
        <v>1.3239194221055133E-250</v>
      </c>
      <c r="K47">
        <v>0.1673417652785939</v>
      </c>
      <c r="L47">
        <v>1.9476645375876178E-11</v>
      </c>
    </row>
    <row r="48" spans="2:12" x14ac:dyDescent="0.2">
      <c r="B48" t="s">
        <v>45</v>
      </c>
      <c r="C48">
        <v>0.46789772860029077</v>
      </c>
      <c r="D48">
        <v>8.2303781673970728E-130</v>
      </c>
      <c r="E48">
        <v>0.38687998197261225</v>
      </c>
      <c r="F48">
        <v>2.9086193063677851E-63</v>
      </c>
      <c r="G48">
        <v>0.48584432738045086</v>
      </c>
      <c r="H48">
        <v>1.5926265837302398E-158</v>
      </c>
      <c r="I48">
        <v>0.40342513601557412</v>
      </c>
      <c r="J48">
        <v>3.3774090295495626E-76</v>
      </c>
      <c r="K48">
        <v>0.11091148526170863</v>
      </c>
      <c r="L48">
        <v>2.4260059260606484E-10</v>
      </c>
    </row>
    <row r="49" spans="2:12" x14ac:dyDescent="0.2">
      <c r="B49" t="s">
        <v>46</v>
      </c>
      <c r="C49">
        <v>0.39094217009533699</v>
      </c>
      <c r="D49">
        <v>1.7058551541390362E-40</v>
      </c>
      <c r="E49">
        <v>0.35656328138440097</v>
      </c>
      <c r="F49">
        <v>6.3681731078727905E-49</v>
      </c>
      <c r="G49">
        <v>0.45706195195724303</v>
      </c>
      <c r="H49">
        <v>6.5193531703196033E-82</v>
      </c>
      <c r="I49">
        <v>0.39270719854288105</v>
      </c>
      <c r="J49">
        <v>9.157630923435401E-96</v>
      </c>
      <c r="K49">
        <v>-2.1563738202096401E-2</v>
      </c>
      <c r="L49">
        <v>0.24553687544521399</v>
      </c>
    </row>
    <row r="50" spans="2:12" x14ac:dyDescent="0.2">
      <c r="B50" t="s">
        <v>47</v>
      </c>
      <c r="C50">
        <v>0.44707530301941345</v>
      </c>
      <c r="D50">
        <v>7.0784464993956564E-112</v>
      </c>
      <c r="E50">
        <v>0.47452130196299952</v>
      </c>
      <c r="F50">
        <v>4.3089929801793206E-270</v>
      </c>
      <c r="G50">
        <v>0.5330473395166454</v>
      </c>
      <c r="H50">
        <v>2.3215197090651081E-242</v>
      </c>
      <c r="I50">
        <v>0.54546907328966587</v>
      </c>
      <c r="J50">
        <v>0</v>
      </c>
      <c r="K50">
        <v>-0.11572140886299956</v>
      </c>
      <c r="L50">
        <v>3.0741088325229386E-10</v>
      </c>
    </row>
    <row r="51" spans="2:12" x14ac:dyDescent="0.2">
      <c r="B51" t="s">
        <v>48</v>
      </c>
      <c r="C51">
        <v>0.38310822546701684</v>
      </c>
      <c r="D51">
        <v>1.1268071580435891E-207</v>
      </c>
      <c r="E51">
        <v>0.38192422802040377</v>
      </c>
      <c r="F51">
        <v>7.9186873635702219E-258</v>
      </c>
      <c r="G51">
        <v>0.47830803012693668</v>
      </c>
      <c r="H51">
        <v>0</v>
      </c>
      <c r="I51">
        <v>0.42802111494776496</v>
      </c>
      <c r="J51">
        <v>0</v>
      </c>
      <c r="K51">
        <v>0.10695413751469303</v>
      </c>
      <c r="L51">
        <v>3.7462153487127683E-14</v>
      </c>
    </row>
    <row r="52" spans="2:12" x14ac:dyDescent="0.2">
      <c r="B52" t="s">
        <v>49</v>
      </c>
      <c r="C52">
        <v>0.37489591558464852</v>
      </c>
      <c r="D52">
        <v>6.9466941795892807E-48</v>
      </c>
      <c r="E52">
        <v>0.37821551861778935</v>
      </c>
      <c r="F52">
        <v>2.3295497673113061E-65</v>
      </c>
      <c r="G52">
        <v>0.48805397370335313</v>
      </c>
      <c r="H52">
        <v>1.7664451441258053E-127</v>
      </c>
      <c r="I52">
        <v>0.36523593315390251</v>
      </c>
      <c r="J52">
        <v>6.9485970521590394E-63</v>
      </c>
      <c r="K52">
        <v>-8.265475656039227E-2</v>
      </c>
      <c r="L52">
        <v>2.988741311621968E-5</v>
      </c>
    </row>
    <row r="53" spans="2:12" x14ac:dyDescent="0.2">
      <c r="B53" t="s">
        <v>50</v>
      </c>
      <c r="C53">
        <v>0.30812284282535818</v>
      </c>
      <c r="D53">
        <v>1.0571347580872022E-19</v>
      </c>
      <c r="E53">
        <v>0.3465699921960263</v>
      </c>
      <c r="F53">
        <v>1.5170465684804415E-31</v>
      </c>
      <c r="G53">
        <v>0.37239292731112561</v>
      </c>
      <c r="H53">
        <v>1.2208522146374652E-26</v>
      </c>
      <c r="I53">
        <v>0.37515632232674001</v>
      </c>
      <c r="J53">
        <v>8.3640961949369016E-40</v>
      </c>
      <c r="K53">
        <v>-0.12826095763854189</v>
      </c>
      <c r="L53">
        <v>3.2424543994067599E-5</v>
      </c>
    </row>
    <row r="54" spans="2:12" x14ac:dyDescent="0.2">
      <c r="B54" t="s">
        <v>51</v>
      </c>
      <c r="C54">
        <v>0.36651552264507936</v>
      </c>
      <c r="D54">
        <v>7.9373288396654772E-60</v>
      </c>
      <c r="E54">
        <v>0.28223662312804632</v>
      </c>
      <c r="F54">
        <v>5.3913347523024215E-20</v>
      </c>
      <c r="G54">
        <v>0.38532511404944653</v>
      </c>
      <c r="H54">
        <v>2.8049040203072434E-71</v>
      </c>
      <c r="I54">
        <v>0.28150843416159566</v>
      </c>
      <c r="J54">
        <v>2.4685082423820642E-21</v>
      </c>
      <c r="K54">
        <v>4.5576751413919259E-2</v>
      </c>
      <c r="L54">
        <v>0.11844520289488432</v>
      </c>
    </row>
    <row r="55" spans="2:12" x14ac:dyDescent="0.2">
      <c r="B55" t="s">
        <v>52</v>
      </c>
      <c r="C55">
        <v>0.22826613063600909</v>
      </c>
      <c r="D55">
        <v>1.4233481427182022E-25</v>
      </c>
      <c r="E55">
        <v>0.34279919569138029</v>
      </c>
      <c r="F55">
        <v>2.8043397005919101E-80</v>
      </c>
      <c r="G55">
        <v>0.30135623519356275</v>
      </c>
      <c r="H55">
        <v>3.1097409980843248E-38</v>
      </c>
      <c r="I55">
        <v>0.3820510653903732</v>
      </c>
      <c r="J55">
        <v>2.0182474347171895E-101</v>
      </c>
      <c r="K55">
        <v>-0.17757786624873784</v>
      </c>
      <c r="L55">
        <v>7.7584977472808387E-21</v>
      </c>
    </row>
    <row r="56" spans="2:12" x14ac:dyDescent="0.2">
      <c r="B56" t="s">
        <v>53</v>
      </c>
      <c r="C56">
        <v>0.5643187026849108</v>
      </c>
      <c r="D56">
        <v>0</v>
      </c>
      <c r="E56">
        <v>0.40941939544041406</v>
      </c>
      <c r="F56">
        <v>2.0014102430385317E-133</v>
      </c>
      <c r="G56">
        <v>0.63448730376301044</v>
      </c>
      <c r="H56">
        <v>0</v>
      </c>
      <c r="I56">
        <v>0.47528096810722764</v>
      </c>
      <c r="J56">
        <v>3.7203873124219838E-230</v>
      </c>
      <c r="K56">
        <v>0.13099964305250805</v>
      </c>
      <c r="L56">
        <v>3.0683086998196861E-14</v>
      </c>
    </row>
    <row r="57" spans="2:12" x14ac:dyDescent="0.2">
      <c r="B57" t="s">
        <v>54</v>
      </c>
      <c r="C57">
        <v>0.35528641776905534</v>
      </c>
      <c r="D57">
        <v>2.849811075188232E-56</v>
      </c>
      <c r="E57">
        <v>0.38015366326074407</v>
      </c>
      <c r="F57">
        <v>1.386993846185082E-88</v>
      </c>
      <c r="G57">
        <v>0.43079909775558173</v>
      </c>
      <c r="H57">
        <v>9.0647990885208808E-96</v>
      </c>
      <c r="I57">
        <v>0.41171792339882796</v>
      </c>
      <c r="J57">
        <v>1.2110221397964283E-115</v>
      </c>
      <c r="K57">
        <v>-6.1574265333831424E-2</v>
      </c>
      <c r="L57">
        <v>2.6938493532752752E-3</v>
      </c>
    </row>
    <row r="58" spans="2:12" x14ac:dyDescent="0.2">
      <c r="B58" t="s">
        <v>55</v>
      </c>
      <c r="C58">
        <v>0.45795989897879852</v>
      </c>
      <c r="D58">
        <v>3.9028706301782288E-123</v>
      </c>
      <c r="E58">
        <v>0.39773273740830001</v>
      </c>
      <c r="F58">
        <v>5.9685173409848693E-65</v>
      </c>
      <c r="G58">
        <v>0.54174342305652723</v>
      </c>
      <c r="H58">
        <v>7.2251979614522021E-212</v>
      </c>
      <c r="I58">
        <v>0.48964778904464118</v>
      </c>
      <c r="J58">
        <v>1.3642019976665942E-119</v>
      </c>
      <c r="K58">
        <v>-5.5135806463673602E-2</v>
      </c>
      <c r="L58">
        <v>2.400553002884593E-2</v>
      </c>
    </row>
    <row r="59" spans="2:12" x14ac:dyDescent="0.2">
      <c r="B59" t="s">
        <v>56</v>
      </c>
      <c r="C59">
        <v>0.38432377944010027</v>
      </c>
      <c r="D59">
        <v>4.9349221683300953E-68</v>
      </c>
      <c r="E59">
        <v>0.44300559466869249</v>
      </c>
      <c r="F59">
        <v>2.3344857262135908E-132</v>
      </c>
      <c r="G59">
        <v>0.45914724049235628</v>
      </c>
      <c r="H59">
        <v>2.1044370770461462E-149</v>
      </c>
      <c r="I59">
        <v>0.48554626580417648</v>
      </c>
      <c r="J59">
        <v>4.0321471367307257E-182</v>
      </c>
      <c r="K59">
        <v>-0.10274169823374349</v>
      </c>
      <c r="L59">
        <v>3.236298583788775E-5</v>
      </c>
    </row>
    <row r="60" spans="2:12" x14ac:dyDescent="0.2">
      <c r="B60" t="s">
        <v>57</v>
      </c>
      <c r="C60">
        <v>0.14886108261932116</v>
      </c>
      <c r="D60">
        <v>1.6176025042878315E-11</v>
      </c>
      <c r="E60">
        <v>0.34673467939879815</v>
      </c>
      <c r="F60">
        <v>3.3212940057886254E-92</v>
      </c>
      <c r="G60">
        <v>0.10076809910529377</v>
      </c>
      <c r="H60">
        <v>7.6766840401567933E-5</v>
      </c>
      <c r="I60">
        <v>0.36477990650811287</v>
      </c>
      <c r="J60">
        <v>2.0505349859816672E-68</v>
      </c>
      <c r="K60">
        <v>-0.11645117701964054</v>
      </c>
      <c r="L60">
        <v>2.5594652444579241E-11</v>
      </c>
    </row>
    <row r="61" spans="2:12" x14ac:dyDescent="0.2">
      <c r="B61" t="s">
        <v>58</v>
      </c>
      <c r="C61">
        <v>0.51759952561608957</v>
      </c>
      <c r="D61">
        <v>5.3272617406844285E-212</v>
      </c>
      <c r="E61">
        <v>0.5159752962947447</v>
      </c>
      <c r="F61">
        <v>1.1255210613615628E-256</v>
      </c>
      <c r="G61">
        <v>0.59930649954676019</v>
      </c>
      <c r="H61">
        <v>0</v>
      </c>
      <c r="I61">
        <v>0.56981439598402006</v>
      </c>
      <c r="J61">
        <v>0</v>
      </c>
      <c r="K61">
        <v>-0.14915296004992948</v>
      </c>
      <c r="L61">
        <v>1.2578168853336091E-19</v>
      </c>
    </row>
    <row r="62" spans="2:12" x14ac:dyDescent="0.2">
      <c r="B62" t="s">
        <v>59</v>
      </c>
      <c r="C62">
        <v>0.41396945572720734</v>
      </c>
      <c r="D62">
        <v>4.0565454819636436E-56</v>
      </c>
      <c r="E62">
        <v>0.35728169715263675</v>
      </c>
      <c r="F62">
        <v>1.5305417212569082E-33</v>
      </c>
      <c r="G62">
        <v>0.42348074194600871</v>
      </c>
      <c r="H62">
        <v>4.3996160035152456E-61</v>
      </c>
      <c r="I62">
        <v>0.38623652558690647</v>
      </c>
      <c r="J62">
        <v>4.4369344429927373E-40</v>
      </c>
      <c r="K62">
        <v>1.65161604024993E-2</v>
      </c>
      <c r="L62">
        <v>0.46172578618101273</v>
      </c>
    </row>
    <row r="63" spans="2:12" x14ac:dyDescent="0.2">
      <c r="B63" t="s">
        <v>60</v>
      </c>
      <c r="C63">
        <v>0.27257972190377022</v>
      </c>
      <c r="D63">
        <v>5.3212057675956157E-14</v>
      </c>
      <c r="E63">
        <v>0.2032140993585641</v>
      </c>
      <c r="F63">
        <v>5.0521760198572203E-28</v>
      </c>
      <c r="G63">
        <v>0.30766927105248226</v>
      </c>
      <c r="H63">
        <v>2.342874060781249E-26</v>
      </c>
      <c r="I63">
        <v>0.24437841555050221</v>
      </c>
      <c r="J63">
        <v>1.7645384368786403E-35</v>
      </c>
      <c r="K63">
        <v>-1.01382125974364E-3</v>
      </c>
      <c r="L63">
        <v>0.9721189802201109</v>
      </c>
    </row>
    <row r="64" spans="2:12" x14ac:dyDescent="0.2">
      <c r="B64" t="s">
        <v>61</v>
      </c>
      <c r="C64">
        <v>0.35352163237959178</v>
      </c>
      <c r="D64">
        <v>1.2841741988578652E-56</v>
      </c>
      <c r="E64">
        <v>0.43089498412208088</v>
      </c>
      <c r="F64">
        <v>2.6734416474364326E-74</v>
      </c>
      <c r="G64">
        <v>0.41914522653975306</v>
      </c>
      <c r="H64">
        <v>5.4902994872514382E-94</v>
      </c>
      <c r="I64">
        <v>0.46506658134660506</v>
      </c>
      <c r="J64">
        <v>1.8736185386614497E-95</v>
      </c>
      <c r="K64">
        <v>-0.1829621226206678</v>
      </c>
      <c r="L64">
        <v>3.0448285207588795E-15</v>
      </c>
    </row>
    <row r="65" spans="2:12" x14ac:dyDescent="0.2">
      <c r="B65" t="s">
        <v>62</v>
      </c>
      <c r="C65">
        <v>0.45553358646963177</v>
      </c>
      <c r="D65">
        <v>5.0515458685547369E-156</v>
      </c>
      <c r="E65">
        <v>0.40205222101791138</v>
      </c>
      <c r="F65">
        <v>2.4444506615415579E-80</v>
      </c>
      <c r="G65">
        <v>0.52455103442456685</v>
      </c>
      <c r="H65">
        <v>7.8762817877178144E-243</v>
      </c>
      <c r="I65">
        <v>0.49035084044110361</v>
      </c>
      <c r="J65">
        <v>3.4855538281767283E-150</v>
      </c>
      <c r="K65">
        <v>3.3692195191323809E-3</v>
      </c>
      <c r="L65">
        <v>0.87302752756601754</v>
      </c>
    </row>
    <row r="66" spans="2:12" x14ac:dyDescent="0.2">
      <c r="B66" t="s">
        <v>63</v>
      </c>
      <c r="C66">
        <v>0.48498633634390242</v>
      </c>
      <c r="D66">
        <v>1.7054063349306362E-149</v>
      </c>
      <c r="E66">
        <v>0.48845624665304377</v>
      </c>
      <c r="F66">
        <v>5.8142060776835663E-154</v>
      </c>
      <c r="G66">
        <v>0.52814019838490778</v>
      </c>
      <c r="H66">
        <v>3.0905591478773245E-212</v>
      </c>
      <c r="I66">
        <v>0.50525152466820289</v>
      </c>
      <c r="J66">
        <v>1.4030633331016634E-194</v>
      </c>
      <c r="K66">
        <v>-3.2587902928980839E-2</v>
      </c>
      <c r="L66">
        <v>0.10408751480937975</v>
      </c>
    </row>
    <row r="67" spans="2:12" x14ac:dyDescent="0.2">
      <c r="B67" t="s">
        <v>64</v>
      </c>
      <c r="C67">
        <v>0.49161130580798756</v>
      </c>
      <c r="D67">
        <v>1.1325208404907052E-118</v>
      </c>
      <c r="E67">
        <v>0.3049556473741154</v>
      </c>
      <c r="F67">
        <v>1.3011110060973618E-42</v>
      </c>
      <c r="G67">
        <v>0.50460481956672709</v>
      </c>
      <c r="H67">
        <v>2.2818238169747187E-116</v>
      </c>
      <c r="I67">
        <v>0.40422871233892466</v>
      </c>
      <c r="J67">
        <v>1.8454661542539429E-73</v>
      </c>
      <c r="K67">
        <v>5.6877234604138802E-3</v>
      </c>
      <c r="L67">
        <v>0.81377571449357855</v>
      </c>
    </row>
  </sheetData>
  <phoneticPr fontId="0" type="noConversion"/>
  <pageMargins left="0.75" right="0.75" top="1" bottom="1" header="0.5" footer="0.5"/>
  <headerFooter alignWithMargins="0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70"/>
  <sheetViews>
    <sheetView workbookViewId="0">
      <selection activeCell="I2" sqref="I2"/>
    </sheetView>
  </sheetViews>
  <sheetFormatPr defaultRowHeight="12.75" x14ac:dyDescent="0.2"/>
  <cols>
    <col min="2" max="2" width="5.42578125" bestFit="1" customWidth="1"/>
    <col min="3" max="3" width="13.5703125" bestFit="1" customWidth="1"/>
    <col min="4" max="4" width="16.140625" bestFit="1" customWidth="1"/>
    <col min="5" max="5" width="12.5703125" bestFit="1" customWidth="1"/>
    <col min="6" max="6" width="15.28515625" bestFit="1" customWidth="1"/>
    <col min="7" max="7" width="13.7109375" bestFit="1" customWidth="1"/>
    <col min="8" max="8" width="16.28515625" bestFit="1" customWidth="1"/>
    <col min="9" max="9" width="12.28515625" bestFit="1" customWidth="1"/>
    <col min="10" max="10" width="15" bestFit="1" customWidth="1"/>
    <col min="11" max="11" width="20.5703125" bestFit="1" customWidth="1"/>
    <col min="12" max="12" width="23.28515625" bestFit="1" customWidth="1"/>
    <col min="13" max="13" width="12" bestFit="1" customWidth="1"/>
    <col min="14" max="14" width="14" bestFit="1" customWidth="1"/>
  </cols>
  <sheetData>
    <row r="2" spans="2:14" x14ac:dyDescent="0.2">
      <c r="C2" t="s">
        <v>87</v>
      </c>
      <c r="D2" t="s">
        <v>125</v>
      </c>
      <c r="E2" t="s">
        <v>126</v>
      </c>
      <c r="F2" t="s">
        <v>127</v>
      </c>
      <c r="G2" t="s">
        <v>128</v>
      </c>
      <c r="H2" t="s">
        <v>129</v>
      </c>
      <c r="I2" t="s">
        <v>130</v>
      </c>
      <c r="J2" t="s">
        <v>131</v>
      </c>
      <c r="K2" t="s">
        <v>132</v>
      </c>
      <c r="L2" t="s">
        <v>133</v>
      </c>
      <c r="M2" t="s">
        <v>134</v>
      </c>
      <c r="N2" t="s">
        <v>135</v>
      </c>
    </row>
    <row r="3" spans="2:14" x14ac:dyDescent="0.2">
      <c r="B3" t="s">
        <v>0</v>
      </c>
      <c r="C3">
        <v>394.32933335631412</v>
      </c>
      <c r="D3">
        <v>2.0016176233061067</v>
      </c>
      <c r="E3">
        <v>0.66051567874802863</v>
      </c>
      <c r="F3">
        <v>2.8866425556829688E-2</v>
      </c>
      <c r="G3">
        <v>-0.62316941157037498</v>
      </c>
      <c r="H3">
        <v>1.9076074843286172E-2</v>
      </c>
      <c r="I3">
        <v>3.8585498182175648</v>
      </c>
      <c r="J3">
        <v>2.2479978820987154E-2</v>
      </c>
      <c r="K3">
        <v>0.48853739259251577</v>
      </c>
      <c r="L3">
        <v>1.9088540404822427E-2</v>
      </c>
      <c r="M3">
        <v>3.3745554892968865</v>
      </c>
      <c r="N3">
        <v>2.2026992916201291E-2</v>
      </c>
    </row>
    <row r="4" spans="2:14" x14ac:dyDescent="0.2">
      <c r="B4" t="s">
        <v>1</v>
      </c>
      <c r="C4">
        <v>434.00716465781574</v>
      </c>
      <c r="D4">
        <v>2.4255984904131367</v>
      </c>
      <c r="E4">
        <v>0.68543388372183511</v>
      </c>
      <c r="F4">
        <v>2.7665879482597619E-2</v>
      </c>
      <c r="G4">
        <v>-7.84244787654238E-2</v>
      </c>
      <c r="H4">
        <v>2.1646675268343355E-2</v>
      </c>
      <c r="I4">
        <v>3.7873220392506997</v>
      </c>
      <c r="J4">
        <v>2.1595084172217921E-2</v>
      </c>
      <c r="K4">
        <v>1.0133091694659471</v>
      </c>
      <c r="L4">
        <v>2.3126865483369737E-2</v>
      </c>
      <c r="M4">
        <v>2.7759536868817039</v>
      </c>
      <c r="N4">
        <v>1.5826831503730893E-2</v>
      </c>
    </row>
    <row r="5" spans="2:14" x14ac:dyDescent="0.2">
      <c r="B5" t="s">
        <v>2</v>
      </c>
      <c r="C5">
        <v>388.43170990714674</v>
      </c>
      <c r="D5">
        <v>3.5297165238809969</v>
      </c>
      <c r="E5">
        <v>-0.41161813694156041</v>
      </c>
      <c r="F5">
        <v>2.8634617261305159E-2</v>
      </c>
      <c r="G5">
        <v>-0.59807122560858028</v>
      </c>
      <c r="H5">
        <v>1.978701817171552E-2</v>
      </c>
      <c r="I5">
        <v>2.8227289397622961</v>
      </c>
      <c r="J5">
        <v>3.0205305831329257E-2</v>
      </c>
      <c r="K5">
        <v>0.46487399867642748</v>
      </c>
      <c r="L5">
        <v>2.5290474024605939E-2</v>
      </c>
      <c r="M5">
        <v>2.3685386146945868</v>
      </c>
      <c r="N5">
        <v>2.1487448718437073E-2</v>
      </c>
    </row>
    <row r="6" spans="2:14" x14ac:dyDescent="0.2">
      <c r="B6" t="s">
        <v>3</v>
      </c>
      <c r="C6">
        <v>504.15076631112953</v>
      </c>
      <c r="D6">
        <v>1.6430784731553036</v>
      </c>
      <c r="E6">
        <v>-0.20469629173604231</v>
      </c>
      <c r="F6">
        <v>1.6468056524941668E-2</v>
      </c>
      <c r="G6">
        <v>-0.33553771166941981</v>
      </c>
      <c r="H6">
        <v>1.3012448814464866E-2</v>
      </c>
      <c r="I6">
        <v>3.0245217331708929</v>
      </c>
      <c r="J6">
        <v>1.5335833248523755E-2</v>
      </c>
      <c r="K6">
        <v>0.75846271274861798</v>
      </c>
      <c r="L6">
        <v>1.3581910290211561E-2</v>
      </c>
      <c r="M6">
        <v>2.265966607255077</v>
      </c>
      <c r="N6">
        <v>1.0716254125284604E-2</v>
      </c>
    </row>
    <row r="7" spans="2:14" x14ac:dyDescent="0.2">
      <c r="B7" t="s">
        <v>4</v>
      </c>
      <c r="C7">
        <v>505.54074324980269</v>
      </c>
      <c r="D7">
        <v>2.6680635236188324</v>
      </c>
      <c r="E7">
        <v>-0.133288732642903</v>
      </c>
      <c r="F7">
        <v>2.2955724369039039E-2</v>
      </c>
      <c r="G7">
        <v>5.1583055990591799E-2</v>
      </c>
      <c r="H7">
        <v>2.3229234584920308E-2</v>
      </c>
      <c r="I7">
        <v>3.1053695389729317</v>
      </c>
      <c r="J7">
        <v>2.1282006977105295E-2</v>
      </c>
      <c r="K7">
        <v>1.1068464469078061</v>
      </c>
      <c r="L7">
        <v>2.3912726682839443E-2</v>
      </c>
      <c r="M7">
        <v>1.9984384022711472</v>
      </c>
      <c r="N7">
        <v>2.1571909316873507E-2</v>
      </c>
    </row>
    <row r="8" spans="2:14" x14ac:dyDescent="0.2">
      <c r="B8" t="s">
        <v>5</v>
      </c>
      <c r="C8">
        <v>514.52924472735526</v>
      </c>
      <c r="D8">
        <v>2.1448913334081445</v>
      </c>
      <c r="E8">
        <v>0.1316420818244913</v>
      </c>
      <c r="F8">
        <v>1.8520196255794645E-2</v>
      </c>
      <c r="G8">
        <v>0.1137554275109055</v>
      </c>
      <c r="H8">
        <v>2.0731629096208931E-2</v>
      </c>
      <c r="I8">
        <v>3.4139882036249904</v>
      </c>
      <c r="J8">
        <v>1.6483751107922027E-2</v>
      </c>
      <c r="K8">
        <v>1.2578225869301169</v>
      </c>
      <c r="L8">
        <v>2.0914992550273053E-2</v>
      </c>
      <c r="M8">
        <v>2.157977195608431</v>
      </c>
      <c r="N8">
        <v>1.5577546286373799E-2</v>
      </c>
    </row>
    <row r="9" spans="2:14" x14ac:dyDescent="0.2">
      <c r="B9" t="s">
        <v>6</v>
      </c>
      <c r="C9">
        <v>438.7382598774164</v>
      </c>
      <c r="D9">
        <v>3.9884170859499943</v>
      </c>
      <c r="E9">
        <v>0.33585240163806085</v>
      </c>
      <c r="F9">
        <v>3.4441487530183494E-2</v>
      </c>
      <c r="G9">
        <v>-0.18977355565847454</v>
      </c>
      <c r="H9">
        <v>3.1382436997671036E-2</v>
      </c>
      <c r="I9">
        <v>3.593580882708908</v>
      </c>
      <c r="J9">
        <v>2.9848347220161071E-2</v>
      </c>
      <c r="K9">
        <v>0.99922859877793779</v>
      </c>
      <c r="L9">
        <v>3.3341124726454625E-2</v>
      </c>
      <c r="M9">
        <v>2.5995197442242159</v>
      </c>
      <c r="N9">
        <v>2.3550478342734139E-2</v>
      </c>
    </row>
    <row r="10" spans="2:14" x14ac:dyDescent="0.2">
      <c r="B10" t="s">
        <v>7</v>
      </c>
      <c r="C10">
        <v>388.50896333838892</v>
      </c>
      <c r="D10">
        <v>1.9365302108586591</v>
      </c>
      <c r="E10">
        <v>-0.27020901707210382</v>
      </c>
      <c r="F10">
        <v>2.4164328318346338E-2</v>
      </c>
      <c r="G10">
        <v>-0.56896291976573543</v>
      </c>
      <c r="H10">
        <v>1.435627369644206E-2</v>
      </c>
      <c r="I10">
        <v>2.9530889581707225</v>
      </c>
      <c r="J10">
        <v>2.0785600113931733E-2</v>
      </c>
      <c r="K10">
        <v>0.50888960680034667</v>
      </c>
      <c r="L10">
        <v>1.6262387830611184E-2</v>
      </c>
      <c r="M10">
        <v>2.4514881870169862</v>
      </c>
      <c r="N10">
        <v>1.5848875149201427E-2</v>
      </c>
    </row>
    <row r="11" spans="2:14" x14ac:dyDescent="0.2">
      <c r="B11" t="s">
        <v>8</v>
      </c>
      <c r="C11">
        <v>518.07039959593624</v>
      </c>
      <c r="D11">
        <v>1.8413554238988696</v>
      </c>
      <c r="E11">
        <v>0.2024597135409763</v>
      </c>
      <c r="F11">
        <v>1.6868679434497665E-2</v>
      </c>
      <c r="G11">
        <v>-9.61473921612538E-2</v>
      </c>
      <c r="H11">
        <v>1.2851660198256266E-2</v>
      </c>
      <c r="I11">
        <v>3.4600969969793414</v>
      </c>
      <c r="J11">
        <v>1.4672599312488554E-2</v>
      </c>
      <c r="K11">
        <v>1.086447618335334</v>
      </c>
      <c r="L11">
        <v>1.3671895192750414E-2</v>
      </c>
      <c r="M11">
        <v>2.3728024518209181</v>
      </c>
      <c r="N11">
        <v>1.4430662729708743E-2</v>
      </c>
    </row>
    <row r="12" spans="2:14" x14ac:dyDescent="0.2">
      <c r="B12" t="s">
        <v>9</v>
      </c>
      <c r="C12">
        <v>530.93100395040528</v>
      </c>
      <c r="D12">
        <v>3.0405587005633672</v>
      </c>
      <c r="E12">
        <v>-0.28959658847786163</v>
      </c>
      <c r="F12">
        <v>2.3953644634148917E-2</v>
      </c>
      <c r="G12">
        <v>-0.17842228068948252</v>
      </c>
      <c r="H12">
        <v>2.2884305634552758E-2</v>
      </c>
      <c r="I12">
        <v>2.9416656580885654</v>
      </c>
      <c r="J12">
        <v>2.6677177405672811E-2</v>
      </c>
      <c r="K12">
        <v>0.87034700389579001</v>
      </c>
      <c r="L12">
        <v>2.8085154921101117E-2</v>
      </c>
      <c r="M12">
        <v>2.0714710540766581</v>
      </c>
      <c r="N12">
        <v>1.4850473819803712E-2</v>
      </c>
    </row>
    <row r="13" spans="2:14" x14ac:dyDescent="0.2">
      <c r="B13" t="s">
        <v>10</v>
      </c>
      <c r="C13">
        <v>422.63235545200718</v>
      </c>
      <c r="D13">
        <v>3.0672575011014738</v>
      </c>
      <c r="E13">
        <v>7.3870258180222512E-2</v>
      </c>
      <c r="F13">
        <v>2.5146384981565795E-2</v>
      </c>
      <c r="G13">
        <v>-0.27301698719688211</v>
      </c>
      <c r="H13">
        <v>2.0020473047377484E-2</v>
      </c>
      <c r="I13">
        <v>3.3423894393706415</v>
      </c>
      <c r="J13">
        <v>2.6240918653855395E-2</v>
      </c>
      <c r="K13">
        <v>0.89286491707510118</v>
      </c>
      <c r="L13">
        <v>2.4693124613445132E-2</v>
      </c>
      <c r="M13">
        <v>2.4512464687502149</v>
      </c>
      <c r="N13">
        <v>1.8555345025277455E-2</v>
      </c>
    </row>
    <row r="14" spans="2:14" x14ac:dyDescent="0.2">
      <c r="B14" t="s">
        <v>11</v>
      </c>
      <c r="C14">
        <v>376.48860107281826</v>
      </c>
      <c r="D14">
        <v>2.8867441149778172</v>
      </c>
      <c r="E14">
        <v>7.5871475152075402E-2</v>
      </c>
      <c r="F14">
        <v>2.263733708322356E-2</v>
      </c>
      <c r="G14">
        <v>-0.41673226754238857</v>
      </c>
      <c r="H14">
        <v>2.32895306101902E-2</v>
      </c>
      <c r="I14">
        <v>3.3133639945941713</v>
      </c>
      <c r="J14">
        <v>2.1541060515724207E-2</v>
      </c>
      <c r="K14">
        <v>0.70672064970540927</v>
      </c>
      <c r="L14">
        <v>2.5284593546140995E-2</v>
      </c>
      <c r="M14">
        <v>2.6182694705585412</v>
      </c>
      <c r="N14">
        <v>2.136114013657046E-2</v>
      </c>
    </row>
    <row r="15" spans="2:14" x14ac:dyDescent="0.2">
      <c r="B15" t="s">
        <v>12</v>
      </c>
      <c r="C15">
        <v>406.99986698879184</v>
      </c>
      <c r="D15">
        <v>3.0415292605695528</v>
      </c>
      <c r="E15">
        <v>-0.20355276742291864</v>
      </c>
      <c r="F15">
        <v>3.4255374842004749E-2</v>
      </c>
      <c r="G15">
        <v>-0.39105668938023008</v>
      </c>
      <c r="H15">
        <v>2.9285165879655191E-2</v>
      </c>
      <c r="I15">
        <v>3.0303207414230671</v>
      </c>
      <c r="J15">
        <v>3.1661391160020563E-2</v>
      </c>
      <c r="K15">
        <v>0.68685282762463551</v>
      </c>
      <c r="L15">
        <v>2.9950594083924063E-2</v>
      </c>
      <c r="M15">
        <v>2.3428091681293171</v>
      </c>
      <c r="N15">
        <v>2.5805995203563508E-2</v>
      </c>
    </row>
    <row r="16" spans="2:14" x14ac:dyDescent="0.2">
      <c r="B16" t="s">
        <v>13</v>
      </c>
      <c r="C16">
        <v>498.95788231767892</v>
      </c>
      <c r="D16">
        <v>2.8524695805200144</v>
      </c>
      <c r="E16">
        <v>0.17849852176398709</v>
      </c>
      <c r="F16">
        <v>2.1024769777665559E-2</v>
      </c>
      <c r="G16">
        <v>0.25923358344024588</v>
      </c>
      <c r="H16">
        <v>2.0472534255751927E-2</v>
      </c>
      <c r="I16">
        <v>3.4913179924822799</v>
      </c>
      <c r="J16">
        <v>1.9912120063066731E-2</v>
      </c>
      <c r="K16">
        <v>1.4918534644442312</v>
      </c>
      <c r="L16">
        <v>2.0833624066733468E-2</v>
      </c>
      <c r="M16">
        <v>1.9992876675121281</v>
      </c>
      <c r="N16">
        <v>1.8610403110089383E-2</v>
      </c>
    </row>
    <row r="17" spans="2:14" x14ac:dyDescent="0.2">
      <c r="B17" t="s">
        <v>14</v>
      </c>
      <c r="C17">
        <v>513.52505581992546</v>
      </c>
      <c r="D17">
        <v>2.8765253955044274</v>
      </c>
      <c r="E17">
        <v>-2.6993034638569103E-2</v>
      </c>
      <c r="F17">
        <v>2.3066718138305527E-2</v>
      </c>
      <c r="G17">
        <v>8.5404723094516202E-2</v>
      </c>
      <c r="H17">
        <v>2.6975156347963578E-2</v>
      </c>
      <c r="I17">
        <v>3.2298360613634181</v>
      </c>
      <c r="J17">
        <v>2.2755160879029134E-2</v>
      </c>
      <c r="K17">
        <v>1.200693302523594</v>
      </c>
      <c r="L17">
        <v>2.9440056844492569E-2</v>
      </c>
      <c r="M17">
        <v>2.0298222376723891</v>
      </c>
      <c r="N17">
        <v>1.683665272514398E-2</v>
      </c>
    </row>
    <row r="18" spans="2:14" x14ac:dyDescent="0.2">
      <c r="B18" t="s">
        <v>15</v>
      </c>
      <c r="C18">
        <v>500.0267566254139</v>
      </c>
      <c r="D18">
        <v>2.2946481400102967</v>
      </c>
      <c r="E18">
        <v>-9.4369797707695394E-2</v>
      </c>
      <c r="F18">
        <v>2.093236819320515E-2</v>
      </c>
      <c r="G18">
        <v>-0.30912248915786056</v>
      </c>
      <c r="H18">
        <v>1.7429989494080811E-2</v>
      </c>
      <c r="I18">
        <v>3.158381413225289</v>
      </c>
      <c r="J18">
        <v>2.0976623374731381E-2</v>
      </c>
      <c r="K18">
        <v>0.81912801416831038</v>
      </c>
      <c r="L18">
        <v>1.7160386057621463E-2</v>
      </c>
      <c r="M18">
        <v>2.3393639556750832</v>
      </c>
      <c r="N18">
        <v>2.1250776299244052E-2</v>
      </c>
    </row>
    <row r="19" spans="2:14" x14ac:dyDescent="0.2">
      <c r="B19" t="s">
        <v>16</v>
      </c>
      <c r="C19">
        <v>484.31929780196191</v>
      </c>
      <c r="D19">
        <v>1.8960546404152998</v>
      </c>
      <c r="E19">
        <v>0.24776160202384229</v>
      </c>
      <c r="F19">
        <v>1.7335808176987006E-2</v>
      </c>
      <c r="G19">
        <v>0.81829453962888854</v>
      </c>
      <c r="H19">
        <v>2.4590144075437893E-2</v>
      </c>
      <c r="I19">
        <v>3.4836596192377201</v>
      </c>
      <c r="J19">
        <v>1.5100455961690337E-2</v>
      </c>
      <c r="K19">
        <v>1.833165071887557</v>
      </c>
      <c r="L19">
        <v>2.3128441708169304E-2</v>
      </c>
      <c r="M19">
        <v>1.6493927739119063</v>
      </c>
      <c r="N19">
        <v>1.4031995250589312E-2</v>
      </c>
    </row>
    <row r="20" spans="2:14" x14ac:dyDescent="0.2">
      <c r="B20" t="s">
        <v>17</v>
      </c>
      <c r="C20">
        <v>520.54552167679503</v>
      </c>
      <c r="D20">
        <v>2.0211658963331498</v>
      </c>
      <c r="E20">
        <v>0.38127356535121232</v>
      </c>
      <c r="F20">
        <v>1.4800816648663312E-2</v>
      </c>
      <c r="G20">
        <v>0.3504543376604104</v>
      </c>
      <c r="H20">
        <v>1.6278039915441633E-2</v>
      </c>
      <c r="I20">
        <v>3.7014041203607264</v>
      </c>
      <c r="J20">
        <v>1.3125078313037589E-2</v>
      </c>
      <c r="K20">
        <v>1.6269811229628481</v>
      </c>
      <c r="L20">
        <v>1.6321555246696019E-2</v>
      </c>
      <c r="M20">
        <v>2.0744523734489682</v>
      </c>
      <c r="N20">
        <v>1.7135552732937147E-2</v>
      </c>
    </row>
    <row r="21" spans="2:14" x14ac:dyDescent="0.2">
      <c r="B21" t="s">
        <v>18</v>
      </c>
      <c r="C21">
        <v>518.75033528297615</v>
      </c>
      <c r="D21">
        <v>1.9407497581484512</v>
      </c>
      <c r="E21">
        <v>-0.37147319876171503</v>
      </c>
      <c r="F21">
        <v>1.4663125749627918E-2</v>
      </c>
      <c r="G21">
        <v>0.11301064337398491</v>
      </c>
      <c r="H21">
        <v>1.2432915814388884E-2</v>
      </c>
      <c r="I21">
        <v>2.8557897729047301</v>
      </c>
      <c r="J21">
        <v>1.4674324019976598E-2</v>
      </c>
      <c r="K21">
        <v>1.1194469373098661</v>
      </c>
      <c r="L21">
        <v>1.3564496828690091E-2</v>
      </c>
      <c r="M21">
        <v>1.736230851097432</v>
      </c>
      <c r="N21">
        <v>1.2808846797927311E-2</v>
      </c>
    </row>
    <row r="22" spans="2:14" x14ac:dyDescent="0.2">
      <c r="B22" t="s">
        <v>19</v>
      </c>
      <c r="C22">
        <v>494.98467432063057</v>
      </c>
      <c r="D22">
        <v>2.4548063513332297</v>
      </c>
      <c r="E22">
        <v>8.3891728419984601E-2</v>
      </c>
      <c r="F22">
        <v>1.9863813153778529E-2</v>
      </c>
      <c r="G22">
        <v>8.9960367791655796E-2</v>
      </c>
      <c r="H22">
        <v>2.2033680061184294E-2</v>
      </c>
      <c r="I22">
        <v>3.3871874923074068</v>
      </c>
      <c r="J22">
        <v>2.0299627441010264E-2</v>
      </c>
      <c r="K22">
        <v>1.257289563565644</v>
      </c>
      <c r="L22">
        <v>2.3048509195564691E-2</v>
      </c>
      <c r="M22">
        <v>2.129967664035715</v>
      </c>
      <c r="N22">
        <v>1.9058656889551134E-2</v>
      </c>
    </row>
    <row r="23" spans="2:14" x14ac:dyDescent="0.2">
      <c r="B23" t="s">
        <v>20</v>
      </c>
      <c r="C23">
        <v>493.93423089630409</v>
      </c>
      <c r="D23">
        <v>3.2964848324862142</v>
      </c>
      <c r="E23">
        <v>-0.29276349339441499</v>
      </c>
      <c r="F23">
        <v>2.156566596135685E-2</v>
      </c>
      <c r="G23">
        <v>-0.3219076388122889</v>
      </c>
      <c r="H23">
        <v>1.663342041209313E-2</v>
      </c>
      <c r="I23">
        <v>2.9456948518203441</v>
      </c>
      <c r="J23">
        <v>2.3665409526223161E-2</v>
      </c>
      <c r="K23">
        <v>0.75391184987419235</v>
      </c>
      <c r="L23">
        <v>2.080276546208994E-2</v>
      </c>
      <c r="M23">
        <v>2.1921452907478023</v>
      </c>
      <c r="N23">
        <v>1.6946633162269742E-2</v>
      </c>
    </row>
    <row r="24" spans="2:14" x14ac:dyDescent="0.2">
      <c r="B24" t="s">
        <v>21</v>
      </c>
      <c r="C24">
        <v>452.97342685890976</v>
      </c>
      <c r="D24">
        <v>2.5020506690597384</v>
      </c>
      <c r="E24">
        <v>0.41943560801930302</v>
      </c>
      <c r="F24">
        <v>2.4978096491798305E-2</v>
      </c>
      <c r="G24">
        <v>0.31260170995975828</v>
      </c>
      <c r="H24">
        <v>2.898577423010823E-2</v>
      </c>
      <c r="I24">
        <v>3.6992970095426183</v>
      </c>
      <c r="J24">
        <v>2.2288916960063691E-2</v>
      </c>
      <c r="K24">
        <v>1.5238329493021121</v>
      </c>
      <c r="L24">
        <v>3.1409316028106156E-2</v>
      </c>
      <c r="M24">
        <v>2.176466026645048</v>
      </c>
      <c r="N24">
        <v>2.3962347387294938E-2</v>
      </c>
    </row>
    <row r="25" spans="2:14" x14ac:dyDescent="0.2">
      <c r="B25" t="s">
        <v>22</v>
      </c>
      <c r="C25">
        <v>561.24109645455235</v>
      </c>
      <c r="D25">
        <v>3.2167760089080377</v>
      </c>
      <c r="E25">
        <v>0.43703256019837788</v>
      </c>
      <c r="F25">
        <v>2.6924921052483217E-2</v>
      </c>
      <c r="G25">
        <v>0.50379548630488713</v>
      </c>
      <c r="H25">
        <v>3.3128099494095509E-2</v>
      </c>
      <c r="I25">
        <v>3.6159548091907641</v>
      </c>
      <c r="J25">
        <v>2.0013337121554942E-2</v>
      </c>
      <c r="K25">
        <v>1.5664684159222091</v>
      </c>
      <c r="L25">
        <v>3.2836295454853746E-2</v>
      </c>
      <c r="M25">
        <v>2.0480936961000542</v>
      </c>
      <c r="N25">
        <v>2.8888624858876468E-2</v>
      </c>
    </row>
    <row r="26" spans="2:14" x14ac:dyDescent="0.2">
      <c r="B26" t="s">
        <v>23</v>
      </c>
      <c r="C26">
        <v>471.13146075925152</v>
      </c>
      <c r="D26">
        <v>3.5393044192261889</v>
      </c>
      <c r="E26">
        <v>0.34128498055813056</v>
      </c>
      <c r="F26">
        <v>2.1312086758570832E-2</v>
      </c>
      <c r="G26">
        <v>-0.1362503446809675</v>
      </c>
      <c r="H26">
        <v>2.1607721366268703E-2</v>
      </c>
      <c r="I26">
        <v>3.6236507103759594</v>
      </c>
      <c r="J26">
        <v>1.8395856438504821E-2</v>
      </c>
      <c r="K26">
        <v>1.102780981579967</v>
      </c>
      <c r="L26">
        <v>2.3747328261700815E-2</v>
      </c>
      <c r="M26">
        <v>2.5212904543648182</v>
      </c>
      <c r="N26">
        <v>1.5893512043220401E-2</v>
      </c>
    </row>
    <row r="27" spans="2:14" x14ac:dyDescent="0.2">
      <c r="B27" t="s">
        <v>24</v>
      </c>
      <c r="C27">
        <v>477.04445501549026</v>
      </c>
      <c r="D27">
        <v>3.1928573708864505</v>
      </c>
      <c r="E27">
        <v>0.31590698014639962</v>
      </c>
      <c r="F27">
        <v>2.5466438549618935E-2</v>
      </c>
      <c r="G27">
        <v>0.3316589732104831</v>
      </c>
      <c r="H27">
        <v>2.9353295812244912E-2</v>
      </c>
      <c r="I27">
        <v>3.6029496255316724</v>
      </c>
      <c r="J27">
        <v>2.2083238398398278E-2</v>
      </c>
      <c r="K27">
        <v>1.5266930554687013</v>
      </c>
      <c r="L27">
        <v>3.0008986643591928E-2</v>
      </c>
      <c r="M27">
        <v>2.0772777051233926</v>
      </c>
      <c r="N27">
        <v>1.9021128623327003E-2</v>
      </c>
    </row>
    <row r="28" spans="2:14" x14ac:dyDescent="0.2">
      <c r="B28" t="s">
        <v>25</v>
      </c>
      <c r="C28">
        <v>375.11445168174816</v>
      </c>
      <c r="D28">
        <v>4.0363338445088983</v>
      </c>
      <c r="E28">
        <v>-0.17554889832113321</v>
      </c>
      <c r="F28">
        <v>2.8471267431222254E-2</v>
      </c>
      <c r="G28">
        <v>-0.89774185819725327</v>
      </c>
      <c r="H28">
        <v>1.9438533723971141E-2</v>
      </c>
      <c r="I28">
        <v>3.0666574299222109</v>
      </c>
      <c r="J28">
        <v>2.8854491934504709E-2</v>
      </c>
      <c r="K28">
        <v>0.1697499460747483</v>
      </c>
      <c r="L28">
        <v>2.4488917197073561E-2</v>
      </c>
      <c r="M28">
        <v>2.8936768841570171</v>
      </c>
      <c r="N28">
        <v>2.000483536874182E-2</v>
      </c>
    </row>
    <row r="29" spans="2:14" x14ac:dyDescent="0.2">
      <c r="B29" t="s">
        <v>26</v>
      </c>
      <c r="C29">
        <v>501.49746019664821</v>
      </c>
      <c r="D29">
        <v>2.2475975047364316</v>
      </c>
      <c r="E29">
        <v>-0.46300954990479398</v>
      </c>
      <c r="F29">
        <v>1.9733389943104147E-2</v>
      </c>
      <c r="G29">
        <v>-0.33821543850813512</v>
      </c>
      <c r="H29">
        <v>1.6232732915675209E-2</v>
      </c>
      <c r="I29">
        <v>2.7882621371802401</v>
      </c>
      <c r="J29">
        <v>1.8206640572494819E-2</v>
      </c>
      <c r="K29">
        <v>0.74107440418252168</v>
      </c>
      <c r="L29">
        <v>1.7330423115894961E-2</v>
      </c>
      <c r="M29">
        <v>2.0469549708991326</v>
      </c>
      <c r="N29">
        <v>1.8120378575956202E-2</v>
      </c>
    </row>
    <row r="30" spans="2:14" x14ac:dyDescent="0.2">
      <c r="B30" t="s">
        <v>27</v>
      </c>
      <c r="C30">
        <v>492.79569723949663</v>
      </c>
      <c r="D30">
        <v>1.7023824139356258</v>
      </c>
      <c r="E30">
        <v>-0.60257793613208743</v>
      </c>
      <c r="F30">
        <v>2.6066260919163073E-2</v>
      </c>
      <c r="G30">
        <v>2.2309234706286204E-2</v>
      </c>
      <c r="H30">
        <v>1.9395914832021501E-2</v>
      </c>
      <c r="I30">
        <v>2.6150820477613799</v>
      </c>
      <c r="J30">
        <v>1.7898288539762219E-2</v>
      </c>
      <c r="K30">
        <v>0.88676411410663314</v>
      </c>
      <c r="L30">
        <v>1.4548442154997772E-2</v>
      </c>
      <c r="M30">
        <v>1.722603557420187</v>
      </c>
      <c r="N30">
        <v>2.4171845375792141E-2</v>
      </c>
    </row>
    <row r="31" spans="2:14" x14ac:dyDescent="0.2">
      <c r="B31" t="s">
        <v>28</v>
      </c>
      <c r="C31">
        <v>466.48143014930378</v>
      </c>
      <c r="D31">
        <v>4.6821079571949351</v>
      </c>
      <c r="E31">
        <v>9.3457978482568205E-2</v>
      </c>
      <c r="F31">
        <v>3.5820293668469345E-2</v>
      </c>
      <c r="G31">
        <v>9.7161238794773619E-2</v>
      </c>
      <c r="H31">
        <v>3.2346869692467958E-2</v>
      </c>
      <c r="I31">
        <v>3.3551242134755115</v>
      </c>
      <c r="J31">
        <v>2.8524741770991485E-2</v>
      </c>
      <c r="K31">
        <v>1.20239713076733</v>
      </c>
      <c r="L31">
        <v>3.1857880418210728E-2</v>
      </c>
      <c r="M31">
        <v>2.150870585817541</v>
      </c>
      <c r="N31">
        <v>2.3608906707847838E-2</v>
      </c>
    </row>
    <row r="32" spans="2:14" x14ac:dyDescent="0.2">
      <c r="B32" t="s">
        <v>29</v>
      </c>
      <c r="C32">
        <v>485.32118101256566</v>
      </c>
      <c r="D32">
        <v>2.0252223455150471</v>
      </c>
      <c r="E32">
        <v>0.32592074951931133</v>
      </c>
      <c r="F32">
        <v>1.7847581541107691E-2</v>
      </c>
      <c r="G32">
        <v>-3.9379758209587501E-2</v>
      </c>
      <c r="H32">
        <v>1.640478226482435E-2</v>
      </c>
      <c r="I32">
        <v>3.5852927981620426</v>
      </c>
      <c r="J32">
        <v>1.6253837346783779E-2</v>
      </c>
      <c r="K32">
        <v>1.191095775258401</v>
      </c>
      <c r="L32">
        <v>1.7742374177632504E-2</v>
      </c>
      <c r="M32">
        <v>2.3948406015316039</v>
      </c>
      <c r="N32">
        <v>8.8401849752798144E-3</v>
      </c>
    </row>
    <row r="33" spans="2:14" x14ac:dyDescent="0.2">
      <c r="B33" t="s">
        <v>30</v>
      </c>
      <c r="C33">
        <v>385.59555639555833</v>
      </c>
      <c r="D33">
        <v>3.1162033593189671</v>
      </c>
      <c r="E33">
        <v>0.87656925899349547</v>
      </c>
      <c r="F33">
        <v>4.3606716273720605E-2</v>
      </c>
      <c r="G33">
        <v>-0.38421882891075687</v>
      </c>
      <c r="H33">
        <v>2.560293654612554E-2</v>
      </c>
      <c r="I33">
        <v>3.882026006776758</v>
      </c>
      <c r="J33">
        <v>2.6632150974425992E-2</v>
      </c>
      <c r="K33">
        <v>0.64480319074076631</v>
      </c>
      <c r="L33">
        <v>2.3250071544602353E-2</v>
      </c>
      <c r="M33">
        <v>3.2438859306721319</v>
      </c>
      <c r="N33">
        <v>2.4743092245157753E-2</v>
      </c>
    </row>
    <row r="34" spans="2:14" x14ac:dyDescent="0.2">
      <c r="B34" t="s">
        <v>31</v>
      </c>
      <c r="C34">
        <v>536.40691823421946</v>
      </c>
      <c r="D34">
        <v>3.5871471403675375</v>
      </c>
      <c r="E34">
        <v>0.30302401359988151</v>
      </c>
      <c r="F34">
        <v>2.4269840608864633E-2</v>
      </c>
      <c r="G34">
        <v>0.7904448750515698</v>
      </c>
      <c r="H34">
        <v>2.4761865500280391E-2</v>
      </c>
      <c r="I34">
        <v>3.6356527576747268</v>
      </c>
      <c r="J34">
        <v>2.0484549548931568E-2</v>
      </c>
      <c r="K34">
        <v>1.9831257526004693</v>
      </c>
      <c r="L34">
        <v>2.3831625464173271E-2</v>
      </c>
      <c r="M34">
        <v>1.6527544443732691</v>
      </c>
      <c r="N34">
        <v>1.4474390643242907E-2</v>
      </c>
    </row>
    <row r="35" spans="2:14" x14ac:dyDescent="0.2">
      <c r="B35" t="s">
        <v>32</v>
      </c>
      <c r="C35">
        <v>431.79840850507571</v>
      </c>
      <c r="D35">
        <v>3.0256097195782266</v>
      </c>
      <c r="E35">
        <v>0.47974125604806428</v>
      </c>
      <c r="F35">
        <v>2.8780376672589862E-2</v>
      </c>
      <c r="G35">
        <v>-0.47899176504984098</v>
      </c>
      <c r="H35">
        <v>2.2873689242615798E-2</v>
      </c>
      <c r="I35">
        <v>3.7276892381779634</v>
      </c>
      <c r="J35">
        <v>2.4428745920948545E-2</v>
      </c>
      <c r="K35">
        <v>0.70518240883972172</v>
      </c>
      <c r="L35">
        <v>2.3456885583244928E-2</v>
      </c>
      <c r="M35">
        <v>3.032022797057945</v>
      </c>
      <c r="N35">
        <v>3.0520121517360773E-2</v>
      </c>
    </row>
    <row r="36" spans="2:14" x14ac:dyDescent="0.2">
      <c r="B36" t="s">
        <v>33</v>
      </c>
      <c r="C36">
        <v>553.76665914360933</v>
      </c>
      <c r="D36">
        <v>4.5791613283609793</v>
      </c>
      <c r="E36">
        <v>0.58167900096196934</v>
      </c>
      <c r="F36">
        <v>4.3025399622322401E-2</v>
      </c>
      <c r="G36">
        <v>1.3401537050944983</v>
      </c>
      <c r="H36">
        <v>4.0133754112314152E-2</v>
      </c>
      <c r="I36">
        <v>3.8362294916264581</v>
      </c>
      <c r="J36">
        <v>2.8650386061937622E-2</v>
      </c>
      <c r="K36">
        <v>2.4201731817743024</v>
      </c>
      <c r="L36">
        <v>3.3613318270056897E-2</v>
      </c>
      <c r="M36">
        <v>1.4160563058828162</v>
      </c>
      <c r="N36">
        <v>1.4610667601140718E-2</v>
      </c>
    </row>
    <row r="37" spans="2:14" x14ac:dyDescent="0.2">
      <c r="B37" t="s">
        <v>34</v>
      </c>
      <c r="C37">
        <v>534.96508297892069</v>
      </c>
      <c r="D37">
        <v>3.9520103543430336</v>
      </c>
      <c r="E37">
        <v>-2.4274036703104903E-2</v>
      </c>
      <c r="F37">
        <v>7.2794663360043935E-2</v>
      </c>
      <c r="G37">
        <v>3.639991771240491E-2</v>
      </c>
      <c r="H37">
        <v>7.1713814278873356E-2</v>
      </c>
      <c r="I37">
        <v>3.1129986730305159</v>
      </c>
      <c r="J37">
        <v>5.8655651960843207E-2</v>
      </c>
      <c r="K37">
        <v>1.0609627290361581</v>
      </c>
      <c r="L37">
        <v>6.9621096771769947E-2</v>
      </c>
      <c r="M37">
        <v>2.0520359428008179</v>
      </c>
      <c r="N37">
        <v>6.8038025779483785E-2</v>
      </c>
    </row>
    <row r="38" spans="2:14" x14ac:dyDescent="0.2">
      <c r="B38" t="s">
        <v>35</v>
      </c>
      <c r="C38">
        <v>478.82327743335418</v>
      </c>
      <c r="D38">
        <v>2.6409513949045076</v>
      </c>
      <c r="E38">
        <v>-7.1380274676744696E-2</v>
      </c>
      <c r="F38">
        <v>1.5669532509469175E-2</v>
      </c>
      <c r="G38">
        <v>-0.12449096496016701</v>
      </c>
      <c r="H38">
        <v>2.0124066650856722E-2</v>
      </c>
      <c r="I38">
        <v>3.2267515086683121</v>
      </c>
      <c r="J38">
        <v>1.7276584703482787E-2</v>
      </c>
      <c r="K38">
        <v>1.05135444608913</v>
      </c>
      <c r="L38">
        <v>2.5178762863207978E-2</v>
      </c>
      <c r="M38">
        <v>2.176234672606427</v>
      </c>
      <c r="N38">
        <v>1.7693814891332836E-2</v>
      </c>
    </row>
    <row r="39" spans="2:14" x14ac:dyDescent="0.2">
      <c r="B39" t="s">
        <v>36</v>
      </c>
      <c r="C39">
        <v>489.84509803719658</v>
      </c>
      <c r="D39">
        <v>1.0945469588153798</v>
      </c>
      <c r="E39">
        <v>-0.249088011255131</v>
      </c>
      <c r="F39">
        <v>1.5320058434092964E-2</v>
      </c>
      <c r="G39">
        <v>-0.58360964026720097</v>
      </c>
      <c r="H39">
        <v>1.691650609648385E-2</v>
      </c>
      <c r="I39">
        <v>2.9752263993126959</v>
      </c>
      <c r="J39">
        <v>1.4815005421824413E-2</v>
      </c>
      <c r="K39">
        <v>0.47118623150480571</v>
      </c>
      <c r="L39">
        <v>1.6366311737124384E-2</v>
      </c>
      <c r="M39">
        <v>2.5025781656770651</v>
      </c>
      <c r="N39">
        <v>1.7234612907355073E-2</v>
      </c>
    </row>
    <row r="40" spans="2:14" x14ac:dyDescent="0.2">
      <c r="B40" t="s">
        <v>37</v>
      </c>
      <c r="C40">
        <v>490.57102141135442</v>
      </c>
      <c r="D40">
        <v>2.7522316383777468</v>
      </c>
      <c r="E40">
        <v>0.44973085346435565</v>
      </c>
      <c r="F40">
        <v>1.9082139169131852E-2</v>
      </c>
      <c r="G40">
        <v>0.40918139355294181</v>
      </c>
      <c r="H40">
        <v>3.6375617443669933E-2</v>
      </c>
      <c r="I40">
        <v>3.7610967030359754</v>
      </c>
      <c r="J40">
        <v>1.6437486312892494E-2</v>
      </c>
      <c r="K40">
        <v>1.6272742539355631</v>
      </c>
      <c r="L40">
        <v>3.6923973373806665E-2</v>
      </c>
      <c r="M40">
        <v>2.135450368184348</v>
      </c>
      <c r="N40">
        <v>3.5339310664188037E-2</v>
      </c>
    </row>
    <row r="41" spans="2:14" x14ac:dyDescent="0.2">
      <c r="B41" t="s">
        <v>38</v>
      </c>
      <c r="C41">
        <v>538.13449473391779</v>
      </c>
      <c r="D41">
        <v>0.96469985387716284</v>
      </c>
      <c r="E41">
        <v>0.68426875429386524</v>
      </c>
      <c r="F41">
        <v>1.7832345540194524E-2</v>
      </c>
      <c r="G41">
        <v>0.51780701723523503</v>
      </c>
      <c r="H41">
        <v>1.9322169332904045E-2</v>
      </c>
      <c r="I41">
        <v>3.8642999575961725</v>
      </c>
      <c r="J41">
        <v>1.0780377415654727E-2</v>
      </c>
      <c r="K41">
        <v>1.6784358397736563</v>
      </c>
      <c r="L41">
        <v>1.8848294076179134E-2</v>
      </c>
      <c r="M41">
        <v>2.1865847666991032</v>
      </c>
      <c r="N41">
        <v>2.0237174873866347E-2</v>
      </c>
    </row>
    <row r="42" spans="2:14" x14ac:dyDescent="0.2">
      <c r="B42" t="s">
        <v>39</v>
      </c>
      <c r="C42">
        <v>413.28146666769976</v>
      </c>
      <c r="D42">
        <v>1.3528110409086591</v>
      </c>
      <c r="E42">
        <v>-2.0606270113831E-3</v>
      </c>
      <c r="F42">
        <v>1.1327053220876782E-2</v>
      </c>
      <c r="G42">
        <v>-0.48049972407873193</v>
      </c>
      <c r="H42">
        <v>8.9003048029613688E-3</v>
      </c>
      <c r="I42">
        <v>3.2474168416077149</v>
      </c>
      <c r="J42">
        <v>1.1315441825533472E-2</v>
      </c>
      <c r="K42">
        <v>0.64074501467928702</v>
      </c>
      <c r="L42">
        <v>1.0251451984899998E-2</v>
      </c>
      <c r="M42">
        <v>2.6092532924492584</v>
      </c>
      <c r="N42">
        <v>1.1253789014808958E-2</v>
      </c>
    </row>
    <row r="43" spans="2:14" x14ac:dyDescent="0.2">
      <c r="B43" t="s">
        <v>40</v>
      </c>
      <c r="C43">
        <v>409.62661328435456</v>
      </c>
      <c r="D43">
        <v>1.054168450783908</v>
      </c>
      <c r="E43">
        <v>0.27175875853397991</v>
      </c>
      <c r="F43">
        <v>2.0374333489306902E-2</v>
      </c>
      <c r="G43">
        <v>-0.46946544053514128</v>
      </c>
      <c r="H43">
        <v>1.8511910235145177E-2</v>
      </c>
      <c r="I43">
        <v>3.5210835210183435</v>
      </c>
      <c r="J43">
        <v>1.5234928047549551E-2</v>
      </c>
      <c r="K43">
        <v>0.67578490235748623</v>
      </c>
      <c r="L43">
        <v>1.788377098764321E-2</v>
      </c>
      <c r="M43">
        <v>2.8475043186625659</v>
      </c>
      <c r="N43">
        <v>2.2663976150376387E-2</v>
      </c>
    </row>
    <row r="44" spans="2:14" x14ac:dyDescent="0.2">
      <c r="B44" t="s">
        <v>41</v>
      </c>
      <c r="C44">
        <v>420.5129676190478</v>
      </c>
      <c r="D44">
        <v>3.1794475651109004</v>
      </c>
      <c r="E44">
        <v>-0.41961124891322144</v>
      </c>
      <c r="F44">
        <v>1.9406945705295171E-2</v>
      </c>
      <c r="G44">
        <v>-0.84991087976393398</v>
      </c>
      <c r="H44">
        <v>1.2396905295737044E-2</v>
      </c>
      <c r="I44">
        <v>2.8344721648198679</v>
      </c>
      <c r="J44">
        <v>1.8919651647601184E-2</v>
      </c>
      <c r="K44">
        <v>0.207681527130541</v>
      </c>
      <c r="L44">
        <v>1.3255546079407163E-2</v>
      </c>
      <c r="M44">
        <v>2.6251348787387503</v>
      </c>
      <c r="N44">
        <v>1.6758313810068256E-2</v>
      </c>
    </row>
    <row r="45" spans="2:14" x14ac:dyDescent="0.2">
      <c r="B45" t="s">
        <v>42</v>
      </c>
      <c r="C45">
        <v>522.97175819268023</v>
      </c>
      <c r="D45">
        <v>3.4719827679244912</v>
      </c>
      <c r="E45">
        <v>-0.41686745797811392</v>
      </c>
      <c r="F45">
        <v>2.550079824810433E-2</v>
      </c>
      <c r="G45">
        <v>-0.42966622548824401</v>
      </c>
      <c r="H45">
        <v>2.5573658935735433E-2</v>
      </c>
      <c r="I45">
        <v>2.8348544405849303</v>
      </c>
      <c r="J45">
        <v>2.4077806636762292E-2</v>
      </c>
      <c r="K45">
        <v>0.63411969914448729</v>
      </c>
      <c r="L45">
        <v>2.7267945342196651E-2</v>
      </c>
      <c r="M45">
        <v>2.2004993317330959</v>
      </c>
      <c r="N45">
        <v>1.7779692578537721E-2</v>
      </c>
    </row>
    <row r="46" spans="2:14" x14ac:dyDescent="0.2">
      <c r="B46" t="s">
        <v>44</v>
      </c>
      <c r="C46">
        <v>499.749902827592</v>
      </c>
      <c r="D46">
        <v>2.2053817459506475</v>
      </c>
      <c r="E46">
        <v>-0.4706508721883858</v>
      </c>
      <c r="F46">
        <v>2.7016853404408733E-2</v>
      </c>
      <c r="G46">
        <v>-0.53391687141130173</v>
      </c>
      <c r="H46">
        <v>1.4682102362930065E-2</v>
      </c>
      <c r="I46">
        <v>2.7614108820113139</v>
      </c>
      <c r="J46">
        <v>2.4420731534516477E-2</v>
      </c>
      <c r="K46">
        <v>0.52073766912311403</v>
      </c>
      <c r="L46">
        <v>1.393744555289551E-2</v>
      </c>
      <c r="M46">
        <v>2.2397965854516482</v>
      </c>
      <c r="N46">
        <v>2.0002850528626017E-2</v>
      </c>
    </row>
    <row r="47" spans="2:14" x14ac:dyDescent="0.2">
      <c r="B47" t="s">
        <v>45</v>
      </c>
      <c r="C47">
        <v>368.10254712735599</v>
      </c>
      <c r="D47">
        <v>3.6901492481360276</v>
      </c>
      <c r="E47">
        <v>0.1899269551279921</v>
      </c>
      <c r="F47">
        <v>3.1199624231755818E-2</v>
      </c>
      <c r="G47">
        <v>-0.55755572916409646</v>
      </c>
      <c r="H47">
        <v>2.4740636333389434E-2</v>
      </c>
      <c r="I47">
        <v>3.4052454014643994</v>
      </c>
      <c r="J47">
        <v>2.9623485601043092E-2</v>
      </c>
      <c r="K47">
        <v>0.54720465048918043</v>
      </c>
      <c r="L47">
        <v>2.7045300853750228E-2</v>
      </c>
      <c r="M47">
        <v>2.8682837414458451</v>
      </c>
      <c r="N47">
        <v>2.0123545538518188E-2</v>
      </c>
    </row>
    <row r="48" spans="2:14" x14ac:dyDescent="0.2">
      <c r="B48" t="s">
        <v>46</v>
      </c>
      <c r="C48">
        <v>517.50109681795698</v>
      </c>
      <c r="D48">
        <v>3.6173167045997245</v>
      </c>
      <c r="E48">
        <v>0.29683230960855411</v>
      </c>
      <c r="F48">
        <v>2.307755774804442E-2</v>
      </c>
      <c r="G48">
        <v>-0.27163215616903885</v>
      </c>
      <c r="H48">
        <v>2.2610960313156615E-2</v>
      </c>
      <c r="I48">
        <v>3.5873636142699876</v>
      </c>
      <c r="J48">
        <v>1.9990349151970486E-2</v>
      </c>
      <c r="K48">
        <v>0.95135629218486262</v>
      </c>
      <c r="L48">
        <v>2.315286165289198E-2</v>
      </c>
      <c r="M48">
        <v>2.6359581472219098</v>
      </c>
      <c r="N48">
        <v>1.9058305213733303E-2</v>
      </c>
    </row>
    <row r="49" spans="2:14" x14ac:dyDescent="0.2">
      <c r="B49" t="s">
        <v>47</v>
      </c>
      <c r="C49">
        <v>487.06318134390733</v>
      </c>
      <c r="D49">
        <v>3.8124844500751158</v>
      </c>
      <c r="E49">
        <v>0.14155022907482331</v>
      </c>
      <c r="F49">
        <v>2.5644371855761381E-2</v>
      </c>
      <c r="G49">
        <v>-0.18231412771051914</v>
      </c>
      <c r="H49">
        <v>2.7833590899369563E-2</v>
      </c>
      <c r="I49">
        <v>3.4221616855071781</v>
      </c>
      <c r="J49">
        <v>2.4998891799880175E-2</v>
      </c>
      <c r="K49">
        <v>0.98064866089659297</v>
      </c>
      <c r="L49">
        <v>3.3376635264136319E-2</v>
      </c>
      <c r="M49">
        <v>2.440984588405648</v>
      </c>
      <c r="N49">
        <v>2.3351623545653222E-2</v>
      </c>
    </row>
    <row r="50" spans="2:14" x14ac:dyDescent="0.2">
      <c r="B50" t="s">
        <v>48</v>
      </c>
      <c r="C50">
        <v>376.44839863469224</v>
      </c>
      <c r="D50">
        <v>0.75573599719591089</v>
      </c>
      <c r="E50">
        <v>-4.0025006475154903E-2</v>
      </c>
      <c r="F50">
        <v>2.1453146570155818E-2</v>
      </c>
      <c r="G50">
        <v>-0.83380764962790499</v>
      </c>
      <c r="H50">
        <v>8.6624949576189977E-3</v>
      </c>
      <c r="I50">
        <v>3.1530272195370284</v>
      </c>
      <c r="J50">
        <v>1.4067534436547988E-2</v>
      </c>
      <c r="K50">
        <v>0.22453859998092313</v>
      </c>
      <c r="L50">
        <v>9.4647131452056648E-3</v>
      </c>
      <c r="M50">
        <v>2.93851910337942</v>
      </c>
      <c r="N50">
        <v>1.7174551698264196E-2</v>
      </c>
    </row>
    <row r="51" spans="2:14" x14ac:dyDescent="0.2">
      <c r="B51" t="s">
        <v>49</v>
      </c>
      <c r="C51">
        <v>612.67553630544353</v>
      </c>
      <c r="D51">
        <v>3.2944546445763008</v>
      </c>
      <c r="E51">
        <v>1.1798399484599129</v>
      </c>
      <c r="F51">
        <v>2.9254035266904923E-2</v>
      </c>
      <c r="G51">
        <v>1.1208444274380991</v>
      </c>
      <c r="H51">
        <v>2.9575581333752266E-2</v>
      </c>
      <c r="I51">
        <v>4.2684889408065994</v>
      </c>
      <c r="J51">
        <v>1.857228249555121E-2</v>
      </c>
      <c r="K51">
        <v>2.239942402412094</v>
      </c>
      <c r="L51">
        <v>2.7303301416395559E-2</v>
      </c>
      <c r="M51">
        <v>2.0290063680020691</v>
      </c>
      <c r="N51">
        <v>2.2361420137079886E-2</v>
      </c>
    </row>
    <row r="52" spans="2:14" x14ac:dyDescent="0.2">
      <c r="B52" t="s">
        <v>50</v>
      </c>
      <c r="C52">
        <v>483.58003080303263</v>
      </c>
      <c r="D52">
        <v>5.4747429248979564</v>
      </c>
      <c r="E52">
        <v>0.39616927740639207</v>
      </c>
      <c r="F52">
        <v>2.9888533896523503E-2</v>
      </c>
      <c r="G52">
        <v>-3.6192485797823797E-2</v>
      </c>
      <c r="H52">
        <v>3.0306959924938932E-2</v>
      </c>
      <c r="I52">
        <v>3.7426984102790408</v>
      </c>
      <c r="J52">
        <v>2.4853474004220742E-2</v>
      </c>
      <c r="K52">
        <v>1.2467163541007491</v>
      </c>
      <c r="L52">
        <v>3.5046506552281489E-2</v>
      </c>
      <c r="M52">
        <v>2.5022190962806841</v>
      </c>
      <c r="N52">
        <v>3.1226640746359554E-2</v>
      </c>
    </row>
    <row r="53" spans="2:14" x14ac:dyDescent="0.2">
      <c r="B53" t="s">
        <v>51</v>
      </c>
      <c r="C53">
        <v>444.55424278765287</v>
      </c>
      <c r="D53">
        <v>3.7605736746160132</v>
      </c>
      <c r="E53">
        <v>0.48813328522767679</v>
      </c>
      <c r="F53">
        <v>3.6486476848954709E-2</v>
      </c>
      <c r="G53">
        <v>-0.34307412467263632</v>
      </c>
      <c r="H53">
        <v>3.2058393384413103E-2</v>
      </c>
      <c r="I53">
        <v>3.6875482799600969</v>
      </c>
      <c r="J53">
        <v>3.2423610360375617E-2</v>
      </c>
      <c r="K53">
        <v>0.8306459189876737</v>
      </c>
      <c r="L53">
        <v>3.5753566071286734E-2</v>
      </c>
      <c r="M53">
        <v>2.8588267995286469</v>
      </c>
      <c r="N53">
        <v>2.3575125887752211E-2</v>
      </c>
    </row>
    <row r="54" spans="2:14" x14ac:dyDescent="0.2">
      <c r="B54" t="s">
        <v>52</v>
      </c>
      <c r="C54">
        <v>482.16941566331155</v>
      </c>
      <c r="D54">
        <v>3.0353342530845264</v>
      </c>
      <c r="E54">
        <v>0.45118257392252592</v>
      </c>
      <c r="F54">
        <v>1.1838551997310719E-2</v>
      </c>
      <c r="G54">
        <v>-6.5728667909335611E-2</v>
      </c>
      <c r="H54">
        <v>1.8741592613490038E-2</v>
      </c>
      <c r="I54">
        <v>3.7902673399622686</v>
      </c>
      <c r="J54">
        <v>1.1467273085333098E-2</v>
      </c>
      <c r="K54">
        <v>1.2129363153923762</v>
      </c>
      <c r="L54">
        <v>2.1532131102251991E-2</v>
      </c>
      <c r="M54">
        <v>2.5792622286915758</v>
      </c>
      <c r="N54">
        <v>2.0469918006060534E-2</v>
      </c>
    </row>
    <row r="55" spans="2:14" x14ac:dyDescent="0.2">
      <c r="B55" t="s">
        <v>53</v>
      </c>
      <c r="C55">
        <v>573.46831429665087</v>
      </c>
      <c r="D55">
        <v>1.3225723486239209</v>
      </c>
      <c r="E55">
        <v>0.4053255107962892</v>
      </c>
      <c r="F55">
        <v>1.8301840377181605E-2</v>
      </c>
      <c r="G55">
        <v>2.4628243127534699E-2</v>
      </c>
      <c r="H55">
        <v>1.3972461126135158E-2</v>
      </c>
      <c r="I55">
        <v>3.6071821124417465</v>
      </c>
      <c r="J55">
        <v>1.4179000730475384E-2</v>
      </c>
      <c r="K55">
        <v>1.1852150730356961</v>
      </c>
      <c r="L55">
        <v>1.5410596293083605E-2</v>
      </c>
      <c r="M55">
        <v>2.421520889221267</v>
      </c>
      <c r="N55">
        <v>1.7242113476646968E-2</v>
      </c>
    </row>
    <row r="56" spans="2:14" x14ac:dyDescent="0.2">
      <c r="B56" t="s">
        <v>54</v>
      </c>
      <c r="C56">
        <v>448.85913024759969</v>
      </c>
      <c r="D56">
        <v>3.388589741217729</v>
      </c>
      <c r="E56">
        <v>0.51067473834668187</v>
      </c>
      <c r="F56">
        <v>2.2191293729145495E-2</v>
      </c>
      <c r="G56">
        <v>-0.2605299321908891</v>
      </c>
      <c r="H56">
        <v>2.1009252305120893E-2</v>
      </c>
      <c r="I56">
        <v>3.7817764080281679</v>
      </c>
      <c r="J56">
        <v>1.8556486209205181E-2</v>
      </c>
      <c r="K56">
        <v>0.95042823738407423</v>
      </c>
      <c r="L56">
        <v>2.2195359654814468E-2</v>
      </c>
      <c r="M56">
        <v>2.835520522276072</v>
      </c>
      <c r="N56">
        <v>1.9237263656216561E-2</v>
      </c>
    </row>
    <row r="57" spans="2:14" x14ac:dyDescent="0.2">
      <c r="B57" t="s">
        <v>55</v>
      </c>
      <c r="C57">
        <v>481.64474400632844</v>
      </c>
      <c r="D57">
        <v>3.4260598380840581</v>
      </c>
      <c r="E57">
        <v>-7.0274539444861506E-2</v>
      </c>
      <c r="F57">
        <v>1.9506176759176253E-2</v>
      </c>
      <c r="G57">
        <v>-3.874548286134321E-2</v>
      </c>
      <c r="H57">
        <v>2.3587727707779369E-2</v>
      </c>
      <c r="I57">
        <v>3.2185322908341045</v>
      </c>
      <c r="J57">
        <v>1.931227171100389E-2</v>
      </c>
      <c r="K57">
        <v>1.12040698591157</v>
      </c>
      <c r="L57">
        <v>2.5086492524062632E-2</v>
      </c>
      <c r="M57">
        <v>2.100961622625761</v>
      </c>
      <c r="N57">
        <v>1.9038714751619001E-2</v>
      </c>
    </row>
    <row r="58" spans="2:14" x14ac:dyDescent="0.2">
      <c r="B58" t="s">
        <v>56</v>
      </c>
      <c r="C58">
        <v>501.12742239095326</v>
      </c>
      <c r="D58">
        <v>1.2329651518130118</v>
      </c>
      <c r="E58">
        <v>0.36091207752838755</v>
      </c>
      <c r="F58">
        <v>1.3675560185260381E-2</v>
      </c>
      <c r="G58">
        <v>-5.9161082553471606E-2</v>
      </c>
      <c r="H58">
        <v>1.7555368725772486E-2</v>
      </c>
      <c r="I58">
        <v>3.6453186308924694</v>
      </c>
      <c r="J58">
        <v>1.112102158851014E-2</v>
      </c>
      <c r="K58">
        <v>1.1850988536103779</v>
      </c>
      <c r="L58">
        <v>1.7502707552785102E-2</v>
      </c>
      <c r="M58">
        <v>2.4606763301422121</v>
      </c>
      <c r="N58">
        <v>1.69227450635001E-2</v>
      </c>
    </row>
    <row r="59" spans="2:14" x14ac:dyDescent="0.2">
      <c r="B59" t="s">
        <v>57</v>
      </c>
      <c r="C59">
        <v>478.26063590300987</v>
      </c>
      <c r="D59">
        <v>2.2554618157826778</v>
      </c>
      <c r="E59">
        <v>-1.3106406225280429</v>
      </c>
      <c r="F59">
        <v>2.5422794697136247E-2</v>
      </c>
      <c r="G59">
        <v>-0.48522153196838719</v>
      </c>
      <c r="H59">
        <v>1.6963105935960253E-2</v>
      </c>
      <c r="I59">
        <v>1.9493616495828172</v>
      </c>
      <c r="J59">
        <v>1.9435914267091993E-2</v>
      </c>
      <c r="K59">
        <v>0.3222576597150702</v>
      </c>
      <c r="L59">
        <v>1.2962308751735714E-2</v>
      </c>
      <c r="M59">
        <v>1.6241300429946941</v>
      </c>
      <c r="N59">
        <v>1.8078386786064521E-2</v>
      </c>
    </row>
    <row r="60" spans="2:14" x14ac:dyDescent="0.2">
      <c r="B60" t="s">
        <v>58</v>
      </c>
      <c r="C60">
        <v>559.82479620150173</v>
      </c>
      <c r="D60">
        <v>3.2976317962820501</v>
      </c>
      <c r="E60">
        <v>0.54831934455380937</v>
      </c>
      <c r="F60">
        <v>2.4814669011943093E-2</v>
      </c>
      <c r="G60">
        <v>0.95097898431895322</v>
      </c>
      <c r="H60">
        <v>2.9616868611436566E-2</v>
      </c>
      <c r="I60">
        <v>3.7649289711881821</v>
      </c>
      <c r="J60">
        <v>1.9445688569339099E-2</v>
      </c>
      <c r="K60">
        <v>2.0261605537632756</v>
      </c>
      <c r="L60">
        <v>2.8488818937510395E-2</v>
      </c>
      <c r="M60">
        <v>1.7385438323633</v>
      </c>
      <c r="N60">
        <v>1.7838379307645126E-2</v>
      </c>
    </row>
    <row r="61" spans="2:14" x14ac:dyDescent="0.2">
      <c r="B61" t="s">
        <v>59</v>
      </c>
      <c r="C61">
        <v>426.73749129301018</v>
      </c>
      <c r="D61">
        <v>3.448113155368175</v>
      </c>
      <c r="E61">
        <v>0.11248740696802931</v>
      </c>
      <c r="F61">
        <v>2.188334337972633E-2</v>
      </c>
      <c r="G61">
        <v>-0.71897725470666252</v>
      </c>
      <c r="H61">
        <v>2.1143509899145957E-2</v>
      </c>
      <c r="I61">
        <v>3.4002837736643814</v>
      </c>
      <c r="J61">
        <v>2.1403941674121896E-2</v>
      </c>
      <c r="K61">
        <v>0.42897000807595048</v>
      </c>
      <c r="L61">
        <v>2.4788561272327366E-2</v>
      </c>
      <c r="M61">
        <v>2.9723667664152522</v>
      </c>
      <c r="N61">
        <v>2.0177069363921888E-2</v>
      </c>
    </row>
    <row r="62" spans="2:14" x14ac:dyDescent="0.2">
      <c r="B62" t="s">
        <v>60</v>
      </c>
      <c r="C62">
        <v>387.82462962025375</v>
      </c>
      <c r="D62">
        <v>3.9145043591408197</v>
      </c>
      <c r="E62">
        <v>-0.13451571572811269</v>
      </c>
      <c r="F62">
        <v>2.6001017049847433E-2</v>
      </c>
      <c r="G62">
        <v>-0.39795144494992402</v>
      </c>
      <c r="H62">
        <v>2.0912134114765106E-2</v>
      </c>
      <c r="I62">
        <v>3.1258629764466472</v>
      </c>
      <c r="J62">
        <v>2.3074553335183611E-2</v>
      </c>
      <c r="K62">
        <v>0.67726271959793927</v>
      </c>
      <c r="L62">
        <v>2.1659304349713408E-2</v>
      </c>
      <c r="M62">
        <v>2.4501311770076981</v>
      </c>
      <c r="N62">
        <v>2.3134265298767324E-2</v>
      </c>
    </row>
    <row r="63" spans="2:14" x14ac:dyDescent="0.2">
      <c r="B63" t="s">
        <v>61</v>
      </c>
      <c r="C63">
        <v>447.98441497895749</v>
      </c>
      <c r="D63">
        <v>4.8296572695990596</v>
      </c>
      <c r="E63">
        <v>0.44118212650073207</v>
      </c>
      <c r="F63">
        <v>2.274163466600786E-2</v>
      </c>
      <c r="G63">
        <v>9.85298091995577E-2</v>
      </c>
      <c r="H63">
        <v>3.2064226863503846E-2</v>
      </c>
      <c r="I63">
        <v>3.729993377568213</v>
      </c>
      <c r="J63">
        <v>2.0702248767040965E-2</v>
      </c>
      <c r="K63">
        <v>1.3026852811227649</v>
      </c>
      <c r="L63">
        <v>3.4438190634991803E-2</v>
      </c>
      <c r="M63">
        <v>2.4301410984251541</v>
      </c>
      <c r="N63">
        <v>2.823309269300342E-2</v>
      </c>
    </row>
    <row r="64" spans="2:14" x14ac:dyDescent="0.2">
      <c r="B64" t="s">
        <v>62</v>
      </c>
      <c r="C64">
        <v>409.29156793771199</v>
      </c>
      <c r="D64">
        <v>2.7637558316362369</v>
      </c>
      <c r="E64">
        <v>-0.13288683613818</v>
      </c>
      <c r="F64">
        <v>1.982086200744132E-2</v>
      </c>
      <c r="G64">
        <v>-7.2753968304987607E-2</v>
      </c>
      <c r="H64">
        <v>2.5450239516633725E-2</v>
      </c>
      <c r="I64">
        <v>3.1387032126746344</v>
      </c>
      <c r="J64">
        <v>1.9464209191443801E-2</v>
      </c>
      <c r="K64">
        <v>1.046568526420627</v>
      </c>
      <c r="L64">
        <v>2.649253085319472E-2</v>
      </c>
      <c r="M64">
        <v>2.0976362925109062</v>
      </c>
      <c r="N64">
        <v>2.1973198004922267E-2</v>
      </c>
    </row>
    <row r="65" spans="2:14" x14ac:dyDescent="0.2">
      <c r="B65" t="s">
        <v>63</v>
      </c>
      <c r="C65">
        <v>481.36678627921356</v>
      </c>
      <c r="D65">
        <v>3.5970930004765296</v>
      </c>
      <c r="E65">
        <v>0.34319094287807689</v>
      </c>
      <c r="F65">
        <v>3.5130255133483973E-2</v>
      </c>
      <c r="G65">
        <v>3.0005098847966302E-2</v>
      </c>
      <c r="H65">
        <v>3.7030146375729718E-2</v>
      </c>
      <c r="I65">
        <v>3.5290970399834225</v>
      </c>
      <c r="J65">
        <v>2.6767254254986533E-2</v>
      </c>
      <c r="K65">
        <v>1.1601678398652231</v>
      </c>
      <c r="L65">
        <v>3.5415096282565714E-2</v>
      </c>
      <c r="M65">
        <v>2.36969303935552</v>
      </c>
      <c r="N65">
        <v>2.2158997801759339E-2</v>
      </c>
    </row>
    <row r="66" spans="2:14" x14ac:dyDescent="0.2">
      <c r="B66" t="s">
        <v>64</v>
      </c>
      <c r="C66">
        <v>511.33820750118758</v>
      </c>
      <c r="D66">
        <v>4.8401803636377938</v>
      </c>
      <c r="E66">
        <v>0.13421152686011439</v>
      </c>
      <c r="F66">
        <v>2.878937293734686E-2</v>
      </c>
      <c r="G66">
        <v>0.42965305132949444</v>
      </c>
      <c r="H66">
        <v>2.7466110723130606E-2</v>
      </c>
      <c r="I66">
        <v>3.4267723066467748</v>
      </c>
      <c r="J66">
        <v>2.9573169350007873E-2</v>
      </c>
      <c r="K66">
        <v>1.569042429693899</v>
      </c>
      <c r="L66">
        <v>3.1791613296379313E-2</v>
      </c>
      <c r="M66">
        <v>1.857931480493666</v>
      </c>
      <c r="N66">
        <v>1.8081268591283121E-2</v>
      </c>
    </row>
    <row r="68" spans="2:14" x14ac:dyDescent="0.2">
      <c r="B68" t="s">
        <v>230</v>
      </c>
      <c r="C68">
        <f>AVERAGE(C$3:C$66)</f>
        <v>473.71679128436386</v>
      </c>
      <c r="E68">
        <f>AVERAGE(E$3:E$66)</f>
        <v>0.12116948787890906</v>
      </c>
      <c r="G68">
        <f>AVERAGE(G$3:G$66)</f>
        <v>-8.6757790347672434E-2</v>
      </c>
      <c r="I68">
        <f>AVERAGE(I$3:I$66)</f>
        <v>3.366380488700921</v>
      </c>
      <c r="K68">
        <f>AVERAGE(K$3:K$66)</f>
        <v>1.0372554662235192</v>
      </c>
      <c r="M68">
        <f>AVERAGE(M$3:M$66)</f>
        <v>2.3306856063206483</v>
      </c>
    </row>
    <row r="69" spans="2:14" x14ac:dyDescent="0.2">
      <c r="B69" t="s">
        <v>227</v>
      </c>
      <c r="C69">
        <f>MIN(C$3:C$66)</f>
        <v>368.10254712735599</v>
      </c>
      <c r="E69">
        <f>MIN(E$3:E$66)</f>
        <v>-1.3106406225280429</v>
      </c>
      <c r="G69">
        <f>MIN(G$3:G$66)</f>
        <v>-0.89774185819725327</v>
      </c>
      <c r="I69">
        <f>MIN(I$3:I$66)</f>
        <v>1.9493616495828172</v>
      </c>
      <c r="K69">
        <f>MIN(K$3:K$66)</f>
        <v>0.1697499460747483</v>
      </c>
      <c r="M69">
        <f>MIN(M$3:M$66)</f>
        <v>1.4160563058828162</v>
      </c>
    </row>
    <row r="70" spans="2:14" x14ac:dyDescent="0.2">
      <c r="B70" t="s">
        <v>228</v>
      </c>
      <c r="C70">
        <f>MAX(C$3:C$66)</f>
        <v>612.67553630544353</v>
      </c>
      <c r="E70">
        <f>MAX(E$3:E$66)</f>
        <v>1.1798399484599129</v>
      </c>
      <c r="G70">
        <f>MAX(G$3:G$66)</f>
        <v>1.3401537050944983</v>
      </c>
      <c r="I70">
        <f>MAX(I$3:I$66)</f>
        <v>4.2684889408065994</v>
      </c>
      <c r="K70">
        <f>MAX(K$3:K$66)</f>
        <v>2.4201731817743024</v>
      </c>
      <c r="M70">
        <f>MAX(M$3:M$66)</f>
        <v>3.3745554892968865</v>
      </c>
    </row>
  </sheetData>
  <phoneticPr fontId="0" type="noConversion"/>
  <pageMargins left="0.75" right="0.75" top="1" bottom="1" header="0.5" footer="0.5"/>
  <headerFooter alignWithMargins="0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71"/>
  <sheetViews>
    <sheetView topLeftCell="A57" workbookViewId="0">
      <selection activeCell="I71" sqref="I71"/>
    </sheetView>
  </sheetViews>
  <sheetFormatPr defaultRowHeight="12.75" x14ac:dyDescent="0.2"/>
  <cols>
    <col min="2" max="2" width="5.42578125" bestFit="1" customWidth="1"/>
    <col min="3" max="3" width="13.5703125" bestFit="1" customWidth="1"/>
    <col min="4" max="4" width="16.140625" bestFit="1" customWidth="1"/>
    <col min="5" max="5" width="12.28515625" bestFit="1" customWidth="1"/>
    <col min="6" max="6" width="15" bestFit="1" customWidth="1"/>
    <col min="7" max="7" width="20.5703125" bestFit="1" customWidth="1"/>
    <col min="8" max="8" width="23.28515625" bestFit="1" customWidth="1"/>
    <col min="9" max="9" width="12" bestFit="1" customWidth="1"/>
    <col min="10" max="10" width="14" bestFit="1" customWidth="1"/>
  </cols>
  <sheetData>
    <row r="2" spans="2:10" x14ac:dyDescent="0.2">
      <c r="C2" t="s">
        <v>87</v>
      </c>
      <c r="D2" t="s">
        <v>125</v>
      </c>
      <c r="E2" t="s">
        <v>130</v>
      </c>
      <c r="F2" t="s">
        <v>131</v>
      </c>
      <c r="G2" t="s">
        <v>132</v>
      </c>
      <c r="H2" t="s">
        <v>133</v>
      </c>
      <c r="I2" t="s">
        <v>134</v>
      </c>
      <c r="J2" t="s">
        <v>135</v>
      </c>
    </row>
    <row r="3" spans="2:10" x14ac:dyDescent="0.2">
      <c r="B3" t="s">
        <v>0</v>
      </c>
      <c r="C3">
        <v>394.32933335631412</v>
      </c>
      <c r="D3">
        <v>2.0016176233061067</v>
      </c>
      <c r="E3">
        <v>3.8585498182175648</v>
      </c>
      <c r="F3">
        <v>2.2479978820987154E-2</v>
      </c>
      <c r="G3">
        <v>0.48853739259251577</v>
      </c>
      <c r="H3">
        <v>1.9088540404822427E-2</v>
      </c>
      <c r="I3">
        <v>3.3745554892968865</v>
      </c>
      <c r="J3">
        <v>2.2026992916201291E-2</v>
      </c>
    </row>
    <row r="4" spans="2:10" x14ac:dyDescent="0.2">
      <c r="B4" t="s">
        <v>1</v>
      </c>
      <c r="C4">
        <v>434.00716465781574</v>
      </c>
      <c r="D4">
        <v>2.4255984904131367</v>
      </c>
      <c r="E4">
        <v>3.7873220392506997</v>
      </c>
      <c r="F4">
        <v>2.1595084172217921E-2</v>
      </c>
      <c r="G4">
        <v>1.0133091694659471</v>
      </c>
      <c r="H4">
        <v>2.3126865483369737E-2</v>
      </c>
      <c r="I4">
        <v>2.7759536868817039</v>
      </c>
      <c r="J4">
        <v>1.5826831503730893E-2</v>
      </c>
    </row>
    <row r="5" spans="2:10" x14ac:dyDescent="0.2">
      <c r="B5" t="s">
        <v>2</v>
      </c>
      <c r="C5">
        <v>388.43170990714674</v>
      </c>
      <c r="D5">
        <v>3.5297165238809969</v>
      </c>
      <c r="E5">
        <v>2.8227289397622961</v>
      </c>
      <c r="F5">
        <v>3.0205305831329257E-2</v>
      </c>
      <c r="G5">
        <v>0.46487399867642748</v>
      </c>
      <c r="H5">
        <v>2.5290474024605939E-2</v>
      </c>
      <c r="I5">
        <v>2.3685386146945868</v>
      </c>
      <c r="J5">
        <v>2.1487448718437073E-2</v>
      </c>
    </row>
    <row r="6" spans="2:10" x14ac:dyDescent="0.2">
      <c r="B6" t="s">
        <v>3</v>
      </c>
      <c r="C6">
        <v>504.15076631112953</v>
      </c>
      <c r="D6">
        <v>1.6430784731553036</v>
      </c>
      <c r="E6">
        <v>3.0245217331708929</v>
      </c>
      <c r="F6">
        <v>1.5335833248523755E-2</v>
      </c>
      <c r="G6">
        <v>0.75846271274861798</v>
      </c>
      <c r="H6">
        <v>1.3581910290211561E-2</v>
      </c>
      <c r="I6">
        <v>2.265966607255077</v>
      </c>
      <c r="J6">
        <v>1.0716254125284604E-2</v>
      </c>
    </row>
    <row r="7" spans="2:10" x14ac:dyDescent="0.2">
      <c r="B7" t="s">
        <v>4</v>
      </c>
      <c r="C7">
        <v>505.54074324980269</v>
      </c>
      <c r="D7">
        <v>2.6680635236188324</v>
      </c>
      <c r="E7">
        <v>3.1053695389729317</v>
      </c>
      <c r="F7">
        <v>2.1282006977105295E-2</v>
      </c>
      <c r="G7">
        <v>1.1068464469078061</v>
      </c>
      <c r="H7">
        <v>2.3912726682839443E-2</v>
      </c>
      <c r="I7">
        <v>1.9984384022711472</v>
      </c>
      <c r="J7">
        <v>2.1571909316873507E-2</v>
      </c>
    </row>
    <row r="8" spans="2:10" x14ac:dyDescent="0.2">
      <c r="B8" t="s">
        <v>5</v>
      </c>
      <c r="C8">
        <v>514.52924472735526</v>
      </c>
      <c r="D8">
        <v>2.1448913334081445</v>
      </c>
      <c r="E8">
        <v>3.4139882036249904</v>
      </c>
      <c r="F8">
        <v>1.6483751107922027E-2</v>
      </c>
      <c r="G8">
        <v>1.2578225869301169</v>
      </c>
      <c r="H8">
        <v>2.0914992550273053E-2</v>
      </c>
      <c r="I8">
        <v>2.157977195608431</v>
      </c>
      <c r="J8">
        <v>1.5577546286373799E-2</v>
      </c>
    </row>
    <row r="9" spans="2:10" x14ac:dyDescent="0.2">
      <c r="B9" t="s">
        <v>6</v>
      </c>
      <c r="C9">
        <v>438.7382598774164</v>
      </c>
      <c r="D9">
        <v>3.9884170859499943</v>
      </c>
      <c r="E9">
        <v>3.593580882708908</v>
      </c>
      <c r="F9">
        <v>2.9848347220161071E-2</v>
      </c>
      <c r="G9">
        <v>0.99922859877793779</v>
      </c>
      <c r="H9">
        <v>3.3341124726454625E-2</v>
      </c>
      <c r="I9">
        <v>2.5995197442242159</v>
      </c>
      <c r="J9">
        <v>2.3550478342734139E-2</v>
      </c>
    </row>
    <row r="10" spans="2:10" x14ac:dyDescent="0.2">
      <c r="B10" t="s">
        <v>7</v>
      </c>
      <c r="C10">
        <v>388.50896333838892</v>
      </c>
      <c r="D10">
        <v>1.9365302108586591</v>
      </c>
      <c r="E10">
        <v>2.9530889581707225</v>
      </c>
      <c r="F10">
        <v>2.0785600113931733E-2</v>
      </c>
      <c r="G10">
        <v>0.50888960680034667</v>
      </c>
      <c r="H10">
        <v>1.6262387830611184E-2</v>
      </c>
      <c r="I10">
        <v>2.4514881870169862</v>
      </c>
      <c r="J10">
        <v>1.5848875149201427E-2</v>
      </c>
    </row>
    <row r="11" spans="2:10" x14ac:dyDescent="0.2">
      <c r="B11" t="s">
        <v>8</v>
      </c>
      <c r="C11">
        <v>518.07039959593624</v>
      </c>
      <c r="D11">
        <v>1.8413554238988696</v>
      </c>
      <c r="E11">
        <v>3.4600969969793414</v>
      </c>
      <c r="F11">
        <v>1.4672599312488554E-2</v>
      </c>
      <c r="G11">
        <v>1.086447618335334</v>
      </c>
      <c r="H11">
        <v>1.3671895192750414E-2</v>
      </c>
      <c r="I11">
        <v>2.3728024518209181</v>
      </c>
      <c r="J11">
        <v>1.4430662729708743E-2</v>
      </c>
    </row>
    <row r="12" spans="2:10" x14ac:dyDescent="0.2">
      <c r="B12" t="s">
        <v>9</v>
      </c>
      <c r="C12">
        <v>530.93100395040528</v>
      </c>
      <c r="D12">
        <v>3.0405587005633672</v>
      </c>
      <c r="E12">
        <v>2.9416656580885654</v>
      </c>
      <c r="F12">
        <v>2.6677177405672811E-2</v>
      </c>
      <c r="G12">
        <v>0.87034700389579001</v>
      </c>
      <c r="H12">
        <v>2.8085154921101117E-2</v>
      </c>
      <c r="I12">
        <v>2.0714710540766581</v>
      </c>
      <c r="J12">
        <v>1.4850473819803712E-2</v>
      </c>
    </row>
    <row r="13" spans="2:10" x14ac:dyDescent="0.2">
      <c r="B13" t="s">
        <v>10</v>
      </c>
      <c r="C13">
        <v>422.63235545200718</v>
      </c>
      <c r="D13">
        <v>3.0672575011014738</v>
      </c>
      <c r="E13">
        <v>3.3423894393706415</v>
      </c>
      <c r="F13">
        <v>2.6240918653855395E-2</v>
      </c>
      <c r="G13">
        <v>0.89286491707510118</v>
      </c>
      <c r="H13">
        <v>2.4693124613445132E-2</v>
      </c>
      <c r="I13">
        <v>2.4512464687502149</v>
      </c>
      <c r="J13">
        <v>1.8555345025277455E-2</v>
      </c>
    </row>
    <row r="14" spans="2:10" x14ac:dyDescent="0.2">
      <c r="B14" t="s">
        <v>11</v>
      </c>
      <c r="C14">
        <v>376.48860107281826</v>
      </c>
      <c r="D14">
        <v>2.8867441149778172</v>
      </c>
      <c r="E14">
        <v>3.3133639945941713</v>
      </c>
      <c r="F14">
        <v>2.1541060515724207E-2</v>
      </c>
      <c r="G14">
        <v>0.70672064970540927</v>
      </c>
      <c r="H14">
        <v>2.5284593546140995E-2</v>
      </c>
      <c r="I14">
        <v>2.6182694705585412</v>
      </c>
      <c r="J14">
        <v>2.136114013657046E-2</v>
      </c>
    </row>
    <row r="15" spans="2:10" x14ac:dyDescent="0.2">
      <c r="B15" t="s">
        <v>12</v>
      </c>
      <c r="C15">
        <v>406.99986698879184</v>
      </c>
      <c r="D15">
        <v>3.0415292605695528</v>
      </c>
      <c r="E15">
        <v>3.0303207414230671</v>
      </c>
      <c r="F15">
        <v>3.1661391160020563E-2</v>
      </c>
      <c r="G15">
        <v>0.68685282762463551</v>
      </c>
      <c r="H15">
        <v>2.9950594083924063E-2</v>
      </c>
      <c r="I15">
        <v>2.3428091681293171</v>
      </c>
      <c r="J15">
        <v>2.5805995203563508E-2</v>
      </c>
    </row>
    <row r="16" spans="2:10" x14ac:dyDescent="0.2">
      <c r="B16" t="s">
        <v>13</v>
      </c>
      <c r="C16">
        <v>498.95788231767892</v>
      </c>
      <c r="D16">
        <v>2.8524695805200144</v>
      </c>
      <c r="E16">
        <v>3.4913179924822799</v>
      </c>
      <c r="F16">
        <v>1.9912120063066731E-2</v>
      </c>
      <c r="G16">
        <v>1.4918534644442312</v>
      </c>
      <c r="H16">
        <v>2.0833624066733468E-2</v>
      </c>
      <c r="I16">
        <v>1.9992876675121281</v>
      </c>
      <c r="J16">
        <v>1.8610403110089383E-2</v>
      </c>
    </row>
    <row r="17" spans="2:10" x14ac:dyDescent="0.2">
      <c r="B17" t="s">
        <v>14</v>
      </c>
      <c r="C17">
        <v>513.52505581992546</v>
      </c>
      <c r="D17">
        <v>2.8765253955044274</v>
      </c>
      <c r="E17">
        <v>3.2298360613634181</v>
      </c>
      <c r="F17">
        <v>2.2755160879029134E-2</v>
      </c>
      <c r="G17">
        <v>1.200693302523594</v>
      </c>
      <c r="H17">
        <v>2.9440056844492569E-2</v>
      </c>
      <c r="I17">
        <v>2.0298222376723891</v>
      </c>
      <c r="J17">
        <v>1.683665272514398E-2</v>
      </c>
    </row>
    <row r="18" spans="2:10" x14ac:dyDescent="0.2">
      <c r="B18" t="s">
        <v>15</v>
      </c>
      <c r="C18">
        <v>500.0267566254139</v>
      </c>
      <c r="D18">
        <v>2.2946481400102967</v>
      </c>
      <c r="E18">
        <v>3.158381413225289</v>
      </c>
      <c r="F18">
        <v>2.0976623374731381E-2</v>
      </c>
      <c r="G18">
        <v>0.81912801416831038</v>
      </c>
      <c r="H18">
        <v>1.7160386057621463E-2</v>
      </c>
      <c r="I18">
        <v>2.3393639556750832</v>
      </c>
      <c r="J18">
        <v>2.1250776299244052E-2</v>
      </c>
    </row>
    <row r="19" spans="2:10" x14ac:dyDescent="0.2">
      <c r="B19" t="s">
        <v>16</v>
      </c>
      <c r="C19">
        <v>484.31929780196191</v>
      </c>
      <c r="D19">
        <v>1.8960546404152998</v>
      </c>
      <c r="E19">
        <v>3.4836596192377201</v>
      </c>
      <c r="F19">
        <v>1.5100455961690337E-2</v>
      </c>
      <c r="G19">
        <v>1.833165071887557</v>
      </c>
      <c r="H19">
        <v>2.3128441708169304E-2</v>
      </c>
      <c r="I19">
        <v>1.6493927739119063</v>
      </c>
      <c r="J19">
        <v>1.4031995250589312E-2</v>
      </c>
    </row>
    <row r="20" spans="2:10" x14ac:dyDescent="0.2">
      <c r="B20" t="s">
        <v>17</v>
      </c>
      <c r="C20">
        <v>520.54552167679503</v>
      </c>
      <c r="D20">
        <v>2.0211658963331498</v>
      </c>
      <c r="E20">
        <v>3.7014041203607264</v>
      </c>
      <c r="F20">
        <v>1.3125078313037589E-2</v>
      </c>
      <c r="G20">
        <v>1.6269811229628481</v>
      </c>
      <c r="H20">
        <v>1.6321555246696019E-2</v>
      </c>
      <c r="I20">
        <v>2.0744523734489682</v>
      </c>
      <c r="J20">
        <v>1.7135552732937147E-2</v>
      </c>
    </row>
    <row r="21" spans="2:10" x14ac:dyDescent="0.2">
      <c r="B21" t="s">
        <v>18</v>
      </c>
      <c r="C21">
        <v>518.75033528297615</v>
      </c>
      <c r="D21">
        <v>1.9407497581484512</v>
      </c>
      <c r="E21">
        <v>2.8557897729047301</v>
      </c>
      <c r="F21">
        <v>1.4674324019976598E-2</v>
      </c>
      <c r="G21">
        <v>1.1194469373098661</v>
      </c>
      <c r="H21">
        <v>1.3564496828690091E-2</v>
      </c>
      <c r="I21">
        <v>1.736230851097432</v>
      </c>
      <c r="J21">
        <v>1.2808846797927311E-2</v>
      </c>
    </row>
    <row r="22" spans="2:10" x14ac:dyDescent="0.2">
      <c r="B22" t="s">
        <v>19</v>
      </c>
      <c r="C22">
        <v>494.98467432063057</v>
      </c>
      <c r="D22">
        <v>2.4548063513332297</v>
      </c>
      <c r="E22">
        <v>3.3871874923074068</v>
      </c>
      <c r="F22">
        <v>2.0299627441010264E-2</v>
      </c>
      <c r="G22">
        <v>1.257289563565644</v>
      </c>
      <c r="H22">
        <v>2.3048509195564691E-2</v>
      </c>
      <c r="I22">
        <v>2.129967664035715</v>
      </c>
      <c r="J22">
        <v>1.9058656889551134E-2</v>
      </c>
    </row>
    <row r="23" spans="2:10" x14ac:dyDescent="0.2">
      <c r="B23" t="s">
        <v>20</v>
      </c>
      <c r="C23">
        <v>493.93423089630409</v>
      </c>
      <c r="D23">
        <v>3.2964848324862142</v>
      </c>
      <c r="E23">
        <v>2.9456948518203441</v>
      </c>
      <c r="F23">
        <v>2.3665409526223161E-2</v>
      </c>
      <c r="G23">
        <v>0.75391184987419235</v>
      </c>
      <c r="H23">
        <v>2.080276546208994E-2</v>
      </c>
      <c r="I23">
        <v>2.1921452907478023</v>
      </c>
      <c r="J23">
        <v>1.6946633162269742E-2</v>
      </c>
    </row>
    <row r="24" spans="2:10" x14ac:dyDescent="0.2">
      <c r="B24" t="s">
        <v>21</v>
      </c>
      <c r="C24">
        <v>452.97342685890976</v>
      </c>
      <c r="D24">
        <v>2.5020506690597384</v>
      </c>
      <c r="E24">
        <v>3.6992970095426183</v>
      </c>
      <c r="F24">
        <v>2.2288916960063691E-2</v>
      </c>
      <c r="G24">
        <v>1.5238329493021121</v>
      </c>
      <c r="H24">
        <v>3.1409316028106156E-2</v>
      </c>
      <c r="I24">
        <v>2.176466026645048</v>
      </c>
      <c r="J24">
        <v>2.3962347387294938E-2</v>
      </c>
    </row>
    <row r="25" spans="2:10" x14ac:dyDescent="0.2">
      <c r="B25" t="s">
        <v>22</v>
      </c>
      <c r="C25">
        <v>561.24109645455235</v>
      </c>
      <c r="D25">
        <v>3.2167760089080377</v>
      </c>
      <c r="E25">
        <v>3.6159548091907641</v>
      </c>
      <c r="F25">
        <v>2.0013337121554942E-2</v>
      </c>
      <c r="G25">
        <v>1.5664684159222091</v>
      </c>
      <c r="H25">
        <v>3.2836295454853746E-2</v>
      </c>
      <c r="I25">
        <v>2.0480936961000542</v>
      </c>
      <c r="J25">
        <v>2.8888624858876468E-2</v>
      </c>
    </row>
    <row r="26" spans="2:10" x14ac:dyDescent="0.2">
      <c r="B26" t="s">
        <v>23</v>
      </c>
      <c r="C26">
        <v>471.13146075925152</v>
      </c>
      <c r="D26">
        <v>3.5393044192261889</v>
      </c>
      <c r="E26">
        <v>3.6236507103759594</v>
      </c>
      <c r="F26">
        <v>1.8395856438504821E-2</v>
      </c>
      <c r="G26">
        <v>1.102780981579967</v>
      </c>
      <c r="H26">
        <v>2.3747328261700815E-2</v>
      </c>
      <c r="I26">
        <v>2.5212904543648182</v>
      </c>
      <c r="J26">
        <v>1.5893512043220401E-2</v>
      </c>
    </row>
    <row r="27" spans="2:10" x14ac:dyDescent="0.2">
      <c r="B27" t="s">
        <v>24</v>
      </c>
      <c r="C27">
        <v>477.04445501549026</v>
      </c>
      <c r="D27">
        <v>3.1928573708864505</v>
      </c>
      <c r="E27">
        <v>3.6029496255316724</v>
      </c>
      <c r="F27">
        <v>2.2083238398398278E-2</v>
      </c>
      <c r="G27">
        <v>1.5266930554687013</v>
      </c>
      <c r="H27">
        <v>3.0008986643591928E-2</v>
      </c>
      <c r="I27">
        <v>2.0772777051233926</v>
      </c>
      <c r="J27">
        <v>1.9021128623327003E-2</v>
      </c>
    </row>
    <row r="28" spans="2:10" x14ac:dyDescent="0.2">
      <c r="B28" t="s">
        <v>25</v>
      </c>
      <c r="C28">
        <v>375.11445168174816</v>
      </c>
      <c r="D28">
        <v>4.0363338445088983</v>
      </c>
      <c r="E28">
        <v>3.0666574299222109</v>
      </c>
      <c r="F28">
        <v>2.8854491934504709E-2</v>
      </c>
      <c r="G28">
        <v>0.1697499460747483</v>
      </c>
      <c r="H28">
        <v>2.4488917197073561E-2</v>
      </c>
      <c r="I28">
        <v>2.8936768841570171</v>
      </c>
      <c r="J28">
        <v>2.000483536874182E-2</v>
      </c>
    </row>
    <row r="29" spans="2:10" x14ac:dyDescent="0.2">
      <c r="B29" t="s">
        <v>26</v>
      </c>
      <c r="C29">
        <v>501.49746019664821</v>
      </c>
      <c r="D29">
        <v>2.2475975047364316</v>
      </c>
      <c r="E29">
        <v>2.7882621371802401</v>
      </c>
      <c r="F29">
        <v>1.8206640572494819E-2</v>
      </c>
      <c r="G29">
        <v>0.74107440418252168</v>
      </c>
      <c r="H29">
        <v>1.7330423115894961E-2</v>
      </c>
      <c r="I29">
        <v>2.0469549708991326</v>
      </c>
      <c r="J29">
        <v>1.8120378575956202E-2</v>
      </c>
    </row>
    <row r="30" spans="2:10" x14ac:dyDescent="0.2">
      <c r="B30" t="s">
        <v>27</v>
      </c>
      <c r="C30">
        <v>492.79569723949663</v>
      </c>
      <c r="D30">
        <v>1.7023824139356258</v>
      </c>
      <c r="E30">
        <v>2.6150820477613799</v>
      </c>
      <c r="F30">
        <v>1.7898288539762219E-2</v>
      </c>
      <c r="G30">
        <v>0.88676411410663314</v>
      </c>
      <c r="H30">
        <v>1.4548442154997772E-2</v>
      </c>
      <c r="I30">
        <v>1.722603557420187</v>
      </c>
      <c r="J30">
        <v>2.4171845375792141E-2</v>
      </c>
    </row>
    <row r="31" spans="2:10" x14ac:dyDescent="0.2">
      <c r="B31" t="s">
        <v>28</v>
      </c>
      <c r="C31">
        <v>466.48143014930378</v>
      </c>
      <c r="D31">
        <v>4.6821079571949351</v>
      </c>
      <c r="E31">
        <v>3.3551242134755115</v>
      </c>
      <c r="F31">
        <v>2.8524741770991485E-2</v>
      </c>
      <c r="G31">
        <v>1.20239713076733</v>
      </c>
      <c r="H31">
        <v>3.1857880418210728E-2</v>
      </c>
      <c r="I31">
        <v>2.150870585817541</v>
      </c>
      <c r="J31">
        <v>2.3608906707847838E-2</v>
      </c>
    </row>
    <row r="32" spans="2:10" x14ac:dyDescent="0.2">
      <c r="B32" t="s">
        <v>29</v>
      </c>
      <c r="C32">
        <v>485.32118101256566</v>
      </c>
      <c r="D32">
        <v>2.0252223455150471</v>
      </c>
      <c r="E32">
        <v>3.5852927981620426</v>
      </c>
      <c r="F32">
        <v>1.6253837346783779E-2</v>
      </c>
      <c r="G32">
        <v>1.191095775258401</v>
      </c>
      <c r="H32">
        <v>1.7742374177632504E-2</v>
      </c>
      <c r="I32">
        <v>2.3948406015316039</v>
      </c>
      <c r="J32">
        <v>8.8401849752798144E-3</v>
      </c>
    </row>
    <row r="33" spans="2:10" x14ac:dyDescent="0.2">
      <c r="B33" t="s">
        <v>30</v>
      </c>
      <c r="C33">
        <v>385.59555639555833</v>
      </c>
      <c r="D33">
        <v>3.1162033593189671</v>
      </c>
      <c r="E33">
        <v>3.882026006776758</v>
      </c>
      <c r="F33">
        <v>2.6632150974425992E-2</v>
      </c>
      <c r="G33">
        <v>0.64480319074076631</v>
      </c>
      <c r="H33">
        <v>2.3250071544602353E-2</v>
      </c>
      <c r="I33">
        <v>3.2438859306721319</v>
      </c>
      <c r="J33">
        <v>2.4743092245157753E-2</v>
      </c>
    </row>
    <row r="34" spans="2:10" x14ac:dyDescent="0.2">
      <c r="B34" t="s">
        <v>31</v>
      </c>
      <c r="C34">
        <v>536.40691823421946</v>
      </c>
      <c r="D34">
        <v>3.5871471403675375</v>
      </c>
      <c r="E34">
        <v>3.6356527576747268</v>
      </c>
      <c r="F34">
        <v>2.0484549548931568E-2</v>
      </c>
      <c r="G34">
        <v>1.9831257526004693</v>
      </c>
      <c r="H34">
        <v>2.3831625464173271E-2</v>
      </c>
      <c r="I34">
        <v>1.6527544443732691</v>
      </c>
      <c r="J34">
        <v>1.4474390643242907E-2</v>
      </c>
    </row>
    <row r="35" spans="2:10" x14ac:dyDescent="0.2">
      <c r="B35" t="s">
        <v>32</v>
      </c>
      <c r="C35">
        <v>431.79840850507571</v>
      </c>
      <c r="D35">
        <v>3.0256097195782266</v>
      </c>
      <c r="E35">
        <v>3.7276892381779634</v>
      </c>
      <c r="F35">
        <v>2.4428745920948545E-2</v>
      </c>
      <c r="G35">
        <v>0.70518240883972172</v>
      </c>
      <c r="H35">
        <v>2.3456885583244928E-2</v>
      </c>
      <c r="I35">
        <v>3.032022797057945</v>
      </c>
      <c r="J35">
        <v>3.0520121517360773E-2</v>
      </c>
    </row>
    <row r="36" spans="2:10" x14ac:dyDescent="0.2">
      <c r="B36" t="s">
        <v>33</v>
      </c>
      <c r="C36">
        <v>553.76665914360933</v>
      </c>
      <c r="D36">
        <v>4.5791613283609793</v>
      </c>
      <c r="E36">
        <v>3.8362294916264581</v>
      </c>
      <c r="F36">
        <v>2.8650386061937622E-2</v>
      </c>
      <c r="G36">
        <v>2.4201731817743024</v>
      </c>
      <c r="H36">
        <v>3.3613318270056897E-2</v>
      </c>
      <c r="I36">
        <v>1.4160563058828162</v>
      </c>
      <c r="J36">
        <v>1.4610667601140718E-2</v>
      </c>
    </row>
    <row r="37" spans="2:10" x14ac:dyDescent="0.2">
      <c r="B37" t="s">
        <v>34</v>
      </c>
      <c r="C37">
        <v>534.96508297892069</v>
      </c>
      <c r="D37">
        <v>3.9520103543430336</v>
      </c>
      <c r="E37">
        <v>3.1129986730305159</v>
      </c>
      <c r="F37">
        <v>5.8655651960843207E-2</v>
      </c>
      <c r="G37">
        <v>1.0609627290361581</v>
      </c>
      <c r="H37">
        <v>6.9621096771769947E-2</v>
      </c>
      <c r="I37">
        <v>2.0520359428008179</v>
      </c>
      <c r="J37">
        <v>6.8038025779483785E-2</v>
      </c>
    </row>
    <row r="38" spans="2:10" x14ac:dyDescent="0.2">
      <c r="B38" t="s">
        <v>35</v>
      </c>
      <c r="C38">
        <v>478.82327743335418</v>
      </c>
      <c r="D38">
        <v>2.6409513949045076</v>
      </c>
      <c r="E38">
        <v>3.2267515086683121</v>
      </c>
      <c r="F38">
        <v>1.7276584703482787E-2</v>
      </c>
      <c r="G38">
        <v>1.05135444608913</v>
      </c>
      <c r="H38">
        <v>2.5178762863207978E-2</v>
      </c>
      <c r="I38">
        <v>2.176234672606427</v>
      </c>
      <c r="J38">
        <v>1.7693814891332836E-2</v>
      </c>
    </row>
    <row r="39" spans="2:10" x14ac:dyDescent="0.2">
      <c r="B39" t="s">
        <v>36</v>
      </c>
      <c r="C39">
        <v>489.84509803719658</v>
      </c>
      <c r="D39">
        <v>1.0945469588153798</v>
      </c>
      <c r="E39">
        <v>2.9752263993126959</v>
      </c>
      <c r="F39">
        <v>1.4815005421824413E-2</v>
      </c>
      <c r="G39">
        <v>0.47118623150480571</v>
      </c>
      <c r="H39">
        <v>1.6366311737124384E-2</v>
      </c>
      <c r="I39">
        <v>2.5025781656770651</v>
      </c>
      <c r="J39">
        <v>1.7234612907355073E-2</v>
      </c>
    </row>
    <row r="40" spans="2:10" x14ac:dyDescent="0.2">
      <c r="B40" t="s">
        <v>37</v>
      </c>
      <c r="C40">
        <v>490.57102141135442</v>
      </c>
      <c r="D40">
        <v>2.7522316383777468</v>
      </c>
      <c r="E40">
        <v>3.7610967030359754</v>
      </c>
      <c r="F40">
        <v>1.6437486312892494E-2</v>
      </c>
      <c r="G40">
        <v>1.6272742539355631</v>
      </c>
      <c r="H40">
        <v>3.6923973373806665E-2</v>
      </c>
      <c r="I40">
        <v>2.135450368184348</v>
      </c>
      <c r="J40">
        <v>3.5339310664188037E-2</v>
      </c>
    </row>
    <row r="41" spans="2:10" x14ac:dyDescent="0.2">
      <c r="B41" t="s">
        <v>38</v>
      </c>
      <c r="C41">
        <v>538.13449473391779</v>
      </c>
      <c r="D41">
        <v>0.96469985387716284</v>
      </c>
      <c r="E41">
        <v>3.8642999575961725</v>
      </c>
      <c r="F41">
        <v>1.0780377415654727E-2</v>
      </c>
      <c r="G41">
        <v>1.6784358397736563</v>
      </c>
      <c r="H41">
        <v>1.8848294076179134E-2</v>
      </c>
      <c r="I41">
        <v>2.1865847666991032</v>
      </c>
      <c r="J41">
        <v>2.0237174873866347E-2</v>
      </c>
    </row>
    <row r="42" spans="2:10" x14ac:dyDescent="0.2">
      <c r="B42" t="s">
        <v>39</v>
      </c>
      <c r="C42">
        <v>413.28146666769976</v>
      </c>
      <c r="D42">
        <v>1.3528110409086591</v>
      </c>
      <c r="E42">
        <v>3.2474168416077149</v>
      </c>
      <c r="F42">
        <v>1.1315441825533472E-2</v>
      </c>
      <c r="G42">
        <v>0.64074501467928702</v>
      </c>
      <c r="H42">
        <v>1.0251451984899998E-2</v>
      </c>
      <c r="I42">
        <v>2.6092532924492584</v>
      </c>
      <c r="J42">
        <v>1.1253789014808958E-2</v>
      </c>
    </row>
    <row r="43" spans="2:10" x14ac:dyDescent="0.2">
      <c r="B43" t="s">
        <v>40</v>
      </c>
      <c r="C43">
        <v>409.62661328435456</v>
      </c>
      <c r="D43">
        <v>1.054168450783908</v>
      </c>
      <c r="E43">
        <v>3.5210835210183435</v>
      </c>
      <c r="F43">
        <v>1.5234928047549551E-2</v>
      </c>
      <c r="G43">
        <v>0.67578490235748623</v>
      </c>
      <c r="H43">
        <v>1.788377098764321E-2</v>
      </c>
      <c r="I43">
        <v>2.8475043186625659</v>
      </c>
      <c r="J43">
        <v>2.2663976150376387E-2</v>
      </c>
    </row>
    <row r="44" spans="2:10" x14ac:dyDescent="0.2">
      <c r="B44" t="s">
        <v>41</v>
      </c>
      <c r="C44">
        <v>420.5129676190478</v>
      </c>
      <c r="D44">
        <v>3.1794475651109004</v>
      </c>
      <c r="E44">
        <v>2.8344721648198679</v>
      </c>
      <c r="F44">
        <v>1.8919651647601184E-2</v>
      </c>
      <c r="G44">
        <v>0.207681527130541</v>
      </c>
      <c r="H44">
        <v>1.3255546079407163E-2</v>
      </c>
      <c r="I44">
        <v>2.6251348787387503</v>
      </c>
      <c r="J44">
        <v>1.6758313810068256E-2</v>
      </c>
    </row>
    <row r="45" spans="2:10" x14ac:dyDescent="0.2">
      <c r="B45" t="s">
        <v>42</v>
      </c>
      <c r="C45">
        <v>522.97175819268023</v>
      </c>
      <c r="D45">
        <v>3.4719827679244912</v>
      </c>
      <c r="E45">
        <v>2.8348544405849303</v>
      </c>
      <c r="F45">
        <v>2.4077806636762292E-2</v>
      </c>
      <c r="G45">
        <v>0.63411969914448729</v>
      </c>
      <c r="H45">
        <v>2.7267945342196651E-2</v>
      </c>
      <c r="I45">
        <v>2.2004993317330959</v>
      </c>
      <c r="J45">
        <v>1.7779692578537721E-2</v>
      </c>
    </row>
    <row r="46" spans="2:10" x14ac:dyDescent="0.2">
      <c r="B46" t="s">
        <v>44</v>
      </c>
      <c r="C46">
        <v>499.749902827592</v>
      </c>
      <c r="D46">
        <v>2.2053817459506475</v>
      </c>
      <c r="E46">
        <v>2.7614108820113139</v>
      </c>
      <c r="F46">
        <v>2.4420731534516477E-2</v>
      </c>
      <c r="G46">
        <v>0.52073766912311403</v>
      </c>
      <c r="H46">
        <v>1.393744555289551E-2</v>
      </c>
      <c r="I46">
        <v>2.2397965854516482</v>
      </c>
      <c r="J46">
        <v>2.0002850528626017E-2</v>
      </c>
    </row>
    <row r="47" spans="2:10" x14ac:dyDescent="0.2">
      <c r="B47" t="s">
        <v>45</v>
      </c>
      <c r="C47">
        <v>368.10254712735599</v>
      </c>
      <c r="D47">
        <v>3.6901492481360276</v>
      </c>
      <c r="E47">
        <v>3.4052454014643994</v>
      </c>
      <c r="F47">
        <v>2.9623485601043092E-2</v>
      </c>
      <c r="G47">
        <v>0.54720465048918043</v>
      </c>
      <c r="H47">
        <v>2.7045300853750228E-2</v>
      </c>
      <c r="I47">
        <v>2.8682837414458451</v>
      </c>
      <c r="J47">
        <v>2.0123545538518188E-2</v>
      </c>
    </row>
    <row r="48" spans="2:10" x14ac:dyDescent="0.2">
      <c r="B48" t="s">
        <v>46</v>
      </c>
      <c r="C48">
        <v>517.50109681795698</v>
      </c>
      <c r="D48">
        <v>3.6173167045997245</v>
      </c>
      <c r="E48">
        <v>3.5873636142699876</v>
      </c>
      <c r="F48">
        <v>1.9990349151970486E-2</v>
      </c>
      <c r="G48">
        <v>0.95135629218486262</v>
      </c>
      <c r="H48">
        <v>2.315286165289198E-2</v>
      </c>
      <c r="I48">
        <v>2.6359581472219098</v>
      </c>
      <c r="J48">
        <v>1.9058305213733303E-2</v>
      </c>
    </row>
    <row r="49" spans="2:10" x14ac:dyDescent="0.2">
      <c r="B49" t="s">
        <v>47</v>
      </c>
      <c r="C49">
        <v>487.06318134390733</v>
      </c>
      <c r="D49">
        <v>3.8124844500751158</v>
      </c>
      <c r="E49">
        <v>3.4221616855071781</v>
      </c>
      <c r="F49">
        <v>2.4998891799880175E-2</v>
      </c>
      <c r="G49">
        <v>0.98064866089659297</v>
      </c>
      <c r="H49">
        <v>3.3376635264136319E-2</v>
      </c>
      <c r="I49">
        <v>2.440984588405648</v>
      </c>
      <c r="J49">
        <v>2.3351623545653222E-2</v>
      </c>
    </row>
    <row r="50" spans="2:10" x14ac:dyDescent="0.2">
      <c r="B50" t="s">
        <v>48</v>
      </c>
      <c r="C50">
        <v>376.44839863469224</v>
      </c>
      <c r="D50">
        <v>0.75573599719591089</v>
      </c>
      <c r="E50">
        <v>3.1530272195370284</v>
      </c>
      <c r="F50">
        <v>1.4067534436547988E-2</v>
      </c>
      <c r="G50">
        <v>0.22453859998092313</v>
      </c>
      <c r="H50">
        <v>9.4647131452056648E-3</v>
      </c>
      <c r="I50">
        <v>2.93851910337942</v>
      </c>
      <c r="J50">
        <v>1.7174551698264196E-2</v>
      </c>
    </row>
    <row r="51" spans="2:10" x14ac:dyDescent="0.2">
      <c r="B51" t="s">
        <v>49</v>
      </c>
      <c r="C51">
        <v>612.67553630544353</v>
      </c>
      <c r="D51">
        <v>3.2944546445763008</v>
      </c>
      <c r="E51">
        <v>4.2684889408065994</v>
      </c>
      <c r="F51">
        <v>1.857228249555121E-2</v>
      </c>
      <c r="G51">
        <v>2.239942402412094</v>
      </c>
      <c r="H51">
        <v>2.7303301416395559E-2</v>
      </c>
      <c r="I51">
        <v>2.0290063680020691</v>
      </c>
      <c r="J51">
        <v>2.2361420137079886E-2</v>
      </c>
    </row>
    <row r="52" spans="2:10" x14ac:dyDescent="0.2">
      <c r="B52" t="s">
        <v>50</v>
      </c>
      <c r="C52">
        <v>483.58003080303263</v>
      </c>
      <c r="D52">
        <v>5.4747429248979564</v>
      </c>
      <c r="E52">
        <v>3.7426984102790408</v>
      </c>
      <c r="F52">
        <v>2.4853474004220742E-2</v>
      </c>
      <c r="G52">
        <v>1.2467163541007491</v>
      </c>
      <c r="H52">
        <v>3.5046506552281489E-2</v>
      </c>
      <c r="I52">
        <v>2.5022190962806841</v>
      </c>
      <c r="J52">
        <v>3.1226640746359554E-2</v>
      </c>
    </row>
    <row r="53" spans="2:10" x14ac:dyDescent="0.2">
      <c r="B53" t="s">
        <v>51</v>
      </c>
      <c r="C53">
        <v>444.55424278765287</v>
      </c>
      <c r="D53">
        <v>3.7605736746160132</v>
      </c>
      <c r="E53">
        <v>3.6875482799600969</v>
      </c>
      <c r="F53">
        <v>3.2423610360375617E-2</v>
      </c>
      <c r="G53">
        <v>0.8306459189876737</v>
      </c>
      <c r="H53">
        <v>3.5753566071286734E-2</v>
      </c>
      <c r="I53">
        <v>2.8588267995286469</v>
      </c>
      <c r="J53">
        <v>2.3575125887752211E-2</v>
      </c>
    </row>
    <row r="54" spans="2:10" x14ac:dyDescent="0.2">
      <c r="B54" t="s">
        <v>52</v>
      </c>
      <c r="C54">
        <v>482.16941566331155</v>
      </c>
      <c r="D54">
        <v>3.0353342530845264</v>
      </c>
      <c r="E54">
        <v>3.7902673399622686</v>
      </c>
      <c r="F54">
        <v>1.1467273085333098E-2</v>
      </c>
      <c r="G54">
        <v>1.2129363153923762</v>
      </c>
      <c r="H54">
        <v>2.1532131102251991E-2</v>
      </c>
      <c r="I54">
        <v>2.5792622286915758</v>
      </c>
      <c r="J54">
        <v>2.0469918006060534E-2</v>
      </c>
    </row>
    <row r="55" spans="2:10" x14ac:dyDescent="0.2">
      <c r="B55" t="s">
        <v>53</v>
      </c>
      <c r="C55">
        <v>573.46831429665087</v>
      </c>
      <c r="D55">
        <v>1.3225723486239209</v>
      </c>
      <c r="E55">
        <v>3.6071821124417465</v>
      </c>
      <c r="F55">
        <v>1.4179000730475384E-2</v>
      </c>
      <c r="G55">
        <v>1.1852150730356961</v>
      </c>
      <c r="H55">
        <v>1.5410596293083605E-2</v>
      </c>
      <c r="I55">
        <v>2.421520889221267</v>
      </c>
      <c r="J55">
        <v>1.7242113476646968E-2</v>
      </c>
    </row>
    <row r="56" spans="2:10" x14ac:dyDescent="0.2">
      <c r="B56" t="s">
        <v>54</v>
      </c>
      <c r="C56">
        <v>448.85913024759969</v>
      </c>
      <c r="D56">
        <v>3.388589741217729</v>
      </c>
      <c r="E56">
        <v>3.7817764080281679</v>
      </c>
      <c r="F56">
        <v>1.8556486209205181E-2</v>
      </c>
      <c r="G56">
        <v>0.95042823738407423</v>
      </c>
      <c r="H56">
        <v>2.2195359654814468E-2</v>
      </c>
      <c r="I56">
        <v>2.835520522276072</v>
      </c>
      <c r="J56">
        <v>1.9237263656216561E-2</v>
      </c>
    </row>
    <row r="57" spans="2:10" x14ac:dyDescent="0.2">
      <c r="B57" t="s">
        <v>55</v>
      </c>
      <c r="C57">
        <v>481.64474400632844</v>
      </c>
      <c r="D57">
        <v>3.4260598380840581</v>
      </c>
      <c r="E57">
        <v>3.2185322908341045</v>
      </c>
      <c r="F57">
        <v>1.931227171100389E-2</v>
      </c>
      <c r="G57">
        <v>1.12040698591157</v>
      </c>
      <c r="H57">
        <v>2.5086492524062632E-2</v>
      </c>
      <c r="I57">
        <v>2.100961622625761</v>
      </c>
      <c r="J57">
        <v>1.9038714751619001E-2</v>
      </c>
    </row>
    <row r="58" spans="2:10" x14ac:dyDescent="0.2">
      <c r="B58" t="s">
        <v>56</v>
      </c>
      <c r="C58">
        <v>501.12742239095326</v>
      </c>
      <c r="D58">
        <v>1.2329651518130118</v>
      </c>
      <c r="E58">
        <v>3.6453186308924694</v>
      </c>
      <c r="F58">
        <v>1.112102158851014E-2</v>
      </c>
      <c r="G58">
        <v>1.1850988536103779</v>
      </c>
      <c r="H58">
        <v>1.7502707552785102E-2</v>
      </c>
      <c r="I58">
        <v>2.4606763301422121</v>
      </c>
      <c r="J58">
        <v>1.69227450635001E-2</v>
      </c>
    </row>
    <row r="59" spans="2:10" x14ac:dyDescent="0.2">
      <c r="B59" t="s">
        <v>57</v>
      </c>
      <c r="C59">
        <v>478.26063590300987</v>
      </c>
      <c r="D59">
        <v>2.2554618157826778</v>
      </c>
      <c r="E59">
        <v>1.9493616495828172</v>
      </c>
      <c r="F59">
        <v>1.9435914267091993E-2</v>
      </c>
      <c r="G59">
        <v>0.3222576597150702</v>
      </c>
      <c r="H59">
        <v>1.2962308751735714E-2</v>
      </c>
      <c r="I59">
        <v>1.6241300429946941</v>
      </c>
      <c r="J59">
        <v>1.8078386786064521E-2</v>
      </c>
    </row>
    <row r="60" spans="2:10" x14ac:dyDescent="0.2">
      <c r="B60" t="s">
        <v>58</v>
      </c>
      <c r="C60">
        <v>559.82479620150173</v>
      </c>
      <c r="D60">
        <v>3.2976317962820501</v>
      </c>
      <c r="E60">
        <v>3.7649289711881821</v>
      </c>
      <c r="F60">
        <v>1.9445688569339099E-2</v>
      </c>
      <c r="G60">
        <v>2.0261605537632756</v>
      </c>
      <c r="H60">
        <v>2.8488818937510395E-2</v>
      </c>
      <c r="I60">
        <v>1.7385438323633</v>
      </c>
      <c r="J60">
        <v>1.7838379307645126E-2</v>
      </c>
    </row>
    <row r="61" spans="2:10" x14ac:dyDescent="0.2">
      <c r="B61" t="s">
        <v>59</v>
      </c>
      <c r="C61">
        <v>426.73749129301018</v>
      </c>
      <c r="D61">
        <v>3.448113155368175</v>
      </c>
      <c r="E61">
        <v>3.4002837736643814</v>
      </c>
      <c r="F61">
        <v>2.1403941674121896E-2</v>
      </c>
      <c r="G61">
        <v>0.42897000807595048</v>
      </c>
      <c r="H61">
        <v>2.4788561272327366E-2</v>
      </c>
      <c r="I61">
        <v>2.9723667664152522</v>
      </c>
      <c r="J61">
        <v>2.0177069363921888E-2</v>
      </c>
    </row>
    <row r="62" spans="2:10" x14ac:dyDescent="0.2">
      <c r="B62" t="s">
        <v>60</v>
      </c>
      <c r="C62">
        <v>387.82462962025375</v>
      </c>
      <c r="D62">
        <v>3.9145043591408197</v>
      </c>
      <c r="E62">
        <v>3.1258629764466472</v>
      </c>
      <c r="F62">
        <v>2.3074553335183611E-2</v>
      </c>
      <c r="G62">
        <v>0.67726271959793927</v>
      </c>
      <c r="H62">
        <v>2.1659304349713408E-2</v>
      </c>
      <c r="I62">
        <v>2.4501311770076981</v>
      </c>
      <c r="J62">
        <v>2.3134265298767324E-2</v>
      </c>
    </row>
    <row r="63" spans="2:10" x14ac:dyDescent="0.2">
      <c r="B63" t="s">
        <v>61</v>
      </c>
      <c r="C63">
        <v>447.98441497895749</v>
      </c>
      <c r="D63">
        <v>4.8296572695990596</v>
      </c>
      <c r="E63">
        <v>3.729993377568213</v>
      </c>
      <c r="F63">
        <v>2.0702248767040965E-2</v>
      </c>
      <c r="G63">
        <v>1.3026852811227649</v>
      </c>
      <c r="H63">
        <v>3.4438190634991803E-2</v>
      </c>
      <c r="I63">
        <v>2.4301410984251541</v>
      </c>
      <c r="J63">
        <v>2.823309269300342E-2</v>
      </c>
    </row>
    <row r="64" spans="2:10" x14ac:dyDescent="0.2">
      <c r="B64" t="s">
        <v>62</v>
      </c>
      <c r="C64">
        <v>409.29156793771199</v>
      </c>
      <c r="D64">
        <v>2.7637558316362369</v>
      </c>
      <c r="E64">
        <v>3.1387032126746344</v>
      </c>
      <c r="F64">
        <v>1.9464209191443801E-2</v>
      </c>
      <c r="G64">
        <v>1.046568526420627</v>
      </c>
      <c r="H64">
        <v>2.649253085319472E-2</v>
      </c>
      <c r="I64">
        <v>2.0976362925109062</v>
      </c>
      <c r="J64">
        <v>2.1973198004922267E-2</v>
      </c>
    </row>
    <row r="65" spans="2:10" x14ac:dyDescent="0.2">
      <c r="B65" t="s">
        <v>63</v>
      </c>
      <c r="C65">
        <v>481.36678627921356</v>
      </c>
      <c r="D65">
        <v>3.5970930004765296</v>
      </c>
      <c r="E65">
        <v>3.5290970399834225</v>
      </c>
      <c r="F65">
        <v>2.6767254254986533E-2</v>
      </c>
      <c r="G65">
        <v>1.1601678398652231</v>
      </c>
      <c r="H65">
        <v>3.5415096282565714E-2</v>
      </c>
      <c r="I65">
        <v>2.36969303935552</v>
      </c>
      <c r="J65">
        <v>2.2158997801759339E-2</v>
      </c>
    </row>
    <row r="66" spans="2:10" x14ac:dyDescent="0.2">
      <c r="B66" t="s">
        <v>64</v>
      </c>
      <c r="C66">
        <v>511.33820750118758</v>
      </c>
      <c r="D66">
        <v>4.8401803636377938</v>
      </c>
      <c r="E66">
        <v>3.4267723066467748</v>
      </c>
      <c r="F66">
        <v>2.9573169350007873E-2</v>
      </c>
      <c r="G66">
        <v>1.569042429693899</v>
      </c>
      <c r="H66">
        <v>3.1791613296379313E-2</v>
      </c>
      <c r="I66">
        <v>1.857931480493666</v>
      </c>
      <c r="J66">
        <v>1.8081268591283121E-2</v>
      </c>
    </row>
    <row r="68" spans="2:10" x14ac:dyDescent="0.2">
      <c r="B68" t="s">
        <v>230</v>
      </c>
      <c r="C68">
        <f>AVERAGE(C$3:C$66)</f>
        <v>473.71679128436386</v>
      </c>
      <c r="E68">
        <f>AVERAGE(E$3:E$66)</f>
        <v>3.366380488700921</v>
      </c>
      <c r="G68">
        <f>AVERAGE(G$3:G$66)</f>
        <v>1.0372554662235192</v>
      </c>
      <c r="I68">
        <f>AVERAGE(I$3:I$66)</f>
        <v>2.3306856063206483</v>
      </c>
    </row>
    <row r="69" spans="2:10" x14ac:dyDescent="0.2">
      <c r="B69" t="s">
        <v>227</v>
      </c>
      <c r="C69">
        <f>MIN(C$3:C$66)</f>
        <v>368.10254712735599</v>
      </c>
      <c r="E69">
        <f>MIN(E$3:E$66)</f>
        <v>1.9493616495828172</v>
      </c>
      <c r="G69">
        <f>MIN(G$3:G$66)</f>
        <v>0.1697499460747483</v>
      </c>
      <c r="I69">
        <f>MIN(I$3:I$66)</f>
        <v>1.4160563058828162</v>
      </c>
    </row>
    <row r="70" spans="2:10" x14ac:dyDescent="0.2">
      <c r="B70" t="s">
        <v>228</v>
      </c>
      <c r="C70">
        <f>MAX(C$3:C$66)</f>
        <v>612.67553630544353</v>
      </c>
      <c r="E70">
        <f>MAX(E$3:E$66)</f>
        <v>4.2684889408065994</v>
      </c>
      <c r="G70">
        <f>MAX(G$3:G$66)</f>
        <v>2.4201731817743024</v>
      </c>
      <c r="I70">
        <f>MAX(I$3:I$66)</f>
        <v>3.3745554892968865</v>
      </c>
    </row>
    <row r="71" spans="2:10" x14ac:dyDescent="0.2">
      <c r="B71" t="s">
        <v>231</v>
      </c>
      <c r="C71" s="9"/>
      <c r="D71" s="9"/>
      <c r="E71" s="9">
        <f>CORREL($C$3:$C$66, E3:E66)</f>
        <v>0.16205934583681142</v>
      </c>
      <c r="F71" s="9"/>
      <c r="G71" s="9">
        <f>CORREL($C$3:$C$66, G3:G66)</f>
        <v>0.6807727991051058</v>
      </c>
      <c r="I71" s="9">
        <f>CORREL($C$3:$C$66, I3:I66)</f>
        <v>-0.66636600314386663</v>
      </c>
    </row>
  </sheetData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9"/>
  <sheetViews>
    <sheetView topLeftCell="A42" workbookViewId="0">
      <selection activeCell="B67" sqref="B67"/>
    </sheetView>
  </sheetViews>
  <sheetFormatPr defaultRowHeight="12.75" x14ac:dyDescent="0.2"/>
  <cols>
    <col min="1" max="1" width="5.42578125" bestFit="1" customWidth="1"/>
    <col min="2" max="2" width="23" bestFit="1" customWidth="1"/>
    <col min="3" max="3" width="15.85546875" bestFit="1" customWidth="1"/>
  </cols>
  <sheetData>
    <row r="1" spans="1:4" x14ac:dyDescent="0.2">
      <c r="C1" t="s">
        <v>87</v>
      </c>
      <c r="D1" t="s">
        <v>233</v>
      </c>
    </row>
    <row r="2" spans="1:4" x14ac:dyDescent="0.2">
      <c r="A2" t="s">
        <v>49</v>
      </c>
      <c r="B2" t="str">
        <f>VLOOKUP(A2,xwalk!$A$1:$B$66,2,FALSE)</f>
        <v>Shanghai-China</v>
      </c>
      <c r="C2">
        <v>612.67553630544353</v>
      </c>
      <c r="D2" t="s">
        <v>234</v>
      </c>
    </row>
    <row r="3" spans="1:4" x14ac:dyDescent="0.2">
      <c r="A3" t="s">
        <v>53</v>
      </c>
      <c r="B3" t="str">
        <f>VLOOKUP(A3,xwalk!$A$1:$B$66,2,FALSE)</f>
        <v>Singapore</v>
      </c>
      <c r="C3">
        <v>573.46831429665087</v>
      </c>
      <c r="D3" t="s">
        <v>234</v>
      </c>
    </row>
    <row r="4" spans="1:4" x14ac:dyDescent="0.2">
      <c r="A4" t="s">
        <v>22</v>
      </c>
      <c r="B4" t="str">
        <f>VLOOKUP(A4,xwalk!$A$1:$B$66,2,FALSE)</f>
        <v>Hong Kong-China</v>
      </c>
      <c r="C4">
        <v>561.24109645455235</v>
      </c>
      <c r="D4" t="s">
        <v>234</v>
      </c>
    </row>
    <row r="5" spans="1:4" x14ac:dyDescent="0.2">
      <c r="A5" t="s">
        <v>58</v>
      </c>
      <c r="B5" t="str">
        <f>VLOOKUP(A5,xwalk!$A$1:$B$66,2,FALSE)</f>
        <v>Chinese Taipei</v>
      </c>
      <c r="C5">
        <v>559.82479620150173</v>
      </c>
      <c r="D5" t="s">
        <v>234</v>
      </c>
    </row>
    <row r="6" spans="1:4" x14ac:dyDescent="0.2">
      <c r="A6" t="s">
        <v>33</v>
      </c>
      <c r="B6" t="str">
        <f>VLOOKUP(A6,xwalk!$A$1:$B$66,2,FALSE)</f>
        <v>Korea</v>
      </c>
      <c r="C6">
        <v>553.76665914360933</v>
      </c>
      <c r="D6" t="s">
        <v>234</v>
      </c>
    </row>
    <row r="7" spans="1:4" x14ac:dyDescent="0.2">
      <c r="A7" t="s">
        <v>38</v>
      </c>
      <c r="B7" t="str">
        <f>VLOOKUP(A7,xwalk!$A$1:$B$66,2,FALSE)</f>
        <v>Macao-China</v>
      </c>
      <c r="C7">
        <v>538.13449473391779</v>
      </c>
      <c r="D7" t="s">
        <v>234</v>
      </c>
    </row>
    <row r="8" spans="1:4" x14ac:dyDescent="0.2">
      <c r="A8" t="s">
        <v>31</v>
      </c>
      <c r="B8" t="str">
        <f>VLOOKUP(A8,xwalk!$A$1:$B$66,2,FALSE)</f>
        <v>Japan</v>
      </c>
      <c r="C8">
        <v>536.40691823421946</v>
      </c>
      <c r="D8" t="s">
        <v>234</v>
      </c>
    </row>
    <row r="9" spans="1:4" x14ac:dyDescent="0.2">
      <c r="A9" t="s">
        <v>34</v>
      </c>
      <c r="B9" t="str">
        <f>VLOOKUP(A9,xwalk!$A$1:$B$66,2,FALSE)</f>
        <v>Liechtenstein</v>
      </c>
      <c r="C9">
        <v>534.96508297892069</v>
      </c>
      <c r="D9" t="s">
        <v>234</v>
      </c>
    </row>
    <row r="10" spans="1:4" x14ac:dyDescent="0.2">
      <c r="A10" t="s">
        <v>9</v>
      </c>
      <c r="B10" t="str">
        <f>VLOOKUP(A10,xwalk!$A$1:$B$66,2,FALSE)</f>
        <v>Switzerland</v>
      </c>
      <c r="C10">
        <v>530.93100395040528</v>
      </c>
      <c r="D10" t="s">
        <v>234</v>
      </c>
    </row>
    <row r="11" spans="1:4" x14ac:dyDescent="0.2">
      <c r="A11" t="s">
        <v>42</v>
      </c>
      <c r="B11" t="str">
        <f>VLOOKUP(A11,xwalk!$A$1:$B$66,2,FALSE)</f>
        <v>Netherlands</v>
      </c>
      <c r="C11">
        <v>522.97175819268023</v>
      </c>
      <c r="D11" t="s">
        <v>234</v>
      </c>
    </row>
    <row r="12" spans="1:4" x14ac:dyDescent="0.2">
      <c r="A12" t="s">
        <v>17</v>
      </c>
      <c r="B12" t="str">
        <f>VLOOKUP(A12,xwalk!$A$1:$B$66,2,FALSE)</f>
        <v>Estonia</v>
      </c>
      <c r="C12">
        <v>520.54552167679503</v>
      </c>
      <c r="D12" t="s">
        <v>234</v>
      </c>
    </row>
    <row r="13" spans="1:4" x14ac:dyDescent="0.2">
      <c r="A13" t="s">
        <v>18</v>
      </c>
      <c r="B13" t="str">
        <f>VLOOKUP(A13,xwalk!$A$1:$B$66,2,FALSE)</f>
        <v>Finland</v>
      </c>
      <c r="C13">
        <v>518.75033528297615</v>
      </c>
      <c r="D13" t="s">
        <v>234</v>
      </c>
    </row>
    <row r="14" spans="1:4" x14ac:dyDescent="0.2">
      <c r="A14" t="s">
        <v>8</v>
      </c>
      <c r="B14" t="str">
        <f>VLOOKUP(A14,xwalk!$A$1:$B$66,2,FALSE)</f>
        <v>Canada</v>
      </c>
      <c r="C14">
        <v>518.07039959593624</v>
      </c>
      <c r="D14" t="s">
        <v>234</v>
      </c>
    </row>
    <row r="15" spans="1:4" x14ac:dyDescent="0.2">
      <c r="A15" t="s">
        <v>46</v>
      </c>
      <c r="B15" t="str">
        <f>VLOOKUP(A15,xwalk!$A$1:$B$66,2,FALSE)</f>
        <v>Poland</v>
      </c>
      <c r="C15">
        <v>517.50109681795698</v>
      </c>
      <c r="D15" t="s">
        <v>234</v>
      </c>
    </row>
    <row r="16" spans="1:4" x14ac:dyDescent="0.2">
      <c r="A16" t="s">
        <v>5</v>
      </c>
      <c r="B16" t="str">
        <f>VLOOKUP(A16,xwalk!$A$1:$B$66,2,FALSE)</f>
        <v>Belgium</v>
      </c>
      <c r="C16">
        <v>514.52924472735526</v>
      </c>
      <c r="D16" t="s">
        <v>234</v>
      </c>
    </row>
    <row r="17" spans="1:4" x14ac:dyDescent="0.2">
      <c r="A17" t="s">
        <v>14</v>
      </c>
      <c r="B17" t="str">
        <f>VLOOKUP(A17,xwalk!$A$1:$B$66,2,FALSE)</f>
        <v>Germany</v>
      </c>
      <c r="C17">
        <v>513.52505581992546</v>
      </c>
      <c r="D17" t="s">
        <v>234</v>
      </c>
    </row>
    <row r="18" spans="1:4" x14ac:dyDescent="0.2">
      <c r="A18" t="s">
        <v>64</v>
      </c>
      <c r="B18" t="str">
        <f>VLOOKUP(A18,xwalk!$A$1:$B$66,2,FALSE)</f>
        <v>Viet Nam</v>
      </c>
      <c r="C18">
        <v>511.33820750118758</v>
      </c>
      <c r="D18" t="s">
        <v>234</v>
      </c>
    </row>
    <row r="19" spans="1:4" x14ac:dyDescent="0.2">
      <c r="A19" t="s">
        <v>4</v>
      </c>
      <c r="B19" t="str">
        <f>VLOOKUP(A19,xwalk!$A$1:$B$66,2,FALSE)</f>
        <v>Austria</v>
      </c>
      <c r="C19">
        <v>505.54074324980269</v>
      </c>
      <c r="D19" t="s">
        <v>234</v>
      </c>
    </row>
    <row r="20" spans="1:4" x14ac:dyDescent="0.2">
      <c r="A20" t="s">
        <v>3</v>
      </c>
      <c r="B20" t="str">
        <f>VLOOKUP(A20,xwalk!$A$1:$B$66,2,FALSE)</f>
        <v>Australia</v>
      </c>
      <c r="C20">
        <v>504.15076631112953</v>
      </c>
      <c r="D20" t="s">
        <v>234</v>
      </c>
    </row>
    <row r="21" spans="1:4" x14ac:dyDescent="0.2">
      <c r="A21" t="s">
        <v>26</v>
      </c>
      <c r="B21" t="str">
        <f>VLOOKUP(A21,xwalk!$A$1:$B$66,2,FALSE)</f>
        <v>Ireland</v>
      </c>
      <c r="C21">
        <v>501.49746019664821</v>
      </c>
      <c r="D21" t="s">
        <v>234</v>
      </c>
    </row>
    <row r="22" spans="1:4" x14ac:dyDescent="0.2">
      <c r="A22" t="s">
        <v>56</v>
      </c>
      <c r="B22" t="str">
        <f>VLOOKUP(A22,xwalk!$A$1:$B$66,2,FALSE)</f>
        <v>Slovenia</v>
      </c>
      <c r="C22">
        <v>501.12742239095326</v>
      </c>
      <c r="D22" t="s">
        <v>234</v>
      </c>
    </row>
    <row r="23" spans="1:4" x14ac:dyDescent="0.2">
      <c r="A23" t="s">
        <v>15</v>
      </c>
      <c r="B23" t="str">
        <f>VLOOKUP(A23,xwalk!$A$1:$B$66,2,FALSE)</f>
        <v>Denmark</v>
      </c>
      <c r="C23">
        <v>500.0267566254139</v>
      </c>
      <c r="D23" t="s">
        <v>234</v>
      </c>
    </row>
    <row r="24" spans="1:4" x14ac:dyDescent="0.2">
      <c r="A24" t="s">
        <v>44</v>
      </c>
      <c r="B24" t="str">
        <f>VLOOKUP(A24,xwalk!$A$1:$B$66,2,FALSE)</f>
        <v>New Zealand</v>
      </c>
      <c r="C24">
        <v>499.749902827592</v>
      </c>
      <c r="D24" t="s">
        <v>234</v>
      </c>
    </row>
    <row r="25" spans="1:4" x14ac:dyDescent="0.2">
      <c r="A25" t="s">
        <v>13</v>
      </c>
      <c r="B25" t="str">
        <f>VLOOKUP(A25,xwalk!$A$1:$B$66,2,FALSE)</f>
        <v>Czech Republic</v>
      </c>
      <c r="C25">
        <v>498.95788231767892</v>
      </c>
      <c r="D25" t="s">
        <v>235</v>
      </c>
    </row>
    <row r="26" spans="1:4" x14ac:dyDescent="0.2">
      <c r="A26" t="s">
        <v>19</v>
      </c>
      <c r="B26" t="str">
        <f>VLOOKUP(A26,xwalk!$A$1:$B$66,2,FALSE)</f>
        <v>France</v>
      </c>
      <c r="C26">
        <v>494.98467432063057</v>
      </c>
      <c r="D26" t="s">
        <v>235</v>
      </c>
    </row>
    <row r="27" spans="1:4" x14ac:dyDescent="0.2">
      <c r="A27" t="s">
        <v>20</v>
      </c>
      <c r="B27" t="str">
        <f>VLOOKUP(A27,xwalk!$A$1:$B$66,2,FALSE)</f>
        <v>United Kingdom</v>
      </c>
      <c r="C27">
        <v>493.93423089630409</v>
      </c>
      <c r="D27" t="s">
        <v>235</v>
      </c>
    </row>
    <row r="28" spans="1:4" x14ac:dyDescent="0.2">
      <c r="A28" t="s">
        <v>27</v>
      </c>
      <c r="B28" t="str">
        <f>VLOOKUP(A28,xwalk!$A$1:$B$66,2,FALSE)</f>
        <v>Iceland</v>
      </c>
      <c r="C28">
        <v>492.79569723949663</v>
      </c>
      <c r="D28" t="s">
        <v>235</v>
      </c>
    </row>
    <row r="29" spans="1:4" x14ac:dyDescent="0.2">
      <c r="A29" t="s">
        <v>37</v>
      </c>
      <c r="B29" t="str">
        <f>VLOOKUP(A29,xwalk!$A$1:$B$66,2,FALSE)</f>
        <v>Latvia</v>
      </c>
      <c r="C29">
        <v>490.57102141135442</v>
      </c>
      <c r="D29" t="s">
        <v>235</v>
      </c>
    </row>
    <row r="30" spans="1:4" x14ac:dyDescent="0.2">
      <c r="A30" t="s">
        <v>36</v>
      </c>
      <c r="B30" t="str">
        <f>VLOOKUP(A30,xwalk!$A$1:$B$66,2,FALSE)</f>
        <v>Luxembourg</v>
      </c>
      <c r="C30">
        <v>489.84509803719658</v>
      </c>
      <c r="D30" t="s">
        <v>236</v>
      </c>
    </row>
    <row r="31" spans="1:4" x14ac:dyDescent="0.2">
      <c r="A31" t="s">
        <v>43</v>
      </c>
      <c r="B31" t="str">
        <f>VLOOKUP(A31,xwalk!$A$1:$B$66,2,FALSE)</f>
        <v>Norway</v>
      </c>
      <c r="D31" t="s">
        <v>235</v>
      </c>
    </row>
    <row r="32" spans="1:4" x14ac:dyDescent="0.2">
      <c r="A32" t="s">
        <v>47</v>
      </c>
      <c r="B32" t="str">
        <f>VLOOKUP(A32,xwalk!$A$1:$B$66,2,FALSE)</f>
        <v>Portugal</v>
      </c>
      <c r="C32">
        <v>487.06318134390733</v>
      </c>
      <c r="D32" t="s">
        <v>235</v>
      </c>
    </row>
    <row r="33" spans="1:4" x14ac:dyDescent="0.2">
      <c r="A33" t="s">
        <v>29</v>
      </c>
      <c r="B33" t="str">
        <f>VLOOKUP(A33,xwalk!$A$1:$B$66,2,FALSE)</f>
        <v>Italy</v>
      </c>
      <c r="C33">
        <v>485.32118101256566</v>
      </c>
      <c r="D33" t="s">
        <v>236</v>
      </c>
    </row>
    <row r="34" spans="1:4" x14ac:dyDescent="0.2">
      <c r="A34" t="s">
        <v>16</v>
      </c>
      <c r="B34" t="str">
        <f>VLOOKUP(A34,xwalk!$A$1:$B$66,2,FALSE)</f>
        <v>Spain</v>
      </c>
      <c r="C34">
        <v>484.31929780196191</v>
      </c>
      <c r="D34" t="s">
        <v>236</v>
      </c>
    </row>
    <row r="35" spans="1:4" x14ac:dyDescent="0.2">
      <c r="A35" t="s">
        <v>50</v>
      </c>
      <c r="B35" t="str">
        <f>VLOOKUP(A35,xwalk!$A$1:$B$66,2,FALSE)</f>
        <v>Perm(Russian Federation)</v>
      </c>
      <c r="C35">
        <v>483.58003080303263</v>
      </c>
      <c r="D35" t="s">
        <v>236</v>
      </c>
    </row>
    <row r="36" spans="1:4" x14ac:dyDescent="0.2">
      <c r="A36" t="s">
        <v>52</v>
      </c>
      <c r="B36" t="str">
        <f>VLOOKUP(A36,xwalk!$A$1:$B$66,2,FALSE)</f>
        <v>Russian Federation</v>
      </c>
      <c r="C36">
        <v>482.16941566331155</v>
      </c>
      <c r="D36" t="s">
        <v>236</v>
      </c>
    </row>
    <row r="37" spans="1:4" x14ac:dyDescent="0.2">
      <c r="A37" t="s">
        <v>55</v>
      </c>
      <c r="B37" t="str">
        <f>VLOOKUP(A37,xwalk!$A$1:$B$66,2,FALSE)</f>
        <v>Slovak Republic</v>
      </c>
      <c r="C37">
        <v>481.64474400632844</v>
      </c>
      <c r="D37" t="s">
        <v>236</v>
      </c>
    </row>
    <row r="38" spans="1:4" x14ac:dyDescent="0.2">
      <c r="A38" t="s">
        <v>63</v>
      </c>
      <c r="B38" t="str">
        <f>VLOOKUP(A38,xwalk!$A$1:$B$66,2,FALSE)</f>
        <v>United States of America</v>
      </c>
      <c r="C38">
        <v>481.36678627921356</v>
      </c>
      <c r="D38" t="s">
        <v>236</v>
      </c>
    </row>
    <row r="39" spans="1:4" x14ac:dyDescent="0.2">
      <c r="A39" t="s">
        <v>35</v>
      </c>
      <c r="B39" t="str">
        <f>VLOOKUP(A39,xwalk!$A$1:$B$66,2,FALSE)</f>
        <v>Lithuania</v>
      </c>
      <c r="C39">
        <v>478.82327743335418</v>
      </c>
      <c r="D39" t="s">
        <v>236</v>
      </c>
    </row>
    <row r="40" spans="1:4" x14ac:dyDescent="0.2">
      <c r="A40" t="s">
        <v>57</v>
      </c>
      <c r="B40" t="str">
        <f>VLOOKUP(A40,xwalk!$A$1:$B$66,2,FALSE)</f>
        <v>Sweden</v>
      </c>
      <c r="C40">
        <v>478.26063590300987</v>
      </c>
      <c r="D40" t="s">
        <v>236</v>
      </c>
    </row>
    <row r="41" spans="1:4" x14ac:dyDescent="0.2">
      <c r="A41" t="s">
        <v>24</v>
      </c>
      <c r="B41" t="str">
        <f>VLOOKUP(A41,xwalk!$A$1:$B$66,2,FALSE)</f>
        <v>Hungary</v>
      </c>
      <c r="C41">
        <v>477.04445501549026</v>
      </c>
      <c r="D41" t="s">
        <v>236</v>
      </c>
    </row>
    <row r="42" spans="1:4" x14ac:dyDescent="0.2">
      <c r="A42" t="s">
        <v>23</v>
      </c>
      <c r="B42" t="str">
        <f>VLOOKUP(A42,xwalk!$A$1:$B$66,2,FALSE)</f>
        <v>Croatia</v>
      </c>
      <c r="C42">
        <v>471.13146075925152</v>
      </c>
      <c r="D42" t="s">
        <v>236</v>
      </c>
    </row>
    <row r="43" spans="1:4" x14ac:dyDescent="0.2">
      <c r="A43" t="s">
        <v>28</v>
      </c>
      <c r="B43" t="str">
        <f>VLOOKUP(A43,xwalk!$A$1:$B$66,2,FALSE)</f>
        <v>Israel</v>
      </c>
      <c r="C43">
        <v>466.48143014930378</v>
      </c>
      <c r="D43" t="s">
        <v>236</v>
      </c>
    </row>
    <row r="44" spans="1:4" x14ac:dyDescent="0.2">
      <c r="A44" t="s">
        <v>21</v>
      </c>
      <c r="B44" t="str">
        <f>VLOOKUP(A44,xwalk!$A$1:$B$66,2,FALSE)</f>
        <v>Greece</v>
      </c>
      <c r="C44">
        <v>452.97342685890976</v>
      </c>
      <c r="D44" t="s">
        <v>236</v>
      </c>
    </row>
    <row r="45" spans="1:4" x14ac:dyDescent="0.2">
      <c r="A45" t="s">
        <v>54</v>
      </c>
      <c r="B45" t="str">
        <f>VLOOKUP(A45,xwalk!$A$1:$B$66,2,FALSE)</f>
        <v>Serbia</v>
      </c>
      <c r="C45">
        <v>448.85913024759969</v>
      </c>
      <c r="D45" t="s">
        <v>236</v>
      </c>
    </row>
    <row r="46" spans="1:4" x14ac:dyDescent="0.2">
      <c r="A46" t="s">
        <v>61</v>
      </c>
      <c r="B46" t="str">
        <f>VLOOKUP(A46,xwalk!$A$1:$B$66,2,FALSE)</f>
        <v>Turkey</v>
      </c>
      <c r="C46">
        <v>447.98441497895749</v>
      </c>
      <c r="D46" t="s">
        <v>236</v>
      </c>
    </row>
    <row r="47" spans="1:4" x14ac:dyDescent="0.2">
      <c r="A47" t="s">
        <v>51</v>
      </c>
      <c r="B47" t="str">
        <f>VLOOKUP(A47,xwalk!$A$1:$B$66,2,FALSE)</f>
        <v>Romania</v>
      </c>
      <c r="C47">
        <v>444.55424278765287</v>
      </c>
      <c r="D47" t="s">
        <v>236</v>
      </c>
    </row>
    <row r="48" spans="1:4" x14ac:dyDescent="0.2">
      <c r="A48" t="s">
        <v>6</v>
      </c>
      <c r="B48" t="str">
        <f>VLOOKUP(A48,xwalk!$A$1:$B$66,2,FALSE)</f>
        <v>Bulgaria</v>
      </c>
      <c r="C48">
        <v>438.7382598774164</v>
      </c>
      <c r="D48" t="s">
        <v>236</v>
      </c>
    </row>
    <row r="49" spans="1:4" x14ac:dyDescent="0.2">
      <c r="A49" t="s">
        <v>1</v>
      </c>
      <c r="B49" t="str">
        <f>VLOOKUP(A49,xwalk!$A$1:$B$66,2,FALSE)</f>
        <v>United Arab Emirates</v>
      </c>
      <c r="C49">
        <v>434.00716465781574</v>
      </c>
      <c r="D49" t="s">
        <v>236</v>
      </c>
    </row>
    <row r="50" spans="1:4" x14ac:dyDescent="0.2">
      <c r="A50" t="s">
        <v>32</v>
      </c>
      <c r="B50" t="str">
        <f>VLOOKUP(A50,xwalk!$A$1:$B$66,2,FALSE)</f>
        <v>Kazakhstan</v>
      </c>
      <c r="C50">
        <v>431.79840850507571</v>
      </c>
      <c r="D50" t="s">
        <v>236</v>
      </c>
    </row>
    <row r="51" spans="1:4" x14ac:dyDescent="0.2">
      <c r="A51" t="s">
        <v>59</v>
      </c>
      <c r="B51" t="str">
        <f>VLOOKUP(A51,xwalk!$A$1:$B$66,2,FALSE)</f>
        <v>Thailand</v>
      </c>
      <c r="C51">
        <v>426.73749129301018</v>
      </c>
      <c r="D51" t="s">
        <v>236</v>
      </c>
    </row>
    <row r="52" spans="1:4" x14ac:dyDescent="0.2">
      <c r="A52" t="s">
        <v>10</v>
      </c>
      <c r="B52" t="str">
        <f>VLOOKUP(A52,xwalk!$A$1:$B$66,2,FALSE)</f>
        <v>Chile</v>
      </c>
      <c r="C52">
        <v>422.63235545200718</v>
      </c>
      <c r="D52" t="s">
        <v>236</v>
      </c>
    </row>
    <row r="53" spans="1:4" x14ac:dyDescent="0.2">
      <c r="A53" t="s">
        <v>41</v>
      </c>
      <c r="B53" t="str">
        <f>VLOOKUP(A53,xwalk!$A$1:$B$66,2,FALSE)</f>
        <v>Malaysia</v>
      </c>
      <c r="C53">
        <v>420.5129676190478</v>
      </c>
      <c r="D53" t="s">
        <v>236</v>
      </c>
    </row>
    <row r="54" spans="1:4" x14ac:dyDescent="0.2">
      <c r="A54" t="s">
        <v>39</v>
      </c>
      <c r="B54" t="str">
        <f>VLOOKUP(A54,xwalk!$A$1:$B$66,2,FALSE)</f>
        <v>Mexico</v>
      </c>
      <c r="C54">
        <v>413.28146666769976</v>
      </c>
      <c r="D54" t="s">
        <v>236</v>
      </c>
    </row>
    <row r="55" spans="1:4" x14ac:dyDescent="0.2">
      <c r="A55" t="s">
        <v>40</v>
      </c>
      <c r="B55" t="str">
        <f>VLOOKUP(A55,xwalk!$A$1:$B$66,2,FALSE)</f>
        <v>Montenegro</v>
      </c>
      <c r="C55">
        <v>409.62661328435456</v>
      </c>
      <c r="D55" t="s">
        <v>236</v>
      </c>
    </row>
    <row r="56" spans="1:4" x14ac:dyDescent="0.2">
      <c r="A56" t="s">
        <v>62</v>
      </c>
      <c r="B56" t="str">
        <f>VLOOKUP(A56,xwalk!$A$1:$B$66,2,FALSE)</f>
        <v>Uruguay</v>
      </c>
      <c r="C56">
        <v>409.29156793771199</v>
      </c>
      <c r="D56" t="s">
        <v>236</v>
      </c>
    </row>
    <row r="57" spans="1:4" x14ac:dyDescent="0.2">
      <c r="A57" t="s">
        <v>12</v>
      </c>
      <c r="B57" t="str">
        <f>VLOOKUP(A57,xwalk!$A$1:$B$66,2,FALSE)</f>
        <v>Costa Rica</v>
      </c>
      <c r="C57">
        <v>406.99986698879184</v>
      </c>
      <c r="D57" t="s">
        <v>236</v>
      </c>
    </row>
    <row r="58" spans="1:4" x14ac:dyDescent="0.2">
      <c r="A58" t="s">
        <v>0</v>
      </c>
      <c r="B58" t="str">
        <f>VLOOKUP(A58,xwalk!$A$1:$B$66,2,FALSE)</f>
        <v>Albania</v>
      </c>
      <c r="C58">
        <v>394.32933335631412</v>
      </c>
      <c r="D58" t="s">
        <v>236</v>
      </c>
    </row>
    <row r="59" spans="1:4" x14ac:dyDescent="0.2">
      <c r="A59" t="s">
        <v>7</v>
      </c>
      <c r="B59" t="str">
        <f>VLOOKUP(A59,xwalk!$A$1:$B$66,2,FALSE)</f>
        <v>Brazil</v>
      </c>
      <c r="C59">
        <v>388.50896333838892</v>
      </c>
      <c r="D59" t="s">
        <v>236</v>
      </c>
    </row>
    <row r="60" spans="1:4" x14ac:dyDescent="0.2">
      <c r="A60" t="s">
        <v>2</v>
      </c>
      <c r="B60" t="str">
        <f>VLOOKUP(A60,xwalk!$A$1:$B$66,2,FALSE)</f>
        <v>Argentina</v>
      </c>
      <c r="C60">
        <v>388.43170990714674</v>
      </c>
      <c r="D60" t="s">
        <v>236</v>
      </c>
    </row>
    <row r="61" spans="1:4" x14ac:dyDescent="0.2">
      <c r="A61" t="s">
        <v>60</v>
      </c>
      <c r="B61" t="str">
        <f>VLOOKUP(A61,xwalk!$A$1:$B$66,2,FALSE)</f>
        <v>Tunisia</v>
      </c>
      <c r="C61">
        <v>387.82462962025375</v>
      </c>
      <c r="D61" t="s">
        <v>236</v>
      </c>
    </row>
    <row r="62" spans="1:4" x14ac:dyDescent="0.2">
      <c r="A62" t="s">
        <v>30</v>
      </c>
      <c r="B62" t="str">
        <f>VLOOKUP(A62,xwalk!$A$1:$B$66,2,FALSE)</f>
        <v>Jordan</v>
      </c>
      <c r="C62">
        <v>385.59555639555833</v>
      </c>
      <c r="D62" t="s">
        <v>236</v>
      </c>
    </row>
    <row r="63" spans="1:4" x14ac:dyDescent="0.2">
      <c r="A63" t="s">
        <v>11</v>
      </c>
      <c r="B63" t="str">
        <f>VLOOKUP(A63,xwalk!$A$1:$B$66,2,FALSE)</f>
        <v>Colombia</v>
      </c>
      <c r="C63">
        <v>376.48860107281826</v>
      </c>
      <c r="D63" t="s">
        <v>236</v>
      </c>
    </row>
    <row r="64" spans="1:4" x14ac:dyDescent="0.2">
      <c r="A64" t="s">
        <v>48</v>
      </c>
      <c r="B64" t="str">
        <f>VLOOKUP(A64,xwalk!$A$1:$B$66,2,FALSE)</f>
        <v>Qatar</v>
      </c>
      <c r="C64">
        <v>376.44839863469224</v>
      </c>
      <c r="D64" t="s">
        <v>236</v>
      </c>
    </row>
    <row r="65" spans="1:4" x14ac:dyDescent="0.2">
      <c r="A65" t="s">
        <v>25</v>
      </c>
      <c r="B65" t="str">
        <f>VLOOKUP(A65,xwalk!$A$1:$B$66,2,FALSE)</f>
        <v>Indonesia</v>
      </c>
      <c r="C65">
        <v>375.11445168174816</v>
      </c>
      <c r="D65" t="s">
        <v>236</v>
      </c>
    </row>
    <row r="66" spans="1:4" x14ac:dyDescent="0.2">
      <c r="A66" t="s">
        <v>45</v>
      </c>
      <c r="B66" t="str">
        <f>VLOOKUP(A66,xwalk!$A$1:$B$66,2,FALSE)</f>
        <v>Peru</v>
      </c>
      <c r="C66">
        <v>368.10254712735599</v>
      </c>
      <c r="D66" t="s">
        <v>236</v>
      </c>
    </row>
    <row r="69" spans="1:4" x14ac:dyDescent="0.2">
      <c r="A69" t="s">
        <v>237</v>
      </c>
    </row>
  </sheetData>
  <autoFilter ref="A1:C1">
    <sortState ref="A2:C66">
      <sortCondition descending="1" ref="C1"/>
    </sortState>
  </autoFilter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67"/>
  <sheetViews>
    <sheetView topLeftCell="A55" workbookViewId="0"/>
  </sheetViews>
  <sheetFormatPr defaultRowHeight="12.75" x14ac:dyDescent="0.2"/>
  <sheetData>
    <row r="2" spans="2:14" x14ac:dyDescent="0.2">
      <c r="C2" t="s">
        <v>87</v>
      </c>
      <c r="D2" t="s">
        <v>125</v>
      </c>
      <c r="E2" t="s">
        <v>126</v>
      </c>
      <c r="F2" t="s">
        <v>127</v>
      </c>
      <c r="G2" t="s">
        <v>128</v>
      </c>
      <c r="H2" t="s">
        <v>129</v>
      </c>
      <c r="I2" t="s">
        <v>130</v>
      </c>
      <c r="J2" t="s">
        <v>131</v>
      </c>
      <c r="K2" t="s">
        <v>132</v>
      </c>
      <c r="L2" t="s">
        <v>133</v>
      </c>
      <c r="M2" t="s">
        <v>134</v>
      </c>
      <c r="N2" t="s">
        <v>135</v>
      </c>
    </row>
    <row r="3" spans="2:14" x14ac:dyDescent="0.2">
      <c r="B3" t="s">
        <v>0</v>
      </c>
      <c r="C3">
        <v>394.32933335631412</v>
      </c>
      <c r="D3">
        <v>2.0016176233061067</v>
      </c>
      <c r="E3">
        <v>0.66051567874802863</v>
      </c>
      <c r="F3">
        <v>2.8866425556829688E-2</v>
      </c>
      <c r="G3">
        <v>-0.62316941157037498</v>
      </c>
      <c r="H3">
        <v>1.9076074843286172E-2</v>
      </c>
      <c r="I3">
        <v>3.8585498182175648</v>
      </c>
      <c r="J3">
        <v>2.2479978820987154E-2</v>
      </c>
      <c r="K3">
        <v>0.48853739259251577</v>
      </c>
      <c r="L3">
        <v>1.9088540404822427E-2</v>
      </c>
      <c r="M3">
        <v>3.3745554892968865</v>
      </c>
      <c r="N3">
        <v>2.2026992916201291E-2</v>
      </c>
    </row>
    <row r="4" spans="2:14" x14ac:dyDescent="0.2">
      <c r="B4" t="s">
        <v>1</v>
      </c>
      <c r="C4">
        <v>434.00716465781574</v>
      </c>
      <c r="D4">
        <v>2.4255984904131367</v>
      </c>
      <c r="E4">
        <v>0.68543388372183511</v>
      </c>
      <c r="F4">
        <v>2.7665879482597619E-2</v>
      </c>
      <c r="G4">
        <v>-7.84244787654238E-2</v>
      </c>
      <c r="H4">
        <v>2.1646675268343355E-2</v>
      </c>
      <c r="I4">
        <v>3.7873220392506997</v>
      </c>
      <c r="J4">
        <v>2.1595084172217921E-2</v>
      </c>
      <c r="K4">
        <v>1.0133091694659471</v>
      </c>
      <c r="L4">
        <v>2.3126865483369737E-2</v>
      </c>
      <c r="M4">
        <v>2.7759536868817039</v>
      </c>
      <c r="N4">
        <v>1.5826831503730893E-2</v>
      </c>
    </row>
    <row r="5" spans="2:14" x14ac:dyDescent="0.2">
      <c r="B5" t="s">
        <v>2</v>
      </c>
      <c r="C5">
        <v>388.43170990714674</v>
      </c>
      <c r="D5">
        <v>3.5297165238809969</v>
      </c>
      <c r="E5">
        <v>-0.41161813694156041</v>
      </c>
      <c r="F5">
        <v>2.8634617261305159E-2</v>
      </c>
      <c r="G5">
        <v>-0.59807122560858028</v>
      </c>
      <c r="H5">
        <v>1.978701817171552E-2</v>
      </c>
      <c r="I5">
        <v>2.8227289397622961</v>
      </c>
      <c r="J5">
        <v>3.0205305831329257E-2</v>
      </c>
      <c r="K5">
        <v>0.46487399867642748</v>
      </c>
      <c r="L5">
        <v>2.5290474024605939E-2</v>
      </c>
      <c r="M5">
        <v>2.3685386146945868</v>
      </c>
      <c r="N5">
        <v>2.1487448718437073E-2</v>
      </c>
    </row>
    <row r="6" spans="2:14" x14ac:dyDescent="0.2">
      <c r="B6" t="s">
        <v>3</v>
      </c>
      <c r="C6">
        <v>504.15076631112953</v>
      </c>
      <c r="D6">
        <v>1.6430784731553036</v>
      </c>
      <c r="E6">
        <v>-0.20469629173604231</v>
      </c>
      <c r="F6">
        <v>1.6468056524941668E-2</v>
      </c>
      <c r="G6">
        <v>-0.33553771166941981</v>
      </c>
      <c r="H6">
        <v>1.3012448814464866E-2</v>
      </c>
      <c r="I6">
        <v>3.0245217331708929</v>
      </c>
      <c r="J6">
        <v>1.5335833248523755E-2</v>
      </c>
      <c r="K6">
        <v>0.75846271274861798</v>
      </c>
      <c r="L6">
        <v>1.3581910290211561E-2</v>
      </c>
      <c r="M6">
        <v>2.265966607255077</v>
      </c>
      <c r="N6">
        <v>1.0716254125284604E-2</v>
      </c>
    </row>
    <row r="7" spans="2:14" x14ac:dyDescent="0.2">
      <c r="B7" t="s">
        <v>4</v>
      </c>
      <c r="C7">
        <v>505.54074324980269</v>
      </c>
      <c r="D7">
        <v>2.6680635236188324</v>
      </c>
      <c r="E7">
        <v>-0.133288732642903</v>
      </c>
      <c r="F7">
        <v>2.2955724369039039E-2</v>
      </c>
      <c r="G7">
        <v>5.1583055990591799E-2</v>
      </c>
      <c r="H7">
        <v>2.3229234584920308E-2</v>
      </c>
      <c r="I7">
        <v>3.1053695389729317</v>
      </c>
      <c r="J7">
        <v>2.1282006977105295E-2</v>
      </c>
      <c r="K7">
        <v>1.1068464469078061</v>
      </c>
      <c r="L7">
        <v>2.3912726682839443E-2</v>
      </c>
      <c r="M7">
        <v>1.9984384022711472</v>
      </c>
      <c r="N7">
        <v>2.1571909316873507E-2</v>
      </c>
    </row>
    <row r="8" spans="2:14" x14ac:dyDescent="0.2">
      <c r="B8" t="s">
        <v>5</v>
      </c>
      <c r="C8">
        <v>514.52924472735526</v>
      </c>
      <c r="D8">
        <v>2.1448913334081445</v>
      </c>
      <c r="E8">
        <v>0.1316420818244913</v>
      </c>
      <c r="F8">
        <v>1.8520196255794645E-2</v>
      </c>
      <c r="G8">
        <v>0.1137554275109055</v>
      </c>
      <c r="H8">
        <v>2.0731629096208931E-2</v>
      </c>
      <c r="I8">
        <v>3.4139882036249904</v>
      </c>
      <c r="J8">
        <v>1.6483751107922027E-2</v>
      </c>
      <c r="K8">
        <v>1.2578225869301169</v>
      </c>
      <c r="L8">
        <v>2.0914992550273053E-2</v>
      </c>
      <c r="M8">
        <v>2.157977195608431</v>
      </c>
      <c r="N8">
        <v>1.5577546286373799E-2</v>
      </c>
    </row>
    <row r="9" spans="2:14" x14ac:dyDescent="0.2">
      <c r="B9" t="s">
        <v>6</v>
      </c>
      <c r="C9">
        <v>438.7382598774164</v>
      </c>
      <c r="D9">
        <v>3.9884170859499943</v>
      </c>
      <c r="E9">
        <v>0.33585240163806085</v>
      </c>
      <c r="F9">
        <v>3.4441487530183494E-2</v>
      </c>
      <c r="G9">
        <v>-0.18977355565847454</v>
      </c>
      <c r="H9">
        <v>3.1382436997671036E-2</v>
      </c>
      <c r="I9">
        <v>3.593580882708908</v>
      </c>
      <c r="J9">
        <v>2.9848347220161071E-2</v>
      </c>
      <c r="K9">
        <v>0.99922859877793779</v>
      </c>
      <c r="L9">
        <v>3.3341124726454625E-2</v>
      </c>
      <c r="M9">
        <v>2.5995197442242159</v>
      </c>
      <c r="N9">
        <v>2.3550478342734139E-2</v>
      </c>
    </row>
    <row r="10" spans="2:14" x14ac:dyDescent="0.2">
      <c r="B10" t="s">
        <v>7</v>
      </c>
      <c r="C10">
        <v>388.50896333838892</v>
      </c>
      <c r="D10">
        <v>1.9365302108586591</v>
      </c>
      <c r="E10">
        <v>-0.27020901707210382</v>
      </c>
      <c r="F10">
        <v>2.4164328318346338E-2</v>
      </c>
      <c r="G10">
        <v>-0.56896291976573543</v>
      </c>
      <c r="H10">
        <v>1.435627369644206E-2</v>
      </c>
      <c r="I10">
        <v>2.9530889581707225</v>
      </c>
      <c r="J10">
        <v>2.0785600113931733E-2</v>
      </c>
      <c r="K10">
        <v>0.50888960680034667</v>
      </c>
      <c r="L10">
        <v>1.6262387830611184E-2</v>
      </c>
      <c r="M10">
        <v>2.4514881870169862</v>
      </c>
      <c r="N10">
        <v>1.5848875149201427E-2</v>
      </c>
    </row>
    <row r="11" spans="2:14" x14ac:dyDescent="0.2">
      <c r="B11" t="s">
        <v>8</v>
      </c>
      <c r="C11">
        <v>518.07039959593624</v>
      </c>
      <c r="D11">
        <v>1.8413554238988696</v>
      </c>
      <c r="E11">
        <v>0.2024597135409763</v>
      </c>
      <c r="F11">
        <v>1.6868679434497665E-2</v>
      </c>
      <c r="G11">
        <v>-9.61473921612538E-2</v>
      </c>
      <c r="H11">
        <v>1.2851660198256266E-2</v>
      </c>
      <c r="I11">
        <v>3.4600969969793414</v>
      </c>
      <c r="J11">
        <v>1.4672599312488554E-2</v>
      </c>
      <c r="K11">
        <v>1.086447618335334</v>
      </c>
      <c r="L11">
        <v>1.3671895192750414E-2</v>
      </c>
      <c r="M11">
        <v>2.3728024518209181</v>
      </c>
      <c r="N11">
        <v>1.4430662729708743E-2</v>
      </c>
    </row>
    <row r="12" spans="2:14" x14ac:dyDescent="0.2">
      <c r="B12" t="s">
        <v>9</v>
      </c>
      <c r="C12">
        <v>530.93100395040528</v>
      </c>
      <c r="D12">
        <v>3.0405587005633672</v>
      </c>
      <c r="E12">
        <v>-0.28959658847786163</v>
      </c>
      <c r="F12">
        <v>2.3953644634148917E-2</v>
      </c>
      <c r="G12">
        <v>-0.17842228068948252</v>
      </c>
      <c r="H12">
        <v>2.2884305634552758E-2</v>
      </c>
      <c r="I12">
        <v>2.9416656580885654</v>
      </c>
      <c r="J12">
        <v>2.6677177405672811E-2</v>
      </c>
      <c r="K12">
        <v>0.87034700389579001</v>
      </c>
      <c r="L12">
        <v>2.8085154921101117E-2</v>
      </c>
      <c r="M12">
        <v>2.0714710540766581</v>
      </c>
      <c r="N12">
        <v>1.4850473819803712E-2</v>
      </c>
    </row>
    <row r="13" spans="2:14" x14ac:dyDescent="0.2">
      <c r="B13" t="s">
        <v>10</v>
      </c>
      <c r="C13">
        <v>422.63235545200718</v>
      </c>
      <c r="D13">
        <v>3.0672575011014738</v>
      </c>
      <c r="E13">
        <v>7.3870258180222512E-2</v>
      </c>
      <c r="F13">
        <v>2.5146384981565795E-2</v>
      </c>
      <c r="G13">
        <v>-0.27301698719688211</v>
      </c>
      <c r="H13">
        <v>2.0020473047377484E-2</v>
      </c>
      <c r="I13">
        <v>3.3423894393706415</v>
      </c>
      <c r="J13">
        <v>2.6240918653855395E-2</v>
      </c>
      <c r="K13">
        <v>0.89286491707510118</v>
      </c>
      <c r="L13">
        <v>2.4693124613445132E-2</v>
      </c>
      <c r="M13">
        <v>2.4512464687502149</v>
      </c>
      <c r="N13">
        <v>1.8555345025277455E-2</v>
      </c>
    </row>
    <row r="14" spans="2:14" x14ac:dyDescent="0.2">
      <c r="B14" t="s">
        <v>11</v>
      </c>
      <c r="C14">
        <v>376.48860107281826</v>
      </c>
      <c r="D14">
        <v>2.8867441149778172</v>
      </c>
      <c r="E14">
        <v>7.5871475152075402E-2</v>
      </c>
      <c r="F14">
        <v>2.263733708322356E-2</v>
      </c>
      <c r="G14">
        <v>-0.41673226754238857</v>
      </c>
      <c r="H14">
        <v>2.32895306101902E-2</v>
      </c>
      <c r="I14">
        <v>3.3133639945941713</v>
      </c>
      <c r="J14">
        <v>2.1541060515724207E-2</v>
      </c>
      <c r="K14">
        <v>0.70672064970540927</v>
      </c>
      <c r="L14">
        <v>2.5284593546140995E-2</v>
      </c>
      <c r="M14">
        <v>2.6182694705585412</v>
      </c>
      <c r="N14">
        <v>2.136114013657046E-2</v>
      </c>
    </row>
    <row r="15" spans="2:14" x14ac:dyDescent="0.2">
      <c r="B15" t="s">
        <v>12</v>
      </c>
      <c r="C15">
        <v>406.99986698879184</v>
      </c>
      <c r="D15">
        <v>3.0415292605695528</v>
      </c>
      <c r="E15">
        <v>-0.20355276742291864</v>
      </c>
      <c r="F15">
        <v>3.4255374842004749E-2</v>
      </c>
      <c r="G15">
        <v>-0.39105668938023008</v>
      </c>
      <c r="H15">
        <v>2.9285165879655191E-2</v>
      </c>
      <c r="I15">
        <v>3.0303207414230671</v>
      </c>
      <c r="J15">
        <v>3.1661391160020563E-2</v>
      </c>
      <c r="K15">
        <v>0.68685282762463551</v>
      </c>
      <c r="L15">
        <v>2.9950594083924063E-2</v>
      </c>
      <c r="M15">
        <v>2.3428091681293171</v>
      </c>
      <c r="N15">
        <v>2.5805995203563508E-2</v>
      </c>
    </row>
    <row r="16" spans="2:14" x14ac:dyDescent="0.2">
      <c r="B16" t="s">
        <v>13</v>
      </c>
      <c r="C16">
        <v>498.95788231767892</v>
      </c>
      <c r="D16">
        <v>2.8524695805200144</v>
      </c>
      <c r="E16">
        <v>0.17849852176398709</v>
      </c>
      <c r="F16">
        <v>2.1024769777665559E-2</v>
      </c>
      <c r="G16">
        <v>0.25923358344024588</v>
      </c>
      <c r="H16">
        <v>2.0472534255751927E-2</v>
      </c>
      <c r="I16">
        <v>3.4913179924822799</v>
      </c>
      <c r="J16">
        <v>1.9912120063066731E-2</v>
      </c>
      <c r="K16">
        <v>1.4918534644442312</v>
      </c>
      <c r="L16">
        <v>2.0833624066733468E-2</v>
      </c>
      <c r="M16">
        <v>1.9992876675121281</v>
      </c>
      <c r="N16">
        <v>1.8610403110089383E-2</v>
      </c>
    </row>
    <row r="17" spans="2:14" x14ac:dyDescent="0.2">
      <c r="B17" t="s">
        <v>14</v>
      </c>
      <c r="C17">
        <v>513.52505581992546</v>
      </c>
      <c r="D17">
        <v>2.8765253955044274</v>
      </c>
      <c r="E17">
        <v>-2.6993034638569103E-2</v>
      </c>
      <c r="F17">
        <v>2.3066718138305527E-2</v>
      </c>
      <c r="G17">
        <v>8.5404723094516202E-2</v>
      </c>
      <c r="H17">
        <v>2.6975156347963578E-2</v>
      </c>
      <c r="I17">
        <v>3.2298360613634181</v>
      </c>
      <c r="J17">
        <v>2.2755160879029134E-2</v>
      </c>
      <c r="K17">
        <v>1.200693302523594</v>
      </c>
      <c r="L17">
        <v>2.9440056844492569E-2</v>
      </c>
      <c r="M17">
        <v>2.0298222376723891</v>
      </c>
      <c r="N17">
        <v>1.683665272514398E-2</v>
      </c>
    </row>
    <row r="18" spans="2:14" x14ac:dyDescent="0.2">
      <c r="B18" t="s">
        <v>15</v>
      </c>
      <c r="C18">
        <v>500.0267566254139</v>
      </c>
      <c r="D18">
        <v>2.2946481400102967</v>
      </c>
      <c r="E18">
        <v>-9.4369797707695394E-2</v>
      </c>
      <c r="F18">
        <v>2.093236819320515E-2</v>
      </c>
      <c r="G18">
        <v>-0.30912248915786056</v>
      </c>
      <c r="H18">
        <v>1.7429989494080811E-2</v>
      </c>
      <c r="I18">
        <v>3.158381413225289</v>
      </c>
      <c r="J18">
        <v>2.0976623374731381E-2</v>
      </c>
      <c r="K18">
        <v>0.81912801416831038</v>
      </c>
      <c r="L18">
        <v>1.7160386057621463E-2</v>
      </c>
      <c r="M18">
        <v>2.3393639556750832</v>
      </c>
      <c r="N18">
        <v>2.1250776299244052E-2</v>
      </c>
    </row>
    <row r="19" spans="2:14" x14ac:dyDescent="0.2">
      <c r="B19" t="s">
        <v>16</v>
      </c>
      <c r="C19">
        <v>484.31929780196191</v>
      </c>
      <c r="D19">
        <v>1.8960546404152998</v>
      </c>
      <c r="E19">
        <v>0.24776160202384229</v>
      </c>
      <c r="F19">
        <v>1.7335808176987006E-2</v>
      </c>
      <c r="G19">
        <v>0.81829453962888854</v>
      </c>
      <c r="H19">
        <v>2.4590144075437893E-2</v>
      </c>
      <c r="I19">
        <v>3.4836596192377201</v>
      </c>
      <c r="J19">
        <v>1.5100455961690337E-2</v>
      </c>
      <c r="K19">
        <v>1.833165071887557</v>
      </c>
      <c r="L19">
        <v>2.3128441708169304E-2</v>
      </c>
      <c r="M19">
        <v>1.6493927739119063</v>
      </c>
      <c r="N19">
        <v>1.4031995250589312E-2</v>
      </c>
    </row>
    <row r="20" spans="2:14" x14ac:dyDescent="0.2">
      <c r="B20" t="s">
        <v>17</v>
      </c>
      <c r="C20">
        <v>520.54552167679503</v>
      </c>
      <c r="D20">
        <v>2.0211658963331498</v>
      </c>
      <c r="E20">
        <v>0.38127356535121232</v>
      </c>
      <c r="F20">
        <v>1.4800816648663312E-2</v>
      </c>
      <c r="G20">
        <v>0.3504543376604104</v>
      </c>
      <c r="H20">
        <v>1.6278039915441633E-2</v>
      </c>
      <c r="I20">
        <v>3.7014041203607264</v>
      </c>
      <c r="J20">
        <v>1.3125078313037589E-2</v>
      </c>
      <c r="K20">
        <v>1.6269811229628481</v>
      </c>
      <c r="L20">
        <v>1.6321555246696019E-2</v>
      </c>
      <c r="M20">
        <v>2.0744523734489682</v>
      </c>
      <c r="N20">
        <v>1.7135552732937147E-2</v>
      </c>
    </row>
    <row r="21" spans="2:14" x14ac:dyDescent="0.2">
      <c r="B21" t="s">
        <v>18</v>
      </c>
      <c r="C21">
        <v>518.75033528297615</v>
      </c>
      <c r="D21">
        <v>1.9407497581484512</v>
      </c>
      <c r="E21">
        <v>-0.37147319876171503</v>
      </c>
      <c r="F21">
        <v>1.4663125749627918E-2</v>
      </c>
      <c r="G21">
        <v>0.11301064337398491</v>
      </c>
      <c r="H21">
        <v>1.2432915814388884E-2</v>
      </c>
      <c r="I21">
        <v>2.8557897729047301</v>
      </c>
      <c r="J21">
        <v>1.4674324019976598E-2</v>
      </c>
      <c r="K21">
        <v>1.1194469373098661</v>
      </c>
      <c r="L21">
        <v>1.3564496828690091E-2</v>
      </c>
      <c r="M21">
        <v>1.736230851097432</v>
      </c>
      <c r="N21">
        <v>1.2808846797927311E-2</v>
      </c>
    </row>
    <row r="22" spans="2:14" x14ac:dyDescent="0.2">
      <c r="B22" t="s">
        <v>19</v>
      </c>
      <c r="C22">
        <v>494.98467432063057</v>
      </c>
      <c r="D22">
        <v>2.4548063513332297</v>
      </c>
      <c r="E22">
        <v>8.3891728419984601E-2</v>
      </c>
      <c r="F22">
        <v>1.9863813153778529E-2</v>
      </c>
      <c r="G22">
        <v>8.9960367791655796E-2</v>
      </c>
      <c r="H22">
        <v>2.2033680061184294E-2</v>
      </c>
      <c r="I22">
        <v>3.3871874923074068</v>
      </c>
      <c r="J22">
        <v>2.0299627441010264E-2</v>
      </c>
      <c r="K22">
        <v>1.257289563565644</v>
      </c>
      <c r="L22">
        <v>2.3048509195564691E-2</v>
      </c>
      <c r="M22">
        <v>2.129967664035715</v>
      </c>
      <c r="N22">
        <v>1.9058656889551134E-2</v>
      </c>
    </row>
    <row r="23" spans="2:14" x14ac:dyDescent="0.2">
      <c r="B23" t="s">
        <v>20</v>
      </c>
      <c r="C23">
        <v>493.93423089630409</v>
      </c>
      <c r="D23">
        <v>3.2964848324862142</v>
      </c>
      <c r="E23">
        <v>-0.29276349339441499</v>
      </c>
      <c r="F23">
        <v>2.156566596135685E-2</v>
      </c>
      <c r="G23">
        <v>-0.3219076388122889</v>
      </c>
      <c r="H23">
        <v>1.663342041209313E-2</v>
      </c>
      <c r="I23">
        <v>2.9456948518203441</v>
      </c>
      <c r="J23">
        <v>2.3665409526223161E-2</v>
      </c>
      <c r="K23">
        <v>0.75391184987419235</v>
      </c>
      <c r="L23">
        <v>2.080276546208994E-2</v>
      </c>
      <c r="M23">
        <v>2.1921452907478023</v>
      </c>
      <c r="N23">
        <v>1.6946633162269742E-2</v>
      </c>
    </row>
    <row r="24" spans="2:14" x14ac:dyDescent="0.2">
      <c r="B24" t="s">
        <v>21</v>
      </c>
      <c r="C24">
        <v>452.97342685890976</v>
      </c>
      <c r="D24">
        <v>2.5020506690597384</v>
      </c>
      <c r="E24">
        <v>0.41943560801930302</v>
      </c>
      <c r="F24">
        <v>2.4978096491798305E-2</v>
      </c>
      <c r="G24">
        <v>0.31260170995975828</v>
      </c>
      <c r="H24">
        <v>2.898577423010823E-2</v>
      </c>
      <c r="I24">
        <v>3.6992970095426183</v>
      </c>
      <c r="J24">
        <v>2.2288916960063691E-2</v>
      </c>
      <c r="K24">
        <v>1.5238329493021121</v>
      </c>
      <c r="L24">
        <v>3.1409316028106156E-2</v>
      </c>
      <c r="M24">
        <v>2.176466026645048</v>
      </c>
      <c r="N24">
        <v>2.3962347387294938E-2</v>
      </c>
    </row>
    <row r="25" spans="2:14" x14ac:dyDescent="0.2">
      <c r="B25" t="s">
        <v>22</v>
      </c>
      <c r="C25">
        <v>561.24109645455235</v>
      </c>
      <c r="D25">
        <v>3.2167760089080377</v>
      </c>
      <c r="E25">
        <v>0.43703256019837788</v>
      </c>
      <c r="F25">
        <v>2.6924921052483217E-2</v>
      </c>
      <c r="G25">
        <v>0.50379548630488713</v>
      </c>
      <c r="H25">
        <v>3.3128099494095509E-2</v>
      </c>
      <c r="I25">
        <v>3.6159548091907641</v>
      </c>
      <c r="J25">
        <v>2.0013337121554942E-2</v>
      </c>
      <c r="K25">
        <v>1.5664684159222091</v>
      </c>
      <c r="L25">
        <v>3.2836295454853746E-2</v>
      </c>
      <c r="M25">
        <v>2.0480936961000542</v>
      </c>
      <c r="N25">
        <v>2.8888624858876468E-2</v>
      </c>
    </row>
    <row r="26" spans="2:14" x14ac:dyDescent="0.2">
      <c r="B26" t="s">
        <v>23</v>
      </c>
      <c r="C26">
        <v>471.13146075925152</v>
      </c>
      <c r="D26">
        <v>3.5393044192261889</v>
      </c>
      <c r="E26">
        <v>0.34128498055813056</v>
      </c>
      <c r="F26">
        <v>2.1312086758570832E-2</v>
      </c>
      <c r="G26">
        <v>-0.1362503446809675</v>
      </c>
      <c r="H26">
        <v>2.1607721366268703E-2</v>
      </c>
      <c r="I26">
        <v>3.6236507103759594</v>
      </c>
      <c r="J26">
        <v>1.8395856438504821E-2</v>
      </c>
      <c r="K26">
        <v>1.102780981579967</v>
      </c>
      <c r="L26">
        <v>2.3747328261700815E-2</v>
      </c>
      <c r="M26">
        <v>2.5212904543648182</v>
      </c>
      <c r="N26">
        <v>1.5893512043220401E-2</v>
      </c>
    </row>
    <row r="27" spans="2:14" x14ac:dyDescent="0.2">
      <c r="B27" t="s">
        <v>24</v>
      </c>
      <c r="C27">
        <v>477.04445501549026</v>
      </c>
      <c r="D27">
        <v>3.1928573708864505</v>
      </c>
      <c r="E27">
        <v>0.31590698014639962</v>
      </c>
      <c r="F27">
        <v>2.5466438549618935E-2</v>
      </c>
      <c r="G27">
        <v>0.3316589732104831</v>
      </c>
      <c r="H27">
        <v>2.9353295812244912E-2</v>
      </c>
      <c r="I27">
        <v>3.6029496255316724</v>
      </c>
      <c r="J27">
        <v>2.2083238398398278E-2</v>
      </c>
      <c r="K27">
        <v>1.5266930554687013</v>
      </c>
      <c r="L27">
        <v>3.0008986643591928E-2</v>
      </c>
      <c r="M27">
        <v>2.0772777051233926</v>
      </c>
      <c r="N27">
        <v>1.9021128623327003E-2</v>
      </c>
    </row>
    <row r="28" spans="2:14" x14ac:dyDescent="0.2">
      <c r="B28" t="s">
        <v>25</v>
      </c>
      <c r="C28">
        <v>375.11445168174816</v>
      </c>
      <c r="D28">
        <v>4.0363338445088983</v>
      </c>
      <c r="E28">
        <v>-0.17554889832113321</v>
      </c>
      <c r="F28">
        <v>2.8471267431222254E-2</v>
      </c>
      <c r="G28">
        <v>-0.89774185819725327</v>
      </c>
      <c r="H28">
        <v>1.9438533723971141E-2</v>
      </c>
      <c r="I28">
        <v>3.0666574299222109</v>
      </c>
      <c r="J28">
        <v>2.8854491934504709E-2</v>
      </c>
      <c r="K28">
        <v>0.1697499460747483</v>
      </c>
      <c r="L28">
        <v>2.4488917197073561E-2</v>
      </c>
      <c r="M28">
        <v>2.8936768841570171</v>
      </c>
      <c r="N28">
        <v>2.000483536874182E-2</v>
      </c>
    </row>
    <row r="29" spans="2:14" x14ac:dyDescent="0.2">
      <c r="B29" t="s">
        <v>26</v>
      </c>
      <c r="C29">
        <v>501.49746019664821</v>
      </c>
      <c r="D29">
        <v>2.2475975047364316</v>
      </c>
      <c r="E29">
        <v>-0.46300954990479398</v>
      </c>
      <c r="F29">
        <v>1.9733389943104147E-2</v>
      </c>
      <c r="G29">
        <v>-0.33821543850813512</v>
      </c>
      <c r="H29">
        <v>1.6232732915675209E-2</v>
      </c>
      <c r="I29">
        <v>2.7882621371802401</v>
      </c>
      <c r="J29">
        <v>1.8206640572494819E-2</v>
      </c>
      <c r="K29">
        <v>0.74107440418252168</v>
      </c>
      <c r="L29">
        <v>1.7330423115894961E-2</v>
      </c>
      <c r="M29">
        <v>2.0469549708991326</v>
      </c>
      <c r="N29">
        <v>1.8120378575956202E-2</v>
      </c>
    </row>
    <row r="30" spans="2:14" x14ac:dyDescent="0.2">
      <c r="B30" t="s">
        <v>27</v>
      </c>
      <c r="C30">
        <v>492.79569723949663</v>
      </c>
      <c r="D30">
        <v>1.7023824139356258</v>
      </c>
      <c r="E30">
        <v>-0.60257793613208743</v>
      </c>
      <c r="F30">
        <v>2.6066260919163073E-2</v>
      </c>
      <c r="G30">
        <v>2.2309234706286204E-2</v>
      </c>
      <c r="H30">
        <v>1.9395914832021501E-2</v>
      </c>
      <c r="I30">
        <v>2.6150820477613799</v>
      </c>
      <c r="J30">
        <v>1.7898288539762219E-2</v>
      </c>
      <c r="K30">
        <v>0.88676411410663314</v>
      </c>
      <c r="L30">
        <v>1.4548442154997772E-2</v>
      </c>
      <c r="M30">
        <v>1.722603557420187</v>
      </c>
      <c r="N30">
        <v>2.4171845375792141E-2</v>
      </c>
    </row>
    <row r="31" spans="2:14" x14ac:dyDescent="0.2">
      <c r="B31" t="s">
        <v>28</v>
      </c>
      <c r="C31">
        <v>466.48143014930378</v>
      </c>
      <c r="D31">
        <v>4.6821079571949351</v>
      </c>
      <c r="E31">
        <v>9.3457978482568205E-2</v>
      </c>
      <c r="F31">
        <v>3.5820293668469345E-2</v>
      </c>
      <c r="G31">
        <v>9.7161238794773619E-2</v>
      </c>
      <c r="H31">
        <v>3.2346869692467958E-2</v>
      </c>
      <c r="I31">
        <v>3.3551242134755115</v>
      </c>
      <c r="J31">
        <v>2.8524741770991485E-2</v>
      </c>
      <c r="K31">
        <v>1.20239713076733</v>
      </c>
      <c r="L31">
        <v>3.1857880418210728E-2</v>
      </c>
      <c r="M31">
        <v>2.150870585817541</v>
      </c>
      <c r="N31">
        <v>2.3608906707847838E-2</v>
      </c>
    </row>
    <row r="32" spans="2:14" x14ac:dyDescent="0.2">
      <c r="B32" t="s">
        <v>29</v>
      </c>
      <c r="C32">
        <v>485.32118101256566</v>
      </c>
      <c r="D32">
        <v>2.0252223455150471</v>
      </c>
      <c r="E32">
        <v>0.32592074951931133</v>
      </c>
      <c r="F32">
        <v>1.7847581541107691E-2</v>
      </c>
      <c r="G32">
        <v>-3.9379758209587501E-2</v>
      </c>
      <c r="H32">
        <v>1.640478226482435E-2</v>
      </c>
      <c r="I32">
        <v>3.5852927981620426</v>
      </c>
      <c r="J32">
        <v>1.6253837346783779E-2</v>
      </c>
      <c r="K32">
        <v>1.191095775258401</v>
      </c>
      <c r="L32">
        <v>1.7742374177632504E-2</v>
      </c>
      <c r="M32">
        <v>2.3948406015316039</v>
      </c>
      <c r="N32">
        <v>8.8401849752798144E-3</v>
      </c>
    </row>
    <row r="33" spans="2:14" x14ac:dyDescent="0.2">
      <c r="B33" t="s">
        <v>30</v>
      </c>
      <c r="C33">
        <v>385.59555639555833</v>
      </c>
      <c r="D33">
        <v>3.1162033593189671</v>
      </c>
      <c r="E33">
        <v>0.87656925899349547</v>
      </c>
      <c r="F33">
        <v>4.3606716273720605E-2</v>
      </c>
      <c r="G33">
        <v>-0.38421882891075687</v>
      </c>
      <c r="H33">
        <v>2.560293654612554E-2</v>
      </c>
      <c r="I33">
        <v>3.882026006776758</v>
      </c>
      <c r="J33">
        <v>2.6632150974425992E-2</v>
      </c>
      <c r="K33">
        <v>0.64480319074076631</v>
      </c>
      <c r="L33">
        <v>2.3250071544602353E-2</v>
      </c>
      <c r="M33">
        <v>3.2438859306721319</v>
      </c>
      <c r="N33">
        <v>2.4743092245157753E-2</v>
      </c>
    </row>
    <row r="34" spans="2:14" x14ac:dyDescent="0.2">
      <c r="B34" t="s">
        <v>31</v>
      </c>
      <c r="C34">
        <v>536.40691823421946</v>
      </c>
      <c r="D34">
        <v>3.5871471403675375</v>
      </c>
      <c r="E34">
        <v>0.30302401359988151</v>
      </c>
      <c r="F34">
        <v>2.4269840608864633E-2</v>
      </c>
      <c r="G34">
        <v>0.7904448750515698</v>
      </c>
      <c r="H34">
        <v>2.4761865500280391E-2</v>
      </c>
      <c r="I34">
        <v>3.6356527576747268</v>
      </c>
      <c r="J34">
        <v>2.0484549548931568E-2</v>
      </c>
      <c r="K34">
        <v>1.9831257526004693</v>
      </c>
      <c r="L34">
        <v>2.3831625464173271E-2</v>
      </c>
      <c r="M34">
        <v>1.6527544443732691</v>
      </c>
      <c r="N34">
        <v>1.4474390643242907E-2</v>
      </c>
    </row>
    <row r="35" spans="2:14" x14ac:dyDescent="0.2">
      <c r="B35" t="s">
        <v>32</v>
      </c>
      <c r="C35">
        <v>431.79840850507571</v>
      </c>
      <c r="D35">
        <v>3.0256097195782266</v>
      </c>
      <c r="E35">
        <v>0.47974125604806428</v>
      </c>
      <c r="F35">
        <v>2.8780376672589862E-2</v>
      </c>
      <c r="G35">
        <v>-0.47899176504984098</v>
      </c>
      <c r="H35">
        <v>2.2873689242615798E-2</v>
      </c>
      <c r="I35">
        <v>3.7276892381779634</v>
      </c>
      <c r="J35">
        <v>2.4428745920948545E-2</v>
      </c>
      <c r="K35">
        <v>0.70518240883972172</v>
      </c>
      <c r="L35">
        <v>2.3456885583244928E-2</v>
      </c>
      <c r="M35">
        <v>3.032022797057945</v>
      </c>
      <c r="N35">
        <v>3.0520121517360773E-2</v>
      </c>
    </row>
    <row r="36" spans="2:14" x14ac:dyDescent="0.2">
      <c r="B36" t="s">
        <v>33</v>
      </c>
      <c r="C36">
        <v>553.76665914360933</v>
      </c>
      <c r="D36">
        <v>4.5791613283609793</v>
      </c>
      <c r="E36">
        <v>0.58167900096196934</v>
      </c>
      <c r="F36">
        <v>4.3025399622322401E-2</v>
      </c>
      <c r="G36">
        <v>1.3401537050944983</v>
      </c>
      <c r="H36">
        <v>4.0133754112314152E-2</v>
      </c>
      <c r="I36">
        <v>3.8362294916264581</v>
      </c>
      <c r="J36">
        <v>2.8650386061937622E-2</v>
      </c>
      <c r="K36">
        <v>2.4201731817743024</v>
      </c>
      <c r="L36">
        <v>3.3613318270056897E-2</v>
      </c>
      <c r="M36">
        <v>1.4160563058828162</v>
      </c>
      <c r="N36">
        <v>1.4610667601140718E-2</v>
      </c>
    </row>
    <row r="37" spans="2:14" x14ac:dyDescent="0.2">
      <c r="B37" t="s">
        <v>34</v>
      </c>
      <c r="C37">
        <v>534.96508297892069</v>
      </c>
      <c r="D37">
        <v>3.9520103543430336</v>
      </c>
      <c r="E37">
        <v>-2.4274036703104903E-2</v>
      </c>
      <c r="F37">
        <v>7.2794663360043935E-2</v>
      </c>
      <c r="G37">
        <v>3.639991771240491E-2</v>
      </c>
      <c r="H37">
        <v>7.1713814278873356E-2</v>
      </c>
      <c r="I37">
        <v>3.1129986730305159</v>
      </c>
      <c r="J37">
        <v>5.8655651960843207E-2</v>
      </c>
      <c r="K37">
        <v>1.0609627290361581</v>
      </c>
      <c r="L37">
        <v>6.9621096771769947E-2</v>
      </c>
      <c r="M37">
        <v>2.0520359428008179</v>
      </c>
      <c r="N37">
        <v>6.8038025779483785E-2</v>
      </c>
    </row>
    <row r="38" spans="2:14" x14ac:dyDescent="0.2">
      <c r="B38" t="s">
        <v>35</v>
      </c>
      <c r="C38">
        <v>478.82327743335418</v>
      </c>
      <c r="D38">
        <v>2.6409513949045076</v>
      </c>
      <c r="E38">
        <v>-7.1380274676744696E-2</v>
      </c>
      <c r="F38">
        <v>1.5669532509469175E-2</v>
      </c>
      <c r="G38">
        <v>-0.12449096496016701</v>
      </c>
      <c r="H38">
        <v>2.0124066650856722E-2</v>
      </c>
      <c r="I38">
        <v>3.2267515086683121</v>
      </c>
      <c r="J38">
        <v>1.7276584703482787E-2</v>
      </c>
      <c r="K38">
        <v>1.05135444608913</v>
      </c>
      <c r="L38">
        <v>2.5178762863207978E-2</v>
      </c>
      <c r="M38">
        <v>2.176234672606427</v>
      </c>
      <c r="N38">
        <v>1.7693814891332836E-2</v>
      </c>
    </row>
    <row r="39" spans="2:14" x14ac:dyDescent="0.2">
      <c r="B39" t="s">
        <v>36</v>
      </c>
      <c r="C39">
        <v>489.84509803719658</v>
      </c>
      <c r="D39">
        <v>1.0945469588153798</v>
      </c>
      <c r="E39">
        <v>-0.249088011255131</v>
      </c>
      <c r="F39">
        <v>1.5320058434092964E-2</v>
      </c>
      <c r="G39">
        <v>-0.58360964026720097</v>
      </c>
      <c r="H39">
        <v>1.691650609648385E-2</v>
      </c>
      <c r="I39">
        <v>2.9752263993126959</v>
      </c>
      <c r="J39">
        <v>1.4815005421824413E-2</v>
      </c>
      <c r="K39">
        <v>0.47118623150480571</v>
      </c>
      <c r="L39">
        <v>1.6366311737124384E-2</v>
      </c>
      <c r="M39">
        <v>2.5025781656770651</v>
      </c>
      <c r="N39">
        <v>1.7234612907355073E-2</v>
      </c>
    </row>
    <row r="40" spans="2:14" x14ac:dyDescent="0.2">
      <c r="B40" t="s">
        <v>37</v>
      </c>
      <c r="C40">
        <v>490.57102141135442</v>
      </c>
      <c r="D40">
        <v>2.7522316383777468</v>
      </c>
      <c r="E40">
        <v>0.44973085346435565</v>
      </c>
      <c r="F40">
        <v>1.9082139169131852E-2</v>
      </c>
      <c r="G40">
        <v>0.40918139355294181</v>
      </c>
      <c r="H40">
        <v>3.6375617443669933E-2</v>
      </c>
      <c r="I40">
        <v>3.7610967030359754</v>
      </c>
      <c r="J40">
        <v>1.6437486312892494E-2</v>
      </c>
      <c r="K40">
        <v>1.6272742539355631</v>
      </c>
      <c r="L40">
        <v>3.6923973373806665E-2</v>
      </c>
      <c r="M40">
        <v>2.135450368184348</v>
      </c>
      <c r="N40">
        <v>3.5339310664188037E-2</v>
      </c>
    </row>
    <row r="41" spans="2:14" x14ac:dyDescent="0.2">
      <c r="B41" t="s">
        <v>38</v>
      </c>
      <c r="C41">
        <v>538.13449473391779</v>
      </c>
      <c r="D41">
        <v>0.96469985387716284</v>
      </c>
      <c r="E41">
        <v>0.68426875429386524</v>
      </c>
      <c r="F41">
        <v>1.7832345540194524E-2</v>
      </c>
      <c r="G41">
        <v>0.51780701723523503</v>
      </c>
      <c r="H41">
        <v>1.9322169332904045E-2</v>
      </c>
      <c r="I41">
        <v>3.8642999575961725</v>
      </c>
      <c r="J41">
        <v>1.0780377415654727E-2</v>
      </c>
      <c r="K41">
        <v>1.6784358397736563</v>
      </c>
      <c r="L41">
        <v>1.8848294076179134E-2</v>
      </c>
      <c r="M41">
        <v>2.1865847666991032</v>
      </c>
      <c r="N41">
        <v>2.0237174873866347E-2</v>
      </c>
    </row>
    <row r="42" spans="2:14" x14ac:dyDescent="0.2">
      <c r="B42" t="s">
        <v>39</v>
      </c>
      <c r="C42">
        <v>413.28146666769976</v>
      </c>
      <c r="D42">
        <v>1.3528110409086591</v>
      </c>
      <c r="E42">
        <v>-2.0606270113831E-3</v>
      </c>
      <c r="F42">
        <v>1.1327053220876782E-2</v>
      </c>
      <c r="G42">
        <v>-0.48049972407873193</v>
      </c>
      <c r="H42">
        <v>8.9003048029613688E-3</v>
      </c>
      <c r="I42">
        <v>3.2474168416077149</v>
      </c>
      <c r="J42">
        <v>1.1315441825533472E-2</v>
      </c>
      <c r="K42">
        <v>0.64074501467928702</v>
      </c>
      <c r="L42">
        <v>1.0251451984899998E-2</v>
      </c>
      <c r="M42">
        <v>2.6092532924492584</v>
      </c>
      <c r="N42">
        <v>1.1253789014808958E-2</v>
      </c>
    </row>
    <row r="43" spans="2:14" x14ac:dyDescent="0.2">
      <c r="B43" t="s">
        <v>40</v>
      </c>
      <c r="C43">
        <v>409.62661328435456</v>
      </c>
      <c r="D43">
        <v>1.054168450783908</v>
      </c>
      <c r="E43">
        <v>0.27175875853397991</v>
      </c>
      <c r="F43">
        <v>2.0374333489306902E-2</v>
      </c>
      <c r="G43">
        <v>-0.46946544053514128</v>
      </c>
      <c r="H43">
        <v>1.8511910235145177E-2</v>
      </c>
      <c r="I43">
        <v>3.5210835210183435</v>
      </c>
      <c r="J43">
        <v>1.5234928047549551E-2</v>
      </c>
      <c r="K43">
        <v>0.67578490235748623</v>
      </c>
      <c r="L43">
        <v>1.788377098764321E-2</v>
      </c>
      <c r="M43">
        <v>2.8475043186625659</v>
      </c>
      <c r="N43">
        <v>2.2663976150376387E-2</v>
      </c>
    </row>
    <row r="44" spans="2:14" x14ac:dyDescent="0.2">
      <c r="B44" t="s">
        <v>41</v>
      </c>
      <c r="C44">
        <v>420.5129676190478</v>
      </c>
      <c r="D44">
        <v>3.1794475651109004</v>
      </c>
      <c r="E44">
        <v>-0.41961124891322144</v>
      </c>
      <c r="F44">
        <v>1.9406945705295171E-2</v>
      </c>
      <c r="G44">
        <v>-0.84991087976393398</v>
      </c>
      <c r="H44">
        <v>1.2396905295737044E-2</v>
      </c>
      <c r="I44">
        <v>2.8344721648198679</v>
      </c>
      <c r="J44">
        <v>1.8919651647601184E-2</v>
      </c>
      <c r="K44">
        <v>0.207681527130541</v>
      </c>
      <c r="L44">
        <v>1.3255546079407163E-2</v>
      </c>
      <c r="M44">
        <v>2.6251348787387503</v>
      </c>
      <c r="N44">
        <v>1.6758313810068256E-2</v>
      </c>
    </row>
    <row r="45" spans="2:14" x14ac:dyDescent="0.2">
      <c r="B45" t="s">
        <v>42</v>
      </c>
      <c r="C45">
        <v>522.97175819268023</v>
      </c>
      <c r="D45">
        <v>3.4719827679244912</v>
      </c>
      <c r="E45">
        <v>-0.41686745797811392</v>
      </c>
      <c r="F45">
        <v>2.550079824810433E-2</v>
      </c>
      <c r="G45">
        <v>-0.42966622548824401</v>
      </c>
      <c r="H45">
        <v>2.5573658935735433E-2</v>
      </c>
      <c r="I45">
        <v>2.8348544405849303</v>
      </c>
      <c r="J45">
        <v>2.4077806636762292E-2</v>
      </c>
      <c r="K45">
        <v>0.63411969914448729</v>
      </c>
      <c r="L45">
        <v>2.7267945342196651E-2</v>
      </c>
      <c r="M45">
        <v>2.2004993317330959</v>
      </c>
      <c r="N45">
        <v>1.7779692578537721E-2</v>
      </c>
    </row>
    <row r="46" spans="2:14" x14ac:dyDescent="0.2">
      <c r="B46" t="s">
        <v>43</v>
      </c>
      <c r="C46">
        <v>489.3730703487596</v>
      </c>
      <c r="D46">
        <v>2.7338480877739255</v>
      </c>
      <c r="E46">
        <v>0</v>
      </c>
      <c r="G46">
        <v>0</v>
      </c>
      <c r="I46">
        <v>0</v>
      </c>
      <c r="K46">
        <v>0</v>
      </c>
      <c r="M46">
        <v>0</v>
      </c>
    </row>
    <row r="47" spans="2:14" x14ac:dyDescent="0.2">
      <c r="B47" t="s">
        <v>44</v>
      </c>
      <c r="C47">
        <v>499.749902827592</v>
      </c>
      <c r="D47">
        <v>2.2053817459506475</v>
      </c>
      <c r="E47">
        <v>-0.4706508721883858</v>
      </c>
      <c r="F47">
        <v>2.7016853404408733E-2</v>
      </c>
      <c r="G47">
        <v>-0.53391687141130173</v>
      </c>
      <c r="H47">
        <v>1.4682102362930065E-2</v>
      </c>
      <c r="I47">
        <v>2.7614108820113139</v>
      </c>
      <c r="J47">
        <v>2.4420731534516477E-2</v>
      </c>
      <c r="K47">
        <v>0.52073766912311403</v>
      </c>
      <c r="L47">
        <v>1.393744555289551E-2</v>
      </c>
      <c r="M47">
        <v>2.2397965854516482</v>
      </c>
      <c r="N47">
        <v>2.0002850528626017E-2</v>
      </c>
    </row>
    <row r="48" spans="2:14" x14ac:dyDescent="0.2">
      <c r="B48" t="s">
        <v>45</v>
      </c>
      <c r="C48">
        <v>368.10254712735599</v>
      </c>
      <c r="D48">
        <v>3.6901492481360276</v>
      </c>
      <c r="E48">
        <v>0.1899269551279921</v>
      </c>
      <c r="F48">
        <v>3.1199624231755818E-2</v>
      </c>
      <c r="G48">
        <v>-0.55755572916409646</v>
      </c>
      <c r="H48">
        <v>2.4740636333389434E-2</v>
      </c>
      <c r="I48">
        <v>3.4052454014643994</v>
      </c>
      <c r="J48">
        <v>2.9623485601043092E-2</v>
      </c>
      <c r="K48">
        <v>0.54720465048918043</v>
      </c>
      <c r="L48">
        <v>2.7045300853750228E-2</v>
      </c>
      <c r="M48">
        <v>2.8682837414458451</v>
      </c>
      <c r="N48">
        <v>2.0123545538518188E-2</v>
      </c>
    </row>
    <row r="49" spans="2:14" x14ac:dyDescent="0.2">
      <c r="B49" t="s">
        <v>46</v>
      </c>
      <c r="C49">
        <v>517.50109681795698</v>
      </c>
      <c r="D49">
        <v>3.6173167045997245</v>
      </c>
      <c r="E49">
        <v>0.29683230960855411</v>
      </c>
      <c r="F49">
        <v>2.307755774804442E-2</v>
      </c>
      <c r="G49">
        <v>-0.27163215616903885</v>
      </c>
      <c r="H49">
        <v>2.2610960313156615E-2</v>
      </c>
      <c r="I49">
        <v>3.5873636142699876</v>
      </c>
      <c r="J49">
        <v>1.9990349151970486E-2</v>
      </c>
      <c r="K49">
        <v>0.95135629218486262</v>
      </c>
      <c r="L49">
        <v>2.315286165289198E-2</v>
      </c>
      <c r="M49">
        <v>2.6359581472219098</v>
      </c>
      <c r="N49">
        <v>1.9058305213733303E-2</v>
      </c>
    </row>
    <row r="50" spans="2:14" x14ac:dyDescent="0.2">
      <c r="B50" t="s">
        <v>47</v>
      </c>
      <c r="C50">
        <v>487.06318134390733</v>
      </c>
      <c r="D50">
        <v>3.8124844500751158</v>
      </c>
      <c r="E50">
        <v>0.14155022907482331</v>
      </c>
      <c r="F50">
        <v>2.5644371855761381E-2</v>
      </c>
      <c r="G50">
        <v>-0.18231412771051914</v>
      </c>
      <c r="H50">
        <v>2.7833590899369563E-2</v>
      </c>
      <c r="I50">
        <v>3.4221616855071781</v>
      </c>
      <c r="J50">
        <v>2.4998891799880175E-2</v>
      </c>
      <c r="K50">
        <v>0.98064866089659297</v>
      </c>
      <c r="L50">
        <v>3.3376635264136319E-2</v>
      </c>
      <c r="M50">
        <v>2.440984588405648</v>
      </c>
      <c r="N50">
        <v>2.3351623545653222E-2</v>
      </c>
    </row>
    <row r="51" spans="2:14" x14ac:dyDescent="0.2">
      <c r="B51" t="s">
        <v>48</v>
      </c>
      <c r="C51">
        <v>376.44839863469224</v>
      </c>
      <c r="D51">
        <v>0.75573599719591089</v>
      </c>
      <c r="E51">
        <v>-4.0025006475154903E-2</v>
      </c>
      <c r="F51">
        <v>2.1453146570155818E-2</v>
      </c>
      <c r="G51">
        <v>-0.83380764962790499</v>
      </c>
      <c r="H51">
        <v>8.6624949576189977E-3</v>
      </c>
      <c r="I51">
        <v>3.1530272195370284</v>
      </c>
      <c r="J51">
        <v>1.4067534436547988E-2</v>
      </c>
      <c r="K51">
        <v>0.22453859998092313</v>
      </c>
      <c r="L51">
        <v>9.4647131452056648E-3</v>
      </c>
      <c r="M51">
        <v>2.93851910337942</v>
      </c>
      <c r="N51">
        <v>1.7174551698264196E-2</v>
      </c>
    </row>
    <row r="52" spans="2:14" x14ac:dyDescent="0.2">
      <c r="B52" t="s">
        <v>49</v>
      </c>
      <c r="C52">
        <v>612.67553630544353</v>
      </c>
      <c r="D52">
        <v>3.2944546445763008</v>
      </c>
      <c r="E52">
        <v>1.1798399484599129</v>
      </c>
      <c r="F52">
        <v>2.9254035266904923E-2</v>
      </c>
      <c r="G52">
        <v>1.1208444274380991</v>
      </c>
      <c r="H52">
        <v>2.9575581333752266E-2</v>
      </c>
      <c r="I52">
        <v>4.2684889408065994</v>
      </c>
      <c r="J52">
        <v>1.857228249555121E-2</v>
      </c>
      <c r="K52">
        <v>2.239942402412094</v>
      </c>
      <c r="L52">
        <v>2.7303301416395559E-2</v>
      </c>
      <c r="M52">
        <v>2.0290063680020691</v>
      </c>
      <c r="N52">
        <v>2.2361420137079886E-2</v>
      </c>
    </row>
    <row r="53" spans="2:14" x14ac:dyDescent="0.2">
      <c r="B53" t="s">
        <v>50</v>
      </c>
      <c r="C53">
        <v>483.58003080303263</v>
      </c>
      <c r="D53">
        <v>5.4747429248979564</v>
      </c>
      <c r="E53">
        <v>0.39616927740639207</v>
      </c>
      <c r="F53">
        <v>2.9888533896523503E-2</v>
      </c>
      <c r="G53">
        <v>-3.6192485797823797E-2</v>
      </c>
      <c r="H53">
        <v>3.0306959924938932E-2</v>
      </c>
      <c r="I53">
        <v>3.7426984102790408</v>
      </c>
      <c r="J53">
        <v>2.4853474004220742E-2</v>
      </c>
      <c r="K53">
        <v>1.2467163541007491</v>
      </c>
      <c r="L53">
        <v>3.5046506552281489E-2</v>
      </c>
      <c r="M53">
        <v>2.5022190962806841</v>
      </c>
      <c r="N53">
        <v>3.1226640746359554E-2</v>
      </c>
    </row>
    <row r="54" spans="2:14" x14ac:dyDescent="0.2">
      <c r="B54" t="s">
        <v>51</v>
      </c>
      <c r="C54">
        <v>444.55424278765287</v>
      </c>
      <c r="D54">
        <v>3.7605736746160132</v>
      </c>
      <c r="E54">
        <v>0.48813328522767679</v>
      </c>
      <c r="F54">
        <v>3.6486476848954709E-2</v>
      </c>
      <c r="G54">
        <v>-0.34307412467263632</v>
      </c>
      <c r="H54">
        <v>3.2058393384413103E-2</v>
      </c>
      <c r="I54">
        <v>3.6875482799600969</v>
      </c>
      <c r="J54">
        <v>3.2423610360375617E-2</v>
      </c>
      <c r="K54">
        <v>0.8306459189876737</v>
      </c>
      <c r="L54">
        <v>3.5753566071286734E-2</v>
      </c>
      <c r="M54">
        <v>2.8588267995286469</v>
      </c>
      <c r="N54">
        <v>2.3575125887752211E-2</v>
      </c>
    </row>
    <row r="55" spans="2:14" x14ac:dyDescent="0.2">
      <c r="B55" t="s">
        <v>52</v>
      </c>
      <c r="C55">
        <v>482.16941566331155</v>
      </c>
      <c r="D55">
        <v>3.0353342530845264</v>
      </c>
      <c r="E55">
        <v>0.45118257392252592</v>
      </c>
      <c r="F55">
        <v>1.1838551997310719E-2</v>
      </c>
      <c r="G55">
        <v>-6.5728667909335611E-2</v>
      </c>
      <c r="H55">
        <v>1.8741592613490038E-2</v>
      </c>
      <c r="I55">
        <v>3.7902673399622686</v>
      </c>
      <c r="J55">
        <v>1.1467273085333098E-2</v>
      </c>
      <c r="K55">
        <v>1.2129363153923762</v>
      </c>
      <c r="L55">
        <v>2.1532131102251991E-2</v>
      </c>
      <c r="M55">
        <v>2.5792622286915758</v>
      </c>
      <c r="N55">
        <v>2.0469918006060534E-2</v>
      </c>
    </row>
    <row r="56" spans="2:14" x14ac:dyDescent="0.2">
      <c r="B56" t="s">
        <v>53</v>
      </c>
      <c r="C56">
        <v>573.46831429665087</v>
      </c>
      <c r="D56">
        <v>1.3225723486239209</v>
      </c>
      <c r="E56">
        <v>0.4053255107962892</v>
      </c>
      <c r="F56">
        <v>1.8301840377181605E-2</v>
      </c>
      <c r="G56">
        <v>2.4628243127534699E-2</v>
      </c>
      <c r="H56">
        <v>1.3972461126135158E-2</v>
      </c>
      <c r="I56">
        <v>3.6071821124417465</v>
      </c>
      <c r="J56">
        <v>1.4179000730475384E-2</v>
      </c>
      <c r="K56">
        <v>1.1852150730356961</v>
      </c>
      <c r="L56">
        <v>1.5410596293083605E-2</v>
      </c>
      <c r="M56">
        <v>2.421520889221267</v>
      </c>
      <c r="N56">
        <v>1.7242113476646968E-2</v>
      </c>
    </row>
    <row r="57" spans="2:14" x14ac:dyDescent="0.2">
      <c r="B57" t="s">
        <v>54</v>
      </c>
      <c r="C57">
        <v>448.85913024759969</v>
      </c>
      <c r="D57">
        <v>3.388589741217729</v>
      </c>
      <c r="E57">
        <v>0.51067473834668187</v>
      </c>
      <c r="F57">
        <v>2.2191293729145495E-2</v>
      </c>
      <c r="G57">
        <v>-0.2605299321908891</v>
      </c>
      <c r="H57">
        <v>2.1009252305120893E-2</v>
      </c>
      <c r="I57">
        <v>3.7817764080281679</v>
      </c>
      <c r="J57">
        <v>1.8556486209205181E-2</v>
      </c>
      <c r="K57">
        <v>0.95042823738407423</v>
      </c>
      <c r="L57">
        <v>2.2195359654814468E-2</v>
      </c>
      <c r="M57">
        <v>2.835520522276072</v>
      </c>
      <c r="N57">
        <v>1.9237263656216561E-2</v>
      </c>
    </row>
    <row r="58" spans="2:14" x14ac:dyDescent="0.2">
      <c r="B58" t="s">
        <v>55</v>
      </c>
      <c r="C58">
        <v>481.64474400632844</v>
      </c>
      <c r="D58">
        <v>3.4260598380840581</v>
      </c>
      <c r="E58">
        <v>-7.0274539444861506E-2</v>
      </c>
      <c r="F58">
        <v>1.9506176759176253E-2</v>
      </c>
      <c r="G58">
        <v>-3.874548286134321E-2</v>
      </c>
      <c r="H58">
        <v>2.3587727707779369E-2</v>
      </c>
      <c r="I58">
        <v>3.2185322908341045</v>
      </c>
      <c r="J58">
        <v>1.931227171100389E-2</v>
      </c>
      <c r="K58">
        <v>1.12040698591157</v>
      </c>
      <c r="L58">
        <v>2.5086492524062632E-2</v>
      </c>
      <c r="M58">
        <v>2.100961622625761</v>
      </c>
      <c r="N58">
        <v>1.9038714751619001E-2</v>
      </c>
    </row>
    <row r="59" spans="2:14" x14ac:dyDescent="0.2">
      <c r="B59" t="s">
        <v>56</v>
      </c>
      <c r="C59">
        <v>501.12742239095326</v>
      </c>
      <c r="D59">
        <v>1.2329651518130118</v>
      </c>
      <c r="E59">
        <v>0.36091207752838755</v>
      </c>
      <c r="F59">
        <v>1.3675560185260381E-2</v>
      </c>
      <c r="G59">
        <v>-5.9161082553471606E-2</v>
      </c>
      <c r="H59">
        <v>1.7555368725772486E-2</v>
      </c>
      <c r="I59">
        <v>3.6453186308924694</v>
      </c>
      <c r="J59">
        <v>1.112102158851014E-2</v>
      </c>
      <c r="K59">
        <v>1.1850988536103779</v>
      </c>
      <c r="L59">
        <v>1.7502707552785102E-2</v>
      </c>
      <c r="M59">
        <v>2.4606763301422121</v>
      </c>
      <c r="N59">
        <v>1.69227450635001E-2</v>
      </c>
    </row>
    <row r="60" spans="2:14" x14ac:dyDescent="0.2">
      <c r="B60" t="s">
        <v>57</v>
      </c>
      <c r="C60">
        <v>478.26063590300987</v>
      </c>
      <c r="D60">
        <v>2.2554618157826778</v>
      </c>
      <c r="E60">
        <v>-1.3106406225280429</v>
      </c>
      <c r="F60">
        <v>2.5422794697136247E-2</v>
      </c>
      <c r="G60">
        <v>-0.48522153196838719</v>
      </c>
      <c r="H60">
        <v>1.6963105935960253E-2</v>
      </c>
      <c r="I60">
        <v>1.9493616495828172</v>
      </c>
      <c r="J60">
        <v>1.9435914267091993E-2</v>
      </c>
      <c r="K60">
        <v>0.3222576597150702</v>
      </c>
      <c r="L60">
        <v>1.2962308751735714E-2</v>
      </c>
      <c r="M60">
        <v>1.6241300429946941</v>
      </c>
      <c r="N60">
        <v>1.8078386786064521E-2</v>
      </c>
    </row>
    <row r="61" spans="2:14" x14ac:dyDescent="0.2">
      <c r="B61" t="s">
        <v>58</v>
      </c>
      <c r="C61">
        <v>559.82479620150173</v>
      </c>
      <c r="D61">
        <v>3.2976317962820501</v>
      </c>
      <c r="E61">
        <v>0.54831934455380937</v>
      </c>
      <c r="F61">
        <v>2.4814669011943093E-2</v>
      </c>
      <c r="G61">
        <v>0.95097898431895322</v>
      </c>
      <c r="H61">
        <v>2.9616868611436566E-2</v>
      </c>
      <c r="I61">
        <v>3.7649289711881821</v>
      </c>
      <c r="J61">
        <v>1.9445688569339099E-2</v>
      </c>
      <c r="K61">
        <v>2.0261605537632756</v>
      </c>
      <c r="L61">
        <v>2.8488818937510395E-2</v>
      </c>
      <c r="M61">
        <v>1.7385438323633</v>
      </c>
      <c r="N61">
        <v>1.7838379307645126E-2</v>
      </c>
    </row>
    <row r="62" spans="2:14" x14ac:dyDescent="0.2">
      <c r="B62" t="s">
        <v>59</v>
      </c>
      <c r="C62">
        <v>426.73749129301018</v>
      </c>
      <c r="D62">
        <v>3.448113155368175</v>
      </c>
      <c r="E62">
        <v>0.11248740696802931</v>
      </c>
      <c r="F62">
        <v>2.188334337972633E-2</v>
      </c>
      <c r="G62">
        <v>-0.71897725470666252</v>
      </c>
      <c r="H62">
        <v>2.1143509899145957E-2</v>
      </c>
      <c r="I62">
        <v>3.4002837736643814</v>
      </c>
      <c r="J62">
        <v>2.1403941674121896E-2</v>
      </c>
      <c r="K62">
        <v>0.42897000807595048</v>
      </c>
      <c r="L62">
        <v>2.4788561272327366E-2</v>
      </c>
      <c r="M62">
        <v>2.9723667664152522</v>
      </c>
      <c r="N62">
        <v>2.0177069363921888E-2</v>
      </c>
    </row>
    <row r="63" spans="2:14" x14ac:dyDescent="0.2">
      <c r="B63" t="s">
        <v>60</v>
      </c>
      <c r="C63">
        <v>387.82462962025375</v>
      </c>
      <c r="D63">
        <v>3.9145043591408197</v>
      </c>
      <c r="E63">
        <v>-0.13451571572811269</v>
      </c>
      <c r="F63">
        <v>2.6001017049847433E-2</v>
      </c>
      <c r="G63">
        <v>-0.39795144494992402</v>
      </c>
      <c r="H63">
        <v>2.0912134114765106E-2</v>
      </c>
      <c r="I63">
        <v>3.1258629764466472</v>
      </c>
      <c r="J63">
        <v>2.3074553335183611E-2</v>
      </c>
      <c r="K63">
        <v>0.67726271959793927</v>
      </c>
      <c r="L63">
        <v>2.1659304349713408E-2</v>
      </c>
      <c r="M63">
        <v>2.4501311770076981</v>
      </c>
      <c r="N63">
        <v>2.3134265298767324E-2</v>
      </c>
    </row>
    <row r="64" spans="2:14" x14ac:dyDescent="0.2">
      <c r="B64" t="s">
        <v>61</v>
      </c>
      <c r="C64">
        <v>447.98441497895749</v>
      </c>
      <c r="D64">
        <v>4.8296572695990596</v>
      </c>
      <c r="E64">
        <v>0.44118212650073207</v>
      </c>
      <c r="F64">
        <v>2.274163466600786E-2</v>
      </c>
      <c r="G64">
        <v>9.85298091995577E-2</v>
      </c>
      <c r="H64">
        <v>3.2064226863503846E-2</v>
      </c>
      <c r="I64">
        <v>3.729993377568213</v>
      </c>
      <c r="J64">
        <v>2.0702248767040965E-2</v>
      </c>
      <c r="K64">
        <v>1.3026852811227649</v>
      </c>
      <c r="L64">
        <v>3.4438190634991803E-2</v>
      </c>
      <c r="M64">
        <v>2.4301410984251541</v>
      </c>
      <c r="N64">
        <v>2.823309269300342E-2</v>
      </c>
    </row>
    <row r="65" spans="2:14" x14ac:dyDescent="0.2">
      <c r="B65" t="s">
        <v>62</v>
      </c>
      <c r="C65">
        <v>409.29156793771199</v>
      </c>
      <c r="D65">
        <v>2.7637558316362369</v>
      </c>
      <c r="E65">
        <v>-0.13288683613818</v>
      </c>
      <c r="F65">
        <v>1.982086200744132E-2</v>
      </c>
      <c r="G65">
        <v>-7.2753968304987607E-2</v>
      </c>
      <c r="H65">
        <v>2.5450239516633725E-2</v>
      </c>
      <c r="I65">
        <v>3.1387032126746344</v>
      </c>
      <c r="J65">
        <v>1.9464209191443801E-2</v>
      </c>
      <c r="K65">
        <v>1.046568526420627</v>
      </c>
      <c r="L65">
        <v>2.649253085319472E-2</v>
      </c>
      <c r="M65">
        <v>2.0976362925109062</v>
      </c>
      <c r="N65">
        <v>2.1973198004922267E-2</v>
      </c>
    </row>
    <row r="66" spans="2:14" x14ac:dyDescent="0.2">
      <c r="B66" t="s">
        <v>63</v>
      </c>
      <c r="C66">
        <v>481.36678627921356</v>
      </c>
      <c r="D66">
        <v>3.5970930004765296</v>
      </c>
      <c r="E66">
        <v>0.34319094287807689</v>
      </c>
      <c r="F66">
        <v>3.5130255133483973E-2</v>
      </c>
      <c r="G66">
        <v>3.0005098847966302E-2</v>
      </c>
      <c r="H66">
        <v>3.7030146375729718E-2</v>
      </c>
      <c r="I66">
        <v>3.5290970399834225</v>
      </c>
      <c r="J66">
        <v>2.6767254254986533E-2</v>
      </c>
      <c r="K66">
        <v>1.1601678398652231</v>
      </c>
      <c r="L66">
        <v>3.5415096282565714E-2</v>
      </c>
      <c r="M66">
        <v>2.36969303935552</v>
      </c>
      <c r="N66">
        <v>2.2158997801759339E-2</v>
      </c>
    </row>
    <row r="67" spans="2:14" x14ac:dyDescent="0.2">
      <c r="B67" t="s">
        <v>64</v>
      </c>
      <c r="C67">
        <v>511.33820750118758</v>
      </c>
      <c r="D67">
        <v>4.8401803636377938</v>
      </c>
      <c r="E67">
        <v>0.13421152686011439</v>
      </c>
      <c r="F67">
        <v>2.878937293734686E-2</v>
      </c>
      <c r="G67">
        <v>0.42965305132949444</v>
      </c>
      <c r="H67">
        <v>2.7466110723130606E-2</v>
      </c>
      <c r="I67">
        <v>3.4267723066467748</v>
      </c>
      <c r="J67">
        <v>2.9573169350007873E-2</v>
      </c>
      <c r="K67">
        <v>1.569042429693899</v>
      </c>
      <c r="L67">
        <v>3.1791613296379313E-2</v>
      </c>
      <c r="M67">
        <v>1.857931480493666</v>
      </c>
      <c r="N67">
        <v>1.8081268591283121E-2</v>
      </c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E9" sqref="E9"/>
    </sheetView>
  </sheetViews>
  <sheetFormatPr defaultRowHeight="12.75" x14ac:dyDescent="0.2"/>
  <cols>
    <col min="1" max="1" width="3.28515625" bestFit="1" customWidth="1"/>
    <col min="2" max="2" width="3.28515625" customWidth="1"/>
    <col min="3" max="5" width="22.5703125" customWidth="1"/>
  </cols>
  <sheetData>
    <row r="1" spans="1:5" x14ac:dyDescent="0.2">
      <c r="A1" s="3"/>
      <c r="B1" s="3"/>
      <c r="C1" s="3"/>
      <c r="D1" s="51" t="s">
        <v>210</v>
      </c>
      <c r="E1" s="51"/>
    </row>
    <row r="2" spans="1:5" x14ac:dyDescent="0.2">
      <c r="A2" s="3"/>
      <c r="B2" s="3"/>
      <c r="C2" s="3"/>
      <c r="D2" s="4" t="s">
        <v>213</v>
      </c>
      <c r="E2" s="4" t="s">
        <v>214</v>
      </c>
    </row>
    <row r="3" spans="1:5" ht="63.75" x14ac:dyDescent="0.2">
      <c r="A3" s="3"/>
      <c r="B3" s="3"/>
      <c r="C3" s="3"/>
      <c r="D3" s="7" t="s">
        <v>215</v>
      </c>
      <c r="E3" s="7" t="s">
        <v>216</v>
      </c>
    </row>
    <row r="4" spans="1:5" ht="63.75" x14ac:dyDescent="0.2">
      <c r="A4" s="52" t="s">
        <v>212</v>
      </c>
      <c r="B4" s="6" t="s">
        <v>214</v>
      </c>
      <c r="C4" s="7" t="s">
        <v>216</v>
      </c>
      <c r="D4" s="5" t="s">
        <v>217</v>
      </c>
      <c r="E4" s="5" t="s">
        <v>218</v>
      </c>
    </row>
    <row r="5" spans="1:5" ht="66" x14ac:dyDescent="0.2">
      <c r="A5" s="52"/>
      <c r="B5" s="6" t="s">
        <v>213</v>
      </c>
      <c r="C5" s="7" t="s">
        <v>215</v>
      </c>
      <c r="D5" s="5" t="s">
        <v>219</v>
      </c>
      <c r="E5" s="5" t="s">
        <v>211</v>
      </c>
    </row>
  </sheetData>
  <mergeCells count="2">
    <mergeCell ref="D1:E1"/>
    <mergeCell ref="A4:A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80</vt:i4>
      </vt:variant>
      <vt:variant>
        <vt:lpstr>Named Ranges</vt:lpstr>
      </vt:variant>
      <vt:variant>
        <vt:i4>3</vt:i4>
      </vt:variant>
    </vt:vector>
  </HeadingPairs>
  <TitlesOfParts>
    <vt:vector size="83" baseType="lpstr">
      <vt:lpstr>Appendix A&amp;B</vt:lpstr>
      <vt:lpstr>Appendix B</vt:lpstr>
      <vt:lpstr>Figure 1</vt:lpstr>
      <vt:lpstr>Table 1</vt:lpstr>
      <vt:lpstr>Figure 2</vt:lpstr>
      <vt:lpstr>Figure 3</vt:lpstr>
      <vt:lpstr>Figure 4</vt:lpstr>
      <vt:lpstr>cntPerformance</vt:lpstr>
      <vt:lpstr>category</vt:lpstr>
      <vt:lpstr>xwalk</vt:lpstr>
      <vt:lpstr>Table 1-a</vt:lpstr>
      <vt:lpstr>Table 1-a-flag</vt:lpstr>
      <vt:lpstr>Table 1-b</vt:lpstr>
      <vt:lpstr>Table 1-b-flag</vt:lpstr>
      <vt:lpstr>Table 1-c</vt:lpstr>
      <vt:lpstr>Table 1-c-flag</vt:lpstr>
      <vt:lpstr>Table 1-a-other-flag</vt:lpstr>
      <vt:lpstr>Table 1-b-other-flag</vt:lpstr>
      <vt:lpstr>Table 1-c-other</vt:lpstr>
      <vt:lpstr>Table 1-c-other-flag</vt:lpstr>
      <vt:lpstr>Table 2-a</vt:lpstr>
      <vt:lpstr>Table 2-a (2)</vt:lpstr>
      <vt:lpstr>Table 2-a_ggplot</vt:lpstr>
      <vt:lpstr>Table 2-a-flag</vt:lpstr>
      <vt:lpstr>Table 2-a-idealVSover</vt:lpstr>
      <vt:lpstr>Table 2-a-idealVSover-f</vt:lpstr>
      <vt:lpstr>Table 2-b</vt:lpstr>
      <vt:lpstr>Table 2-b-flag</vt:lpstr>
      <vt:lpstr>Table 2-c</vt:lpstr>
      <vt:lpstr>Table 2-c-flag</vt:lpstr>
      <vt:lpstr>Table 2-d</vt:lpstr>
      <vt:lpstr>Table 2-d-flag</vt:lpstr>
      <vt:lpstr>Table 2-e</vt:lpstr>
      <vt:lpstr>Table 2-e-flag</vt:lpstr>
      <vt:lpstr>Table 2-f</vt:lpstr>
      <vt:lpstr>Table 2-f-flag</vt:lpstr>
      <vt:lpstr>Table 2-g</vt:lpstr>
      <vt:lpstr>Table 2-g-flag</vt:lpstr>
      <vt:lpstr>Table 2-h</vt:lpstr>
      <vt:lpstr>Table 2-h-flag</vt:lpstr>
      <vt:lpstr>st62q01</vt:lpstr>
      <vt:lpstr>st62q01_04_combined2</vt:lpstr>
      <vt:lpstr>st62q02</vt:lpstr>
      <vt:lpstr>st62q03</vt:lpstr>
      <vt:lpstr>st62q04</vt:lpstr>
      <vt:lpstr>st62q06</vt:lpstr>
      <vt:lpstr>st62q07</vt:lpstr>
      <vt:lpstr>st62q08</vt:lpstr>
      <vt:lpstr>st62q09</vt:lpstr>
      <vt:lpstr>st62q09_04_combined</vt:lpstr>
      <vt:lpstr>st62q10</vt:lpstr>
      <vt:lpstr>st62q11</vt:lpstr>
      <vt:lpstr>st62q12</vt:lpstr>
      <vt:lpstr>st62q13</vt:lpstr>
      <vt:lpstr>st62q15</vt:lpstr>
      <vt:lpstr>st62q16</vt:lpstr>
      <vt:lpstr>st62q17</vt:lpstr>
      <vt:lpstr>st62q19</vt:lpstr>
      <vt:lpstr>st62q01-flag</vt:lpstr>
      <vt:lpstr>st62q02-flag</vt:lpstr>
      <vt:lpstr>st62q03-flag</vt:lpstr>
      <vt:lpstr>st62q04-flag</vt:lpstr>
      <vt:lpstr>st62q06-flag</vt:lpstr>
      <vt:lpstr>st62q07-flag</vt:lpstr>
      <vt:lpstr>st62q08-flag</vt:lpstr>
      <vt:lpstr>st62q09-flag</vt:lpstr>
      <vt:lpstr>st62q10-flag</vt:lpstr>
      <vt:lpstr>st62q11-flag</vt:lpstr>
      <vt:lpstr>st62q12-flag</vt:lpstr>
      <vt:lpstr>st62q13-flag</vt:lpstr>
      <vt:lpstr>st62q15-flag</vt:lpstr>
      <vt:lpstr>st62q16-flag</vt:lpstr>
      <vt:lpstr>st62q17-flag</vt:lpstr>
      <vt:lpstr>st62q19-flag</vt:lpstr>
      <vt:lpstr>Corr-within country</vt:lpstr>
      <vt:lpstr>Corr-within country (2)</vt:lpstr>
      <vt:lpstr>Corr-within country-flag</vt:lpstr>
      <vt:lpstr>Corr-across country</vt:lpstr>
      <vt:lpstr>Corr-across country (2)</vt:lpstr>
      <vt:lpstr>Corr-across country-flag</vt:lpstr>
      <vt:lpstr>'Table 1'!_FilterDatabase</vt:lpstr>
      <vt:lpstr>'Appendix A&amp;B'!Print_Area</vt:lpstr>
      <vt:lpstr>'Table 1'!Print_Area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Liao, Yuqi</dc:creator>
  <cp:lastModifiedBy>Liao, Yuqi</cp:lastModifiedBy>
  <cp:lastPrinted>2018-07-23T20:02:36Z</cp:lastPrinted>
  <dcterms:created xsi:type="dcterms:W3CDTF">2018-07-23T19:51:06Z</dcterms:created>
  <dcterms:modified xsi:type="dcterms:W3CDTF">2018-07-24T01:47:41Z</dcterms:modified>
</cp:coreProperties>
</file>