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24000" windowHeight="10800" tabRatio="1000" firstSheet="2" activeTab="12"/>
  </bookViews>
  <sheets>
    <sheet name="附件2  质量自检情况表" sheetId="9" r:id="rId1"/>
    <sheet name="附件3  扦样单" sheetId="6" r:id="rId2"/>
    <sheet name="附件4-1 数量初验收汇总表 " sheetId="10" r:id="rId3"/>
    <sheet name="附件5-1  质量初验收汇总表" sheetId="2" r:id="rId4"/>
    <sheet name="工作底稿丰2东" sheetId="12" r:id="rId5"/>
    <sheet name="工作底稿丰3中" sheetId="17" r:id="rId6"/>
    <sheet name="工作底稿丰3西" sheetId="18" r:id="rId7"/>
    <sheet name="工作底稿丰4东" sheetId="19" r:id="rId8"/>
    <sheet name="工作底稿丰6东 " sheetId="20" r:id="rId9"/>
    <sheet name="工作底稿丰6西" sheetId="21" r:id="rId10"/>
    <sheet name="工作底稿丰7西 " sheetId="22" r:id="rId11"/>
    <sheet name="工作底稿丰10西  " sheetId="23" r:id="rId12"/>
    <sheet name="工作底稿新4西" sheetId="24" r:id="rId13"/>
  </sheets>
  <calcPr calcId="124519"/>
</workbook>
</file>

<file path=xl/calcChain.xml><?xml version="1.0" encoding="utf-8"?>
<calcChain xmlns="http://schemas.openxmlformats.org/spreadsheetml/2006/main">
  <c r="C15" i="12"/>
  <c r="C17"/>
  <c r="C24"/>
  <c r="C26"/>
  <c r="F26"/>
  <c r="C27"/>
  <c r="F27"/>
  <c r="C29"/>
  <c r="F29"/>
  <c r="C30"/>
  <c r="C15" i="17"/>
  <c r="C17"/>
  <c r="C24"/>
  <c r="C26"/>
  <c r="F26"/>
  <c r="C27"/>
  <c r="F27"/>
  <c r="C29"/>
  <c r="F29"/>
  <c r="C30"/>
  <c r="C15" i="18"/>
  <c r="C17"/>
  <c r="C24"/>
  <c r="C26"/>
  <c r="F26"/>
  <c r="C27"/>
  <c r="F27"/>
  <c r="C29"/>
  <c r="F29"/>
  <c r="C30"/>
  <c r="C15" i="19"/>
  <c r="C17"/>
  <c r="C24"/>
  <c r="C26"/>
  <c r="F26"/>
  <c r="C27"/>
  <c r="F27"/>
  <c r="C29"/>
  <c r="F29"/>
  <c r="C30"/>
  <c r="C15" i="20"/>
  <c r="C17"/>
  <c r="C24"/>
  <c r="C26"/>
  <c r="F26"/>
  <c r="C27"/>
  <c r="F27"/>
  <c r="C29"/>
  <c r="F29"/>
  <c r="C30"/>
  <c r="C15" i="21"/>
  <c r="C17"/>
  <c r="C24"/>
  <c r="C26"/>
  <c r="F26"/>
  <c r="C27"/>
  <c r="F27"/>
  <c r="C29"/>
  <c r="F29"/>
  <c r="C30"/>
  <c r="C15" i="22"/>
  <c r="C17"/>
  <c r="C24"/>
  <c r="C26"/>
  <c r="F26"/>
  <c r="C27"/>
  <c r="F27"/>
  <c r="C29"/>
  <c r="F29"/>
  <c r="C30"/>
  <c r="C15" i="23"/>
  <c r="C17"/>
  <c r="C24"/>
  <c r="C26"/>
  <c r="F26"/>
  <c r="C27"/>
  <c r="F27"/>
  <c r="C29"/>
  <c r="F29"/>
  <c r="C30"/>
  <c r="C15" i="24"/>
  <c r="C17"/>
  <c r="C24"/>
  <c r="C26"/>
  <c r="F26"/>
  <c r="C27"/>
  <c r="F27"/>
  <c r="C29"/>
  <c r="F29"/>
  <c r="C30"/>
</calcChain>
</file>

<file path=xl/sharedStrings.xml><?xml version="1.0" encoding="utf-8"?>
<sst xmlns="http://schemas.openxmlformats.org/spreadsheetml/2006/main" count="1097" uniqueCount="195">
  <si>
    <t>附件2</t>
  </si>
  <si>
    <t>2020年最低收购价早籼稻质量自检情况表</t>
  </si>
  <si>
    <t>委托收储库点（盖章）：</t>
  </si>
  <si>
    <t>南昌县南新粮食管理所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</si>
  <si>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</si>
  <si>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</si>
  <si>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</si>
  <si>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</si>
  <si>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</si>
  <si>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</si>
  <si>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</si>
  <si>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</si>
  <si>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</si>
  <si>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</si>
  <si>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</si>
  <si>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</si>
  <si>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</si>
  <si>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</si>
  <si>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</si>
  <si>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</si>
  <si>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</si>
  <si>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</si>
  <si>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</si>
  <si>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</si>
  <si>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</si>
  <si>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</si>
  <si>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</t>
  </si>
  <si>
    <t>南昌县</t>
  </si>
  <si>
    <t>中央储备粮南昌直属库有限公司</t>
  </si>
  <si>
    <t>丰产桥粮站</t>
  </si>
  <si>
    <t>丰2东</t>
  </si>
  <si>
    <t>三等</t>
  </si>
  <si>
    <t>正常</t>
  </si>
  <si>
    <t>宜存</t>
  </si>
  <si>
    <t>合格</t>
  </si>
  <si>
    <t>丰3中</t>
  </si>
  <si>
    <t>丰3西</t>
  </si>
  <si>
    <t>丰4东</t>
  </si>
  <si>
    <t>丰6东</t>
  </si>
  <si>
    <t>丰6西</t>
  </si>
  <si>
    <t>丰7西</t>
  </si>
  <si>
    <t>丰10西</t>
  </si>
  <si>
    <t>新东粮站</t>
  </si>
  <si>
    <t>新5西</t>
  </si>
  <si>
    <t>附件3</t>
  </si>
  <si>
    <t>2020年最低收购价早籼稻质量验收扦样单</t>
  </si>
  <si>
    <t>单位：吨</t>
  </si>
  <si>
    <t>县（市、区）
名称</t>
  </si>
  <si>
    <t>监管直属库</t>
  </si>
  <si>
    <t>承检单位</t>
  </si>
  <si>
    <t>委托收储库点</t>
  </si>
  <si>
    <t>丰产桥粮站、新东粮站</t>
  </si>
  <si>
    <t>检验性质</t>
  </si>
  <si>
    <t>收购验收</t>
  </si>
  <si>
    <t>委托收购
企业地址</t>
  </si>
  <si>
    <t>南昌县南新乡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</si>
  <si>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</si>
  <si>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</si>
  <si>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</si>
  <si>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</si>
  <si>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</si>
  <si>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</si>
  <si>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</si>
  <si>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</si>
  <si>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散装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</si>
  <si>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</si>
  <si>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</si>
  <si>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</si>
  <si>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</si>
  <si>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</si>
  <si>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</si>
  <si>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</si>
  <si>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</si>
  <si>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</si>
  <si>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</si>
  <si>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</si>
  <si>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</si>
  <si>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</si>
  <si>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委托收储库点（盖章）：南新粮食管理所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</si>
  <si>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</si>
  <si>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</si>
  <si>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</si>
  <si>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</si>
  <si>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</si>
  <si>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</si>
  <si>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</si>
  <si>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</si>
  <si>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</si>
  <si>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</si>
  <si>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</si>
  <si>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</si>
  <si>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</si>
  <si>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</si>
  <si>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</si>
  <si>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</si>
  <si>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</si>
  <si>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中央储备粮南昌
直属库有限公司</t>
  </si>
  <si>
    <t>直属库（盖章）：</t>
  </si>
  <si>
    <t>粮食局（盖章）：</t>
  </si>
  <si>
    <t>农发行（盖章）：</t>
  </si>
  <si>
    <t>附件5-1</t>
  </si>
  <si>
    <t>2020年最低收购价早籼稻质量初验收汇总表</t>
  </si>
  <si>
    <t>检验单位（盖章）：</t>
  </si>
  <si>
    <t>初验收是否合格</t>
  </si>
  <si>
    <t>初验小组审核意见</t>
  </si>
  <si>
    <t>新4东</t>
  </si>
  <si>
    <t>粮食库存检查工作底稿</t>
  </si>
  <si>
    <t>附表2－1  粮食实物检查工作底稿（测量计算法）</t>
  </si>
  <si>
    <t xml:space="preserve">被检查企业（盖章）南昌县南新粮食管理所    </t>
  </si>
  <si>
    <t>货位号</t>
  </si>
  <si>
    <t>2东</t>
  </si>
  <si>
    <t>品种</t>
  </si>
  <si>
    <t>早籼稻</t>
  </si>
  <si>
    <t>性质</t>
  </si>
  <si>
    <t>最低收购价</t>
  </si>
  <si>
    <t>所在库区</t>
  </si>
  <si>
    <t>仓房类型</t>
  </si>
  <si>
    <t>平房仓</t>
  </si>
  <si>
    <t>收获年度</t>
  </si>
  <si>
    <t>储存形式</t>
  </si>
  <si>
    <t>保管账数量(kg)</t>
  </si>
  <si>
    <t>质量等级</t>
  </si>
  <si>
    <t>三</t>
  </si>
  <si>
    <t>入仓方式</t>
  </si>
  <si>
    <t>人工入仓□     机械入仓√</t>
  </si>
  <si>
    <t>是否重度不宜存</t>
  </si>
  <si>
    <t>否</t>
  </si>
  <si>
    <t xml:space="preserve">本省储存本省所属 √    本省储存外省所属□ 
未纳入检查范围□ </t>
  </si>
  <si>
    <r>
      <t>粮食入库</t>
    </r>
    <r>
      <rPr>
        <sz val="10"/>
        <rFont val="Times New Roman"/>
        <family val="1"/>
      </rPr>
      <t xml:space="preserve">           </t>
    </r>
    <r>
      <rPr>
        <sz val="10"/>
        <rFont val="宋体"/>
        <charset val="134"/>
      </rPr>
      <t>质量</t>
    </r>
  </si>
  <si>
    <r>
      <t xml:space="preserve">            </t>
    </r>
    <r>
      <rPr>
        <sz val="10"/>
        <rFont val="宋体"/>
        <charset val="134"/>
      </rPr>
      <t>容重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g/l</t>
    </r>
    <r>
      <rPr>
        <sz val="10"/>
        <rFont val="宋体"/>
        <charset val="134"/>
      </rPr>
      <t>）</t>
    </r>
    <r>
      <rPr>
        <sz val="10"/>
        <rFont val="Times New Roman"/>
        <family val="1"/>
      </rPr>
      <t xml:space="preserve">     (</t>
    </r>
    <r>
      <rPr>
        <sz val="10"/>
        <rFont val="宋体"/>
        <charset val="134"/>
      </rPr>
      <t>出糙率、纯粮率</t>
    </r>
    <r>
      <rPr>
        <sz val="10"/>
        <rFont val="Times New Roman"/>
        <family val="1"/>
      </rPr>
      <t>%)</t>
    </r>
  </si>
  <si>
    <r>
      <t>实测粮食</t>
    </r>
    <r>
      <rPr>
        <sz val="10"/>
        <rFont val="宋体"/>
        <charset val="134"/>
      </rPr>
      <t>质量</t>
    </r>
  </si>
  <si>
    <t>水分（%）</t>
  </si>
  <si>
    <t>杂质（%）</t>
  </si>
  <si>
    <t>1.计算粮堆体积</t>
  </si>
  <si>
    <t>粮堆形状及基本尺寸</t>
  </si>
  <si>
    <r>
      <t>粮堆测量体积(m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)</t>
    </r>
  </si>
  <si>
    <r>
      <t>需要扣除体积(m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)</t>
    </r>
  </si>
  <si>
    <r>
      <t>粮堆实际体积(m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)</t>
    </r>
  </si>
  <si>
    <t>2.计算粮堆平均密度</t>
  </si>
  <si>
    <t>标准容重器法 □</t>
  </si>
  <si>
    <t>粮食容重</t>
  </si>
  <si>
    <t>（g/l）</t>
  </si>
  <si>
    <t>校正后修正系数</t>
  </si>
  <si>
    <t>粮堆平均密度</t>
  </si>
  <si>
    <r>
      <t>（kg/m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）</t>
    </r>
  </si>
  <si>
    <t>特制大容器法 □</t>
  </si>
  <si>
    <t>单位体积粮食重量</t>
  </si>
  <si>
    <t>长：m</t>
  </si>
  <si>
    <t>宽m</t>
  </si>
  <si>
    <t>高：m</t>
  </si>
  <si>
    <r>
      <t xml:space="preserve">                      </t>
    </r>
    <r>
      <rPr>
        <sz val="10"/>
        <rFont val="黑体"/>
        <family val="3"/>
        <charset val="134"/>
      </rPr>
      <t>3.计算粮食数量</t>
    </r>
  </si>
  <si>
    <r>
      <t xml:space="preserve">                   </t>
    </r>
    <r>
      <rPr>
        <sz val="10"/>
        <rFont val="黑体"/>
        <family val="3"/>
        <charset val="134"/>
      </rPr>
      <t>4.认定粮食实际数量</t>
    </r>
  </si>
  <si>
    <t>测量计算数（kg）</t>
  </si>
  <si>
    <t>检查计算数与保管账数量比较</t>
  </si>
  <si>
    <t>差数（kg）</t>
  </si>
  <si>
    <t>应记粮食损耗(kg)</t>
  </si>
  <si>
    <t>水分减量</t>
  </si>
  <si>
    <t>差率（％）</t>
  </si>
  <si>
    <t>保管自然损耗</t>
  </si>
  <si>
    <t>账实是否相符</t>
  </si>
  <si>
    <t>是√   否□</t>
  </si>
  <si>
    <t>合计</t>
  </si>
  <si>
    <r>
      <t>粮食实际数量（</t>
    </r>
    <r>
      <rPr>
        <sz val="10"/>
        <rFont val="Times New Roman"/>
        <family val="1"/>
      </rPr>
      <t>kg</t>
    </r>
    <r>
      <rPr>
        <sz val="10"/>
        <rFont val="宋体"/>
        <charset val="134"/>
      </rPr>
      <t>）</t>
    </r>
  </si>
  <si>
    <t>检查计算数（kg）</t>
  </si>
  <si>
    <t>账实不符原因</t>
  </si>
  <si>
    <t>检查人(签字)：　　　　   保管责任人(签字)：  刘火金        被检查企业负责人(签字)：叶云春</t>
  </si>
  <si>
    <t>填表说明：</t>
  </si>
  <si>
    <t xml:space="preserve">    1.根据检查情况在表内相关项目后的“□”内打“√”。</t>
  </si>
  <si>
    <t xml:space="preserve">    2.粮堆实际体积＝粮堆测量体积－需要扣除体积</t>
  </si>
  <si>
    <t xml:space="preserve">    3.粮堆平均密度＝粮食容重(单位体积粮食重量)×校正后修正系数。</t>
  </si>
  <si>
    <t xml:space="preserve">    4.测量计算数＝粮堆实际体积×粮堆平均密度。</t>
  </si>
  <si>
    <t xml:space="preserve">    5.水分减量＝保管账数量×(入库水分%－实测水分%)/(1－实测水分%)。</t>
  </si>
  <si>
    <t xml:space="preserve">    6.保管自然损耗＝保管账数量×0.2%×粮食储存年数。</t>
  </si>
  <si>
    <t xml:space="preserve">    7.应记粮食损耗=水分减量＋保管自然损耗。</t>
  </si>
  <si>
    <t xml:space="preserve">    8.检查计算数＝测量计算数＋应记粮食损耗。</t>
  </si>
  <si>
    <t xml:space="preserve">    9.差数＝保管账数量－检查计算数；差率＝差数/保管账数量×100％。</t>
  </si>
  <si>
    <t xml:space="preserve">   10.差率在±3％以内的，认定账实相符，保管账数量即为粮食实际数量。</t>
  </si>
  <si>
    <t xml:space="preserve">   11.账实不符原因可另附说明。</t>
  </si>
  <si>
    <t>　 12.属于受托储粮的，在备注栏中标明委托方企业名称。</t>
  </si>
  <si>
    <t>　 13.表中以kg、 g/l为单位的栏目保留整数，以m 、kg/m 、％为单位的保留1位小数，修正系数保留2位小数。</t>
  </si>
  <si>
    <t>3中</t>
  </si>
  <si>
    <t>检查人(签字)：　　　　   保管责任人(签字)：  刘火金         被检查企业负责人(签字)：叶云春</t>
  </si>
  <si>
    <t>3西</t>
  </si>
  <si>
    <t>4东</t>
  </si>
  <si>
    <t>检查人(签字)：　　　　   保管责任人(签字)：  王迪文       被检查企业负责人(签字)：叶云春</t>
  </si>
  <si>
    <t>6东</t>
  </si>
  <si>
    <t>检查人(签字)：　　　　   保管责任人(签字)：  王迪文        被检查企业负责人(签字)：叶云春</t>
  </si>
  <si>
    <t>6西</t>
  </si>
  <si>
    <t>检查人(签字)：　　　　   保管责任人(签字)：  王迪文         被检查企业负责人(签字)：叶云春</t>
  </si>
  <si>
    <t>7西</t>
  </si>
  <si>
    <t>检查人(签字)：　　　　   保管责任人(签字)：  李莉        被检查企业负责人(签字)：叶云春</t>
  </si>
  <si>
    <t>检查人(签字)：　　　　   保管责任人(签字)：  何玉留         被检查企业负责人(签字)：叶云春</t>
  </si>
  <si>
    <t>4西</t>
  </si>
  <si>
    <t>检查人(签字)：　　　　   保管责任人(签字)：  向盛勇        被检查企业负责人(签字)：叶云春</t>
  </si>
  <si>
    <t xml:space="preserve">     实际查库日：2020年9月3日</t>
    <phoneticPr fontId="18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</si>
</sst>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_ "/>
  </numFmts>
  <fonts count="19">
    <font>
      <sz val="12"/>
      <name val="宋体"/>
      <charset val="134"/>
    </font>
    <font>
      <sz val="18"/>
      <name val="华康简标题宋"/>
      <charset val="134"/>
    </font>
    <font>
      <sz val="10"/>
      <name val="黑体"/>
      <family val="3"/>
      <charset val="134"/>
    </font>
    <font>
      <sz val="10"/>
      <name val="宋体"/>
      <charset val="134"/>
    </font>
    <font>
      <sz val="10"/>
      <name val="Times New Roman"/>
      <family val="1"/>
    </font>
    <font>
      <sz val="10"/>
      <name val="仿宋_GB2312"/>
      <charset val="134"/>
    </font>
    <font>
      <b/>
      <sz val="10"/>
      <name val="宋体"/>
      <charset val="134"/>
    </font>
    <font>
      <b/>
      <sz val="16"/>
      <name val="黑体"/>
      <family val="3"/>
      <charset val="134"/>
    </font>
    <font>
      <sz val="16"/>
      <name val="黑体"/>
      <family val="3"/>
      <charset val="134"/>
    </font>
    <font>
      <sz val="12"/>
      <name val="仿宋_GB2312"/>
      <charset val="134"/>
    </font>
    <font>
      <b/>
      <sz val="16"/>
      <name val="宋体"/>
      <charset val="134"/>
    </font>
    <font>
      <sz val="11"/>
      <name val="仿宋_GB2312"/>
      <charset val="134"/>
    </font>
    <font>
      <sz val="11"/>
      <name val="楷体_GB2312"/>
      <charset val="134"/>
    </font>
    <font>
      <sz val="10"/>
      <name val="楷体_GB2312"/>
      <charset val="134"/>
    </font>
    <font>
      <sz val="9"/>
      <name val="楷体_GB2312"/>
      <charset val="134"/>
    </font>
    <font>
      <sz val="12"/>
      <name val="楷体_GB2312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7" fillId="0" borderId="0" applyProtection="0"/>
    <xf numFmtId="0" fontId="17" fillId="0" borderId="0"/>
    <xf numFmtId="0" fontId="17" fillId="0" borderId="0">
      <alignment vertical="center"/>
    </xf>
  </cellStyleXfs>
  <cellXfs count="144">
    <xf numFmtId="0" fontId="0" fillId="0" borderId="0" xfId="0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 wrapText="1"/>
    </xf>
    <xf numFmtId="0" fontId="3" fillId="0" borderId="3" xfId="2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0" fontId="3" fillId="0" borderId="6" xfId="2" applyNumberFormat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horizontal="center" vertical="center" wrapText="1"/>
    </xf>
    <xf numFmtId="0" fontId="4" fillId="0" borderId="5" xfId="1" applyNumberFormat="1" applyFont="1" applyFill="1" applyBorder="1" applyAlignment="1">
      <alignment horizontal="left" vertical="center" wrapText="1"/>
    </xf>
    <xf numFmtId="0" fontId="3" fillId="0" borderId="5" xfId="2" applyNumberFormat="1" applyFont="1" applyFill="1" applyBorder="1" applyAlignment="1">
      <alignment horizontal="center" vertical="center" wrapText="1"/>
    </xf>
    <xf numFmtId="0" fontId="3" fillId="0" borderId="5" xfId="2" applyNumberFormat="1" applyFont="1" applyFill="1" applyBorder="1" applyAlignment="1">
      <alignment horizontal="center" vertical="center"/>
    </xf>
    <xf numFmtId="0" fontId="3" fillId="0" borderId="7" xfId="1" applyNumberFormat="1" applyFont="1" applyFill="1" applyBorder="1" applyAlignment="1">
      <alignment horizontal="center" vertical="center" wrapText="1"/>
    </xf>
    <xf numFmtId="0" fontId="3" fillId="0" borderId="7" xfId="2" applyNumberFormat="1" applyFont="1" applyFill="1" applyBorder="1" applyAlignment="1">
      <alignment horizontal="center" vertical="center" wrapText="1"/>
    </xf>
    <xf numFmtId="0" fontId="2" fillId="0" borderId="8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176" fontId="3" fillId="0" borderId="5" xfId="2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/>
    <xf numFmtId="0" fontId="3" fillId="0" borderId="5" xfId="1" applyNumberFormat="1" applyFont="1" applyFill="1" applyBorder="1" applyAlignment="1">
      <alignment horizontal="right" vertical="center" wrapText="1"/>
    </xf>
    <xf numFmtId="0" fontId="3" fillId="0" borderId="5" xfId="2" applyNumberFormat="1" applyFont="1" applyFill="1" applyBorder="1" applyAlignment="1">
      <alignment horizontal="right" vertical="center" wrapText="1"/>
    </xf>
    <xf numFmtId="176" fontId="3" fillId="0" borderId="5" xfId="2" applyNumberFormat="1" applyFont="1" applyFill="1" applyBorder="1" applyAlignment="1">
      <alignment horizontal="right" vertical="center" wrapText="1"/>
    </xf>
    <xf numFmtId="0" fontId="3" fillId="0" borderId="5" xfId="2" applyNumberFormat="1" applyFont="1" applyFill="1" applyBorder="1" applyAlignment="1">
      <alignment horizontal="center"/>
    </xf>
    <xf numFmtId="0" fontId="3" fillId="0" borderId="6" xfId="2" applyNumberFormat="1" applyFont="1" applyFill="1" applyBorder="1" applyAlignment="1">
      <alignment horizontal="center"/>
    </xf>
    <xf numFmtId="176" fontId="3" fillId="0" borderId="6" xfId="2" applyNumberFormat="1" applyFont="1" applyFill="1" applyBorder="1" applyAlignment="1">
      <alignment horizontal="center" vertical="center" wrapText="1"/>
    </xf>
    <xf numFmtId="176" fontId="3" fillId="0" borderId="5" xfId="1" applyNumberFormat="1" applyFont="1" applyFill="1" applyBorder="1" applyAlignment="1">
      <alignment horizontal="center" vertical="center" wrapText="1"/>
    </xf>
    <xf numFmtId="177" fontId="3" fillId="0" borderId="6" xfId="2" applyNumberFormat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horizontal="center" vertical="center"/>
    </xf>
    <xf numFmtId="176" fontId="3" fillId="0" borderId="7" xfId="1" applyNumberFormat="1" applyFont="1" applyFill="1" applyBorder="1" applyAlignment="1">
      <alignment horizontal="center" vertical="center" wrapText="1"/>
    </xf>
    <xf numFmtId="0" fontId="2" fillId="0" borderId="9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255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3" fillId="0" borderId="5" xfId="0" applyFont="1" applyBorder="1" applyAlignment="1">
      <alignment vertical="center" textRotation="255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9" fillId="0" borderId="0" xfId="3" applyFont="1">
      <alignment vertical="center"/>
    </xf>
    <xf numFmtId="0" fontId="17" fillId="0" borderId="0" xfId="3" applyAlignment="1">
      <alignment horizontal="center" vertical="center"/>
    </xf>
    <xf numFmtId="0" fontId="17" fillId="0" borderId="0" xfId="3">
      <alignment vertical="center"/>
    </xf>
    <xf numFmtId="0" fontId="6" fillId="0" borderId="0" xfId="3" applyFont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11" fillId="0" borderId="0" xfId="3" applyFont="1">
      <alignment vertical="center"/>
    </xf>
    <xf numFmtId="0" fontId="11" fillId="0" borderId="0" xfId="3" applyFont="1" applyAlignment="1">
      <alignment horizontal="center" vertical="center"/>
    </xf>
    <xf numFmtId="0" fontId="3" fillId="0" borderId="0" xfId="3" applyFont="1">
      <alignment vertical="center"/>
    </xf>
    <xf numFmtId="0" fontId="3" fillId="0" borderId="6" xfId="3" applyFont="1" applyBorder="1" applyAlignment="1">
      <alignment horizontal="center" vertical="center" wrapText="1"/>
    </xf>
    <xf numFmtId="0" fontId="3" fillId="0" borderId="6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12" fillId="0" borderId="5" xfId="3" applyFont="1" applyBorder="1" applyAlignment="1">
      <alignment horizontal="center" vertical="center"/>
    </xf>
    <xf numFmtId="0" fontId="12" fillId="0" borderId="5" xfId="3" applyFont="1" applyBorder="1">
      <alignment vertical="center"/>
    </xf>
    <xf numFmtId="0" fontId="13" fillId="0" borderId="6" xfId="3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 wrapText="1"/>
    </xf>
    <xf numFmtId="0" fontId="14" fillId="0" borderId="0" xfId="3" applyFont="1" applyBorder="1" applyAlignment="1">
      <alignment horizontal="left" vertical="center"/>
    </xf>
    <xf numFmtId="0" fontId="13" fillId="0" borderId="0" xfId="3" applyFont="1" applyBorder="1" applyAlignment="1">
      <alignment horizontal="left" vertical="center"/>
    </xf>
    <xf numFmtId="0" fontId="13" fillId="0" borderId="0" xfId="3" applyFont="1" applyBorder="1" applyAlignment="1">
      <alignment horizontal="center" vertical="center"/>
    </xf>
    <xf numFmtId="0" fontId="12" fillId="0" borderId="0" xfId="3" applyFont="1" applyBorder="1" applyAlignment="1">
      <alignment horizontal="left" vertical="center"/>
    </xf>
    <xf numFmtId="0" fontId="14" fillId="0" borderId="0" xfId="3" applyFont="1" applyAlignment="1">
      <alignment horizontal="left" vertical="center"/>
    </xf>
    <xf numFmtId="0" fontId="13" fillId="0" borderId="0" xfId="3" applyFont="1">
      <alignment vertical="center"/>
    </xf>
    <xf numFmtId="0" fontId="13" fillId="0" borderId="0" xfId="3" applyFont="1" applyAlignment="1">
      <alignment horizontal="center" vertical="center"/>
    </xf>
    <xf numFmtId="0" fontId="15" fillId="0" borderId="0" xfId="3" applyFont="1">
      <alignment vertical="center"/>
    </xf>
    <xf numFmtId="0" fontId="14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3" fillId="0" borderId="11" xfId="3" applyFont="1" applyBorder="1" applyAlignment="1">
      <alignment horizontal="center" vertical="center" textRotation="255"/>
    </xf>
    <xf numFmtId="0" fontId="3" fillId="0" borderId="2" xfId="3" applyFont="1" applyBorder="1" applyAlignment="1">
      <alignment horizontal="center" vertical="center" textRotation="255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6" xfId="3" applyFont="1" applyBorder="1" applyAlignment="1">
      <alignment horizontal="left" vertical="center"/>
    </xf>
    <xf numFmtId="0" fontId="13" fillId="0" borderId="10" xfId="3" applyFont="1" applyBorder="1" applyAlignment="1">
      <alignment horizontal="left" vertical="center"/>
    </xf>
    <xf numFmtId="0" fontId="13" fillId="0" borderId="4" xfId="3" applyFont="1" applyBorder="1" applyAlignment="1">
      <alignment horizontal="left" vertical="center"/>
    </xf>
    <xf numFmtId="0" fontId="3" fillId="0" borderId="0" xfId="3" applyFont="1" applyAlignment="1">
      <alignment horizontal="left" vertical="center" wrapText="1"/>
    </xf>
    <xf numFmtId="0" fontId="3" fillId="0" borderId="0" xfId="3" applyFont="1" applyAlignment="1">
      <alignment horizontal="left" vertical="center"/>
    </xf>
    <xf numFmtId="0" fontId="3" fillId="0" borderId="6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/>
    </xf>
    <xf numFmtId="0" fontId="13" fillId="0" borderId="4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 wrapText="1"/>
    </xf>
    <xf numFmtId="0" fontId="3" fillId="0" borderId="16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0" fontId="3" fillId="0" borderId="9" xfId="1" applyNumberFormat="1" applyFont="1" applyFill="1" applyBorder="1" applyAlignment="1">
      <alignment horizontal="center" vertical="center" wrapText="1"/>
    </xf>
    <xf numFmtId="0" fontId="4" fillId="0" borderId="17" xfId="1" applyNumberFormat="1" applyFont="1" applyFill="1" applyBorder="1" applyAlignment="1">
      <alignment horizontal="center" vertical="center" wrapText="1"/>
    </xf>
    <xf numFmtId="0" fontId="3" fillId="0" borderId="13" xfId="1" applyNumberFormat="1" applyFont="1" applyFill="1" applyBorder="1" applyAlignment="1">
      <alignment horizontal="center" vertical="center" wrapText="1"/>
    </xf>
    <xf numFmtId="0" fontId="3" fillId="0" borderId="18" xfId="1" applyNumberFormat="1" applyFont="1" applyFill="1" applyBorder="1" applyAlignment="1">
      <alignment horizontal="center" vertical="center" wrapText="1"/>
    </xf>
    <xf numFmtId="0" fontId="3" fillId="0" borderId="19" xfId="1" applyNumberFormat="1" applyFont="1" applyFill="1" applyBorder="1" applyAlignment="1">
      <alignment vertical="center"/>
    </xf>
    <xf numFmtId="0" fontId="2" fillId="0" borderId="10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Fill="1" applyBorder="1" applyAlignment="1">
      <alignment horizontal="center" vertical="center" wrapText="1"/>
    </xf>
    <xf numFmtId="0" fontId="4" fillId="0" borderId="10" xfId="1" applyNumberFormat="1" applyFont="1" applyFill="1" applyBorder="1" applyAlignment="1">
      <alignment vertical="center" wrapText="1"/>
    </xf>
    <xf numFmtId="0" fontId="2" fillId="0" borderId="10" xfId="1" applyNumberFormat="1" applyFont="1" applyFill="1" applyBorder="1" applyAlignment="1">
      <alignment vertical="center" wrapText="1"/>
    </xf>
    <xf numFmtId="0" fontId="2" fillId="0" borderId="4" xfId="1" applyNumberFormat="1" applyFont="1" applyFill="1" applyBorder="1" applyAlignment="1">
      <alignment vertical="center" wrapText="1"/>
    </xf>
    <xf numFmtId="0" fontId="4" fillId="0" borderId="6" xfId="1" applyNumberFormat="1" applyFont="1" applyFill="1" applyBorder="1" applyAlignment="1">
      <alignment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horizontal="center" vertical="center" wrapText="1"/>
    </xf>
    <xf numFmtId="0" fontId="3" fillId="0" borderId="20" xfId="1" applyNumberFormat="1" applyFont="1" applyFill="1" applyBorder="1" applyAlignment="1">
      <alignment horizontal="center" vertical="center" wrapText="1"/>
    </xf>
    <xf numFmtId="0" fontId="3" fillId="0" borderId="2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Fill="1" applyBorder="1" applyAlignment="1">
      <alignment horizontal="center" vertical="center"/>
    </xf>
    <xf numFmtId="0" fontId="2" fillId="0" borderId="14" xfId="1" applyNumberFormat="1" applyFont="1" applyFill="1" applyBorder="1" applyAlignment="1">
      <alignment horizontal="center" vertical="center" wrapText="1"/>
    </xf>
    <xf numFmtId="0" fontId="2" fillId="0" borderId="15" xfId="1" applyNumberFormat="1" applyFont="1" applyFill="1" applyBorder="1" applyAlignment="1">
      <alignment horizontal="center" vertical="center" wrapText="1"/>
    </xf>
    <xf numFmtId="0" fontId="0" fillId="0" borderId="0" xfId="1" applyNumberFormat="1" applyFont="1" applyFill="1" applyBorder="1" applyAlignment="1">
      <alignment horizontal="right" vertical="center"/>
    </xf>
    <xf numFmtId="0" fontId="1" fillId="0" borderId="0" xfId="1" applyNumberFormat="1" applyFont="1" applyFill="1" applyBorder="1" applyAlignment="1">
      <alignment horizontal="center" vertical="center"/>
    </xf>
    <xf numFmtId="0" fontId="3" fillId="0" borderId="13" xfId="2" applyNumberFormat="1" applyFont="1" applyFill="1" applyBorder="1" applyAlignment="1">
      <alignment horizontal="left" vertical="center"/>
    </xf>
    <xf numFmtId="0" fontId="3" fillId="0" borderId="13" xfId="2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_2017新荣粮站9仓" xfId="1"/>
    <cellStyle name="常规_Sheet5" xfId="2"/>
    <cellStyle name="常规_抽样单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5347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5348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5677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5678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6695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6696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7717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7718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8739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8740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9757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29758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30779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30780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31799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31800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32817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123825</xdr:rowOff>
    </xdr:from>
    <xdr:to>
      <xdr:col>4</xdr:col>
      <xdr:colOff>371475</xdr:colOff>
      <xdr:row>19</xdr:row>
      <xdr:rowOff>161925</xdr:rowOff>
    </xdr:to>
    <xdr:sp macro="" textlink="">
      <xdr:nvSpPr>
        <xdr:cNvPr id="32818" name="AutoShape 1"/>
        <xdr:cNvSpPr>
          <a:spLocks noChangeArrowheads="1"/>
        </xdr:cNvSpPr>
      </xdr:nvSpPr>
      <xdr:spPr bwMode="auto">
        <a:xfrm>
          <a:off x="3324225" y="3762375"/>
          <a:ext cx="838200" cy="400050"/>
        </a:xfrm>
        <a:prstGeom prst="cube">
          <a:avLst>
            <a:gd name="adj" fmla="val 25000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opLeftCell="A4" workbookViewId="0">
      <selection activeCell="W10" sqref="W10:W14"/>
    </sheetView>
  </sheetViews>
  <sheetFormatPr defaultColWidth="9" defaultRowHeight="14.25"/>
  <cols>
    <col min="1" max="1" width="9.75" customWidth="1"/>
    <col min="2" max="2" width="15.875" customWidth="1"/>
    <col min="3" max="3" width="11.25" customWidth="1"/>
    <col min="4" max="4" width="8.5" customWidth="1"/>
    <col min="5" max="7" width="5.125" customWidth="1"/>
    <col min="8" max="8" width="5.75" customWidth="1"/>
    <col min="9" max="13" width="5.125" customWidth="1"/>
    <col min="14" max="17" width="5.625" customWidth="1"/>
    <col min="18" max="18" width="6.37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34" t="s">
        <v>0</v>
      </c>
      <c r="B1" s="35"/>
      <c r="D1" s="35"/>
    </row>
    <row r="2" spans="1:23" ht="23.45" customHeight="1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26.25" customHeight="1">
      <c r="A3" s="36" t="s">
        <v>2</v>
      </c>
      <c r="B3" s="37"/>
      <c r="C3" s="84" t="s">
        <v>3</v>
      </c>
      <c r="D3" s="84"/>
      <c r="E3" s="84"/>
      <c r="O3" s="85" t="s">
        <v>4</v>
      </c>
      <c r="P3" s="85"/>
      <c r="Q3" s="85"/>
      <c r="R3" s="85"/>
      <c r="S3" s="85"/>
      <c r="T3" s="85"/>
      <c r="U3" s="85"/>
      <c r="V3" s="85"/>
      <c r="W3" s="85"/>
    </row>
    <row r="4" spans="1:23" ht="24" customHeight="1">
      <c r="A4" s="90" t="s">
        <v>5</v>
      </c>
      <c r="B4" s="90" t="s">
        <v>6</v>
      </c>
      <c r="C4" s="89" t="s">
        <v>7</v>
      </c>
      <c r="D4" s="89" t="s">
        <v>8</v>
      </c>
      <c r="E4" s="86" t="s">
        <v>9</v>
      </c>
      <c r="F4" s="87"/>
      <c r="G4" s="87"/>
      <c r="H4" s="87"/>
      <c r="I4" s="87"/>
      <c r="J4" s="87"/>
      <c r="K4" s="87"/>
      <c r="L4" s="87"/>
      <c r="M4" s="88"/>
      <c r="N4" s="86" t="s">
        <v>10</v>
      </c>
      <c r="O4" s="87"/>
      <c r="P4" s="87"/>
      <c r="Q4" s="88"/>
      <c r="R4" s="89" t="s">
        <v>11</v>
      </c>
      <c r="S4" s="89"/>
      <c r="T4" s="89"/>
      <c r="U4" s="89"/>
      <c r="V4" s="81" t="s">
        <v>12</v>
      </c>
      <c r="W4" s="81" t="s">
        <v>13</v>
      </c>
    </row>
    <row r="5" spans="1:23" ht="85.15" customHeight="1">
      <c r="A5" s="91"/>
      <c r="B5" s="91"/>
      <c r="C5" s="89"/>
      <c r="D5" s="89"/>
      <c r="E5" s="39" t="s">
        <v>14</v>
      </c>
      <c r="F5" s="39" t="s">
        <v>15</v>
      </c>
      <c r="G5" s="39" t="s">
        <v>16</v>
      </c>
      <c r="H5" s="39" t="s">
        <v>17</v>
      </c>
      <c r="I5" s="39" t="s">
        <v>18</v>
      </c>
      <c r="J5" s="39" t="s">
        <v>19</v>
      </c>
      <c r="K5" s="44" t="s">
        <v>20</v>
      </c>
      <c r="L5" s="39" t="s">
        <v>21</v>
      </c>
      <c r="M5" s="39" t="s">
        <v>22</v>
      </c>
      <c r="N5" s="44" t="s">
        <v>23</v>
      </c>
      <c r="O5" s="44" t="s">
        <v>16</v>
      </c>
      <c r="P5" s="44" t="s">
        <v>24</v>
      </c>
      <c r="Q5" s="39" t="s">
        <v>25</v>
      </c>
      <c r="R5" s="38" t="s">
        <v>26</v>
      </c>
      <c r="S5" s="45"/>
      <c r="T5" s="45"/>
      <c r="U5" s="45"/>
      <c r="V5" s="82"/>
      <c r="W5" s="82"/>
    </row>
    <row r="6" spans="1:23" ht="44.1" customHeight="1">
      <c r="A6" s="42" t="s">
        <v>27</v>
      </c>
      <c r="B6" s="80" t="s">
        <v>28</v>
      </c>
      <c r="C6" s="42" t="s">
        <v>29</v>
      </c>
      <c r="D6" s="42" t="s">
        <v>30</v>
      </c>
      <c r="E6" s="42" t="s">
        <v>31</v>
      </c>
      <c r="F6" s="42">
        <v>75.599999999999994</v>
      </c>
      <c r="G6" s="42" t="s">
        <v>32</v>
      </c>
      <c r="H6" s="42">
        <v>13.3</v>
      </c>
      <c r="I6" s="42">
        <v>0.9</v>
      </c>
      <c r="J6" s="42">
        <v>0</v>
      </c>
      <c r="K6" s="42">
        <v>46.1</v>
      </c>
      <c r="L6" s="42">
        <v>0.2</v>
      </c>
      <c r="M6" s="42">
        <v>0</v>
      </c>
      <c r="N6" s="42" t="s">
        <v>33</v>
      </c>
      <c r="O6" s="42" t="s">
        <v>32</v>
      </c>
      <c r="P6" s="42">
        <v>15.8</v>
      </c>
      <c r="Q6" s="42">
        <v>80</v>
      </c>
      <c r="R6" s="42">
        <v>0.14099999999999999</v>
      </c>
      <c r="S6" s="42"/>
      <c r="T6" s="42"/>
      <c r="U6" s="42"/>
      <c r="V6" s="42">
        <v>481</v>
      </c>
      <c r="W6" s="42" t="s">
        <v>34</v>
      </c>
    </row>
    <row r="7" spans="1:23" ht="38.1" customHeight="1">
      <c r="A7" s="42" t="s">
        <v>27</v>
      </c>
      <c r="B7" s="80" t="s">
        <v>28</v>
      </c>
      <c r="C7" s="42" t="s">
        <v>29</v>
      </c>
      <c r="D7" s="42" t="s">
        <v>35</v>
      </c>
      <c r="E7" s="42" t="s">
        <v>31</v>
      </c>
      <c r="F7" s="42">
        <v>75.400000000000006</v>
      </c>
      <c r="G7" s="42" t="s">
        <v>32</v>
      </c>
      <c r="H7" s="42">
        <v>13.1</v>
      </c>
      <c r="I7" s="42">
        <v>0.8</v>
      </c>
      <c r="J7" s="42">
        <v>0</v>
      </c>
      <c r="K7" s="42">
        <v>46.4</v>
      </c>
      <c r="L7" s="42">
        <v>0.3</v>
      </c>
      <c r="M7" s="42">
        <v>0</v>
      </c>
      <c r="N7" s="42" t="s">
        <v>33</v>
      </c>
      <c r="O7" s="42" t="s">
        <v>32</v>
      </c>
      <c r="P7" s="42">
        <v>16.2</v>
      </c>
      <c r="Q7" s="42">
        <v>81</v>
      </c>
      <c r="R7" s="42">
        <v>0.14199999999999999</v>
      </c>
      <c r="S7" s="42"/>
      <c r="T7" s="42"/>
      <c r="U7" s="42"/>
      <c r="V7" s="42">
        <v>496</v>
      </c>
      <c r="W7" s="42" t="s">
        <v>34</v>
      </c>
    </row>
    <row r="8" spans="1:23" ht="36" customHeight="1">
      <c r="A8" s="42" t="s">
        <v>27</v>
      </c>
      <c r="B8" s="80" t="s">
        <v>28</v>
      </c>
      <c r="C8" s="42" t="s">
        <v>29</v>
      </c>
      <c r="D8" s="42" t="s">
        <v>36</v>
      </c>
      <c r="E8" s="42" t="s">
        <v>31</v>
      </c>
      <c r="F8" s="42">
        <v>75.7</v>
      </c>
      <c r="G8" s="42" t="s">
        <v>32</v>
      </c>
      <c r="H8" s="43">
        <v>13</v>
      </c>
      <c r="I8" s="42">
        <v>0.9</v>
      </c>
      <c r="J8" s="42">
        <v>0</v>
      </c>
      <c r="K8" s="42">
        <v>46.1</v>
      </c>
      <c r="L8" s="42">
        <v>0.2</v>
      </c>
      <c r="M8" s="42">
        <v>0</v>
      </c>
      <c r="N8" s="42" t="s">
        <v>33</v>
      </c>
      <c r="O8" s="42" t="s">
        <v>32</v>
      </c>
      <c r="P8" s="42">
        <v>16.5</v>
      </c>
      <c r="Q8" s="42">
        <v>79</v>
      </c>
      <c r="R8" s="42">
        <v>0.13400000000000001</v>
      </c>
      <c r="S8" s="42"/>
      <c r="T8" s="42"/>
      <c r="U8" s="42"/>
      <c r="V8" s="42">
        <v>497</v>
      </c>
      <c r="W8" s="42" t="s">
        <v>34</v>
      </c>
    </row>
    <row r="9" spans="1:23" ht="42" customHeight="1">
      <c r="A9" s="42" t="s">
        <v>27</v>
      </c>
      <c r="B9" s="80" t="s">
        <v>28</v>
      </c>
      <c r="C9" s="42" t="s">
        <v>29</v>
      </c>
      <c r="D9" s="42" t="s">
        <v>37</v>
      </c>
      <c r="E9" s="42" t="s">
        <v>31</v>
      </c>
      <c r="F9" s="42">
        <v>75.7</v>
      </c>
      <c r="G9" s="42" t="s">
        <v>32</v>
      </c>
      <c r="H9" s="42">
        <v>13.2</v>
      </c>
      <c r="I9" s="42">
        <v>0.8</v>
      </c>
      <c r="J9" s="42">
        <v>0</v>
      </c>
      <c r="K9" s="42">
        <v>45.8</v>
      </c>
      <c r="L9" s="42">
        <v>0.1</v>
      </c>
      <c r="M9" s="42">
        <v>0</v>
      </c>
      <c r="N9" s="42" t="s">
        <v>33</v>
      </c>
      <c r="O9" s="42" t="s">
        <v>32</v>
      </c>
      <c r="P9" s="42">
        <v>15.4</v>
      </c>
      <c r="Q9" s="42">
        <v>81</v>
      </c>
      <c r="R9" s="42">
        <v>0.126</v>
      </c>
      <c r="S9" s="42"/>
      <c r="T9" s="42"/>
      <c r="U9" s="42"/>
      <c r="V9" s="42">
        <v>495</v>
      </c>
      <c r="W9" s="42" t="s">
        <v>34</v>
      </c>
    </row>
    <row r="10" spans="1:23" ht="35.1" customHeight="1">
      <c r="A10" s="42" t="s">
        <v>27</v>
      </c>
      <c r="B10" s="80" t="s">
        <v>28</v>
      </c>
      <c r="C10" s="42" t="s">
        <v>29</v>
      </c>
      <c r="D10" s="42" t="s">
        <v>38</v>
      </c>
      <c r="E10" s="42" t="s">
        <v>31</v>
      </c>
      <c r="F10" s="42">
        <v>75.5</v>
      </c>
      <c r="G10" s="42" t="s">
        <v>32</v>
      </c>
      <c r="H10" s="42">
        <v>13.4</v>
      </c>
      <c r="I10" s="42">
        <v>0.8</v>
      </c>
      <c r="J10" s="42">
        <v>0</v>
      </c>
      <c r="K10" s="42">
        <v>45.9</v>
      </c>
      <c r="L10" s="42">
        <v>0.2</v>
      </c>
      <c r="M10" s="42">
        <v>0</v>
      </c>
      <c r="N10" s="42" t="s">
        <v>33</v>
      </c>
      <c r="O10" s="42" t="s">
        <v>32</v>
      </c>
      <c r="P10" s="42">
        <v>16.100000000000001</v>
      </c>
      <c r="Q10" s="42">
        <v>81</v>
      </c>
      <c r="R10" s="42">
        <v>0.13100000000000001</v>
      </c>
      <c r="S10" s="42"/>
      <c r="T10" s="42"/>
      <c r="U10" s="42"/>
      <c r="V10" s="42">
        <v>446</v>
      </c>
      <c r="W10" s="42" t="s">
        <v>34</v>
      </c>
    </row>
    <row r="11" spans="1:23" ht="39" customHeight="1">
      <c r="A11" s="42" t="s">
        <v>27</v>
      </c>
      <c r="B11" s="80" t="s">
        <v>28</v>
      </c>
      <c r="C11" s="42" t="s">
        <v>29</v>
      </c>
      <c r="D11" s="42" t="s">
        <v>39</v>
      </c>
      <c r="E11" s="42" t="s">
        <v>31</v>
      </c>
      <c r="F11" s="42">
        <v>75.8</v>
      </c>
      <c r="G11" s="42" t="s">
        <v>32</v>
      </c>
      <c r="H11" s="42">
        <v>13.2</v>
      </c>
      <c r="I11" s="42">
        <v>0.9</v>
      </c>
      <c r="J11" s="42">
        <v>0</v>
      </c>
      <c r="K11" s="42">
        <v>46.4</v>
      </c>
      <c r="L11" s="42">
        <v>0.2</v>
      </c>
      <c r="M11" s="42">
        <v>0</v>
      </c>
      <c r="N11" s="42" t="s">
        <v>33</v>
      </c>
      <c r="O11" s="42" t="s">
        <v>32</v>
      </c>
      <c r="P11" s="42">
        <v>15.7</v>
      </c>
      <c r="Q11" s="42">
        <v>80</v>
      </c>
      <c r="R11" s="42">
        <v>0.126</v>
      </c>
      <c r="S11" s="42"/>
      <c r="T11" s="42"/>
      <c r="U11" s="42"/>
      <c r="V11" s="42">
        <v>455</v>
      </c>
      <c r="W11" s="42" t="s">
        <v>34</v>
      </c>
    </row>
    <row r="12" spans="1:23" ht="33.950000000000003" customHeight="1">
      <c r="A12" s="42" t="s">
        <v>27</v>
      </c>
      <c r="B12" s="80" t="s">
        <v>28</v>
      </c>
      <c r="C12" s="42" t="s">
        <v>29</v>
      </c>
      <c r="D12" s="42" t="s">
        <v>40</v>
      </c>
      <c r="E12" s="42" t="s">
        <v>31</v>
      </c>
      <c r="F12" s="42">
        <v>76.099999999999994</v>
      </c>
      <c r="G12" s="42" t="s">
        <v>32</v>
      </c>
      <c r="H12" s="42">
        <v>13.1</v>
      </c>
      <c r="I12" s="42">
        <v>0.8</v>
      </c>
      <c r="J12" s="42">
        <v>0</v>
      </c>
      <c r="K12" s="42">
        <v>46.1</v>
      </c>
      <c r="L12" s="42">
        <v>0.1</v>
      </c>
      <c r="M12" s="42">
        <v>0</v>
      </c>
      <c r="N12" s="42" t="s">
        <v>33</v>
      </c>
      <c r="O12" s="42" t="s">
        <v>32</v>
      </c>
      <c r="P12" s="42">
        <v>16.2</v>
      </c>
      <c r="Q12" s="42">
        <v>81</v>
      </c>
      <c r="R12" s="42">
        <v>0.13500000000000001</v>
      </c>
      <c r="S12" s="42"/>
      <c r="T12" s="42"/>
      <c r="U12" s="42"/>
      <c r="V12" s="42">
        <v>449</v>
      </c>
      <c r="W12" s="42" t="s">
        <v>34</v>
      </c>
    </row>
    <row r="13" spans="1:23" ht="33.950000000000003" customHeight="1">
      <c r="A13" s="42" t="s">
        <v>27</v>
      </c>
      <c r="B13" s="80" t="s">
        <v>28</v>
      </c>
      <c r="C13" s="42" t="s">
        <v>29</v>
      </c>
      <c r="D13" s="42" t="s">
        <v>41</v>
      </c>
      <c r="E13" s="42" t="s">
        <v>31</v>
      </c>
      <c r="F13" s="42">
        <v>75.900000000000006</v>
      </c>
      <c r="G13" s="42" t="s">
        <v>32</v>
      </c>
      <c r="H13" s="43">
        <v>13</v>
      </c>
      <c r="I13" s="42">
        <v>0.9</v>
      </c>
      <c r="J13" s="42">
        <v>0</v>
      </c>
      <c r="K13" s="42">
        <v>45.9</v>
      </c>
      <c r="L13" s="42">
        <v>0.2</v>
      </c>
      <c r="M13" s="42">
        <v>0</v>
      </c>
      <c r="N13" s="42" t="s">
        <v>33</v>
      </c>
      <c r="O13" s="42" t="s">
        <v>32</v>
      </c>
      <c r="P13" s="42">
        <v>15.9</v>
      </c>
      <c r="Q13" s="42">
        <v>80</v>
      </c>
      <c r="R13" s="42">
        <v>0.127</v>
      </c>
      <c r="S13" s="42"/>
      <c r="T13" s="42"/>
      <c r="U13" s="42"/>
      <c r="V13" s="42">
        <v>532</v>
      </c>
      <c r="W13" s="42" t="s">
        <v>34</v>
      </c>
    </row>
    <row r="14" spans="1:23" ht="33" customHeight="1">
      <c r="A14" s="42" t="s">
        <v>27</v>
      </c>
      <c r="B14" s="80" t="s">
        <v>28</v>
      </c>
      <c r="C14" s="42" t="s">
        <v>42</v>
      </c>
      <c r="D14" s="42" t="s">
        <v>43</v>
      </c>
      <c r="E14" s="42" t="s">
        <v>31</v>
      </c>
      <c r="F14" s="42">
        <v>76.2</v>
      </c>
      <c r="G14" s="42" t="s">
        <v>32</v>
      </c>
      <c r="H14" s="43">
        <v>13.5</v>
      </c>
      <c r="I14" s="42">
        <v>0.9</v>
      </c>
      <c r="J14" s="42">
        <v>0</v>
      </c>
      <c r="K14" s="42">
        <v>46.3</v>
      </c>
      <c r="L14" s="42">
        <v>0.1</v>
      </c>
      <c r="M14" s="42">
        <v>0</v>
      </c>
      <c r="N14" s="42" t="s">
        <v>33</v>
      </c>
      <c r="O14" s="42" t="s">
        <v>32</v>
      </c>
      <c r="P14" s="42">
        <v>16.3</v>
      </c>
      <c r="Q14" s="42">
        <v>79</v>
      </c>
      <c r="R14" s="42">
        <v>0.129</v>
      </c>
      <c r="S14" s="42"/>
      <c r="T14" s="42"/>
      <c r="U14" s="42"/>
      <c r="V14" s="42">
        <v>485</v>
      </c>
      <c r="W14" s="42" t="s">
        <v>34</v>
      </c>
    </row>
    <row r="15" spans="1:23" ht="22.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>
        <v>4336</v>
      </c>
      <c r="W15" s="42"/>
    </row>
    <row r="16" spans="1:23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2">
    <mergeCell ref="C4:C5"/>
    <mergeCell ref="D4:D5"/>
    <mergeCell ref="V4:V5"/>
    <mergeCell ref="W4:W5"/>
    <mergeCell ref="A2:W2"/>
    <mergeCell ref="C3:E3"/>
    <mergeCell ref="O3:W3"/>
    <mergeCell ref="E4:M4"/>
    <mergeCell ref="N4:Q4"/>
    <mergeCell ref="R4:U4"/>
    <mergeCell ref="A4:A5"/>
    <mergeCell ref="B4:B5"/>
  </mergeCells>
  <phoneticPr fontId="18" type="noConversion"/>
  <printOptions horizontalCentered="1"/>
  <pageMargins left="0.39305555555555555" right="0.27500000000000002" top="0.47222222222222221" bottom="0.39305555555555555" header="0.39305555555555555" footer="0.35416666666666669"/>
  <pageSetup paperSize="9" scale="90" orientation="landscape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showGridLines="0" topLeftCell="A10" workbookViewId="0">
      <selection activeCell="B18" sqref="B18"/>
    </sheetView>
  </sheetViews>
  <sheetFormatPr defaultRowHeight="14.25"/>
  <cols>
    <col min="1" max="1" width="12.5" style="53" customWidth="1"/>
    <col min="2" max="2" width="14.25" style="54" customWidth="1"/>
    <col min="3" max="3" width="14.375" style="54" customWidth="1"/>
    <col min="4" max="4" width="14" style="53" customWidth="1"/>
    <col min="5" max="5" width="15" style="54" customWidth="1"/>
    <col min="6" max="6" width="20.5" style="54" customWidth="1"/>
    <col min="7" max="16384" width="9" style="54"/>
  </cols>
  <sheetData>
    <row r="1" spans="1:6">
      <c r="A1" s="55" t="s">
        <v>44</v>
      </c>
    </row>
    <row r="2" spans="1:6" ht="21" customHeight="1">
      <c r="A2" s="104" t="s">
        <v>45</v>
      </c>
      <c r="B2" s="104"/>
      <c r="C2" s="104"/>
      <c r="D2" s="104"/>
      <c r="E2" s="104"/>
      <c r="F2" s="104"/>
    </row>
    <row r="3" spans="1:6" s="52" customFormat="1" ht="21.95" customHeight="1">
      <c r="A3" s="56"/>
      <c r="B3" s="57"/>
      <c r="C3" s="57"/>
      <c r="D3" s="58"/>
      <c r="E3" s="59" t="s">
        <v>46</v>
      </c>
      <c r="F3" s="57"/>
    </row>
    <row r="4" spans="1:6" s="52" customFormat="1" ht="30" customHeight="1">
      <c r="A4" s="60" t="s">
        <v>47</v>
      </c>
      <c r="B4" s="97" t="s">
        <v>3</v>
      </c>
      <c r="C4" s="98"/>
      <c r="D4" s="98"/>
      <c r="E4" s="98"/>
      <c r="F4" s="100"/>
    </row>
    <row r="5" spans="1:6" s="52" customFormat="1" ht="30" customHeight="1">
      <c r="A5" s="61" t="s">
        <v>48</v>
      </c>
      <c r="B5" s="97" t="s">
        <v>28</v>
      </c>
      <c r="C5" s="100"/>
      <c r="D5" s="62" t="s">
        <v>49</v>
      </c>
      <c r="E5" s="97" t="s">
        <v>28</v>
      </c>
      <c r="F5" s="100"/>
    </row>
    <row r="6" spans="1:6" s="52" customFormat="1" ht="30" customHeight="1">
      <c r="A6" s="61" t="s">
        <v>50</v>
      </c>
      <c r="B6" s="97" t="s">
        <v>51</v>
      </c>
      <c r="C6" s="98"/>
      <c r="D6" s="62" t="s">
        <v>52</v>
      </c>
      <c r="E6" s="98" t="s">
        <v>53</v>
      </c>
      <c r="F6" s="100"/>
    </row>
    <row r="7" spans="1:6" s="52" customFormat="1" ht="48" customHeight="1">
      <c r="A7" s="60" t="s">
        <v>54</v>
      </c>
      <c r="B7" s="97" t="s">
        <v>55</v>
      </c>
      <c r="C7" s="98"/>
      <c r="D7" s="62" t="s">
        <v>56</v>
      </c>
      <c r="E7" s="99" t="s">
        <v>57</v>
      </c>
      <c r="F7" s="100"/>
    </row>
    <row r="8" spans="1:6" s="52" customFormat="1" ht="30" customHeight="1">
      <c r="A8" s="60" t="s">
        <v>58</v>
      </c>
      <c r="B8" s="97">
        <v>330225</v>
      </c>
      <c r="C8" s="98"/>
      <c r="D8" s="62" t="s">
        <v>59</v>
      </c>
      <c r="E8" s="98">
        <v>2020.9</v>
      </c>
      <c r="F8" s="100"/>
    </row>
    <row r="9" spans="1:6" s="52" customFormat="1" ht="30" customHeight="1">
      <c r="A9" s="62" t="s">
        <v>60</v>
      </c>
      <c r="B9" s="63" t="s">
        <v>61</v>
      </c>
      <c r="C9" s="64" t="s">
        <v>8</v>
      </c>
      <c r="D9" s="63" t="s">
        <v>62</v>
      </c>
      <c r="E9" s="64" t="s">
        <v>12</v>
      </c>
      <c r="F9" s="64" t="s">
        <v>63</v>
      </c>
    </row>
    <row r="10" spans="1:6" s="52" customFormat="1" ht="24" customHeight="1">
      <c r="A10" s="65"/>
      <c r="B10" s="65" t="s">
        <v>29</v>
      </c>
      <c r="C10" s="65" t="s">
        <v>30</v>
      </c>
      <c r="D10" s="65" t="s">
        <v>64</v>
      </c>
      <c r="E10" s="65">
        <v>481</v>
      </c>
      <c r="F10" s="65">
        <v>500</v>
      </c>
    </row>
    <row r="11" spans="1:6" s="52" customFormat="1" ht="24" customHeight="1">
      <c r="A11" s="65"/>
      <c r="B11" s="65" t="s">
        <v>29</v>
      </c>
      <c r="C11" s="65" t="s">
        <v>35</v>
      </c>
      <c r="D11" s="65" t="s">
        <v>64</v>
      </c>
      <c r="E11" s="65">
        <v>496</v>
      </c>
      <c r="F11" s="65">
        <v>500</v>
      </c>
    </row>
    <row r="12" spans="1:6" s="52" customFormat="1" ht="24" customHeight="1">
      <c r="A12" s="65"/>
      <c r="B12" s="65" t="s">
        <v>29</v>
      </c>
      <c r="C12" s="65" t="s">
        <v>36</v>
      </c>
      <c r="D12" s="65" t="s">
        <v>64</v>
      </c>
      <c r="E12" s="65">
        <v>497</v>
      </c>
      <c r="F12" s="65">
        <v>500</v>
      </c>
    </row>
    <row r="13" spans="1:6" s="52" customFormat="1" ht="24" customHeight="1">
      <c r="A13" s="65"/>
      <c r="B13" s="65" t="s">
        <v>29</v>
      </c>
      <c r="C13" s="65" t="s">
        <v>37</v>
      </c>
      <c r="D13" s="65" t="s">
        <v>64</v>
      </c>
      <c r="E13" s="65">
        <v>495</v>
      </c>
      <c r="F13" s="65">
        <v>500</v>
      </c>
    </row>
    <row r="14" spans="1:6" s="52" customFormat="1" ht="24" customHeight="1">
      <c r="A14" s="65"/>
      <c r="B14" s="65" t="s">
        <v>29</v>
      </c>
      <c r="C14" s="65" t="s">
        <v>38</v>
      </c>
      <c r="D14" s="65" t="s">
        <v>64</v>
      </c>
      <c r="E14" s="65">
        <v>446</v>
      </c>
      <c r="F14" s="65">
        <v>500</v>
      </c>
    </row>
    <row r="15" spans="1:6" s="52" customFormat="1" ht="24" customHeight="1">
      <c r="A15" s="65"/>
      <c r="B15" s="65" t="s">
        <v>29</v>
      </c>
      <c r="C15" s="65" t="s">
        <v>39</v>
      </c>
      <c r="D15" s="65" t="s">
        <v>64</v>
      </c>
      <c r="E15" s="65">
        <v>455</v>
      </c>
      <c r="F15" s="65">
        <v>500</v>
      </c>
    </row>
    <row r="16" spans="1:6" s="52" customFormat="1" ht="24" customHeight="1">
      <c r="A16" s="65"/>
      <c r="B16" s="65" t="s">
        <v>29</v>
      </c>
      <c r="C16" s="65" t="s">
        <v>40</v>
      </c>
      <c r="D16" s="65" t="s">
        <v>64</v>
      </c>
      <c r="E16" s="65">
        <v>449</v>
      </c>
      <c r="F16" s="65">
        <v>500</v>
      </c>
    </row>
    <row r="17" spans="1:6" s="52" customFormat="1" ht="24" customHeight="1">
      <c r="A17" s="65"/>
      <c r="B17" s="65" t="s">
        <v>29</v>
      </c>
      <c r="C17" s="65" t="s">
        <v>41</v>
      </c>
      <c r="D17" s="65" t="s">
        <v>64</v>
      </c>
      <c r="E17" s="65">
        <v>532</v>
      </c>
      <c r="F17" s="65">
        <v>550</v>
      </c>
    </row>
    <row r="18" spans="1:6" s="52" customFormat="1" ht="24" customHeight="1">
      <c r="A18" s="65"/>
      <c r="B18" s="65" t="s">
        <v>42</v>
      </c>
      <c r="C18" s="65" t="s">
        <v>43</v>
      </c>
      <c r="D18" s="65" t="s">
        <v>64</v>
      </c>
      <c r="E18" s="65">
        <v>485</v>
      </c>
      <c r="F18" s="65">
        <v>500</v>
      </c>
    </row>
    <row r="19" spans="1:6" s="52" customFormat="1" ht="24" customHeight="1">
      <c r="A19" s="65"/>
      <c r="B19" s="66"/>
      <c r="C19" s="66"/>
      <c r="D19" s="65"/>
      <c r="E19" s="65">
        <v>4336</v>
      </c>
      <c r="F19" s="65">
        <v>4550</v>
      </c>
    </row>
    <row r="20" spans="1:6" s="52" customFormat="1" ht="43.5" customHeight="1">
      <c r="A20" s="67" t="s">
        <v>65</v>
      </c>
      <c r="B20" s="101"/>
      <c r="C20" s="102"/>
      <c r="D20" s="102"/>
      <c r="E20" s="102"/>
      <c r="F20" s="103"/>
    </row>
    <row r="21" spans="1:6" s="52" customFormat="1" ht="33.75" customHeight="1">
      <c r="A21" s="68" t="s">
        <v>66</v>
      </c>
      <c r="B21" s="102"/>
      <c r="C21" s="102"/>
      <c r="D21" s="68" t="s">
        <v>67</v>
      </c>
      <c r="E21" s="102"/>
      <c r="F21" s="103"/>
    </row>
    <row r="22" spans="1:6" s="52" customFormat="1" ht="81.75" customHeight="1">
      <c r="A22" s="92" t="s">
        <v>68</v>
      </c>
      <c r="B22" s="93"/>
      <c r="C22" s="93"/>
      <c r="D22" s="92" t="s">
        <v>69</v>
      </c>
      <c r="E22" s="93"/>
      <c r="F22" s="94"/>
    </row>
    <row r="23" spans="1:6" s="52" customFormat="1" ht="16.5" customHeight="1">
      <c r="A23" s="69" t="s">
        <v>70</v>
      </c>
      <c r="B23" s="70"/>
      <c r="C23" s="70"/>
      <c r="D23" s="71"/>
      <c r="E23" s="72"/>
      <c r="F23" s="72"/>
    </row>
    <row r="24" spans="1:6" s="52" customFormat="1" ht="16.5" customHeight="1">
      <c r="A24" s="69" t="s">
        <v>71</v>
      </c>
      <c r="B24" s="70"/>
      <c r="C24" s="70"/>
      <c r="D24" s="71"/>
      <c r="E24" s="72"/>
      <c r="F24" s="72"/>
    </row>
    <row r="25" spans="1:6" s="52" customFormat="1" ht="16.5" customHeight="1">
      <c r="A25" s="73" t="s">
        <v>72</v>
      </c>
      <c r="B25" s="74"/>
      <c r="C25" s="74"/>
      <c r="D25" s="75"/>
      <c r="E25" s="76"/>
      <c r="F25" s="76"/>
    </row>
    <row r="26" spans="1:6" s="52" customFormat="1" ht="16.5" customHeight="1">
      <c r="A26" s="73" t="s">
        <v>73</v>
      </c>
      <c r="B26" s="74"/>
      <c r="C26" s="74"/>
      <c r="D26" s="75"/>
      <c r="E26" s="76"/>
      <c r="F26" s="76"/>
    </row>
    <row r="27" spans="1:6" ht="16.5" customHeight="1">
      <c r="A27" s="77"/>
      <c r="B27" s="76"/>
      <c r="C27" s="76"/>
      <c r="D27" s="78"/>
      <c r="E27" s="76"/>
      <c r="F27" s="76"/>
    </row>
    <row r="28" spans="1:6" ht="60" customHeight="1">
      <c r="A28" s="95" t="s">
        <v>74</v>
      </c>
      <c r="B28" s="95"/>
      <c r="C28" s="95"/>
      <c r="D28" s="95" t="s">
        <v>75</v>
      </c>
      <c r="E28" s="96"/>
      <c r="F28" s="96"/>
    </row>
    <row r="30" spans="1:6">
      <c r="D30" s="79"/>
    </row>
  </sheetData>
  <mergeCells count="17">
    <mergeCell ref="E21:F21"/>
    <mergeCell ref="A2:F2"/>
    <mergeCell ref="B4:F4"/>
    <mergeCell ref="B5:C5"/>
    <mergeCell ref="E5:F5"/>
    <mergeCell ref="B6:C6"/>
    <mergeCell ref="E6:F6"/>
    <mergeCell ref="A22:C22"/>
    <mergeCell ref="D22:F22"/>
    <mergeCell ref="A28:C28"/>
    <mergeCell ref="D28:F28"/>
    <mergeCell ref="B7:C7"/>
    <mergeCell ref="E7:F7"/>
    <mergeCell ref="B8:C8"/>
    <mergeCell ref="E8:F8"/>
    <mergeCell ref="B20:F20"/>
    <mergeCell ref="B21:C21"/>
  </mergeCells>
  <phoneticPr fontId="18" type="noConversion"/>
  <printOptions horizontalCentered="1" verticalCentered="1"/>
  <pageMargins left="0.15694444444444444" right="0.15694444444444444" top="0.47222222222222221" bottom="0.2361111111111111" header="0.39305555555555555" footer="0.11805555555555555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showGridLines="0" topLeftCell="A13" workbookViewId="0">
      <selection activeCell="M14" sqref="M14"/>
    </sheetView>
  </sheetViews>
  <sheetFormatPr defaultColWidth="9" defaultRowHeight="14.25"/>
  <cols>
    <col min="1" max="1" width="10.875" style="35" customWidth="1"/>
    <col min="2" max="2" width="12.5" style="35" customWidth="1"/>
    <col min="3" max="3" width="11.25" style="35" customWidth="1"/>
    <col min="4" max="8" width="7.5" style="35" customWidth="1"/>
    <col min="9" max="11" width="5.625" style="46" customWidth="1"/>
    <col min="12" max="12" width="7.5" style="46" customWidth="1"/>
    <col min="13" max="13" width="10.5" style="46" customWidth="1"/>
    <col min="14" max="14" width="9.25" customWidth="1"/>
    <col min="15" max="15" width="10.375" customWidth="1"/>
    <col min="16" max="16" width="7.75" customWidth="1"/>
  </cols>
  <sheetData>
    <row r="1" spans="1:16" ht="17.25" customHeight="1">
      <c r="A1" s="34" t="s">
        <v>76</v>
      </c>
    </row>
    <row r="2" spans="1:16" ht="21.6" customHeight="1">
      <c r="A2" s="83" t="s">
        <v>77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1:16" ht="19.5" customHeight="1">
      <c r="A3" s="107" t="s">
        <v>78</v>
      </c>
      <c r="B3" s="107"/>
      <c r="C3" s="108"/>
      <c r="D3" s="47"/>
      <c r="E3" s="47"/>
      <c r="F3" s="47"/>
      <c r="G3" s="47"/>
      <c r="H3" s="46" t="s">
        <v>79</v>
      </c>
      <c r="I3" s="47"/>
      <c r="J3" s="47"/>
      <c r="K3" s="47"/>
      <c r="L3" s="47"/>
      <c r="N3" s="49" t="s">
        <v>80</v>
      </c>
      <c r="O3" s="107" t="s">
        <v>81</v>
      </c>
      <c r="P3" s="107"/>
    </row>
    <row r="4" spans="1:16" ht="27" customHeight="1">
      <c r="A4" s="88" t="s">
        <v>82</v>
      </c>
      <c r="B4" s="89" t="s">
        <v>6</v>
      </c>
      <c r="C4" s="89" t="s">
        <v>7</v>
      </c>
      <c r="D4" s="89" t="s">
        <v>8</v>
      </c>
      <c r="E4" s="89" t="s">
        <v>83</v>
      </c>
      <c r="F4" s="89" t="s">
        <v>84</v>
      </c>
      <c r="G4" s="89" t="s">
        <v>85</v>
      </c>
      <c r="H4" s="89" t="s">
        <v>86</v>
      </c>
      <c r="I4" s="105" t="s">
        <v>87</v>
      </c>
      <c r="J4" s="105"/>
      <c r="K4" s="105"/>
      <c r="L4" s="105"/>
      <c r="M4" s="105"/>
      <c r="N4" s="105" t="s">
        <v>88</v>
      </c>
      <c r="O4" s="89" t="s">
        <v>89</v>
      </c>
      <c r="P4" s="86" t="s">
        <v>90</v>
      </c>
    </row>
    <row r="5" spans="1:16" ht="25.5" customHeight="1">
      <c r="A5" s="88"/>
      <c r="B5" s="89"/>
      <c r="C5" s="89"/>
      <c r="D5" s="89"/>
      <c r="E5" s="89"/>
      <c r="F5" s="89"/>
      <c r="G5" s="89"/>
      <c r="H5" s="89"/>
      <c r="I5" s="50" t="s">
        <v>91</v>
      </c>
      <c r="J5" s="50" t="s">
        <v>92</v>
      </c>
      <c r="K5" s="50" t="s">
        <v>93</v>
      </c>
      <c r="L5" s="50" t="s">
        <v>94</v>
      </c>
      <c r="M5" s="50" t="s">
        <v>95</v>
      </c>
      <c r="N5" s="105"/>
      <c r="O5" s="105"/>
      <c r="P5" s="106"/>
    </row>
    <row r="6" spans="1:16" ht="29.1" customHeight="1">
      <c r="A6" s="40" t="s">
        <v>27</v>
      </c>
      <c r="B6" s="41" t="s">
        <v>96</v>
      </c>
      <c r="C6" s="48" t="s">
        <v>29</v>
      </c>
      <c r="D6" s="48" t="s">
        <v>30</v>
      </c>
      <c r="E6" s="48">
        <v>481</v>
      </c>
      <c r="F6" s="48">
        <v>481</v>
      </c>
      <c r="G6" s="48">
        <v>481</v>
      </c>
      <c r="H6" s="48">
        <v>481</v>
      </c>
      <c r="I6" s="50">
        <v>17.79</v>
      </c>
      <c r="J6" s="50">
        <v>11.78</v>
      </c>
      <c r="K6" s="50">
        <v>4.1900000000000004</v>
      </c>
      <c r="L6" s="50">
        <v>548</v>
      </c>
      <c r="M6" s="50">
        <v>482</v>
      </c>
      <c r="N6" s="42">
        <v>-0.02</v>
      </c>
      <c r="O6" s="42"/>
      <c r="P6" s="48">
        <v>481</v>
      </c>
    </row>
    <row r="7" spans="1:16" ht="33" customHeight="1">
      <c r="A7" s="40" t="s">
        <v>27</v>
      </c>
      <c r="B7" s="41" t="s">
        <v>96</v>
      </c>
      <c r="C7" s="48" t="s">
        <v>29</v>
      </c>
      <c r="D7" s="48" t="s">
        <v>35</v>
      </c>
      <c r="E7" s="48">
        <v>496</v>
      </c>
      <c r="F7" s="48">
        <v>496</v>
      </c>
      <c r="G7" s="48">
        <v>496</v>
      </c>
      <c r="H7" s="48">
        <v>496</v>
      </c>
      <c r="I7" s="50">
        <v>17.78</v>
      </c>
      <c r="J7" s="50">
        <v>11.82</v>
      </c>
      <c r="K7" s="50">
        <v>4.38</v>
      </c>
      <c r="L7" s="50">
        <v>538</v>
      </c>
      <c r="M7" s="50">
        <v>496</v>
      </c>
      <c r="N7" s="42">
        <v>-0.03</v>
      </c>
      <c r="O7" s="42"/>
      <c r="P7" s="48">
        <v>496</v>
      </c>
    </row>
    <row r="8" spans="1:16" ht="38.1" customHeight="1">
      <c r="A8" s="40" t="s">
        <v>27</v>
      </c>
      <c r="B8" s="41" t="s">
        <v>96</v>
      </c>
      <c r="C8" s="48" t="s">
        <v>29</v>
      </c>
      <c r="D8" s="48" t="s">
        <v>36</v>
      </c>
      <c r="E8" s="48">
        <v>497</v>
      </c>
      <c r="F8" s="48">
        <v>497</v>
      </c>
      <c r="G8" s="48">
        <v>497</v>
      </c>
      <c r="H8" s="48">
        <v>497</v>
      </c>
      <c r="I8" s="50">
        <v>17.82</v>
      </c>
      <c r="J8" s="50">
        <v>11.83</v>
      </c>
      <c r="K8" s="50">
        <v>4.2300000000000004</v>
      </c>
      <c r="L8" s="50">
        <v>552</v>
      </c>
      <c r="M8" s="50">
        <v>493</v>
      </c>
      <c r="N8" s="42">
        <v>0.88</v>
      </c>
      <c r="O8" s="42"/>
      <c r="P8" s="48">
        <v>497</v>
      </c>
    </row>
    <row r="9" spans="1:16" ht="38.1" customHeight="1">
      <c r="A9" s="40" t="s">
        <v>27</v>
      </c>
      <c r="B9" s="41" t="s">
        <v>96</v>
      </c>
      <c r="C9" s="48" t="s">
        <v>29</v>
      </c>
      <c r="D9" s="48" t="s">
        <v>37</v>
      </c>
      <c r="E9" s="48">
        <v>495</v>
      </c>
      <c r="F9" s="48">
        <v>495</v>
      </c>
      <c r="G9" s="48">
        <v>495</v>
      </c>
      <c r="H9" s="48">
        <v>495</v>
      </c>
      <c r="I9" s="50">
        <v>17.78</v>
      </c>
      <c r="J9" s="50">
        <v>11.77</v>
      </c>
      <c r="K9" s="50">
        <v>4.3</v>
      </c>
      <c r="L9" s="50">
        <v>550</v>
      </c>
      <c r="M9" s="50">
        <v>495</v>
      </c>
      <c r="N9" s="42">
        <v>-0.01</v>
      </c>
      <c r="O9" s="42"/>
      <c r="P9" s="48">
        <v>495</v>
      </c>
    </row>
    <row r="10" spans="1:16" ht="38.1" customHeight="1">
      <c r="A10" s="40" t="s">
        <v>27</v>
      </c>
      <c r="B10" s="41" t="s">
        <v>96</v>
      </c>
      <c r="C10" s="48" t="s">
        <v>29</v>
      </c>
      <c r="D10" s="48" t="s">
        <v>38</v>
      </c>
      <c r="E10" s="48">
        <v>446</v>
      </c>
      <c r="F10" s="48">
        <v>446</v>
      </c>
      <c r="G10" s="48">
        <v>446</v>
      </c>
      <c r="H10" s="48">
        <v>446</v>
      </c>
      <c r="I10" s="50">
        <v>17.739999999999998</v>
      </c>
      <c r="J10" s="50">
        <v>11.75</v>
      </c>
      <c r="K10" s="50">
        <v>4.07</v>
      </c>
      <c r="L10" s="50">
        <v>530</v>
      </c>
      <c r="M10" s="50">
        <v>449</v>
      </c>
      <c r="N10" s="42">
        <v>-0.81</v>
      </c>
      <c r="O10" s="42"/>
      <c r="P10" s="48">
        <v>446</v>
      </c>
    </row>
    <row r="11" spans="1:16" ht="38.1" customHeight="1">
      <c r="A11" s="40" t="s">
        <v>27</v>
      </c>
      <c r="B11" s="41" t="s">
        <v>96</v>
      </c>
      <c r="C11" s="48" t="s">
        <v>29</v>
      </c>
      <c r="D11" s="48" t="s">
        <v>39</v>
      </c>
      <c r="E11" s="48">
        <v>455</v>
      </c>
      <c r="F11" s="48">
        <v>455</v>
      </c>
      <c r="G11" s="48">
        <v>455</v>
      </c>
      <c r="H11" s="48">
        <v>455</v>
      </c>
      <c r="I11" s="50">
        <v>17.78</v>
      </c>
      <c r="J11" s="50">
        <v>11.77</v>
      </c>
      <c r="K11" s="50">
        <v>4.07</v>
      </c>
      <c r="L11" s="50">
        <v>535</v>
      </c>
      <c r="M11" s="50">
        <v>456</v>
      </c>
      <c r="N11" s="42">
        <v>-0.18</v>
      </c>
      <c r="O11" s="42"/>
      <c r="P11" s="48">
        <v>455</v>
      </c>
    </row>
    <row r="12" spans="1:16" ht="38.1" customHeight="1">
      <c r="A12" s="40" t="s">
        <v>27</v>
      </c>
      <c r="B12" s="41" t="s">
        <v>96</v>
      </c>
      <c r="C12" s="48" t="s">
        <v>29</v>
      </c>
      <c r="D12" s="48" t="s">
        <v>40</v>
      </c>
      <c r="E12" s="48">
        <v>449</v>
      </c>
      <c r="F12" s="48">
        <v>449</v>
      </c>
      <c r="G12" s="48">
        <v>449</v>
      </c>
      <c r="H12" s="48">
        <v>449</v>
      </c>
      <c r="I12" s="50">
        <v>17.78</v>
      </c>
      <c r="J12" s="50">
        <v>11.78</v>
      </c>
      <c r="K12" s="50">
        <v>4.04</v>
      </c>
      <c r="L12" s="50">
        <v>532</v>
      </c>
      <c r="M12" s="50">
        <v>450</v>
      </c>
      <c r="N12" s="42">
        <v>-0.27</v>
      </c>
      <c r="O12" s="42"/>
      <c r="P12" s="48">
        <v>449</v>
      </c>
    </row>
    <row r="13" spans="1:16" ht="38.1" customHeight="1">
      <c r="A13" s="40" t="s">
        <v>27</v>
      </c>
      <c r="B13" s="41" t="s">
        <v>96</v>
      </c>
      <c r="C13" s="48" t="s">
        <v>29</v>
      </c>
      <c r="D13" s="48" t="s">
        <v>41</v>
      </c>
      <c r="E13" s="48">
        <v>532</v>
      </c>
      <c r="F13" s="48">
        <v>532</v>
      </c>
      <c r="G13" s="48">
        <v>532</v>
      </c>
      <c r="H13" s="48">
        <v>532</v>
      </c>
      <c r="I13" s="50">
        <v>17.739999999999998</v>
      </c>
      <c r="J13" s="51">
        <v>13.8</v>
      </c>
      <c r="K13" s="50">
        <v>4.03</v>
      </c>
      <c r="L13" s="50">
        <v>538</v>
      </c>
      <c r="M13" s="50">
        <v>532</v>
      </c>
      <c r="N13" s="42">
        <v>-0.03</v>
      </c>
      <c r="O13" s="42"/>
      <c r="P13" s="48">
        <v>532</v>
      </c>
    </row>
    <row r="14" spans="1:16" ht="47.1" customHeight="1">
      <c r="A14" s="40" t="s">
        <v>27</v>
      </c>
      <c r="B14" s="41" t="s">
        <v>96</v>
      </c>
      <c r="C14" s="48" t="s">
        <v>42</v>
      </c>
      <c r="D14" s="48" t="s">
        <v>43</v>
      </c>
      <c r="E14" s="48">
        <v>485</v>
      </c>
      <c r="F14" s="48">
        <v>485</v>
      </c>
      <c r="G14" s="48">
        <v>485</v>
      </c>
      <c r="H14" s="48">
        <v>485</v>
      </c>
      <c r="I14" s="50">
        <v>17.73</v>
      </c>
      <c r="J14" s="50">
        <v>11.76</v>
      </c>
      <c r="K14" s="50">
        <v>4.2300000000000004</v>
      </c>
      <c r="L14" s="50">
        <v>550</v>
      </c>
      <c r="M14" s="50">
        <v>486</v>
      </c>
      <c r="N14" s="42">
        <v>-0.16</v>
      </c>
      <c r="O14" s="42"/>
      <c r="P14" s="48">
        <v>485</v>
      </c>
    </row>
    <row r="15" spans="1:16" ht="18.75" customHeight="1">
      <c r="A15" s="40"/>
      <c r="B15" s="48"/>
      <c r="C15" s="48"/>
      <c r="D15" s="48"/>
      <c r="E15" s="48"/>
      <c r="F15" s="48"/>
      <c r="G15" s="48"/>
      <c r="H15" s="48"/>
      <c r="I15" s="50"/>
      <c r="J15" s="50"/>
      <c r="K15" s="50"/>
      <c r="L15" s="50"/>
      <c r="M15" s="50"/>
      <c r="N15" s="42"/>
      <c r="O15" s="42"/>
      <c r="P15" s="48"/>
    </row>
    <row r="16" spans="1:16" ht="18.75" customHeight="1">
      <c r="A16" s="40"/>
      <c r="B16" s="48"/>
      <c r="C16" s="48"/>
      <c r="D16" s="48"/>
      <c r="E16" s="48">
        <v>4336</v>
      </c>
      <c r="F16" s="48">
        <v>4336</v>
      </c>
      <c r="G16" s="48">
        <v>4336</v>
      </c>
      <c r="H16" s="48">
        <v>4336</v>
      </c>
      <c r="I16" s="50"/>
      <c r="J16" s="50"/>
      <c r="K16" s="50"/>
      <c r="L16" s="50"/>
      <c r="M16" s="50"/>
      <c r="N16" s="42"/>
      <c r="O16" s="42"/>
      <c r="P16" s="48">
        <v>4336</v>
      </c>
    </row>
    <row r="17" spans="1:16" ht="18.75" customHeight="1">
      <c r="A17" s="40"/>
      <c r="B17" s="48"/>
      <c r="C17" s="48"/>
      <c r="D17" s="48"/>
      <c r="E17" s="48"/>
      <c r="F17" s="48"/>
      <c r="G17" s="48"/>
      <c r="H17" s="48"/>
      <c r="I17" s="50"/>
      <c r="J17" s="50"/>
      <c r="K17" s="50"/>
      <c r="L17" s="50"/>
      <c r="M17" s="50"/>
      <c r="N17" s="42"/>
      <c r="O17" s="42"/>
      <c r="P17" s="48"/>
    </row>
    <row r="18" spans="1:16" ht="18.75" customHeight="1">
      <c r="A18" s="40"/>
      <c r="B18" s="48"/>
      <c r="C18" s="48"/>
      <c r="D18" s="48"/>
      <c r="E18" s="48"/>
      <c r="F18" s="48"/>
      <c r="G18" s="48"/>
      <c r="H18" s="48"/>
      <c r="I18" s="50"/>
      <c r="J18" s="50"/>
      <c r="K18" s="50"/>
      <c r="L18" s="50"/>
      <c r="M18" s="50"/>
      <c r="N18" s="42"/>
      <c r="O18" s="42"/>
      <c r="P18" s="48"/>
    </row>
    <row r="19" spans="1:16" ht="18.75" customHeight="1">
      <c r="A19" s="40"/>
      <c r="B19" s="48"/>
      <c r="C19" s="48"/>
      <c r="D19" s="48"/>
      <c r="E19" s="48"/>
      <c r="F19" s="48"/>
      <c r="G19" s="48"/>
      <c r="H19" s="48"/>
      <c r="I19" s="50"/>
      <c r="J19" s="50"/>
      <c r="K19" s="50"/>
      <c r="L19" s="50"/>
      <c r="M19" s="50"/>
      <c r="N19" s="42"/>
      <c r="O19" s="42"/>
      <c r="P19" s="48"/>
    </row>
    <row r="20" spans="1:16" ht="18.75" customHeight="1">
      <c r="A20" s="40"/>
      <c r="B20" s="48"/>
      <c r="C20" s="48"/>
      <c r="D20" s="48"/>
      <c r="E20" s="48"/>
      <c r="F20" s="48"/>
      <c r="G20" s="48"/>
      <c r="H20" s="48"/>
      <c r="I20" s="50"/>
      <c r="J20" s="50"/>
      <c r="K20" s="50"/>
      <c r="L20" s="50"/>
      <c r="M20" s="50"/>
      <c r="N20" s="42"/>
      <c r="O20" s="42"/>
      <c r="P20" s="48"/>
    </row>
    <row r="21" spans="1:16" ht="18.75" customHeight="1">
      <c r="A21" s="40"/>
      <c r="B21" s="48"/>
      <c r="C21" s="48"/>
      <c r="D21" s="48"/>
      <c r="E21" s="48"/>
      <c r="F21" s="48"/>
      <c r="G21" s="48"/>
      <c r="H21" s="48"/>
      <c r="I21" s="50"/>
      <c r="J21" s="50"/>
      <c r="K21" s="50"/>
      <c r="L21" s="50"/>
      <c r="M21" s="50"/>
      <c r="N21" s="42"/>
      <c r="O21" s="42"/>
      <c r="P21" s="48"/>
    </row>
    <row r="22" spans="1:16" ht="18.75" customHeight="1">
      <c r="A22" s="40"/>
      <c r="B22" s="48"/>
      <c r="C22" s="48"/>
      <c r="D22" s="48"/>
      <c r="E22" s="48"/>
      <c r="F22" s="48"/>
      <c r="G22" s="48"/>
      <c r="H22" s="48"/>
      <c r="I22" s="50"/>
      <c r="J22" s="50"/>
      <c r="K22" s="50"/>
      <c r="L22" s="50"/>
      <c r="M22" s="50"/>
      <c r="N22" s="42"/>
      <c r="O22" s="42"/>
      <c r="P22" s="48"/>
    </row>
    <row r="23" spans="1:16" ht="18.75" customHeight="1">
      <c r="A23" s="40"/>
      <c r="B23" s="48"/>
      <c r="C23" s="48"/>
      <c r="D23" s="48"/>
      <c r="E23" s="48"/>
      <c r="F23" s="48"/>
      <c r="G23" s="48"/>
      <c r="H23" s="48"/>
      <c r="I23" s="50"/>
      <c r="J23" s="50"/>
      <c r="K23" s="50"/>
      <c r="L23" s="50"/>
      <c r="M23" s="50"/>
      <c r="N23" s="42"/>
      <c r="O23" s="42"/>
      <c r="P23" s="48"/>
    </row>
    <row r="24" spans="1:16" ht="18.75" customHeight="1">
      <c r="A24" s="40"/>
      <c r="B24" s="48"/>
      <c r="C24" s="48"/>
      <c r="D24" s="48"/>
      <c r="E24" s="48"/>
      <c r="F24" s="48"/>
      <c r="G24" s="48"/>
      <c r="H24" s="48"/>
      <c r="I24" s="50"/>
      <c r="J24" s="50"/>
      <c r="K24" s="50"/>
      <c r="L24" s="50"/>
      <c r="M24" s="50"/>
      <c r="N24" s="42"/>
      <c r="O24" s="42"/>
      <c r="P24" s="48"/>
    </row>
    <row r="25" spans="1:16" ht="18.75" customHeight="1">
      <c r="A25" s="40"/>
      <c r="B25" s="48"/>
      <c r="C25" s="48"/>
      <c r="D25" s="48"/>
      <c r="E25" s="48"/>
      <c r="F25" s="48"/>
      <c r="G25" s="48"/>
      <c r="H25" s="48"/>
      <c r="I25" s="50"/>
      <c r="J25" s="50"/>
      <c r="K25" s="50"/>
      <c r="L25" s="50"/>
      <c r="M25" s="50"/>
      <c r="N25" s="42"/>
      <c r="O25" s="42"/>
      <c r="P25" s="48"/>
    </row>
    <row r="26" spans="1:16" ht="18.75" customHeight="1">
      <c r="A26" s="40"/>
      <c r="B26" s="48"/>
      <c r="C26" s="48"/>
      <c r="D26" s="48"/>
      <c r="E26" s="48"/>
      <c r="F26" s="48"/>
      <c r="G26" s="48"/>
      <c r="H26" s="48"/>
      <c r="I26" s="50"/>
      <c r="J26" s="50"/>
      <c r="K26" s="50"/>
      <c r="L26" s="50"/>
      <c r="M26" s="50"/>
      <c r="N26" s="42"/>
      <c r="O26" s="42"/>
      <c r="P26" s="48"/>
    </row>
    <row r="27" spans="1:16" ht="18.75" customHeight="1">
      <c r="A27" s="40"/>
      <c r="B27" s="48"/>
      <c r="C27" s="48"/>
      <c r="D27" s="48"/>
      <c r="E27" s="48"/>
      <c r="F27" s="48"/>
      <c r="G27" s="48"/>
      <c r="H27" s="48"/>
      <c r="I27" s="50"/>
      <c r="J27" s="50"/>
      <c r="K27" s="50"/>
      <c r="L27" s="50"/>
      <c r="M27" s="50"/>
      <c r="N27" s="42"/>
      <c r="O27" s="42"/>
      <c r="P27" s="48"/>
    </row>
    <row r="29" spans="1:16">
      <c r="A29" s="109" t="s">
        <v>97</v>
      </c>
      <c r="B29" s="109"/>
      <c r="C29" s="109"/>
      <c r="G29" s="46" t="s">
        <v>98</v>
      </c>
      <c r="H29" s="46"/>
      <c r="L29" s="35" t="s">
        <v>99</v>
      </c>
      <c r="P29" s="35"/>
    </row>
  </sheetData>
  <mergeCells count="16">
    <mergeCell ref="A2:P2"/>
    <mergeCell ref="A3:C3"/>
    <mergeCell ref="O3:P3"/>
    <mergeCell ref="I4:M4"/>
    <mergeCell ref="A29:C29"/>
    <mergeCell ref="A4:A5"/>
    <mergeCell ref="B4:B5"/>
    <mergeCell ref="C4:C5"/>
    <mergeCell ref="D4:D5"/>
    <mergeCell ref="E4:E5"/>
    <mergeCell ref="F4:F5"/>
    <mergeCell ref="G4:G5"/>
    <mergeCell ref="H4:H5"/>
    <mergeCell ref="N4:N5"/>
    <mergeCell ref="O4:O5"/>
    <mergeCell ref="P4:P5"/>
  </mergeCells>
  <phoneticPr fontId="18" type="noConversion"/>
  <printOptions horizontalCentered="1"/>
  <pageMargins left="0.39305555555555555" right="0.35416666666666669" top="0.47222222222222221" bottom="0.39305555555555555" header="0.43263888888888891" footer="0.31458333333333333"/>
  <pageSetup paperSize="9" orientation="landscape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8"/>
  <sheetViews>
    <sheetView topLeftCell="A10" workbookViewId="0">
      <selection activeCell="W10" sqref="W10:W14"/>
    </sheetView>
  </sheetViews>
  <sheetFormatPr defaultColWidth="9" defaultRowHeight="14.25"/>
  <cols>
    <col min="1" max="1" width="10.25" customWidth="1"/>
    <col min="2" max="2" width="13.75" customWidth="1"/>
    <col min="3" max="3" width="11.25" customWidth="1"/>
    <col min="4" max="4" width="7.25" customWidth="1"/>
    <col min="5" max="7" width="5.125" customWidth="1"/>
    <col min="8" max="8" width="5.875" customWidth="1"/>
    <col min="9" max="13" width="5.125" customWidth="1"/>
    <col min="14" max="18" width="5.6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34" t="s">
        <v>100</v>
      </c>
      <c r="B1" s="35"/>
      <c r="D1" s="35"/>
    </row>
    <row r="2" spans="1:24" ht="22.15" customHeight="1">
      <c r="A2" s="83" t="s">
        <v>101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</row>
    <row r="3" spans="1:24" ht="26.25" customHeight="1">
      <c r="A3" s="36" t="s">
        <v>102</v>
      </c>
      <c r="B3" s="37"/>
      <c r="C3" s="84" t="s">
        <v>3</v>
      </c>
      <c r="D3" s="84"/>
      <c r="E3" s="84"/>
      <c r="Q3" s="107" t="s">
        <v>4</v>
      </c>
      <c r="R3" s="107"/>
      <c r="S3" s="107"/>
      <c r="T3" s="107"/>
      <c r="U3" s="107"/>
      <c r="V3" s="107"/>
      <c r="W3" s="107"/>
      <c r="X3" s="107"/>
    </row>
    <row r="4" spans="1:24" ht="24" customHeight="1">
      <c r="A4" s="90" t="s">
        <v>5</v>
      </c>
      <c r="B4" s="90" t="s">
        <v>6</v>
      </c>
      <c r="C4" s="89" t="s">
        <v>7</v>
      </c>
      <c r="D4" s="89" t="s">
        <v>8</v>
      </c>
      <c r="E4" s="86" t="s">
        <v>9</v>
      </c>
      <c r="F4" s="87"/>
      <c r="G4" s="87"/>
      <c r="H4" s="87"/>
      <c r="I4" s="87"/>
      <c r="J4" s="87"/>
      <c r="K4" s="87"/>
      <c r="L4" s="87"/>
      <c r="M4" s="88"/>
      <c r="N4" s="86" t="s">
        <v>10</v>
      </c>
      <c r="O4" s="87"/>
      <c r="P4" s="87"/>
      <c r="Q4" s="88"/>
      <c r="R4" s="89" t="s">
        <v>11</v>
      </c>
      <c r="S4" s="89"/>
      <c r="T4" s="89"/>
      <c r="U4" s="89"/>
      <c r="V4" s="81" t="s">
        <v>12</v>
      </c>
      <c r="W4" s="81" t="s">
        <v>103</v>
      </c>
      <c r="X4" s="81" t="s">
        <v>104</v>
      </c>
    </row>
    <row r="5" spans="1:24" ht="85.15" customHeight="1">
      <c r="A5" s="91"/>
      <c r="B5" s="91"/>
      <c r="C5" s="89"/>
      <c r="D5" s="89"/>
      <c r="E5" s="39" t="s">
        <v>14</v>
      </c>
      <c r="F5" s="39" t="s">
        <v>15</v>
      </c>
      <c r="G5" s="39" t="s">
        <v>16</v>
      </c>
      <c r="H5" s="39" t="s">
        <v>17</v>
      </c>
      <c r="I5" s="39" t="s">
        <v>18</v>
      </c>
      <c r="J5" s="39" t="s">
        <v>19</v>
      </c>
      <c r="K5" s="44" t="s">
        <v>20</v>
      </c>
      <c r="L5" s="39" t="s">
        <v>21</v>
      </c>
      <c r="M5" s="39" t="s">
        <v>22</v>
      </c>
      <c r="N5" s="44" t="s">
        <v>23</v>
      </c>
      <c r="O5" s="44" t="s">
        <v>16</v>
      </c>
      <c r="P5" s="44" t="s">
        <v>24</v>
      </c>
      <c r="Q5" s="39" t="s">
        <v>25</v>
      </c>
      <c r="R5" s="38" t="s">
        <v>26</v>
      </c>
      <c r="S5" s="45"/>
      <c r="T5" s="45"/>
      <c r="U5" s="45"/>
      <c r="V5" s="82"/>
      <c r="W5" s="82"/>
      <c r="X5" s="82"/>
    </row>
    <row r="6" spans="1:24" ht="42.95" customHeight="1">
      <c r="A6" s="40" t="s">
        <v>27</v>
      </c>
      <c r="B6" s="41" t="s">
        <v>96</v>
      </c>
      <c r="C6" s="42" t="s">
        <v>29</v>
      </c>
      <c r="D6" s="42" t="s">
        <v>30</v>
      </c>
      <c r="E6" s="42" t="s">
        <v>31</v>
      </c>
      <c r="F6" s="42">
        <v>75.599999999999994</v>
      </c>
      <c r="G6" s="42" t="s">
        <v>32</v>
      </c>
      <c r="H6" s="42">
        <v>13.4</v>
      </c>
      <c r="I6" s="42">
        <v>0.8</v>
      </c>
      <c r="J6" s="42">
        <v>0</v>
      </c>
      <c r="K6" s="42">
        <v>46.5</v>
      </c>
      <c r="L6" s="42">
        <v>0.2</v>
      </c>
      <c r="M6" s="42">
        <v>0</v>
      </c>
      <c r="N6" s="42" t="s">
        <v>33</v>
      </c>
      <c r="O6" s="42" t="s">
        <v>32</v>
      </c>
      <c r="P6" s="42">
        <v>15.8</v>
      </c>
      <c r="Q6" s="42">
        <v>80</v>
      </c>
      <c r="R6" s="42">
        <v>0.14099999999999999</v>
      </c>
      <c r="S6" s="42"/>
      <c r="T6" s="42"/>
      <c r="U6" s="42"/>
      <c r="V6" s="42">
        <v>481</v>
      </c>
      <c r="W6" s="42" t="s">
        <v>34</v>
      </c>
      <c r="X6" s="110"/>
    </row>
    <row r="7" spans="1:24" ht="27" customHeight="1">
      <c r="A7" s="40" t="s">
        <v>27</v>
      </c>
      <c r="B7" s="41" t="s">
        <v>96</v>
      </c>
      <c r="C7" s="42" t="s">
        <v>29</v>
      </c>
      <c r="D7" s="42" t="s">
        <v>35</v>
      </c>
      <c r="E7" s="42" t="s">
        <v>31</v>
      </c>
      <c r="F7" s="42">
        <v>75.400000000000006</v>
      </c>
      <c r="G7" s="42" t="s">
        <v>32</v>
      </c>
      <c r="H7" s="42">
        <v>13.1</v>
      </c>
      <c r="I7" s="42">
        <v>0.8</v>
      </c>
      <c r="J7" s="42">
        <v>0</v>
      </c>
      <c r="K7" s="42">
        <v>46.4</v>
      </c>
      <c r="L7" s="42">
        <v>0.3</v>
      </c>
      <c r="M7" s="42">
        <v>0</v>
      </c>
      <c r="N7" s="42" t="s">
        <v>33</v>
      </c>
      <c r="O7" s="42" t="s">
        <v>32</v>
      </c>
      <c r="P7" s="42">
        <v>16.2</v>
      </c>
      <c r="Q7" s="42">
        <v>81</v>
      </c>
      <c r="R7" s="42">
        <v>0.14199999999999999</v>
      </c>
      <c r="S7" s="42"/>
      <c r="T7" s="42"/>
      <c r="U7" s="42"/>
      <c r="V7" s="42">
        <v>496</v>
      </c>
      <c r="W7" s="42" t="s">
        <v>34</v>
      </c>
      <c r="X7" s="111"/>
    </row>
    <row r="8" spans="1:24" ht="36.950000000000003" customHeight="1">
      <c r="A8" s="40" t="s">
        <v>27</v>
      </c>
      <c r="B8" s="41" t="s">
        <v>96</v>
      </c>
      <c r="C8" s="42" t="s">
        <v>29</v>
      </c>
      <c r="D8" s="42" t="s">
        <v>36</v>
      </c>
      <c r="E8" s="42" t="s">
        <v>31</v>
      </c>
      <c r="F8" s="42">
        <v>75.7</v>
      </c>
      <c r="G8" s="42" t="s">
        <v>32</v>
      </c>
      <c r="H8" s="42">
        <v>13</v>
      </c>
      <c r="I8" s="42">
        <v>0.9</v>
      </c>
      <c r="J8" s="42">
        <v>0</v>
      </c>
      <c r="K8" s="42">
        <v>46.1</v>
      </c>
      <c r="L8" s="42">
        <v>0.2</v>
      </c>
      <c r="M8" s="42">
        <v>0</v>
      </c>
      <c r="N8" s="42" t="s">
        <v>33</v>
      </c>
      <c r="O8" s="42" t="s">
        <v>32</v>
      </c>
      <c r="P8" s="42">
        <v>16.5</v>
      </c>
      <c r="Q8" s="42">
        <v>79</v>
      </c>
      <c r="R8" s="42">
        <v>0.13400000000000001</v>
      </c>
      <c r="S8" s="42"/>
      <c r="T8" s="42"/>
      <c r="U8" s="42"/>
      <c r="V8" s="42">
        <v>497</v>
      </c>
      <c r="W8" s="42" t="s">
        <v>34</v>
      </c>
      <c r="X8" s="111"/>
    </row>
    <row r="9" spans="1:24" ht="32.1" customHeight="1">
      <c r="A9" s="40" t="s">
        <v>27</v>
      </c>
      <c r="B9" s="41" t="s">
        <v>96</v>
      </c>
      <c r="C9" s="42" t="s">
        <v>29</v>
      </c>
      <c r="D9" s="42" t="s">
        <v>37</v>
      </c>
      <c r="E9" s="42" t="s">
        <v>31</v>
      </c>
      <c r="F9" s="42">
        <v>75.7</v>
      </c>
      <c r="G9" s="42" t="s">
        <v>32</v>
      </c>
      <c r="H9" s="42">
        <v>13.2</v>
      </c>
      <c r="I9" s="42">
        <v>0.8</v>
      </c>
      <c r="J9" s="42">
        <v>0</v>
      </c>
      <c r="K9" s="42">
        <v>45.8</v>
      </c>
      <c r="L9" s="42">
        <v>0.1</v>
      </c>
      <c r="M9" s="42">
        <v>0</v>
      </c>
      <c r="N9" s="42" t="s">
        <v>33</v>
      </c>
      <c r="O9" s="42" t="s">
        <v>32</v>
      </c>
      <c r="P9" s="42">
        <v>15.4</v>
      </c>
      <c r="Q9" s="42">
        <v>81</v>
      </c>
      <c r="R9" s="42">
        <v>0.126</v>
      </c>
      <c r="S9" s="42"/>
      <c r="T9" s="42"/>
      <c r="U9" s="42"/>
      <c r="V9" s="42">
        <v>495</v>
      </c>
      <c r="W9" s="42" t="s">
        <v>34</v>
      </c>
      <c r="X9" s="111"/>
    </row>
    <row r="10" spans="1:24" ht="27.95" customHeight="1">
      <c r="A10" s="42"/>
      <c r="B10" s="41" t="s">
        <v>96</v>
      </c>
      <c r="C10" s="42" t="s">
        <v>29</v>
      </c>
      <c r="D10" s="42" t="s">
        <v>38</v>
      </c>
      <c r="E10" s="42" t="s">
        <v>31</v>
      </c>
      <c r="F10" s="42">
        <v>75.5</v>
      </c>
      <c r="G10" s="42" t="s">
        <v>32</v>
      </c>
      <c r="H10" s="42">
        <v>13.4</v>
      </c>
      <c r="I10" s="42">
        <v>0.8</v>
      </c>
      <c r="J10" s="42">
        <v>0</v>
      </c>
      <c r="K10" s="42">
        <v>45.9</v>
      </c>
      <c r="L10" s="42">
        <v>0.2</v>
      </c>
      <c r="M10" s="42">
        <v>0</v>
      </c>
      <c r="N10" s="42" t="s">
        <v>33</v>
      </c>
      <c r="O10" s="42" t="s">
        <v>32</v>
      </c>
      <c r="P10" s="42">
        <v>16.100000000000001</v>
      </c>
      <c r="Q10" s="42">
        <v>80</v>
      </c>
      <c r="R10" s="42">
        <v>0.13100000000000001</v>
      </c>
      <c r="S10" s="42"/>
      <c r="T10" s="42"/>
      <c r="U10" s="42"/>
      <c r="V10" s="42">
        <v>446</v>
      </c>
      <c r="W10" s="42" t="s">
        <v>34</v>
      </c>
      <c r="X10" s="111"/>
    </row>
    <row r="11" spans="1:24" ht="24" customHeight="1">
      <c r="A11" s="42"/>
      <c r="B11" s="41" t="s">
        <v>96</v>
      </c>
      <c r="C11" s="42" t="s">
        <v>29</v>
      </c>
      <c r="D11" s="42" t="s">
        <v>39</v>
      </c>
      <c r="E11" s="42" t="s">
        <v>31</v>
      </c>
      <c r="F11" s="42">
        <v>75.8</v>
      </c>
      <c r="G11" s="42" t="s">
        <v>32</v>
      </c>
      <c r="H11" s="42">
        <v>13.2</v>
      </c>
      <c r="I11" s="42">
        <v>0.9</v>
      </c>
      <c r="J11" s="42">
        <v>0</v>
      </c>
      <c r="K11" s="42">
        <v>46.4</v>
      </c>
      <c r="L11" s="42">
        <v>0.2</v>
      </c>
      <c r="M11" s="42">
        <v>0</v>
      </c>
      <c r="N11" s="42" t="s">
        <v>33</v>
      </c>
      <c r="O11" s="42" t="s">
        <v>32</v>
      </c>
      <c r="P11" s="42">
        <v>15.7</v>
      </c>
      <c r="Q11" s="42">
        <v>80</v>
      </c>
      <c r="R11" s="42">
        <v>0.126</v>
      </c>
      <c r="S11" s="42"/>
      <c r="T11" s="42"/>
      <c r="U11" s="42"/>
      <c r="V11" s="42">
        <v>455</v>
      </c>
      <c r="W11" s="42" t="s">
        <v>34</v>
      </c>
      <c r="X11" s="111"/>
    </row>
    <row r="12" spans="1:24" ht="26.1" customHeight="1">
      <c r="A12" s="42"/>
      <c r="B12" s="41" t="s">
        <v>96</v>
      </c>
      <c r="C12" s="42" t="s">
        <v>29</v>
      </c>
      <c r="D12" s="42" t="s">
        <v>40</v>
      </c>
      <c r="E12" s="42" t="s">
        <v>31</v>
      </c>
      <c r="F12" s="42">
        <v>76.099999999999994</v>
      </c>
      <c r="G12" s="42" t="s">
        <v>32</v>
      </c>
      <c r="H12" s="42">
        <v>13.1</v>
      </c>
      <c r="I12" s="42">
        <v>0.8</v>
      </c>
      <c r="J12" s="42">
        <v>0</v>
      </c>
      <c r="K12" s="42">
        <v>46.1</v>
      </c>
      <c r="L12" s="42">
        <v>0.1</v>
      </c>
      <c r="M12" s="42">
        <v>0</v>
      </c>
      <c r="N12" s="42" t="s">
        <v>33</v>
      </c>
      <c r="O12" s="42" t="s">
        <v>32</v>
      </c>
      <c r="P12" s="42">
        <v>16.2</v>
      </c>
      <c r="Q12" s="42">
        <v>81</v>
      </c>
      <c r="R12" s="42">
        <v>0.13500000000000001</v>
      </c>
      <c r="S12" s="42"/>
      <c r="T12" s="42"/>
      <c r="U12" s="42"/>
      <c r="V12" s="42">
        <v>449</v>
      </c>
      <c r="W12" s="42" t="s">
        <v>34</v>
      </c>
      <c r="X12" s="111"/>
    </row>
    <row r="13" spans="1:24" ht="27" customHeight="1">
      <c r="A13" s="42"/>
      <c r="B13" s="41" t="s">
        <v>96</v>
      </c>
      <c r="C13" s="42" t="s">
        <v>29</v>
      </c>
      <c r="D13" s="42" t="s">
        <v>41</v>
      </c>
      <c r="E13" s="42" t="s">
        <v>31</v>
      </c>
      <c r="F13" s="42">
        <v>75.900000000000006</v>
      </c>
      <c r="G13" s="42" t="s">
        <v>32</v>
      </c>
      <c r="H13" s="43">
        <v>13</v>
      </c>
      <c r="I13" s="42">
        <v>0.9</v>
      </c>
      <c r="J13" s="42">
        <v>0</v>
      </c>
      <c r="K13" s="42">
        <v>45.9</v>
      </c>
      <c r="L13" s="42">
        <v>0.2</v>
      </c>
      <c r="M13" s="42">
        <v>0</v>
      </c>
      <c r="N13" s="42" t="s">
        <v>33</v>
      </c>
      <c r="O13" s="42" t="s">
        <v>32</v>
      </c>
      <c r="P13" s="42">
        <v>15.9</v>
      </c>
      <c r="Q13" s="42">
        <v>80</v>
      </c>
      <c r="R13" s="42">
        <v>0.127</v>
      </c>
      <c r="S13" s="42"/>
      <c r="T13" s="42"/>
      <c r="U13" s="42"/>
      <c r="V13" s="42">
        <v>532</v>
      </c>
      <c r="W13" s="42" t="s">
        <v>34</v>
      </c>
      <c r="X13" s="111"/>
    </row>
    <row r="14" spans="1:24" ht="27.95" customHeight="1">
      <c r="A14" s="42"/>
      <c r="B14" s="41" t="s">
        <v>96</v>
      </c>
      <c r="C14" s="42" t="s">
        <v>42</v>
      </c>
      <c r="D14" s="42" t="s">
        <v>105</v>
      </c>
      <c r="E14" s="42" t="s">
        <v>31</v>
      </c>
      <c r="F14" s="42">
        <v>76.2</v>
      </c>
      <c r="G14" s="42" t="s">
        <v>32</v>
      </c>
      <c r="H14" s="42">
        <v>13.5</v>
      </c>
      <c r="I14" s="42">
        <v>0.9</v>
      </c>
      <c r="J14" s="42">
        <v>0</v>
      </c>
      <c r="K14" s="42">
        <v>46.3</v>
      </c>
      <c r="L14" s="42">
        <v>0.1</v>
      </c>
      <c r="M14" s="42">
        <v>0</v>
      </c>
      <c r="N14" s="42" t="s">
        <v>33</v>
      </c>
      <c r="O14" s="42" t="s">
        <v>32</v>
      </c>
      <c r="P14" s="42">
        <v>16.3</v>
      </c>
      <c r="Q14" s="42">
        <v>79</v>
      </c>
      <c r="R14" s="42">
        <v>0.129</v>
      </c>
      <c r="S14" s="42"/>
      <c r="T14" s="42"/>
      <c r="U14" s="42"/>
      <c r="V14" s="42">
        <v>485</v>
      </c>
      <c r="W14" s="42" t="s">
        <v>34</v>
      </c>
      <c r="X14" s="111"/>
    </row>
    <row r="15" spans="1:24" ht="22.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>
        <v>4336</v>
      </c>
      <c r="W15" s="42"/>
      <c r="X15" s="111"/>
    </row>
    <row r="16" spans="1:24" ht="22.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112"/>
    </row>
    <row r="17" spans="1:23" ht="22.5" customHeight="1"/>
    <row r="18" spans="1:23" s="33" customFormat="1" ht="22.5" customHeight="1">
      <c r="A18" s="113" t="s">
        <v>97</v>
      </c>
      <c r="B18" s="113"/>
      <c r="C18" s="113"/>
      <c r="D18" s="113" t="s">
        <v>98</v>
      </c>
      <c r="E18" s="113"/>
      <c r="F18" s="113"/>
      <c r="G18" s="113"/>
      <c r="H18" s="113"/>
      <c r="I18" s="113"/>
      <c r="J18" s="113"/>
      <c r="K18" s="113"/>
      <c r="L18" s="113" t="s">
        <v>99</v>
      </c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7">
    <mergeCell ref="A2:X2"/>
    <mergeCell ref="C3:E3"/>
    <mergeCell ref="Q3:X3"/>
    <mergeCell ref="E4:M4"/>
    <mergeCell ref="N4:Q4"/>
    <mergeCell ref="R4:U4"/>
    <mergeCell ref="X4:X5"/>
    <mergeCell ref="X6:X16"/>
    <mergeCell ref="A18:C18"/>
    <mergeCell ref="D18:K18"/>
    <mergeCell ref="L18:W18"/>
    <mergeCell ref="A4:A5"/>
    <mergeCell ref="B4:B5"/>
    <mergeCell ref="C4:C5"/>
    <mergeCell ref="D4:D5"/>
    <mergeCell ref="V4:V5"/>
    <mergeCell ref="W4:W5"/>
  </mergeCells>
  <phoneticPr fontId="18" type="noConversion"/>
  <printOptions horizontalCentered="1"/>
  <pageMargins left="0.39305555555555555" right="0.27500000000000002" top="0.47222222222222221" bottom="0.39305555555555555" header="0.39305555555555555" footer="0.35416666666666669"/>
  <pageSetup paperSize="9" scale="90" orientation="landscape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J10" sqref="J10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 t="s">
        <v>110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29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481491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75.599999999999994</v>
      </c>
      <c r="D10" s="130" t="s">
        <v>130</v>
      </c>
      <c r="E10" s="11" t="s">
        <v>129</v>
      </c>
      <c r="F10" s="12">
        <v>75.599999999999994</v>
      </c>
    </row>
    <row r="11" spans="1:6">
      <c r="A11" s="129"/>
      <c r="B11" s="8" t="s">
        <v>131</v>
      </c>
      <c r="C11" s="13">
        <v>13.3</v>
      </c>
      <c r="D11" s="130"/>
      <c r="E11" s="8" t="s">
        <v>131</v>
      </c>
      <c r="F11" s="13">
        <v>13.3</v>
      </c>
    </row>
    <row r="12" spans="1:6">
      <c r="A12" s="116"/>
      <c r="B12" s="14" t="s">
        <v>132</v>
      </c>
      <c r="C12" s="15">
        <v>0.9</v>
      </c>
      <c r="D12" s="117"/>
      <c r="E12" s="14" t="s">
        <v>132</v>
      </c>
      <c r="F12" s="15"/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878.08237799999995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870.08237799999995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548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553.48</v>
      </c>
      <c r="D24" s="24">
        <v>17.79</v>
      </c>
      <c r="E24" s="24">
        <v>11.78</v>
      </c>
      <c r="F24" s="25">
        <v>4.1900000000000004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481573.19457543996</v>
      </c>
      <c r="D26" s="130" t="s">
        <v>153</v>
      </c>
      <c r="E26" s="8" t="s">
        <v>154</v>
      </c>
      <c r="F26" s="26">
        <f>F29-C30</f>
        <v>-82.194575439963955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-1.7070843575469521E-2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481491</v>
      </c>
    </row>
    <row r="30" spans="1:6">
      <c r="A30" s="116" t="s">
        <v>163</v>
      </c>
      <c r="B30" s="117"/>
      <c r="C30" s="30">
        <f>C26+C29</f>
        <v>481573.19457543996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165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D4" sqref="D4:F4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 t="s">
        <v>180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29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495690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75.400000000000006</v>
      </c>
      <c r="D10" s="130" t="s">
        <v>130</v>
      </c>
      <c r="E10" s="11" t="s">
        <v>129</v>
      </c>
      <c r="F10" s="12">
        <v>75.400000000000006</v>
      </c>
    </row>
    <row r="11" spans="1:6">
      <c r="A11" s="129"/>
      <c r="B11" s="8" t="s">
        <v>131</v>
      </c>
      <c r="C11" s="13">
        <v>13.1</v>
      </c>
      <c r="D11" s="130"/>
      <c r="E11" s="8" t="s">
        <v>131</v>
      </c>
      <c r="F11" s="13">
        <v>13.1</v>
      </c>
    </row>
    <row r="12" spans="1:6">
      <c r="A12" s="116"/>
      <c r="B12" s="14" t="s">
        <v>132</v>
      </c>
      <c r="C12" s="15">
        <v>0.8</v>
      </c>
      <c r="D12" s="117"/>
      <c r="E12" s="14" t="s">
        <v>132</v>
      </c>
      <c r="F12" s="15"/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920.49904800000002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912.49904800000002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538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543.38</v>
      </c>
      <c r="D24" s="24">
        <v>17.78</v>
      </c>
      <c r="E24" s="24">
        <v>11.82</v>
      </c>
      <c r="F24" s="25">
        <v>4.38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495833.73270224</v>
      </c>
      <c r="D26" s="130" t="s">
        <v>153</v>
      </c>
      <c r="E26" s="8" t="s">
        <v>154</v>
      </c>
      <c r="F26" s="26">
        <f>F29-C30</f>
        <v>-143.73270223999862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-2.8996490193467412E-2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495690</v>
      </c>
    </row>
    <row r="30" spans="1:6">
      <c r="A30" s="116" t="s">
        <v>163</v>
      </c>
      <c r="B30" s="117"/>
      <c r="C30" s="30">
        <f>C26+C29</f>
        <v>495833.73270224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181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D4" sqref="D4:F4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 t="s">
        <v>182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29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497062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75.7</v>
      </c>
      <c r="D10" s="130" t="s">
        <v>130</v>
      </c>
      <c r="E10" s="11" t="s">
        <v>129</v>
      </c>
      <c r="F10" s="12">
        <v>75.7</v>
      </c>
    </row>
    <row r="11" spans="1:6">
      <c r="A11" s="129"/>
      <c r="B11" s="8" t="s">
        <v>131</v>
      </c>
      <c r="C11" s="13">
        <v>13</v>
      </c>
      <c r="D11" s="130"/>
      <c r="E11" s="8" t="s">
        <v>131</v>
      </c>
      <c r="F11" s="13">
        <v>13</v>
      </c>
    </row>
    <row r="12" spans="1:6">
      <c r="A12" s="116"/>
      <c r="B12" s="14" t="s">
        <v>132</v>
      </c>
      <c r="C12" s="15">
        <v>0.9</v>
      </c>
      <c r="D12" s="117"/>
      <c r="E12" s="14" t="s">
        <v>132</v>
      </c>
      <c r="F12" s="15"/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891.72883800000011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883.72883800000011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552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557.52</v>
      </c>
      <c r="D24" s="24">
        <v>17.82</v>
      </c>
      <c r="E24" s="24">
        <v>11.83</v>
      </c>
      <c r="F24" s="25">
        <v>4.2300000000000004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492696.50176176004</v>
      </c>
      <c r="D26" s="130" t="s">
        <v>153</v>
      </c>
      <c r="E26" s="8" t="s">
        <v>154</v>
      </c>
      <c r="F26" s="26">
        <f>F29-C30</f>
        <v>4365.4982382399612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0.87826030520135545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497062</v>
      </c>
    </row>
    <row r="30" spans="1:6">
      <c r="A30" s="116" t="s">
        <v>163</v>
      </c>
      <c r="B30" s="117"/>
      <c r="C30" s="30">
        <f>C26+C29</f>
        <v>492696.50176176004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165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D4" sqref="D4:F4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 t="s">
        <v>183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29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495368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75.7</v>
      </c>
      <c r="D10" s="130" t="s">
        <v>130</v>
      </c>
      <c r="E10" s="11" t="s">
        <v>129</v>
      </c>
      <c r="F10" s="12">
        <v>75.7</v>
      </c>
    </row>
    <row r="11" spans="1:6">
      <c r="A11" s="129"/>
      <c r="B11" s="8" t="s">
        <v>131</v>
      </c>
      <c r="C11" s="13">
        <v>13.2</v>
      </c>
      <c r="D11" s="130"/>
      <c r="E11" s="8" t="s">
        <v>131</v>
      </c>
      <c r="F11" s="13">
        <v>13.2</v>
      </c>
    </row>
    <row r="12" spans="1:6">
      <c r="A12" s="116"/>
      <c r="B12" s="14" t="s">
        <v>132</v>
      </c>
      <c r="C12" s="15">
        <v>0.8</v>
      </c>
      <c r="D12" s="117"/>
      <c r="E12" s="14" t="s">
        <v>132</v>
      </c>
      <c r="F12" s="15"/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899.86357999999996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891.86357999999996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550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555.5</v>
      </c>
      <c r="D24" s="24">
        <v>17.78</v>
      </c>
      <c r="E24" s="24">
        <v>11.77</v>
      </c>
      <c r="F24" s="25">
        <v>4.3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495430.21868999995</v>
      </c>
      <c r="D26" s="130" t="s">
        <v>153</v>
      </c>
      <c r="E26" s="8" t="s">
        <v>154</v>
      </c>
      <c r="F26" s="26">
        <f>F29-C30</f>
        <v>-62.218689999950584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-1.2560094717452598E-2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495368</v>
      </c>
    </row>
    <row r="30" spans="1:6">
      <c r="A30" s="116" t="s">
        <v>163</v>
      </c>
      <c r="B30" s="117"/>
      <c r="C30" s="30">
        <f>C26+C29</f>
        <v>495430.21868999995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184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D4" sqref="D4:F4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 t="s">
        <v>185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29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446240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75.5</v>
      </c>
      <c r="D10" s="130" t="s">
        <v>130</v>
      </c>
      <c r="E10" s="11" t="s">
        <v>129</v>
      </c>
      <c r="F10" s="12">
        <v>75.5</v>
      </c>
    </row>
    <row r="11" spans="1:6">
      <c r="A11" s="129"/>
      <c r="B11" s="8" t="s">
        <v>131</v>
      </c>
      <c r="C11" s="13">
        <v>13.4</v>
      </c>
      <c r="D11" s="130"/>
      <c r="E11" s="8" t="s">
        <v>131</v>
      </c>
      <c r="F11" s="13">
        <v>13.4</v>
      </c>
    </row>
    <row r="12" spans="1:6">
      <c r="A12" s="116"/>
      <c r="B12" s="14" t="s">
        <v>132</v>
      </c>
      <c r="C12" s="15">
        <v>0.8</v>
      </c>
      <c r="D12" s="117"/>
      <c r="E12" s="14" t="s">
        <v>132</v>
      </c>
      <c r="F12" s="15"/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848.37115000000006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840.37115000000006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530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535.29999999999995</v>
      </c>
      <c r="D24" s="24">
        <v>17.739999999999998</v>
      </c>
      <c r="E24" s="24">
        <v>11.75</v>
      </c>
      <c r="F24" s="25">
        <v>4.07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449850.67659499997</v>
      </c>
      <c r="D26" s="130" t="s">
        <v>153</v>
      </c>
      <c r="E26" s="8" t="s">
        <v>154</v>
      </c>
      <c r="F26" s="26">
        <f>F29-C30</f>
        <v>-3610.6765949999681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-0.80913333520078157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446240</v>
      </c>
    </row>
    <row r="30" spans="1:6">
      <c r="A30" s="116" t="s">
        <v>163</v>
      </c>
      <c r="B30" s="117"/>
      <c r="C30" s="30">
        <f>C26+C29</f>
        <v>449850.67659499997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186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D4" sqref="D4:F4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 t="s">
        <v>187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29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455071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75.8</v>
      </c>
      <c r="D10" s="130" t="s">
        <v>130</v>
      </c>
      <c r="E10" s="11" t="s">
        <v>129</v>
      </c>
      <c r="F10" s="12">
        <v>75.8</v>
      </c>
    </row>
    <row r="11" spans="1:6">
      <c r="A11" s="129"/>
      <c r="B11" s="8" t="s">
        <v>131</v>
      </c>
      <c r="C11" s="13">
        <v>13.2</v>
      </c>
      <c r="D11" s="130"/>
      <c r="E11" s="8" t="s">
        <v>131</v>
      </c>
      <c r="F11" s="13">
        <v>13.2</v>
      </c>
    </row>
    <row r="12" spans="1:6">
      <c r="A12" s="116"/>
      <c r="B12" s="14" t="s">
        <v>132</v>
      </c>
      <c r="C12" s="15">
        <v>0.9</v>
      </c>
      <c r="D12" s="117"/>
      <c r="E12" s="14" t="s">
        <v>132</v>
      </c>
      <c r="F12" s="15"/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851.73134200000004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843.73134200000004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535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540.35</v>
      </c>
      <c r="D24" s="24">
        <v>17.78</v>
      </c>
      <c r="E24" s="24">
        <v>11.77</v>
      </c>
      <c r="F24" s="25">
        <v>4.07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455910.23064970004</v>
      </c>
      <c r="D26" s="130" t="s">
        <v>153</v>
      </c>
      <c r="E26" s="8" t="s">
        <v>154</v>
      </c>
      <c r="F26" s="26">
        <f>F29-C30</f>
        <v>-839.23064970003907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-0.18441751939808054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455071</v>
      </c>
    </row>
    <row r="30" spans="1:6">
      <c r="A30" s="116" t="s">
        <v>163</v>
      </c>
      <c r="B30" s="117"/>
      <c r="C30" s="30">
        <f>C26+C29</f>
        <v>455910.23064970004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188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D4" sqref="D4:F4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 t="s">
        <v>189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29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449153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76.099999999999994</v>
      </c>
      <c r="D10" s="130" t="s">
        <v>130</v>
      </c>
      <c r="E10" s="11" t="s">
        <v>129</v>
      </c>
      <c r="F10" s="12">
        <v>76.099999999999994</v>
      </c>
    </row>
    <row r="11" spans="1:6">
      <c r="A11" s="129"/>
      <c r="B11" s="8" t="s">
        <v>131</v>
      </c>
      <c r="C11" s="13">
        <v>13.1</v>
      </c>
      <c r="D11" s="130"/>
      <c r="E11" s="8" t="s">
        <v>131</v>
      </c>
      <c r="F11" s="13">
        <v>13.1</v>
      </c>
    </row>
    <row r="12" spans="1:6">
      <c r="A12" s="116"/>
      <c r="B12" s="14" t="s">
        <v>132</v>
      </c>
      <c r="C12" s="15">
        <v>0.8</v>
      </c>
      <c r="D12" s="117"/>
      <c r="E12" s="14" t="s">
        <v>132</v>
      </c>
      <c r="F12" s="15"/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846.17153599999995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838.17153599999995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532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537.32000000000005</v>
      </c>
      <c r="D24" s="24">
        <v>17.78</v>
      </c>
      <c r="E24" s="24">
        <v>11.78</v>
      </c>
      <c r="F24" s="25">
        <v>4.04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450366.32972352003</v>
      </c>
      <c r="D26" s="130" t="s">
        <v>153</v>
      </c>
      <c r="E26" s="8" t="s">
        <v>154</v>
      </c>
      <c r="F26" s="26">
        <f>F29-C30</f>
        <v>-1213.3297235200298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-0.27013728585137575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449153</v>
      </c>
    </row>
    <row r="30" spans="1:6">
      <c r="A30" s="116" t="s">
        <v>163</v>
      </c>
      <c r="B30" s="117"/>
      <c r="C30" s="30">
        <f>C26+C29</f>
        <v>450366.32972352003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190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D4" sqref="D4:F4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>
        <v>10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29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531563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75.900000000000006</v>
      </c>
      <c r="D10" s="130" t="s">
        <v>130</v>
      </c>
      <c r="E10" s="11" t="s">
        <v>129</v>
      </c>
      <c r="F10" s="12">
        <v>75.900000000000006</v>
      </c>
    </row>
    <row r="11" spans="1:6">
      <c r="A11" s="129"/>
      <c r="B11" s="8" t="s">
        <v>131</v>
      </c>
      <c r="C11" s="13">
        <v>13</v>
      </c>
      <c r="D11" s="130"/>
      <c r="E11" s="8" t="s">
        <v>131</v>
      </c>
      <c r="F11" s="13">
        <v>13</v>
      </c>
    </row>
    <row r="12" spans="1:6">
      <c r="A12" s="116"/>
      <c r="B12" s="14" t="s">
        <v>132</v>
      </c>
      <c r="C12" s="15">
        <v>0.8</v>
      </c>
      <c r="D12" s="117"/>
      <c r="E12" s="14" t="s">
        <v>132</v>
      </c>
      <c r="F12" s="15">
        <v>0.8</v>
      </c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986.59235999999999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978.59235999999999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538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543.38</v>
      </c>
      <c r="D24" s="24">
        <v>17.739999999999998</v>
      </c>
      <c r="E24" s="24">
        <v>13.8</v>
      </c>
      <c r="F24" s="25">
        <v>4.03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531747.51657680003</v>
      </c>
      <c r="D26" s="130" t="s">
        <v>153</v>
      </c>
      <c r="E26" s="8" t="s">
        <v>154</v>
      </c>
      <c r="F26" s="26">
        <f>F29-C30</f>
        <v>-184.51657680002972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-3.4712080562422462E-2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531563</v>
      </c>
    </row>
    <row r="30" spans="1:6">
      <c r="A30" s="116" t="s">
        <v>163</v>
      </c>
      <c r="B30" s="117"/>
      <c r="C30" s="30">
        <f>C26+C29</f>
        <v>531747.51657680003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191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O10" sqref="O10"/>
    </sheetView>
  </sheetViews>
  <sheetFormatPr defaultColWidth="9" defaultRowHeight="14.25"/>
  <cols>
    <col min="1" max="1" width="12" customWidth="1"/>
    <col min="2" max="2" width="10.625" customWidth="1"/>
    <col min="3" max="3" width="15.625" customWidth="1"/>
    <col min="4" max="4" width="11.5" customWidth="1"/>
    <col min="5" max="5" width="14.25" customWidth="1"/>
    <col min="6" max="6" width="17.125" customWidth="1"/>
  </cols>
  <sheetData>
    <row r="1" spans="1:6">
      <c r="A1" s="138" t="s">
        <v>106</v>
      </c>
      <c r="B1" s="138"/>
      <c r="C1" s="138"/>
      <c r="D1" s="138"/>
      <c r="E1" s="138"/>
      <c r="F1" s="138"/>
    </row>
    <row r="2" spans="1:6" ht="22.5">
      <c r="A2" s="139" t="s">
        <v>107</v>
      </c>
      <c r="B2" s="139"/>
      <c r="C2" s="139"/>
      <c r="D2" s="139"/>
      <c r="E2" s="139"/>
      <c r="F2" s="139"/>
    </row>
    <row r="3" spans="1:6">
      <c r="A3" s="1"/>
      <c r="B3" s="1"/>
      <c r="C3" s="1"/>
      <c r="D3" s="1"/>
      <c r="E3" s="1"/>
      <c r="F3" s="1"/>
    </row>
    <row r="4" spans="1:6">
      <c r="A4" s="140" t="s">
        <v>108</v>
      </c>
      <c r="B4" s="140"/>
      <c r="C4" s="140"/>
      <c r="D4" s="141" t="s">
        <v>194</v>
      </c>
      <c r="E4" s="141"/>
      <c r="F4" s="141"/>
    </row>
    <row r="5" spans="1:6">
      <c r="A5" s="2" t="s">
        <v>109</v>
      </c>
      <c r="B5" s="3" t="s">
        <v>192</v>
      </c>
      <c r="C5" s="3" t="s">
        <v>111</v>
      </c>
      <c r="D5" s="3" t="s">
        <v>112</v>
      </c>
      <c r="E5" s="3" t="s">
        <v>113</v>
      </c>
      <c r="F5" s="4" t="s">
        <v>114</v>
      </c>
    </row>
    <row r="6" spans="1:6">
      <c r="A6" s="2" t="s">
        <v>115</v>
      </c>
      <c r="B6" s="142" t="s">
        <v>42</v>
      </c>
      <c r="C6" s="142"/>
      <c r="D6" s="142"/>
      <c r="E6" s="5" t="s">
        <v>116</v>
      </c>
      <c r="F6" s="6" t="s">
        <v>117</v>
      </c>
    </row>
    <row r="7" spans="1:6">
      <c r="A7" s="7" t="s">
        <v>118</v>
      </c>
      <c r="B7" s="8">
        <v>2020</v>
      </c>
      <c r="C7" s="8" t="s">
        <v>119</v>
      </c>
      <c r="D7" s="8" t="s">
        <v>64</v>
      </c>
      <c r="E7" s="8" t="s">
        <v>120</v>
      </c>
      <c r="F7" s="9">
        <v>484728</v>
      </c>
    </row>
    <row r="8" spans="1:6">
      <c r="A8" s="7" t="s">
        <v>121</v>
      </c>
      <c r="B8" s="8" t="s">
        <v>122</v>
      </c>
      <c r="C8" s="8" t="s">
        <v>123</v>
      </c>
      <c r="D8" s="131" t="s">
        <v>124</v>
      </c>
      <c r="E8" s="143"/>
      <c r="F8" s="143"/>
    </row>
    <row r="9" spans="1:6">
      <c r="A9" s="7" t="s">
        <v>125</v>
      </c>
      <c r="B9" s="10" t="s">
        <v>126</v>
      </c>
      <c r="C9" s="8" t="s">
        <v>62</v>
      </c>
      <c r="D9" s="131" t="s">
        <v>127</v>
      </c>
      <c r="E9" s="135"/>
      <c r="F9" s="135"/>
    </row>
    <row r="10" spans="1:6" ht="50.25">
      <c r="A10" s="129" t="s">
        <v>128</v>
      </c>
      <c r="B10" s="11" t="s">
        <v>129</v>
      </c>
      <c r="C10" s="12">
        <v>76.2</v>
      </c>
      <c r="D10" s="130" t="s">
        <v>130</v>
      </c>
      <c r="E10" s="11" t="s">
        <v>129</v>
      </c>
      <c r="F10" s="12">
        <v>76.2</v>
      </c>
    </row>
    <row r="11" spans="1:6">
      <c r="A11" s="129"/>
      <c r="B11" s="8" t="s">
        <v>131</v>
      </c>
      <c r="C11" s="13">
        <v>13.5</v>
      </c>
      <c r="D11" s="130"/>
      <c r="E11" s="8" t="s">
        <v>131</v>
      </c>
      <c r="F11" s="13">
        <v>13.5</v>
      </c>
    </row>
    <row r="12" spans="1:6">
      <c r="A12" s="116"/>
      <c r="B12" s="14" t="s">
        <v>132</v>
      </c>
      <c r="C12" s="15">
        <v>0.9</v>
      </c>
      <c r="D12" s="117"/>
      <c r="E12" s="14" t="s">
        <v>132</v>
      </c>
      <c r="F12" s="15">
        <v>0.9</v>
      </c>
    </row>
    <row r="13" spans="1:6">
      <c r="A13" s="136" t="s">
        <v>133</v>
      </c>
      <c r="B13" s="136"/>
      <c r="C13" s="137"/>
      <c r="D13" s="130" t="s">
        <v>134</v>
      </c>
      <c r="E13" s="130"/>
      <c r="F13" s="131"/>
    </row>
    <row r="14" spans="1:6">
      <c r="A14" s="16"/>
      <c r="B14" s="16"/>
      <c r="C14" s="17"/>
      <c r="D14" s="18"/>
      <c r="E14" s="18"/>
      <c r="F14" s="18"/>
    </row>
    <row r="15" spans="1:6">
      <c r="A15" s="129" t="s">
        <v>135</v>
      </c>
      <c r="B15" s="130"/>
      <c r="C15" s="19">
        <f>D24*E24*F24</f>
        <v>881.97530400000005</v>
      </c>
      <c r="D15" s="18"/>
      <c r="E15" s="18"/>
      <c r="F15" s="18"/>
    </row>
    <row r="16" spans="1:6">
      <c r="A16" s="129" t="s">
        <v>136</v>
      </c>
      <c r="B16" s="130"/>
      <c r="C16" s="12">
        <v>8</v>
      </c>
      <c r="D16" s="20"/>
      <c r="E16" s="20"/>
      <c r="F16" s="20"/>
    </row>
    <row r="17" spans="1:6">
      <c r="A17" s="129" t="s">
        <v>137</v>
      </c>
      <c r="B17" s="130"/>
      <c r="C17" s="19">
        <f>C15-C16</f>
        <v>873.97530400000005</v>
      </c>
      <c r="D17" s="20"/>
      <c r="E17" s="20"/>
      <c r="F17" s="20"/>
    </row>
    <row r="18" spans="1:6">
      <c r="A18" s="123" t="s">
        <v>138</v>
      </c>
      <c r="B18" s="123"/>
      <c r="C18" s="124"/>
      <c r="D18" s="20"/>
      <c r="E18" s="20"/>
      <c r="F18" s="20"/>
    </row>
    <row r="19" spans="1:6">
      <c r="A19" s="129" t="s">
        <v>139</v>
      </c>
      <c r="B19" s="8" t="s">
        <v>140</v>
      </c>
      <c r="C19" s="21" t="s">
        <v>141</v>
      </c>
      <c r="D19" s="20"/>
      <c r="E19" s="20"/>
      <c r="F19" s="20"/>
    </row>
    <row r="20" spans="1:6" ht="24">
      <c r="A20" s="129"/>
      <c r="B20" s="8" t="s">
        <v>142</v>
      </c>
      <c r="C20" s="21"/>
      <c r="D20" s="20"/>
      <c r="E20" s="20"/>
      <c r="F20" s="20"/>
    </row>
    <row r="21" spans="1:6">
      <c r="A21" s="129"/>
      <c r="B21" s="8" t="s">
        <v>143</v>
      </c>
      <c r="C21" s="21" t="s">
        <v>144</v>
      </c>
      <c r="D21" s="20"/>
      <c r="E21" s="20"/>
      <c r="F21" s="20"/>
    </row>
    <row r="22" spans="1:6" ht="24">
      <c r="A22" s="132" t="s">
        <v>145</v>
      </c>
      <c r="B22" s="8" t="s">
        <v>146</v>
      </c>
      <c r="C22" s="22">
        <v>550</v>
      </c>
      <c r="D22" s="20"/>
      <c r="E22" s="20"/>
      <c r="F22" s="20"/>
    </row>
    <row r="23" spans="1:6" ht="24">
      <c r="A23" s="133"/>
      <c r="B23" s="8" t="s">
        <v>142</v>
      </c>
      <c r="C23" s="22">
        <v>1.01</v>
      </c>
      <c r="D23" s="8" t="s">
        <v>147</v>
      </c>
      <c r="E23" s="8" t="s">
        <v>148</v>
      </c>
      <c r="F23" s="10" t="s">
        <v>149</v>
      </c>
    </row>
    <row r="24" spans="1:6">
      <c r="A24" s="134"/>
      <c r="B24" s="8" t="s">
        <v>143</v>
      </c>
      <c r="C24" s="23">
        <f>C22*C23</f>
        <v>555.5</v>
      </c>
      <c r="D24" s="24">
        <v>17.73</v>
      </c>
      <c r="E24" s="24">
        <v>11.76</v>
      </c>
      <c r="F24" s="25">
        <v>4.2300000000000004</v>
      </c>
    </row>
    <row r="25" spans="1:6">
      <c r="A25" s="125" t="s">
        <v>150</v>
      </c>
      <c r="B25" s="126"/>
      <c r="C25" s="127"/>
      <c r="D25" s="128" t="s">
        <v>151</v>
      </c>
      <c r="E25" s="126"/>
      <c r="F25" s="126"/>
    </row>
    <row r="26" spans="1:6">
      <c r="A26" s="129" t="s">
        <v>152</v>
      </c>
      <c r="B26" s="130"/>
      <c r="C26" s="19">
        <f>C17*C24</f>
        <v>485493.28137200006</v>
      </c>
      <c r="D26" s="130" t="s">
        <v>153</v>
      </c>
      <c r="E26" s="8" t="s">
        <v>154</v>
      </c>
      <c r="F26" s="26">
        <f>F29-C30</f>
        <v>-765.28137200005585</v>
      </c>
    </row>
    <row r="27" spans="1:6">
      <c r="A27" s="132" t="s">
        <v>155</v>
      </c>
      <c r="B27" s="8" t="s">
        <v>156</v>
      </c>
      <c r="C27" s="27">
        <f>F7*(C11-F11)/100/(1-F11/100)</f>
        <v>0</v>
      </c>
      <c r="D27" s="130"/>
      <c r="E27" s="8" t="s">
        <v>157</v>
      </c>
      <c r="F27" s="28">
        <f>F26/F7*100</f>
        <v>-0.15787851578618439</v>
      </c>
    </row>
    <row r="28" spans="1:6">
      <c r="A28" s="133"/>
      <c r="B28" s="8" t="s">
        <v>158</v>
      </c>
      <c r="C28" s="27"/>
      <c r="D28" s="131" t="s">
        <v>159</v>
      </c>
      <c r="E28" s="129"/>
      <c r="F28" s="29" t="s">
        <v>160</v>
      </c>
    </row>
    <row r="29" spans="1:6">
      <c r="A29" s="134"/>
      <c r="B29" s="8" t="s">
        <v>161</v>
      </c>
      <c r="C29" s="27">
        <f>C27+C28</f>
        <v>0</v>
      </c>
      <c r="D29" s="130" t="s">
        <v>162</v>
      </c>
      <c r="E29" s="131"/>
      <c r="F29" s="10">
        <f>F7</f>
        <v>484728</v>
      </c>
    </row>
    <row r="30" spans="1:6">
      <c r="A30" s="116" t="s">
        <v>163</v>
      </c>
      <c r="B30" s="117"/>
      <c r="C30" s="30">
        <f>C26+C29</f>
        <v>485493.28137200006</v>
      </c>
      <c r="D30" s="118" t="s">
        <v>164</v>
      </c>
      <c r="E30" s="119"/>
      <c r="F30" s="31"/>
    </row>
    <row r="31" spans="1:6">
      <c r="A31" s="120" t="s">
        <v>65</v>
      </c>
      <c r="B31" s="121"/>
      <c r="C31" s="120"/>
      <c r="D31" s="120"/>
      <c r="E31" s="120"/>
      <c r="F31" s="120"/>
    </row>
    <row r="32" spans="1:6">
      <c r="A32" s="122" t="s">
        <v>193</v>
      </c>
      <c r="B32" s="122"/>
      <c r="C32" s="122"/>
      <c r="D32" s="122"/>
      <c r="E32" s="122"/>
      <c r="F32" s="122"/>
    </row>
    <row r="33" spans="1:6">
      <c r="A33" s="32" t="s">
        <v>166</v>
      </c>
      <c r="B33" s="18"/>
      <c r="C33" s="18"/>
      <c r="D33" s="18"/>
      <c r="E33" s="18"/>
      <c r="F33" s="18"/>
    </row>
    <row r="34" spans="1:6">
      <c r="A34" s="114" t="s">
        <v>167</v>
      </c>
      <c r="B34" s="114"/>
      <c r="C34" s="114"/>
      <c r="D34" s="114"/>
      <c r="E34" s="114"/>
      <c r="F34" s="114"/>
    </row>
    <row r="35" spans="1:6">
      <c r="A35" s="114" t="s">
        <v>168</v>
      </c>
      <c r="B35" s="114"/>
      <c r="C35" s="114"/>
      <c r="D35" s="114"/>
      <c r="E35" s="114"/>
      <c r="F35" s="114"/>
    </row>
    <row r="36" spans="1:6">
      <c r="A36" s="114" t="s">
        <v>169</v>
      </c>
      <c r="B36" s="114"/>
      <c r="C36" s="114"/>
      <c r="D36" s="114"/>
      <c r="E36" s="114"/>
      <c r="F36" s="114"/>
    </row>
    <row r="37" spans="1:6">
      <c r="A37" s="114" t="s">
        <v>170</v>
      </c>
      <c r="B37" s="114"/>
      <c r="C37" s="114"/>
      <c r="D37" s="114"/>
      <c r="E37" s="114"/>
      <c r="F37" s="114"/>
    </row>
    <row r="38" spans="1:6">
      <c r="A38" s="114" t="s">
        <v>171</v>
      </c>
      <c r="B38" s="114"/>
      <c r="C38" s="114"/>
      <c r="D38" s="114"/>
      <c r="E38" s="114"/>
      <c r="F38" s="114"/>
    </row>
    <row r="39" spans="1:6">
      <c r="A39" s="114" t="s">
        <v>172</v>
      </c>
      <c r="B39" s="114"/>
      <c r="C39" s="114"/>
      <c r="D39" s="114"/>
      <c r="E39" s="114"/>
      <c r="F39" s="114"/>
    </row>
    <row r="40" spans="1:6">
      <c r="A40" s="114" t="s">
        <v>173</v>
      </c>
      <c r="B40" s="114"/>
      <c r="C40" s="114"/>
      <c r="D40" s="114"/>
      <c r="E40" s="114"/>
      <c r="F40" s="114"/>
    </row>
    <row r="41" spans="1:6">
      <c r="A41" s="114" t="s">
        <v>174</v>
      </c>
      <c r="B41" s="114"/>
      <c r="C41" s="114"/>
      <c r="D41" s="114"/>
      <c r="E41" s="114"/>
      <c r="F41" s="114"/>
    </row>
    <row r="42" spans="1:6">
      <c r="A42" s="114" t="s">
        <v>175</v>
      </c>
      <c r="B42" s="114"/>
      <c r="C42" s="114"/>
      <c r="D42" s="114"/>
      <c r="E42" s="114"/>
      <c r="F42" s="114"/>
    </row>
    <row r="43" spans="1:6">
      <c r="A43" s="115" t="s">
        <v>176</v>
      </c>
      <c r="B43" s="115"/>
      <c r="C43" s="115"/>
      <c r="D43" s="115"/>
      <c r="E43" s="115"/>
      <c r="F43" s="115"/>
    </row>
    <row r="44" spans="1:6">
      <c r="A44" s="114" t="s">
        <v>177</v>
      </c>
      <c r="B44" s="114"/>
      <c r="C44" s="114"/>
      <c r="D44" s="114"/>
      <c r="E44" s="114"/>
      <c r="F44" s="114"/>
    </row>
    <row r="45" spans="1:6">
      <c r="A45" s="114" t="s">
        <v>178</v>
      </c>
      <c r="B45" s="114"/>
      <c r="C45" s="114"/>
      <c r="D45" s="114"/>
      <c r="E45" s="114"/>
      <c r="F45" s="114"/>
    </row>
    <row r="46" spans="1:6">
      <c r="A46" s="114" t="s">
        <v>179</v>
      </c>
      <c r="B46" s="114"/>
      <c r="C46" s="114"/>
      <c r="D46" s="114"/>
      <c r="E46" s="114"/>
      <c r="F46" s="114"/>
    </row>
  </sheetData>
  <mergeCells count="42">
    <mergeCell ref="A1:F1"/>
    <mergeCell ref="A2:F2"/>
    <mergeCell ref="A4:C4"/>
    <mergeCell ref="D4:F4"/>
    <mergeCell ref="B6:D6"/>
    <mergeCell ref="D8:F8"/>
    <mergeCell ref="D9:F9"/>
    <mergeCell ref="A13:C13"/>
    <mergeCell ref="D13:F13"/>
    <mergeCell ref="A15:B15"/>
    <mergeCell ref="A16:B16"/>
    <mergeCell ref="A17:B17"/>
    <mergeCell ref="A10:A12"/>
    <mergeCell ref="D10:D12"/>
    <mergeCell ref="A18:C18"/>
    <mergeCell ref="A25:C25"/>
    <mergeCell ref="D25:F25"/>
    <mergeCell ref="A26:B26"/>
    <mergeCell ref="D28:E28"/>
    <mergeCell ref="D29:E29"/>
    <mergeCell ref="A19:A21"/>
    <mergeCell ref="A22:A24"/>
    <mergeCell ref="A27:A29"/>
    <mergeCell ref="D26:D27"/>
    <mergeCell ref="A30:B30"/>
    <mergeCell ref="D30:E30"/>
    <mergeCell ref="A31:B31"/>
    <mergeCell ref="C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honeticPr fontId="18" type="noConversion"/>
  <pageMargins left="0.69930555555555551" right="0.69930555555555551" top="0.75" bottom="0.75" header="0.3" footer="0.3"/>
  <pageSetup paperSize="9" scale="95" orientation="portrait" horizontalDpi="0" verticalDpi="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附件2  质量自检情况表</vt:lpstr>
      <vt:lpstr>附件3  扦样单</vt:lpstr>
      <vt:lpstr>附件4-1 数量初验收汇总表 </vt:lpstr>
      <vt:lpstr>附件5-1  质量初验收汇总表</vt:lpstr>
      <vt:lpstr>工作底稿丰2东</vt:lpstr>
      <vt:lpstr>工作底稿丰3中</vt:lpstr>
      <vt:lpstr>工作底稿丰3西</vt:lpstr>
      <vt:lpstr>工作底稿丰4东</vt:lpstr>
      <vt:lpstr>工作底稿丰6东 </vt:lpstr>
      <vt:lpstr>工作底稿丰6西</vt:lpstr>
      <vt:lpstr>工作底稿丰7西 </vt:lpstr>
      <vt:lpstr>工作底稿丰10西  </vt:lpstr>
      <vt:lpstr>工作底稿新4西</vt:lpstr>
    </vt:vector>
  </TitlesOfParts>
  <Manager/>
  <Company>MC SYSTEM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SYSTEM</dc:creator>
  <cp:keywords/>
  <dc:description/>
  <cp:lastModifiedBy>Windows 用户</cp:lastModifiedBy>
  <cp:revision>1</cp:revision>
  <cp:lastPrinted>2020-10-15T03:46:42Z</cp:lastPrinted>
  <dcterms:created xsi:type="dcterms:W3CDTF">2006-08-17T03:07:38Z</dcterms:created>
  <dcterms:modified xsi:type="dcterms:W3CDTF">2021-07-21T02:22:38Z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