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60" windowWidth="45732" windowHeight="22740"/>
  </bookViews>
  <sheets>
    <sheet name="FBI - Active Shooter Incidents" sheetId="1" r:id="rId1"/>
  </sheets>
  <calcPr calcId="144525"/>
</workbook>
</file>

<file path=xl/calcChain.xml><?xml version="1.0" encoding="utf-8"?>
<calcChain xmlns="http://schemas.openxmlformats.org/spreadsheetml/2006/main">
  <c r="N74" i="1" l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 l="1"/>
  <c r="N53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7" i="1"/>
  <c r="K2" i="1" l="1"/>
  <c r="E3" i="1" l="1"/>
  <c r="M2" i="1"/>
  <c r="L2" i="1"/>
  <c r="N2" i="1" l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<sst xmlns="http://schemas.openxmlformats.org/spreadsheetml/2006/main" count="483" uniqueCount="244">
  <si>
    <t>Year</t>
  </si>
  <si>
    <t>Incidents</t>
  </si>
  <si>
    <t>Deaths</t>
  </si>
  <si>
    <t>Wounded</t>
  </si>
  <si>
    <t>Total</t>
  </si>
  <si>
    <t>Incident Name</t>
  </si>
  <si>
    <t>Date</t>
  </si>
  <si>
    <t>Time</t>
  </si>
  <si>
    <t>State</t>
  </si>
  <si>
    <t>Location</t>
  </si>
  <si>
    <t>Shooter Name</t>
  </si>
  <si>
    <t>Shooter Gender</t>
  </si>
  <si>
    <t>Shooter Age</t>
  </si>
  <si>
    <t>Rifle</t>
  </si>
  <si>
    <t>Shotgun</t>
  </si>
  <si>
    <t>Handgun</t>
  </si>
  <si>
    <t>Terminating Event</t>
  </si>
  <si>
    <t>Shooter's Fate</t>
  </si>
  <si>
    <t>Surrendered (during the incident)</t>
  </si>
  <si>
    <t>Commerce</t>
  </si>
  <si>
    <t>Education</t>
  </si>
  <si>
    <t>Government</t>
  </si>
  <si>
    <t>Open Space</t>
  </si>
  <si>
    <t>House of Worship</t>
  </si>
  <si>
    <t>Residence</t>
  </si>
  <si>
    <t>Health Care</t>
  </si>
  <si>
    <t>Other</t>
  </si>
  <si>
    <t>Num Incidents</t>
  </si>
  <si>
    <t>Verification Summary Stats in same PDF</t>
  </si>
  <si>
    <t>Total Casualties (Calculated)</t>
  </si>
  <si>
    <t>MALE</t>
  </si>
  <si>
    <t>NO</t>
  </si>
  <si>
    <t>Fled the scene</t>
  </si>
  <si>
    <t>Escaped (Arrested Later)</t>
  </si>
  <si>
    <t>News Article to Verify Ambiguity</t>
  </si>
  <si>
    <t>Oklahoma</t>
  </si>
  <si>
    <t>California</t>
  </si>
  <si>
    <t>Florida</t>
  </si>
  <si>
    <t>Arizona</t>
  </si>
  <si>
    <t>Suicide</t>
  </si>
  <si>
    <t>Arrested</t>
  </si>
  <si>
    <t>YES</t>
  </si>
  <si>
    <t>Ohio</t>
  </si>
  <si>
    <t>Shot by police (Survived)</t>
  </si>
  <si>
    <t>New Mexico</t>
  </si>
  <si>
    <t>Shot by police (Killed)</t>
  </si>
  <si>
    <t>Killed</t>
  </si>
  <si>
    <t>New York</t>
  </si>
  <si>
    <t>Suicide before police arrived</t>
  </si>
  <si>
    <t>Suicide when police arrived</t>
  </si>
  <si>
    <t>Texas</t>
  </si>
  <si>
    <t>Georgia</t>
  </si>
  <si>
    <t>Missouri</t>
  </si>
  <si>
    <t>Pennsylvania</t>
  </si>
  <si>
    <t>Illinois</t>
  </si>
  <si>
    <t>Indiana</t>
  </si>
  <si>
    <t>North Carolina</t>
  </si>
  <si>
    <t>Michigan</t>
  </si>
  <si>
    <t>Tennessee</t>
  </si>
  <si>
    <t>Escaped (Suicide Later)</t>
  </si>
  <si>
    <t>Fled the scene; Surrendered when caught</t>
  </si>
  <si>
    <t>2023 Active Shooter Incidents</t>
  </si>
  <si>
    <t>https://www.fbi.gov/file-repository/2023-active-shooter-report-062124.pdf/view</t>
  </si>
  <si>
    <t>Multiple Locations, Ross Township and Pittsburgh, Pennsylvania</t>
  </si>
  <si>
    <t>https://www.cbsnews.com/pittsburgh/news/police-arrest-man-accused-of-shooting-at-vehicles-along-mcknight-road/</t>
  </si>
  <si>
    <t>Martinel Humphries</t>
  </si>
  <si>
    <t>Multiple Locations, Renton and SeaTac, Washington</t>
  </si>
  <si>
    <t>Washington</t>
  </si>
  <si>
    <t>Mamadou Diallo</t>
  </si>
  <si>
    <t>https://www.kiro7.com/news/local/police-investigating-after-2-injured-renton-shooting/KGVS65IDYFBNNLALAXYHN7CY24/</t>
  </si>
  <si>
    <t>Star Ballroom Dance Studio, Monterey Park, California, and Lai Lai Ballroom and Studio, Alhambra, California</t>
  </si>
  <si>
    <t>Physical intervention by civilian; fled the scene</t>
  </si>
  <si>
    <t>Huu Can Tran</t>
  </si>
  <si>
    <t>https://www.latimes.com/california/story/2023-01-22/la-me-monterey-park-mass-shooting</t>
  </si>
  <si>
    <t>https://www.cnn.com/2023/01/24/us/monterey-park-california-mass-shooting-tuesday/index.html</t>
  </si>
  <si>
    <t>California Terra Garden and Concord Farms, Half Moon Bay, California</t>
  </si>
  <si>
    <t>Escaped (Surrendered Later)</t>
  </si>
  <si>
    <t>Chunli Zhao</t>
  </si>
  <si>
    <t>Circle K Convenience Store, Yakima, Washington</t>
  </si>
  <si>
    <t>https://www.cnn.com/2023/02/16/us/half-moon-bay-suspect-arraignment/index.html</t>
  </si>
  <si>
    <t>Jarid Haddock</t>
  </si>
  <si>
    <t>https://www.npr.org/2023/01/24/1151186464/yakima-washington-three-dead-shootings</t>
  </si>
  <si>
    <t>Multiple Locations, San Diego, California</t>
  </si>
  <si>
    <t>https://www.nbcsandiego.com/news/local/1-killed-1-hospitalized-in-shooting-in-bay-terraces/3153945/</t>
  </si>
  <si>
    <t>https://www.sandiego.gov/sites/default/files/news_release_-_police_arrest_suspect_in_shooting_spree.pdf</t>
  </si>
  <si>
    <t>Jaime Gonzalez</t>
  </si>
  <si>
    <t>Michigan State University, East Lansing, Michigan</t>
  </si>
  <si>
    <t>Anthony McRae</t>
  </si>
  <si>
    <t>https://dpps.msu.edu/news-and-alerts/news/news-release-investigative-updates-on-feb-13-shooting</t>
  </si>
  <si>
    <t>Multiple Locations, Lubbock and Slaton, Texas</t>
  </si>
  <si>
    <t>Jamie Lee Pruett</t>
  </si>
  <si>
    <t>https://www.lubbockonline.com/story/news/crime/2023/03/19/lubbock-man-dies-days-after-shooting-spree-suspect-murder-charge/70026765007/</t>
  </si>
  <si>
    <t>Multiple Locations, French Settlement, Louisiana</t>
  </si>
  <si>
    <t>Louisiana</t>
  </si>
  <si>
    <t>Douglas Maurras</t>
  </si>
  <si>
    <t>https://www.wafb.com/2023/03/23/one-person-shot-french-settlement-wednesday-suspect-custody/</t>
  </si>
  <si>
    <t>Martin Luther King Boulevard and Coleman Street, Raleigh, North Carolina</t>
  </si>
  <si>
    <t>Escaped (Killed Later)</t>
  </si>
  <si>
    <t>https://abc11.com/crime-shooting-middle-school-lockdown-ligon-magnet/13026545/</t>
  </si>
  <si>
    <t>https://spectrumlocalnews.com/nc/charlotte/news/2023/04/04/man-shot-randomly-at-cars-before-deadly-shootout-near-school--raleigh-police-say</t>
  </si>
  <si>
    <t>Jorge Luis Vega-Lesama</t>
  </si>
  <si>
    <t>Covenant Presbyterian School, Nashville, Tennessee</t>
  </si>
  <si>
    <t>https://nypost.com/2024/07/05/us-news/nashville-school-shooters-manifesto-cant-be-released-judge/</t>
  </si>
  <si>
    <t>https://www.cnn.com/us/live-news/nashville-shooting-covenant-school-03-27-23/index.html</t>
  </si>
  <si>
    <t>FTM Transgender</t>
  </si>
  <si>
    <t>Audrey Hale</t>
  </si>
  <si>
    <t>Cru Lounge, Memphis, Tennessee</t>
  </si>
  <si>
    <t>https://www.localmemphis.com/article/news/local/cru-lounge-shooting-memphis-crime/522-e493f344-f169-4554-a76b-a5b5465a3113</t>
  </si>
  <si>
    <t>Romerick Humphrey</t>
  </si>
  <si>
    <t>BoSa Donuts, Mesa, Arizona</t>
  </si>
  <si>
    <t>Donald Williams</t>
  </si>
  <si>
    <t>https://www.fox10phoenix.com/news/bosa-donuts-employee-customer-shot-in-mesa</t>
  </si>
  <si>
    <t>Kentucky</t>
  </si>
  <si>
    <t>Old National Bank, Louisville, Kentucky</t>
  </si>
  <si>
    <t>Connor Sturgeon</t>
  </si>
  <si>
    <t>https://apnews.com/article/downtown-louisville-shooting-dc7b45a9c5d2b384a16d653864f8b735</t>
  </si>
  <si>
    <t>Multiple Locations, Long Beach, California</t>
  </si>
  <si>
    <t>https://lbpost.com/news/ocean-boulevard-closes-amid-ongoing-police-activity/</t>
  </si>
  <si>
    <t>Esmundo Chavarin</t>
  </si>
  <si>
    <t>https://lbpost.com/news/grand-prix-random-shooting-long-beach-police/</t>
  </si>
  <si>
    <t>Multiple Locations, Tulsa, Oklahoma</t>
  </si>
  <si>
    <t>Carlton Gilford</t>
  </si>
  <si>
    <t>Attempted Suicide (Survived); Surrendered to Police</t>
  </si>
  <si>
    <t>https://ktul.com/news/local/tulsa-police-respond-to-shooting-at-rudisill-regional-library</t>
  </si>
  <si>
    <t>3500 Block of East 96th Street, Indianapolis, Indiana</t>
  </si>
  <si>
    <t>Colton Erickson</t>
  </si>
  <si>
    <t>https://www.wishtv.com/news/crime-watch-8/person-found-shot-near-96th-keystone/</t>
  </si>
  <si>
    <t>Multiple Locations, Atlanta, Georgia</t>
  </si>
  <si>
    <t>Brandon Quintero</t>
  </si>
  <si>
    <t>https://www.fox5atlanta.com/news/old-fourth-ward-skate-park-atlanta-shooting-arrest</t>
  </si>
  <si>
    <t>9000 Block of McArthur Boulevard, Oakland, California</t>
  </si>
  <si>
    <t>Bernard Tracy Jimmerson</t>
  </si>
  <si>
    <t>https://www.alcoda.org/alameda-county-district-attorney-announces-murder-charges-after-man-fires-assault-rifle-into-street/</t>
  </si>
  <si>
    <t>Unclear</t>
  </si>
  <si>
    <t>https://www.sfgate.com/bayarea/article/da-says-oakland-man-kills-woman-over-traffic-noise-18078658.php</t>
  </si>
  <si>
    <t>Utah</t>
  </si>
  <si>
    <t>17th South River Park, Salt Lake City, Utah</t>
  </si>
  <si>
    <t>https://slcpd.com/2023/05/02/slcpd-makes-arrest-in-17th-south-river-park-shooting/</t>
  </si>
  <si>
    <t>Steven Mathew Macias</t>
  </si>
  <si>
    <t>Northside Family Medicine and Urgent Care, Atlanta, Georgia</t>
  </si>
  <si>
    <t>Deion Duwane Patterson</t>
  </si>
  <si>
    <t>https://www.cnn.com/2023/05/04/us/atlanta-midtown-shooting-suspect-thursday/index.html</t>
  </si>
  <si>
    <t>Allen Premium Outlets, Allen, Texas</t>
  </si>
  <si>
    <t>https://www.cnn.com/us/live-news/allen-texas-mall-shooting-news-05-07-23/index.html</t>
  </si>
  <si>
    <t>Mauricio Garcia</t>
  </si>
  <si>
    <t>Multiple Locations, Farmington, New Mexico</t>
  </si>
  <si>
    <t>https://www.kob.com/new-mexico/one-year-later-farmington-recovering-from-deadly-shooting-spree/</t>
  </si>
  <si>
    <t>Beau Wilson</t>
  </si>
  <si>
    <t>Multiple Locations, Phoenix and Mesa, Arizona</t>
  </si>
  <si>
    <t>https://www.abc15.com/news/crime/mesa-police-investigating-four-overnight-shootings</t>
  </si>
  <si>
    <t>Iren Byers</t>
  </si>
  <si>
    <t>Multiple Locations, Reedley, California</t>
  </si>
  <si>
    <t>Fled the scene; Shot by police (Killed)</t>
  </si>
  <si>
    <t>Moises Tellez</t>
  </si>
  <si>
    <t>https://www.fresnosheriff.org/media-relations/detectives-name-armed-suspect-killed-during-reedley-police-officer-involved-shooting.html</t>
  </si>
  <si>
    <t>Multiple Locations, Mifflintown, Pennsylvania</t>
  </si>
  <si>
    <t>https://www.fox43.com/article/news/crime/state-police-identify-troopers-shot-attack-in-juniata-county/521-11757278-5358-4347-ac5c-c6a9b563c425</t>
  </si>
  <si>
    <t>Brandon Stine</t>
  </si>
  <si>
    <t>Gorge Amphitheater Campground, Quincy, Washington</t>
  </si>
  <si>
    <t>https://www.king5.com/article/news/local/gorge-shooting-suspect-charged/281-6d180301-9f0c-4aab-9413-207ea2d1dcb8</t>
  </si>
  <si>
    <t>James M. Kelly</t>
  </si>
  <si>
    <t>https://www.krem.com/article/news/local/gorge-amphitheatre-active-shooter-lates-updates-grant-county-sheriffs-office/293-801cd412-0dc9-46f8-ab16-2185b28de80b</t>
  </si>
  <si>
    <t>Nevada</t>
  </si>
  <si>
    <t>Turnberry Towers, Las Vegas, Nevada</t>
  </si>
  <si>
    <t>Shot by security guard (Survived)</t>
  </si>
  <si>
    <t>Andrew Warrender</t>
  </si>
  <si>
    <t>https://www.8newsnow.com/news/local-news/video-appears-to-show-suspect-accused-of-shooting-at-las-vegas-luxury-high-rise/</t>
  </si>
  <si>
    <t>Multiple Locations, Philadelphia, Pennsylvania</t>
  </si>
  <si>
    <t>Kimbrady Carriker</t>
  </si>
  <si>
    <t>https://abc7chicago.com/philadelphia-mass-shooting-in-2023-july/13490012/</t>
  </si>
  <si>
    <t>https://6abc.com/philadelphia-mass-shooter-identity-suspect-kimbrady-carriker-shooting-july-2023/13463565/</t>
  </si>
  <si>
    <t>"Cornered in an alley, Carriker surrendered…"</t>
  </si>
  <si>
    <t>Multiple Locations, New York, New York</t>
  </si>
  <si>
    <t>Thomas Abreu</t>
  </si>
  <si>
    <t>https://www.cnn.com/2023/07/08/us/queens-ny-shootings-suspect/index.html</t>
  </si>
  <si>
    <t>https://www.nbcnewyork.com/news/local/1-killed-3-hurt-after-gunman-on-scooter-opens-fire-in-richmond-hill-queens/4488243/</t>
  </si>
  <si>
    <t>North Dakota</t>
  </si>
  <si>
    <t>25th Street South, Fargo, North Dakota</t>
  </si>
  <si>
    <t>https://apnews.com/article/police-shooting-north-dakota-minnesota-b4ef51016631e559085614f3bb3072b8</t>
  </si>
  <si>
    <t>Mohamad Barakat</t>
  </si>
  <si>
    <t>Multiple Locations, Hampton, Georgia</t>
  </si>
  <si>
    <t>https://www.cnn.com/2023/07/15/us/hampton-georgia-mass-shooting/index.html</t>
  </si>
  <si>
    <t>Andre Longmore</t>
  </si>
  <si>
    <t>Highways 101 and 146, Monterey County, California</t>
  </si>
  <si>
    <t>Omar Hernandez</t>
  </si>
  <si>
    <t>https://kion546.com/news/top-stories/2023/07/23/community-members-shocked-by-highway-shooting-spree-in-monterey-county/</t>
  </si>
  <si>
    <t>Multiple Locations, Kansas City and Grandview, Missouri</t>
  </si>
  <si>
    <t>Cameron Kejuan Lee Harper</t>
  </si>
  <si>
    <t>https://www.jacksoncountyprosecutor.com/CivicAlerts.aspx?AID=1432</t>
  </si>
  <si>
    <t>https://www.kctv5.com/2023/08/03/man-charged-with-murder-following-shooting-grandview/</t>
  </si>
  <si>
    <t>https://www.kansascity.com/news/local/article277936278.html</t>
  </si>
  <si>
    <t>Minnesota</t>
  </si>
  <si>
    <t>2200 Block of 16th Avenue South, Minneapolis, Minnesota</t>
  </si>
  <si>
    <t>MALE &amp; MALE</t>
  </si>
  <si>
    <t>17 &amp; 17</t>
  </si>
  <si>
    <t>https://www.mprnews.org/story/2023/08/12/1-dead-6-injured-after-mass-shooting-at-minneapolis-punk-show</t>
  </si>
  <si>
    <t>https://www.mprnews.org/story/2024/04/23/teen-dominic-burris-arrested-nudieland-minneapolis-punk-show-mass-shooting</t>
  </si>
  <si>
    <t>https://www.fox9.com/news/minneapolis-nudieland-shooting-charges-filed</t>
  </si>
  <si>
    <t>Cyrell Boyd &amp; Dominic James Burris</t>
  </si>
  <si>
    <t>Cook’s Corner, Trabuco Canyon, California</t>
  </si>
  <si>
    <t>https://abc7.com/cooks-corner-trabuco-canyon-orange-county-mass-shooting/13725274/</t>
  </si>
  <si>
    <t>John Snowling</t>
  </si>
  <si>
    <t>Dollar General, Jacksonville, Florida</t>
  </si>
  <si>
    <t>Ryan Palmeter</t>
  </si>
  <si>
    <t>https://apnews.com/article/deadly-shooting-florida-store-race-bd2bf9591f40903a923dbd8a46d8fb97</t>
  </si>
  <si>
    <t>Teapioca Lounge, Austin, Texas</t>
  </si>
  <si>
    <t>https://www.fox7austin.com/news/austin-arboretum-shooting-tang-kang-dave-chiang-laura-jauregui</t>
  </si>
  <si>
    <t>Tang-Kang Dave Chiang</t>
  </si>
  <si>
    <t>Multiple Locations at Sandestin Golf and Beach Resort, Miramar Beach, Florida</t>
  </si>
  <si>
    <t>https://weartv.com/news/local/deputy-involved-shooting-body-in-burning-car-being-investigated-in-walton-county</t>
  </si>
  <si>
    <t>Gunner Cole</t>
  </si>
  <si>
    <t>Multiple Locations, Dallas, Texas</t>
  </si>
  <si>
    <t>Jeremiah Moore</t>
  </si>
  <si>
    <t>https://www.nbcdfw.com/news/local/one-killed-three-hospitalized-in-south-dallas-shooting/3346108/</t>
  </si>
  <si>
    <t>Multiple Locations, Elyria, Ohio</t>
  </si>
  <si>
    <t>Isaiah Makuch</t>
  </si>
  <si>
    <t>https://chroniclet.com/news/370220/update-motorcyclist-killed-in-drive-by-shooting-in-elyria-township-two-similar-shootings-also-reported-in-amherst/</t>
  </si>
  <si>
    <t>Maine</t>
  </si>
  <si>
    <t>Just-In-Time Recreation and Schemengees Bar &amp; Grille, Lewiston, Maine</t>
  </si>
  <si>
    <t>https://abcnews.go.com/US/maine-mass-shooting-victims-18-people-died/story?id=104342063</t>
  </si>
  <si>
    <t>Robert Card</t>
  </si>
  <si>
    <t>Studio 1258, Chicago, Illinois</t>
  </si>
  <si>
    <t>William Groves</t>
  </si>
  <si>
    <t>https://www.chicagotribune.com/2023/10/31/man-charged-in-north-lawndale-shooting-that-wounded-15-including-2-critically/</t>
  </si>
  <si>
    <t>New Hampshire</t>
  </si>
  <si>
    <t>New Hampshire Hospital, Concord, New Hampshire</t>
  </si>
  <si>
    <t>https://www.doj.nh.gov/news-and-media/final-report-regarding-november-17-2023-officer-involved-shooting-concord-new</t>
  </si>
  <si>
    <t>John Madore</t>
  </si>
  <si>
    <t>Walmart Supercenter #2124, Beavercreek, Ohio</t>
  </si>
  <si>
    <t>Benjamin Charles Jones</t>
  </si>
  <si>
    <t>https://abcnews.go.com/US/walmart-beavercreek-ohio-shooting/story?id=105047468</t>
  </si>
  <si>
    <t>Vermont</t>
  </si>
  <si>
    <t>North Prospect Street, Burlington, Vermont</t>
  </si>
  <si>
    <t>https://apnews.com/article/shooting-burlington-vermont-palestinian-american-students-ab836d1941e4237b3649353eaceb4092</t>
  </si>
  <si>
    <t>Jason J. Eaton</t>
  </si>
  <si>
    <t>University of Nevada, Las Vegas (UNLV), Las Vegas, Nevada</t>
  </si>
  <si>
    <t>Anthony Polito</t>
  </si>
  <si>
    <t>https://abc7.com/anthony-polito-unlv-shooting-las-vegas-school/14149983/</t>
  </si>
  <si>
    <t>Multiple Locations, Federal Way, Washington</t>
  </si>
  <si>
    <t>https://www.federalwaymirror.com/news/freeway-shooter-charged-for-attacks-on-i-5/</t>
  </si>
  <si>
    <t>Marco Antonio Ramos-Valdez</t>
  </si>
  <si>
    <t>Fled the scene &amp; Fled the scene</t>
  </si>
  <si>
    <t>Escaped (Arrested Later) &amp; Escaped (Arrested Later)</t>
  </si>
  <si>
    <t>NO &amp;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</si>
</sst>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5" fontId="0" fillId="0" borderId="0" xfId="0" applyNumberFormat="1"/>
    <xf numFmtId="18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c11.com/crime-shooting-middle-school-lockdown-ligon-magnet/13026545/" TargetMode="External"/><Relationship Id="rId18" Type="http://schemas.openxmlformats.org/officeDocument/2006/relationships/hyperlink" Target="https://www.fox10phoenix.com/news/bosa-donuts-employee-customer-shot-in-mesa" TargetMode="External"/><Relationship Id="rId26" Type="http://schemas.openxmlformats.org/officeDocument/2006/relationships/hyperlink" Target="https://www.sfgate.com/bayarea/article/da-says-oakland-man-kills-woman-over-traffic-noise-18078658.php" TargetMode="External"/><Relationship Id="rId39" Type="http://schemas.openxmlformats.org/officeDocument/2006/relationships/hyperlink" Target="https://www.nbcnewyork.com/news/local/1-killed-3-hurt-after-gunman-on-scooter-opens-fire-in-richmond-hill-queens/4488243/" TargetMode="External"/><Relationship Id="rId21" Type="http://schemas.openxmlformats.org/officeDocument/2006/relationships/hyperlink" Target="https://lbpost.com/news/grand-prix-random-shooting-long-beach-police/" TargetMode="External"/><Relationship Id="rId34" Type="http://schemas.openxmlformats.org/officeDocument/2006/relationships/hyperlink" Target="https://www.krem.com/article/news/local/gorge-amphitheatre-active-shooter-lates-updates-grant-county-sheriffs-office/293-801cd412-0dc9-46f8-ab16-2185b28de80b" TargetMode="External"/><Relationship Id="rId42" Type="http://schemas.openxmlformats.org/officeDocument/2006/relationships/hyperlink" Target="https://kion546.com/news/top-stories/2023/07/23/community-members-shocked-by-highway-shooting-spree-in-monterey-county/" TargetMode="External"/><Relationship Id="rId47" Type="http://schemas.openxmlformats.org/officeDocument/2006/relationships/hyperlink" Target="https://www.mprnews.org/story/2024/04/23/teen-dominic-burris-arrested-nudieland-minneapolis-punk-show-mass-shooting" TargetMode="External"/><Relationship Id="rId50" Type="http://schemas.openxmlformats.org/officeDocument/2006/relationships/hyperlink" Target="https://apnews.com/article/deadly-shooting-florida-store-race-bd2bf9591f40903a923dbd8a46d8fb97" TargetMode="External"/><Relationship Id="rId55" Type="http://schemas.openxmlformats.org/officeDocument/2006/relationships/hyperlink" Target="https://abcnews.go.com/US/maine-mass-shooting-victims-18-people-died/story?id=104342063" TargetMode="External"/><Relationship Id="rId7" Type="http://schemas.openxmlformats.org/officeDocument/2006/relationships/hyperlink" Target="https://www.npr.org/2023/01/24/1151186464/yakima-washington-three-dead-shootings" TargetMode="External"/><Relationship Id="rId2" Type="http://schemas.openxmlformats.org/officeDocument/2006/relationships/hyperlink" Target="https://www.cbsnews.com/pittsburgh/news/police-arrest-man-accused-of-shooting-at-vehicles-along-mcknight-road/" TargetMode="External"/><Relationship Id="rId16" Type="http://schemas.openxmlformats.org/officeDocument/2006/relationships/hyperlink" Target="https://www.cnn.com/us/live-news/nashville-shooting-covenant-school-03-27-23/index.html" TargetMode="External"/><Relationship Id="rId29" Type="http://schemas.openxmlformats.org/officeDocument/2006/relationships/hyperlink" Target="https://www.cnn.com/us/live-news/allen-texas-mall-shooting-news-05-07-23/index.html" TargetMode="External"/><Relationship Id="rId11" Type="http://schemas.openxmlformats.org/officeDocument/2006/relationships/hyperlink" Target="https://www.lubbockonline.com/story/news/crime/2023/03/19/lubbock-man-dies-days-after-shooting-spree-suspect-murder-charge/70026765007/" TargetMode="External"/><Relationship Id="rId24" Type="http://schemas.openxmlformats.org/officeDocument/2006/relationships/hyperlink" Target="https://www.fox5atlanta.com/news/old-fourth-ward-skate-park-atlanta-shooting-arrest" TargetMode="External"/><Relationship Id="rId32" Type="http://schemas.openxmlformats.org/officeDocument/2006/relationships/hyperlink" Target="https://www.fresnosheriff.org/media-relations/detectives-name-armed-suspect-killed-during-reedley-police-officer-involved-shooting.html" TargetMode="External"/><Relationship Id="rId37" Type="http://schemas.openxmlformats.org/officeDocument/2006/relationships/hyperlink" Target="https://6abc.com/philadelphia-mass-shooter-identity-suspect-kimbrady-carriker-shooting-july-2023/13463565/" TargetMode="External"/><Relationship Id="rId40" Type="http://schemas.openxmlformats.org/officeDocument/2006/relationships/hyperlink" Target="https://apnews.com/article/police-shooting-north-dakota-minnesota-b4ef51016631e559085614f3bb3072b8" TargetMode="External"/><Relationship Id="rId45" Type="http://schemas.openxmlformats.org/officeDocument/2006/relationships/hyperlink" Target="https://www.kansascity.com/news/local/article277936278.html" TargetMode="External"/><Relationship Id="rId53" Type="http://schemas.openxmlformats.org/officeDocument/2006/relationships/hyperlink" Target="https://www.nbcdfw.com/news/local/one-killed-three-hospitalized-in-south-dallas-shooting/3346108/" TargetMode="External"/><Relationship Id="rId58" Type="http://schemas.openxmlformats.org/officeDocument/2006/relationships/hyperlink" Target="https://abcnews.go.com/US/walmart-beavercreek-ohio-shooting/story?id=105047468" TargetMode="External"/><Relationship Id="rId5" Type="http://schemas.openxmlformats.org/officeDocument/2006/relationships/hyperlink" Target="https://www.latimes.com/california/story/2023-01-22/la-me-monterey-park-mass-shooting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apnews.com/article/downtown-louisville-shooting-dc7b45a9c5d2b384a16d653864f8b735" TargetMode="External"/><Relationship Id="rId14" Type="http://schemas.openxmlformats.org/officeDocument/2006/relationships/hyperlink" Target="https://spectrumlocalnews.com/nc/charlotte/news/2023/04/04/man-shot-randomly-at-cars-before-deadly-shootout-near-school--raleigh-police-say" TargetMode="External"/><Relationship Id="rId22" Type="http://schemas.openxmlformats.org/officeDocument/2006/relationships/hyperlink" Target="https://ktul.com/news/local/tulsa-police-respond-to-shooting-at-rudisill-regional-library" TargetMode="External"/><Relationship Id="rId27" Type="http://schemas.openxmlformats.org/officeDocument/2006/relationships/hyperlink" Target="https://slcpd.com/2023/05/02/slcpd-makes-arrest-in-17th-south-river-park-shooting/" TargetMode="External"/><Relationship Id="rId30" Type="http://schemas.openxmlformats.org/officeDocument/2006/relationships/hyperlink" Target="https://www.kob.com/new-mexico/one-year-later-farmington-recovering-from-deadly-shooting-spree/" TargetMode="External"/><Relationship Id="rId35" Type="http://schemas.openxmlformats.org/officeDocument/2006/relationships/hyperlink" Target="https://www.8newsnow.com/news/local-news/video-appears-to-show-suspect-accused-of-shooting-at-las-vegas-luxury-high-rise/" TargetMode="External"/><Relationship Id="rId43" Type="http://schemas.openxmlformats.org/officeDocument/2006/relationships/hyperlink" Target="https://www.jacksoncountyprosecutor.com/CivicAlerts.aspx?AID=1432" TargetMode="External"/><Relationship Id="rId48" Type="http://schemas.openxmlformats.org/officeDocument/2006/relationships/hyperlink" Target="https://www.mprnews.org/story/2023/08/12/1-dead-6-injured-after-mass-shooting-at-minneapolis-punk-show" TargetMode="External"/><Relationship Id="rId56" Type="http://schemas.openxmlformats.org/officeDocument/2006/relationships/hyperlink" Target="https://www.chicagotribune.com/2023/10/31/man-charged-in-north-lawndale-shooting-that-wounded-15-including-2-critically/" TargetMode="External"/><Relationship Id="rId8" Type="http://schemas.openxmlformats.org/officeDocument/2006/relationships/hyperlink" Target="https://www.nbcsandiego.com/news/local/1-killed-1-hospitalized-in-shooting-in-bay-terraces/3153945/" TargetMode="External"/><Relationship Id="rId51" Type="http://schemas.openxmlformats.org/officeDocument/2006/relationships/hyperlink" Target="https://www.fox7austin.com/news/austin-arboretum-shooting-tang-kang-dave-chiang-laura-jauregui" TargetMode="External"/><Relationship Id="rId3" Type="http://schemas.openxmlformats.org/officeDocument/2006/relationships/hyperlink" Target="https://www.kiro7.com/news/local/police-investigating-after-2-injured-renton-shooting/KGVS65IDYFBNNLALAXYHN7CY24/" TargetMode="External"/><Relationship Id="rId12" Type="http://schemas.openxmlformats.org/officeDocument/2006/relationships/hyperlink" Target="https://www.wafb.com/2023/03/23/one-person-shot-french-settlement-wednesday-suspect-custody/" TargetMode="External"/><Relationship Id="rId17" Type="http://schemas.openxmlformats.org/officeDocument/2006/relationships/hyperlink" Target="https://www.localmemphis.com/article/news/local/cru-lounge-shooting-memphis-crime/522-e493f344-f169-4554-a76b-a5b5465a3113" TargetMode="External"/><Relationship Id="rId25" Type="http://schemas.openxmlformats.org/officeDocument/2006/relationships/hyperlink" Target="https://www.alcoda.org/alameda-county-district-attorney-announces-murder-charges-after-man-fires-assault-rifle-into-street/" TargetMode="External"/><Relationship Id="rId33" Type="http://schemas.openxmlformats.org/officeDocument/2006/relationships/hyperlink" Target="https://www.fox43.com/article/news/crime/state-police-identify-troopers-shot-attack-in-juniata-county/521-11757278-5358-4347-ac5c-c6a9b563c425" TargetMode="External"/><Relationship Id="rId38" Type="http://schemas.openxmlformats.org/officeDocument/2006/relationships/hyperlink" Target="https://www.cnn.com/2023/07/08/us/queens-ny-shootings-suspect/index.html" TargetMode="External"/><Relationship Id="rId46" Type="http://schemas.openxmlformats.org/officeDocument/2006/relationships/hyperlink" Target="https://www.fox9.com/news/minneapolis-nudieland-shooting-charges-filed" TargetMode="External"/><Relationship Id="rId59" Type="http://schemas.openxmlformats.org/officeDocument/2006/relationships/hyperlink" Target="https://abc7.com/anthony-polito-unlv-shooting-las-vegas-school/14149983/" TargetMode="External"/><Relationship Id="rId20" Type="http://schemas.openxmlformats.org/officeDocument/2006/relationships/hyperlink" Target="https://lbpost.com/news/ocean-boulevard-closes-amid-ongoing-police-activity/" TargetMode="External"/><Relationship Id="rId41" Type="http://schemas.openxmlformats.org/officeDocument/2006/relationships/hyperlink" Target="https://www.cnn.com/2023/07/15/us/hampton-georgia-mass-shooting/index.html" TargetMode="External"/><Relationship Id="rId54" Type="http://schemas.openxmlformats.org/officeDocument/2006/relationships/hyperlink" Target="https://chroniclet.com/news/370220/update-motorcyclist-killed-in-drive-by-shooting-in-elyria-township-two-similar-shootings-also-reported-in-amherst/" TargetMode="External"/><Relationship Id="rId1" Type="http://schemas.openxmlformats.org/officeDocument/2006/relationships/hyperlink" Target="https://www.fbi.gov/file-repository/2023-active-shooter-report-062124.pdf/view" TargetMode="External"/><Relationship Id="rId6" Type="http://schemas.openxmlformats.org/officeDocument/2006/relationships/hyperlink" Target="https://www.cnn.com/2023/02/16/us/half-moon-bay-suspect-arraignment/index.html" TargetMode="External"/><Relationship Id="rId15" Type="http://schemas.openxmlformats.org/officeDocument/2006/relationships/hyperlink" Target="https://nypost.com/2024/07/05/us-news/nashville-school-shooters-manifesto-cant-be-released-judge/" TargetMode="External"/><Relationship Id="rId23" Type="http://schemas.openxmlformats.org/officeDocument/2006/relationships/hyperlink" Target="https://www.wishtv.com/news/crime-watch-8/person-found-shot-near-96th-keystone/" TargetMode="External"/><Relationship Id="rId28" Type="http://schemas.openxmlformats.org/officeDocument/2006/relationships/hyperlink" Target="https://www.cnn.com/2023/05/04/us/atlanta-midtown-shooting-suspect-thursday/index.html" TargetMode="External"/><Relationship Id="rId36" Type="http://schemas.openxmlformats.org/officeDocument/2006/relationships/hyperlink" Target="https://abc7chicago.com/philadelphia-mass-shooting-in-2023-july/13490012/" TargetMode="External"/><Relationship Id="rId49" Type="http://schemas.openxmlformats.org/officeDocument/2006/relationships/hyperlink" Target="https://abc7.com/cooks-corner-trabuco-canyon-orange-county-mass-shooting/13725274/" TargetMode="External"/><Relationship Id="rId57" Type="http://schemas.openxmlformats.org/officeDocument/2006/relationships/hyperlink" Target="https://www.doj.nh.gov/news-and-media/final-report-regarding-november-17-2023-officer-involved-shooting-concord-new" TargetMode="External"/><Relationship Id="rId10" Type="http://schemas.openxmlformats.org/officeDocument/2006/relationships/hyperlink" Target="https://dpps.msu.edu/news-and-alerts/news/news-release-investigative-updates-on-feb-13-shooting" TargetMode="External"/><Relationship Id="rId31" Type="http://schemas.openxmlformats.org/officeDocument/2006/relationships/hyperlink" Target="https://www.abc15.com/news/crime/mesa-police-investigating-four-overnight-shootings" TargetMode="External"/><Relationship Id="rId44" Type="http://schemas.openxmlformats.org/officeDocument/2006/relationships/hyperlink" Target="https://www.kctv5.com/2023/08/03/man-charged-with-murder-following-shooting-grandview/" TargetMode="External"/><Relationship Id="rId52" Type="http://schemas.openxmlformats.org/officeDocument/2006/relationships/hyperlink" Target="https://weartv.com/news/local/deputy-involved-shooting-body-in-burning-car-being-investigated-in-walton-county" TargetMode="External"/><Relationship Id="rId60" Type="http://schemas.openxmlformats.org/officeDocument/2006/relationships/hyperlink" Target="https://www.federalwaymirror.com/news/freeway-shooter-charged-for-attacks-on-i-5/" TargetMode="External"/><Relationship Id="rId4" Type="http://schemas.openxmlformats.org/officeDocument/2006/relationships/hyperlink" Target="https://www.cnn.com/2023/01/24/us/monterey-park-california-mass-shooting-tuesday/index.html" TargetMode="External"/><Relationship Id="rId9" Type="http://schemas.openxmlformats.org/officeDocument/2006/relationships/hyperlink" Target="https://www.sandiego.gov/sites/default/files/news_release_-_police_arrest_suspect_in_shooting_spre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tabSelected="1" topLeftCell="A19" zoomScale="130" zoomScaleNormal="130" workbookViewId="0">
      <selection activeCell="B23" sqref="B23"/>
    </sheetView>
  </sheetViews>
  <sheetFormatPr defaultRowHeight="14.4" x14ac:dyDescent="0.3"/>
  <cols>
    <col min="1" max="1" width="32.5546875" bestFit="1" customWidth="1"/>
    <col min="2" max="2" width="16.6640625" customWidth="1"/>
    <col min="4" max="5" width="15.6640625" bestFit="1" customWidth="1"/>
    <col min="6" max="6" width="28.6640625" customWidth="1"/>
    <col min="7" max="7" width="14.5546875" bestFit="1" customWidth="1"/>
    <col min="8" max="8" width="10.88671875" bestFit="1" customWidth="1"/>
    <col min="14" max="14" width="25" bestFit="1" customWidth="1"/>
    <col min="15" max="15" width="32.6640625" customWidth="1"/>
    <col min="16" max="16" width="21" bestFit="1" customWidth="1"/>
    <col min="17" max="17" width="13.21875" customWidth="1"/>
  </cols>
  <sheetData>
    <row r="1" spans="2:14" x14ac:dyDescent="0.3"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2:14" x14ac:dyDescent="0.3">
      <c r="D2" t="s">
        <v>9</v>
      </c>
      <c r="E2" t="s">
        <v>27</v>
      </c>
      <c r="J2">
        <v>2023</v>
      </c>
      <c r="K2">
        <f>COUNT(B27:B87)</f>
        <v>48</v>
      </c>
      <c r="L2">
        <f>SUM(L27:L87)</f>
        <v>105</v>
      </c>
      <c r="M2">
        <f>SUM(M27:M87)</f>
        <v>139</v>
      </c>
      <c r="N2">
        <f>L2+M2</f>
        <v>244</v>
      </c>
    </row>
    <row r="3" spans="2:14" x14ac:dyDescent="0.3">
      <c r="D3" t="s">
        <v>19</v>
      </c>
      <c r="E3">
        <f>COUNTIF(E27:E303, "Commerce")</f>
        <v>14</v>
      </c>
    </row>
    <row r="4" spans="2:14" x14ac:dyDescent="0.3">
      <c r="D4" t="s">
        <v>20</v>
      </c>
      <c r="E4">
        <f>COUNTIF(E27:E303, "Education")</f>
        <v>3</v>
      </c>
    </row>
    <row r="5" spans="2:14" x14ac:dyDescent="0.3">
      <c r="D5" t="s">
        <v>22</v>
      </c>
      <c r="E5">
        <f>COUNTIF(E27:E303, "Open Space")</f>
        <v>28</v>
      </c>
    </row>
    <row r="6" spans="2:14" x14ac:dyDescent="0.3">
      <c r="D6" t="s">
        <v>21</v>
      </c>
      <c r="E6">
        <f>COUNTIF(E27:E303, "Government")</f>
        <v>0</v>
      </c>
    </row>
    <row r="7" spans="2:14" x14ac:dyDescent="0.3">
      <c r="D7" t="s">
        <v>24</v>
      </c>
      <c r="E7">
        <f>COUNTIF(E27:E303, "Residence")</f>
        <v>1</v>
      </c>
    </row>
    <row r="8" spans="2:14" x14ac:dyDescent="0.3">
      <c r="D8" t="s">
        <v>23</v>
      </c>
      <c r="E8">
        <f>COUNTIF(E27:E303, "House of Worship")</f>
        <v>0</v>
      </c>
    </row>
    <row r="9" spans="2:14" x14ac:dyDescent="0.3">
      <c r="D9" t="s">
        <v>25</v>
      </c>
      <c r="E9">
        <f>COUNTIF(E27:E303, "Health Care")</f>
        <v>2</v>
      </c>
    </row>
    <row r="10" spans="2:14" x14ac:dyDescent="0.3">
      <c r="D10" t="s">
        <v>26</v>
      </c>
      <c r="E10">
        <f>COUNTIF(E27:E303, "Other")</f>
        <v>0</v>
      </c>
    </row>
    <row r="16" spans="2:14" x14ac:dyDescent="0.3">
      <c r="B16" t="s">
        <v>61</v>
      </c>
    </row>
    <row r="17" spans="1:20" x14ac:dyDescent="0.3">
      <c r="B17" s="1" t="s">
        <v>62</v>
      </c>
    </row>
    <row r="18" spans="1:20" x14ac:dyDescent="0.3">
      <c r="B18" t="s">
        <v>28</v>
      </c>
    </row>
    <row r="19" spans="1:20" x14ac:dyDescent="0.3">
      <c r="B19" s="1"/>
    </row>
    <row r="26" spans="1:20" x14ac:dyDescent="0.3">
      <c r="A26" t="s">
        <v>5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  <c r="I26" t="s">
        <v>13</v>
      </c>
      <c r="J26" t="s">
        <v>14</v>
      </c>
      <c r="K26" t="s">
        <v>15</v>
      </c>
      <c r="L26" t="s">
        <v>2</v>
      </c>
      <c r="M26" t="s">
        <v>3</v>
      </c>
      <c r="N26" t="s">
        <v>29</v>
      </c>
      <c r="O26" t="s">
        <v>16</v>
      </c>
      <c r="P26" t="s">
        <v>17</v>
      </c>
      <c r="Q26" t="s">
        <v>18</v>
      </c>
      <c r="R26" t="s">
        <v>34</v>
      </c>
    </row>
    <row r="27" spans="1:20" x14ac:dyDescent="0.3">
      <c r="A27" t="s">
        <v>63</v>
      </c>
      <c r="B27" s="4">
        <v>44931</v>
      </c>
      <c r="C27" s="3">
        <v>0.58402777777777781</v>
      </c>
      <c r="D27" s="2" t="s">
        <v>53</v>
      </c>
      <c r="E27" t="s">
        <v>22</v>
      </c>
      <c r="F27" t="s">
        <v>65</v>
      </c>
      <c r="G27" t="s">
        <v>30</v>
      </c>
      <c r="H27">
        <v>28</v>
      </c>
      <c r="I27">
        <v>0</v>
      </c>
      <c r="J27">
        <v>0</v>
      </c>
      <c r="K27">
        <v>1</v>
      </c>
      <c r="L27">
        <v>0</v>
      </c>
      <c r="M27">
        <v>2</v>
      </c>
      <c r="N27">
        <f>L27+M27</f>
        <v>2</v>
      </c>
      <c r="O27" t="s">
        <v>32</v>
      </c>
      <c r="P27" t="s">
        <v>33</v>
      </c>
      <c r="Q27" t="s">
        <v>31</v>
      </c>
      <c r="R27" s="1" t="s">
        <v>64</v>
      </c>
    </row>
    <row r="28" spans="1:20" x14ac:dyDescent="0.3">
      <c r="A28" t="s">
        <v>66</v>
      </c>
      <c r="B28" s="4">
        <v>44938</v>
      </c>
      <c r="C28" s="3">
        <v>0.55694444444444446</v>
      </c>
      <c r="D28" s="2" t="s">
        <v>67</v>
      </c>
      <c r="E28" t="s">
        <v>22</v>
      </c>
      <c r="F28" t="s">
        <v>68</v>
      </c>
      <c r="G28" s="2" t="s">
        <v>30</v>
      </c>
      <c r="H28">
        <v>32</v>
      </c>
      <c r="I28">
        <v>0</v>
      </c>
      <c r="J28">
        <v>0</v>
      </c>
      <c r="K28">
        <v>1</v>
      </c>
      <c r="L28">
        <v>1</v>
      </c>
      <c r="M28">
        <v>2</v>
      </c>
      <c r="N28">
        <f t="shared" ref="N28:N74" si="0">L28+M28</f>
        <v>3</v>
      </c>
      <c r="O28" t="s">
        <v>32</v>
      </c>
      <c r="P28" t="s">
        <v>33</v>
      </c>
      <c r="Q28" t="s">
        <v>31</v>
      </c>
      <c r="R28" s="1" t="s">
        <v>69</v>
      </c>
    </row>
    <row r="29" spans="1:20" x14ac:dyDescent="0.3">
      <c r="A29" t="s">
        <v>70</v>
      </c>
      <c r="B29" s="4">
        <v>44947</v>
      </c>
      <c r="C29" s="3">
        <v>0.93194444444444446</v>
      </c>
      <c r="D29" t="s">
        <v>36</v>
      </c>
      <c r="E29" t="s">
        <v>19</v>
      </c>
      <c r="F29" t="s">
        <v>72</v>
      </c>
      <c r="G29" t="s">
        <v>30</v>
      </c>
      <c r="H29">
        <v>72</v>
      </c>
      <c r="I29">
        <v>0</v>
      </c>
      <c r="J29">
        <v>0</v>
      </c>
      <c r="K29">
        <v>1</v>
      </c>
      <c r="L29">
        <v>11</v>
      </c>
      <c r="M29">
        <v>9</v>
      </c>
      <c r="N29">
        <f t="shared" si="0"/>
        <v>20</v>
      </c>
      <c r="O29" t="s">
        <v>71</v>
      </c>
      <c r="P29" t="s">
        <v>59</v>
      </c>
      <c r="Q29" t="s">
        <v>31</v>
      </c>
      <c r="R29" s="1" t="s">
        <v>73</v>
      </c>
      <c r="S29" s="1" t="s">
        <v>74</v>
      </c>
    </row>
    <row r="30" spans="1:20" x14ac:dyDescent="0.3">
      <c r="A30" t="s">
        <v>75</v>
      </c>
      <c r="B30" s="4">
        <v>44949</v>
      </c>
      <c r="C30" s="3">
        <v>0.59861111111111109</v>
      </c>
      <c r="D30" t="s">
        <v>36</v>
      </c>
      <c r="E30" t="s">
        <v>19</v>
      </c>
      <c r="F30" t="s">
        <v>77</v>
      </c>
      <c r="G30" t="s">
        <v>30</v>
      </c>
      <c r="H30">
        <v>66</v>
      </c>
      <c r="I30">
        <v>0</v>
      </c>
      <c r="J30">
        <v>0</v>
      </c>
      <c r="K30">
        <v>1</v>
      </c>
      <c r="L30">
        <v>7</v>
      </c>
      <c r="M30">
        <v>1</v>
      </c>
      <c r="N30">
        <f t="shared" si="0"/>
        <v>8</v>
      </c>
      <c r="O30" t="s">
        <v>32</v>
      </c>
      <c r="P30" t="s">
        <v>76</v>
      </c>
      <c r="Q30" t="s">
        <v>31</v>
      </c>
      <c r="R30" s="1" t="s">
        <v>79</v>
      </c>
    </row>
    <row r="31" spans="1:20" x14ac:dyDescent="0.3">
      <c r="A31" t="s">
        <v>78</v>
      </c>
      <c r="B31" s="4">
        <v>44950</v>
      </c>
      <c r="C31" s="3">
        <v>0.14583333333333334</v>
      </c>
      <c r="D31" t="s">
        <v>67</v>
      </c>
      <c r="E31" t="s">
        <v>19</v>
      </c>
      <c r="F31" t="s">
        <v>80</v>
      </c>
      <c r="G31" t="s">
        <v>30</v>
      </c>
      <c r="H31">
        <v>21</v>
      </c>
      <c r="I31">
        <v>0</v>
      </c>
      <c r="J31">
        <v>0</v>
      </c>
      <c r="K31">
        <v>1</v>
      </c>
      <c r="L31">
        <v>3</v>
      </c>
      <c r="M31">
        <v>0</v>
      </c>
      <c r="N31">
        <f t="shared" si="0"/>
        <v>3</v>
      </c>
      <c r="O31" t="s">
        <v>32</v>
      </c>
      <c r="P31" t="s">
        <v>59</v>
      </c>
      <c r="Q31" t="s">
        <v>31</v>
      </c>
      <c r="R31" s="1" t="s">
        <v>81</v>
      </c>
    </row>
    <row r="32" spans="1:20" x14ac:dyDescent="0.3">
      <c r="A32" t="s">
        <v>82</v>
      </c>
      <c r="B32" s="4">
        <v>44953</v>
      </c>
      <c r="C32" s="3">
        <v>0.83819444444444446</v>
      </c>
      <c r="D32" t="s">
        <v>36</v>
      </c>
      <c r="E32" t="s">
        <v>22</v>
      </c>
      <c r="F32" t="s">
        <v>85</v>
      </c>
      <c r="G32" t="s">
        <v>30</v>
      </c>
      <c r="H32">
        <v>22</v>
      </c>
      <c r="I32">
        <v>0</v>
      </c>
      <c r="J32">
        <v>0</v>
      </c>
      <c r="K32">
        <v>1</v>
      </c>
      <c r="L32">
        <v>1</v>
      </c>
      <c r="M32">
        <v>4</v>
      </c>
      <c r="N32">
        <f t="shared" si="0"/>
        <v>5</v>
      </c>
      <c r="O32" t="s">
        <v>32</v>
      </c>
      <c r="P32" t="s">
        <v>33</v>
      </c>
      <c r="Q32" t="s">
        <v>31</v>
      </c>
      <c r="R32" s="1" t="s">
        <v>83</v>
      </c>
      <c r="S32" s="1" t="s">
        <v>84</v>
      </c>
      <c r="T32" s="1"/>
    </row>
    <row r="33" spans="1:19" x14ac:dyDescent="0.3">
      <c r="A33" t="s">
        <v>86</v>
      </c>
      <c r="B33" s="4">
        <v>44970</v>
      </c>
      <c r="C33" s="3">
        <v>0.84583333333333333</v>
      </c>
      <c r="D33" t="s">
        <v>57</v>
      </c>
      <c r="E33" t="s">
        <v>20</v>
      </c>
      <c r="F33" t="s">
        <v>87</v>
      </c>
      <c r="G33" t="s">
        <v>30</v>
      </c>
      <c r="H33">
        <v>43</v>
      </c>
      <c r="I33">
        <v>0</v>
      </c>
      <c r="J33">
        <v>0</v>
      </c>
      <c r="K33">
        <v>1</v>
      </c>
      <c r="L33">
        <v>3</v>
      </c>
      <c r="M33">
        <v>5</v>
      </c>
      <c r="N33">
        <f t="shared" si="0"/>
        <v>8</v>
      </c>
      <c r="O33" t="s">
        <v>32</v>
      </c>
      <c r="P33" t="s">
        <v>59</v>
      </c>
      <c r="Q33" t="s">
        <v>31</v>
      </c>
      <c r="R33" s="1" t="s">
        <v>88</v>
      </c>
    </row>
    <row r="34" spans="1:19" x14ac:dyDescent="0.3">
      <c r="A34" t="s">
        <v>89</v>
      </c>
      <c r="B34" s="4">
        <v>44998</v>
      </c>
      <c r="C34" s="3">
        <v>0.6972222222222223</v>
      </c>
      <c r="D34" t="s">
        <v>50</v>
      </c>
      <c r="E34" t="s">
        <v>19</v>
      </c>
      <c r="F34" t="s">
        <v>90</v>
      </c>
      <c r="G34" t="s">
        <v>30</v>
      </c>
      <c r="H34">
        <v>49</v>
      </c>
      <c r="I34">
        <v>0</v>
      </c>
      <c r="J34">
        <v>0</v>
      </c>
      <c r="K34">
        <v>1</v>
      </c>
      <c r="L34">
        <v>1</v>
      </c>
      <c r="M34">
        <v>3</v>
      </c>
      <c r="N34">
        <f t="shared" si="0"/>
        <v>4</v>
      </c>
      <c r="O34" t="s">
        <v>32</v>
      </c>
      <c r="P34" t="s">
        <v>33</v>
      </c>
      <c r="Q34" t="s">
        <v>31</v>
      </c>
      <c r="R34" s="1" t="s">
        <v>91</v>
      </c>
      <c r="S34" s="1"/>
    </row>
    <row r="35" spans="1:19" x14ac:dyDescent="0.3">
      <c r="A35" t="s">
        <v>92</v>
      </c>
      <c r="B35" s="4">
        <v>45007</v>
      </c>
      <c r="C35" s="3">
        <v>0.65902777777777777</v>
      </c>
      <c r="D35" t="s">
        <v>93</v>
      </c>
      <c r="E35" t="s">
        <v>22</v>
      </c>
      <c r="F35" t="s">
        <v>94</v>
      </c>
      <c r="G35" t="s">
        <v>30</v>
      </c>
      <c r="H35">
        <v>45</v>
      </c>
      <c r="I35">
        <v>0</v>
      </c>
      <c r="J35">
        <v>0</v>
      </c>
      <c r="K35">
        <v>1</v>
      </c>
      <c r="L35">
        <v>0</v>
      </c>
      <c r="M35">
        <v>1</v>
      </c>
      <c r="N35">
        <f t="shared" si="0"/>
        <v>1</v>
      </c>
      <c r="O35" t="s">
        <v>32</v>
      </c>
      <c r="P35" t="s">
        <v>33</v>
      </c>
      <c r="Q35" t="s">
        <v>31</v>
      </c>
      <c r="R35" s="1" t="s">
        <v>95</v>
      </c>
    </row>
    <row r="36" spans="1:19" x14ac:dyDescent="0.3">
      <c r="A36" t="s">
        <v>96</v>
      </c>
      <c r="B36" s="4">
        <v>45012</v>
      </c>
      <c r="C36" s="3">
        <v>0.28680555555555554</v>
      </c>
      <c r="D36" t="s">
        <v>56</v>
      </c>
      <c r="E36" t="s">
        <v>22</v>
      </c>
      <c r="F36" t="s">
        <v>100</v>
      </c>
      <c r="G36" t="s">
        <v>30</v>
      </c>
      <c r="H36">
        <v>31</v>
      </c>
      <c r="I36">
        <v>0</v>
      </c>
      <c r="J36">
        <v>0</v>
      </c>
      <c r="K36">
        <v>1</v>
      </c>
      <c r="L36">
        <v>0</v>
      </c>
      <c r="M36">
        <v>0</v>
      </c>
      <c r="N36">
        <f t="shared" si="0"/>
        <v>0</v>
      </c>
      <c r="O36" t="s">
        <v>32</v>
      </c>
      <c r="P36" t="s">
        <v>97</v>
      </c>
      <c r="Q36" t="s">
        <v>31</v>
      </c>
      <c r="R36" s="1" t="s">
        <v>98</v>
      </c>
      <c r="S36" s="1" t="s">
        <v>99</v>
      </c>
    </row>
    <row r="37" spans="1:19" x14ac:dyDescent="0.3">
      <c r="A37" t="s">
        <v>101</v>
      </c>
      <c r="B37" s="4">
        <v>45012</v>
      </c>
      <c r="C37" s="3">
        <v>0.42569444444444443</v>
      </c>
      <c r="D37" t="s">
        <v>58</v>
      </c>
      <c r="E37" t="s">
        <v>20</v>
      </c>
      <c r="F37" t="s">
        <v>105</v>
      </c>
      <c r="G37" t="s">
        <v>104</v>
      </c>
      <c r="H37">
        <v>28</v>
      </c>
      <c r="I37">
        <v>2</v>
      </c>
      <c r="J37">
        <v>0</v>
      </c>
      <c r="K37">
        <v>1</v>
      </c>
      <c r="L37">
        <v>6</v>
      </c>
      <c r="M37">
        <v>1</v>
      </c>
      <c r="N37">
        <f t="shared" si="0"/>
        <v>7</v>
      </c>
      <c r="O37" t="s">
        <v>45</v>
      </c>
      <c r="P37" t="s">
        <v>46</v>
      </c>
      <c r="Q37" t="s">
        <v>31</v>
      </c>
      <c r="R37" s="1" t="s">
        <v>103</v>
      </c>
      <c r="S37" s="1" t="s">
        <v>102</v>
      </c>
    </row>
    <row r="38" spans="1:19" x14ac:dyDescent="0.3">
      <c r="A38" t="s">
        <v>106</v>
      </c>
      <c r="B38" s="4">
        <v>45013</v>
      </c>
      <c r="C38" s="3">
        <v>0.94652777777777775</v>
      </c>
      <c r="D38" t="s">
        <v>58</v>
      </c>
      <c r="E38" t="s">
        <v>22</v>
      </c>
      <c r="F38" t="s">
        <v>108</v>
      </c>
      <c r="G38" t="s">
        <v>30</v>
      </c>
      <c r="H38">
        <v>31</v>
      </c>
      <c r="I38">
        <v>1</v>
      </c>
      <c r="J38">
        <v>0</v>
      </c>
      <c r="K38">
        <v>0</v>
      </c>
      <c r="L38">
        <v>0</v>
      </c>
      <c r="M38">
        <v>2</v>
      </c>
      <c r="N38">
        <f t="shared" si="0"/>
        <v>2</v>
      </c>
      <c r="O38" t="s">
        <v>32</v>
      </c>
      <c r="P38" t="s">
        <v>33</v>
      </c>
      <c r="Q38" t="s">
        <v>31</v>
      </c>
      <c r="R38" s="1" t="s">
        <v>107</v>
      </c>
    </row>
    <row r="39" spans="1:19" x14ac:dyDescent="0.3">
      <c r="A39" t="s">
        <v>109</v>
      </c>
      <c r="B39" s="4">
        <v>45018</v>
      </c>
      <c r="C39" s="3">
        <v>0.13541666666666666</v>
      </c>
      <c r="D39" t="s">
        <v>38</v>
      </c>
      <c r="E39" t="s">
        <v>19</v>
      </c>
      <c r="F39" t="s">
        <v>110</v>
      </c>
      <c r="G39" t="s">
        <v>30</v>
      </c>
      <c r="H39">
        <v>30</v>
      </c>
      <c r="I39">
        <v>0</v>
      </c>
      <c r="J39">
        <v>0</v>
      </c>
      <c r="K39">
        <v>1</v>
      </c>
      <c r="L39">
        <v>0</v>
      </c>
      <c r="M39">
        <v>2</v>
      </c>
      <c r="N39">
        <f t="shared" si="0"/>
        <v>2</v>
      </c>
      <c r="O39" t="s">
        <v>32</v>
      </c>
      <c r="P39" t="s">
        <v>33</v>
      </c>
      <c r="Q39" t="s">
        <v>31</v>
      </c>
      <c r="R39" s="1" t="s">
        <v>111</v>
      </c>
    </row>
    <row r="40" spans="1:19" x14ac:dyDescent="0.3">
      <c r="A40" t="s">
        <v>113</v>
      </c>
      <c r="B40" s="4">
        <v>45026</v>
      </c>
      <c r="C40" s="3">
        <v>0.3576388888888889</v>
      </c>
      <c r="D40" t="s">
        <v>112</v>
      </c>
      <c r="E40" t="s">
        <v>19</v>
      </c>
      <c r="F40" t="s">
        <v>114</v>
      </c>
      <c r="G40" t="s">
        <v>30</v>
      </c>
      <c r="H40">
        <v>25</v>
      </c>
      <c r="I40">
        <v>1</v>
      </c>
      <c r="J40">
        <v>0</v>
      </c>
      <c r="K40">
        <v>0</v>
      </c>
      <c r="L40">
        <v>5</v>
      </c>
      <c r="M40">
        <v>8</v>
      </c>
      <c r="N40">
        <f t="shared" si="0"/>
        <v>13</v>
      </c>
      <c r="O40" t="s">
        <v>45</v>
      </c>
      <c r="P40" t="s">
        <v>46</v>
      </c>
      <c r="Q40" t="s">
        <v>31</v>
      </c>
      <c r="R40" s="1" t="s">
        <v>115</v>
      </c>
    </row>
    <row r="41" spans="1:19" x14ac:dyDescent="0.3">
      <c r="A41" t="s">
        <v>116</v>
      </c>
      <c r="B41" s="4">
        <v>45032</v>
      </c>
      <c r="C41" s="3">
        <v>0.54305555555555551</v>
      </c>
      <c r="D41" t="s">
        <v>36</v>
      </c>
      <c r="E41" t="s">
        <v>22</v>
      </c>
      <c r="F41" t="s">
        <v>118</v>
      </c>
      <c r="G41" t="s">
        <v>30</v>
      </c>
      <c r="H41">
        <v>39</v>
      </c>
      <c r="I41">
        <v>0</v>
      </c>
      <c r="J41">
        <v>0</v>
      </c>
      <c r="K41">
        <v>1</v>
      </c>
      <c r="L41">
        <v>0</v>
      </c>
      <c r="M41">
        <v>1</v>
      </c>
      <c r="N41">
        <f t="shared" si="0"/>
        <v>1</v>
      </c>
      <c r="O41" t="s">
        <v>43</v>
      </c>
      <c r="P41" t="s">
        <v>40</v>
      </c>
      <c r="Q41" t="s">
        <v>31</v>
      </c>
      <c r="R41" s="1" t="s">
        <v>117</v>
      </c>
      <c r="S41" s="1" t="s">
        <v>119</v>
      </c>
    </row>
    <row r="42" spans="1:19" x14ac:dyDescent="0.3">
      <c r="A42" t="s">
        <v>120</v>
      </c>
      <c r="B42" s="4">
        <v>45034</v>
      </c>
      <c r="C42" s="3">
        <v>0.40277777777777773</v>
      </c>
      <c r="D42" t="s">
        <v>35</v>
      </c>
      <c r="E42" t="s">
        <v>19</v>
      </c>
      <c r="F42" t="s">
        <v>121</v>
      </c>
      <c r="G42" t="s">
        <v>30</v>
      </c>
      <c r="H42">
        <v>61</v>
      </c>
      <c r="I42">
        <v>0</v>
      </c>
      <c r="J42">
        <v>0</v>
      </c>
      <c r="K42">
        <v>1</v>
      </c>
      <c r="L42">
        <v>2</v>
      </c>
      <c r="M42">
        <v>0</v>
      </c>
      <c r="N42">
        <f t="shared" si="0"/>
        <v>2</v>
      </c>
      <c r="O42" t="s">
        <v>122</v>
      </c>
      <c r="P42" t="s">
        <v>40</v>
      </c>
      <c r="Q42" t="s">
        <v>41</v>
      </c>
      <c r="R42" s="1" t="s">
        <v>123</v>
      </c>
    </row>
    <row r="43" spans="1:19" x14ac:dyDescent="0.3">
      <c r="A43" t="s">
        <v>124</v>
      </c>
      <c r="B43" s="4">
        <v>45036</v>
      </c>
      <c r="C43" s="3">
        <v>0.84097222222222223</v>
      </c>
      <c r="D43" t="s">
        <v>55</v>
      </c>
      <c r="E43" t="s">
        <v>22</v>
      </c>
      <c r="F43" t="s">
        <v>125</v>
      </c>
      <c r="G43" t="s">
        <v>30</v>
      </c>
      <c r="H43">
        <v>25</v>
      </c>
      <c r="I43">
        <v>0</v>
      </c>
      <c r="J43">
        <v>0</v>
      </c>
      <c r="K43">
        <v>1</v>
      </c>
      <c r="L43">
        <v>0</v>
      </c>
      <c r="M43">
        <v>1</v>
      </c>
      <c r="N43">
        <f t="shared" si="0"/>
        <v>1</v>
      </c>
      <c r="O43" t="s">
        <v>32</v>
      </c>
      <c r="P43" t="s">
        <v>33</v>
      </c>
      <c r="Q43" t="s">
        <v>31</v>
      </c>
      <c r="R43" s="1" t="s">
        <v>126</v>
      </c>
    </row>
    <row r="44" spans="1:19" x14ac:dyDescent="0.3">
      <c r="A44" t="s">
        <v>127</v>
      </c>
      <c r="B44" s="4">
        <v>45041</v>
      </c>
      <c r="C44" s="3">
        <v>0.6972222222222223</v>
      </c>
      <c r="D44" t="s">
        <v>51</v>
      </c>
      <c r="E44" t="s">
        <v>22</v>
      </c>
      <c r="F44" t="s">
        <v>128</v>
      </c>
      <c r="G44" t="s">
        <v>30</v>
      </c>
      <c r="H44">
        <v>23</v>
      </c>
      <c r="I44">
        <v>0</v>
      </c>
      <c r="J44">
        <v>0</v>
      </c>
      <c r="K44">
        <v>2</v>
      </c>
      <c r="L44">
        <v>0</v>
      </c>
      <c r="M44">
        <v>2</v>
      </c>
      <c r="N44">
        <f t="shared" si="0"/>
        <v>2</v>
      </c>
      <c r="O44" t="s">
        <v>32</v>
      </c>
      <c r="P44" t="s">
        <v>33</v>
      </c>
      <c r="Q44" t="s">
        <v>31</v>
      </c>
      <c r="R44" s="1" t="s">
        <v>129</v>
      </c>
    </row>
    <row r="45" spans="1:19" x14ac:dyDescent="0.3">
      <c r="A45" t="s">
        <v>130</v>
      </c>
      <c r="B45" s="4">
        <v>45045</v>
      </c>
      <c r="C45" s="3">
        <v>9.7222222222222224E-2</v>
      </c>
      <c r="D45" t="s">
        <v>36</v>
      </c>
      <c r="E45" t="s">
        <v>22</v>
      </c>
      <c r="F45" t="s">
        <v>131</v>
      </c>
      <c r="G45" t="s">
        <v>30</v>
      </c>
      <c r="H45">
        <v>39</v>
      </c>
      <c r="I45">
        <v>1</v>
      </c>
      <c r="J45">
        <v>0</v>
      </c>
      <c r="K45">
        <v>0</v>
      </c>
      <c r="L45">
        <v>1</v>
      </c>
      <c r="M45">
        <v>0</v>
      </c>
      <c r="N45">
        <f t="shared" si="0"/>
        <v>1</v>
      </c>
      <c r="O45" t="s">
        <v>133</v>
      </c>
      <c r="P45" t="s">
        <v>40</v>
      </c>
      <c r="Q45" t="s">
        <v>133</v>
      </c>
      <c r="R45" s="1" t="s">
        <v>132</v>
      </c>
      <c r="S45" s="1" t="s">
        <v>134</v>
      </c>
    </row>
    <row r="46" spans="1:19" x14ac:dyDescent="0.3">
      <c r="A46" t="s">
        <v>136</v>
      </c>
      <c r="B46" s="4">
        <v>45047</v>
      </c>
      <c r="C46" s="3">
        <v>0.8125</v>
      </c>
      <c r="D46" t="s">
        <v>135</v>
      </c>
      <c r="E46" t="s">
        <v>22</v>
      </c>
      <c r="F46" t="s">
        <v>138</v>
      </c>
      <c r="G46" t="s">
        <v>30</v>
      </c>
      <c r="H46">
        <v>32</v>
      </c>
      <c r="I46">
        <v>1</v>
      </c>
      <c r="J46">
        <v>0</v>
      </c>
      <c r="K46">
        <v>0</v>
      </c>
      <c r="L46">
        <v>0</v>
      </c>
      <c r="M46">
        <v>2</v>
      </c>
      <c r="N46">
        <f t="shared" si="0"/>
        <v>2</v>
      </c>
      <c r="O46" t="s">
        <v>32</v>
      </c>
      <c r="P46" t="s">
        <v>33</v>
      </c>
      <c r="Q46" t="s">
        <v>31</v>
      </c>
      <c r="R46" s="1" t="s">
        <v>137</v>
      </c>
    </row>
    <row r="47" spans="1:19" x14ac:dyDescent="0.3">
      <c r="A47" t="s">
        <v>139</v>
      </c>
      <c r="B47" s="4">
        <v>45049</v>
      </c>
      <c r="C47" s="3">
        <v>0.4993055555555555</v>
      </c>
      <c r="D47" t="s">
        <v>51</v>
      </c>
      <c r="E47" t="s">
        <v>25</v>
      </c>
      <c r="F47" t="s">
        <v>140</v>
      </c>
      <c r="G47" t="s">
        <v>30</v>
      </c>
      <c r="H47">
        <v>24</v>
      </c>
      <c r="I47">
        <v>0</v>
      </c>
      <c r="J47">
        <v>0</v>
      </c>
      <c r="K47">
        <v>1</v>
      </c>
      <c r="L47">
        <v>1</v>
      </c>
      <c r="M47">
        <v>4</v>
      </c>
      <c r="N47">
        <f t="shared" si="0"/>
        <v>5</v>
      </c>
      <c r="O47" t="s">
        <v>32</v>
      </c>
      <c r="P47" t="s">
        <v>33</v>
      </c>
      <c r="Q47" t="s">
        <v>31</v>
      </c>
      <c r="R47" s="1" t="s">
        <v>141</v>
      </c>
    </row>
    <row r="48" spans="1:19" x14ac:dyDescent="0.3">
      <c r="A48" t="s">
        <v>142</v>
      </c>
      <c r="B48" s="4">
        <v>45052</v>
      </c>
      <c r="C48" s="3">
        <v>0.65</v>
      </c>
      <c r="D48" t="s">
        <v>50</v>
      </c>
      <c r="E48" t="s">
        <v>19</v>
      </c>
      <c r="F48" t="s">
        <v>144</v>
      </c>
      <c r="G48" t="s">
        <v>30</v>
      </c>
      <c r="H48">
        <v>33</v>
      </c>
      <c r="I48">
        <v>1</v>
      </c>
      <c r="J48">
        <v>0</v>
      </c>
      <c r="K48">
        <v>0</v>
      </c>
      <c r="L48">
        <v>8</v>
      </c>
      <c r="M48">
        <v>7</v>
      </c>
      <c r="N48">
        <f t="shared" si="0"/>
        <v>15</v>
      </c>
      <c r="O48" t="s">
        <v>45</v>
      </c>
      <c r="P48" t="s">
        <v>46</v>
      </c>
      <c r="Q48" t="s">
        <v>31</v>
      </c>
      <c r="R48" s="1" t="s">
        <v>143</v>
      </c>
    </row>
    <row r="49" spans="1:20" x14ac:dyDescent="0.3">
      <c r="A49" t="s">
        <v>145</v>
      </c>
      <c r="B49" s="4">
        <v>45061</v>
      </c>
      <c r="C49" s="3">
        <v>0.45555555555555555</v>
      </c>
      <c r="D49" t="s">
        <v>44</v>
      </c>
      <c r="E49" t="s">
        <v>22</v>
      </c>
      <c r="F49" t="s">
        <v>147</v>
      </c>
      <c r="G49" t="s">
        <v>30</v>
      </c>
      <c r="H49">
        <v>18</v>
      </c>
      <c r="I49">
        <v>1</v>
      </c>
      <c r="J49">
        <v>0</v>
      </c>
      <c r="K49">
        <v>2</v>
      </c>
      <c r="L49">
        <v>3</v>
      </c>
      <c r="M49">
        <v>6</v>
      </c>
      <c r="N49">
        <f t="shared" si="0"/>
        <v>9</v>
      </c>
      <c r="O49" t="s">
        <v>45</v>
      </c>
      <c r="P49" t="s">
        <v>46</v>
      </c>
      <c r="Q49" t="s">
        <v>31</v>
      </c>
      <c r="R49" s="1" t="s">
        <v>146</v>
      </c>
      <c r="S49" s="1"/>
    </row>
    <row r="50" spans="1:20" x14ac:dyDescent="0.3">
      <c r="A50" t="s">
        <v>148</v>
      </c>
      <c r="B50" s="4">
        <v>45072</v>
      </c>
      <c r="C50" s="3">
        <v>0.6118055555555556</v>
      </c>
      <c r="D50" t="s">
        <v>38</v>
      </c>
      <c r="E50" t="s">
        <v>22</v>
      </c>
      <c r="F50" t="s">
        <v>150</v>
      </c>
      <c r="G50" t="s">
        <v>30</v>
      </c>
      <c r="H50">
        <v>20</v>
      </c>
      <c r="I50">
        <v>0</v>
      </c>
      <c r="J50">
        <v>0</v>
      </c>
      <c r="K50">
        <v>1</v>
      </c>
      <c r="L50">
        <v>4</v>
      </c>
      <c r="M50">
        <v>1</v>
      </c>
      <c r="N50">
        <f t="shared" si="0"/>
        <v>5</v>
      </c>
      <c r="O50" t="s">
        <v>32</v>
      </c>
      <c r="P50" t="s">
        <v>33</v>
      </c>
      <c r="Q50" t="s">
        <v>31</v>
      </c>
      <c r="R50" s="1" t="s">
        <v>149</v>
      </c>
    </row>
    <row r="51" spans="1:20" x14ac:dyDescent="0.3">
      <c r="A51" t="s">
        <v>151</v>
      </c>
      <c r="B51" s="4">
        <v>45083</v>
      </c>
      <c r="C51" s="3">
        <v>0.89861111111111114</v>
      </c>
      <c r="D51" t="s">
        <v>36</v>
      </c>
      <c r="E51" t="s">
        <v>22</v>
      </c>
      <c r="F51" t="s">
        <v>153</v>
      </c>
      <c r="G51" t="s">
        <v>30</v>
      </c>
      <c r="H51">
        <v>20</v>
      </c>
      <c r="I51">
        <v>0</v>
      </c>
      <c r="J51">
        <v>0</v>
      </c>
      <c r="K51">
        <v>1</v>
      </c>
      <c r="L51">
        <v>1</v>
      </c>
      <c r="M51">
        <v>2</v>
      </c>
      <c r="N51">
        <f t="shared" si="0"/>
        <v>3</v>
      </c>
      <c r="O51" t="s">
        <v>152</v>
      </c>
      <c r="P51" t="s">
        <v>97</v>
      </c>
      <c r="Q51" t="s">
        <v>31</v>
      </c>
      <c r="R51" s="1" t="s">
        <v>154</v>
      </c>
    </row>
    <row r="52" spans="1:20" x14ac:dyDescent="0.3">
      <c r="A52" t="s">
        <v>155</v>
      </c>
      <c r="B52" s="4">
        <v>45094</v>
      </c>
      <c r="C52" s="3">
        <v>0.45416666666666666</v>
      </c>
      <c r="D52" t="s">
        <v>53</v>
      </c>
      <c r="E52" t="s">
        <v>22</v>
      </c>
      <c r="F52" t="s">
        <v>157</v>
      </c>
      <c r="G52" t="s">
        <v>30</v>
      </c>
      <c r="H52">
        <v>38</v>
      </c>
      <c r="I52">
        <v>1</v>
      </c>
      <c r="J52">
        <v>0</v>
      </c>
      <c r="K52">
        <v>0</v>
      </c>
      <c r="L52">
        <v>1</v>
      </c>
      <c r="M52">
        <v>1</v>
      </c>
      <c r="N52">
        <f t="shared" si="0"/>
        <v>2</v>
      </c>
      <c r="O52" t="s">
        <v>45</v>
      </c>
      <c r="P52" t="s">
        <v>46</v>
      </c>
      <c r="Q52" t="s">
        <v>31</v>
      </c>
      <c r="R52" s="1" t="s">
        <v>156</v>
      </c>
    </row>
    <row r="53" spans="1:20" x14ac:dyDescent="0.3">
      <c r="A53" t="s">
        <v>158</v>
      </c>
      <c r="B53" s="4">
        <v>45094</v>
      </c>
      <c r="C53" s="3">
        <v>0.84930555555555554</v>
      </c>
      <c r="D53" t="s">
        <v>67</v>
      </c>
      <c r="E53" t="s">
        <v>22</v>
      </c>
      <c r="F53" t="s">
        <v>160</v>
      </c>
      <c r="G53" t="s">
        <v>30</v>
      </c>
      <c r="H53">
        <v>26</v>
      </c>
      <c r="I53">
        <v>0</v>
      </c>
      <c r="J53">
        <v>0</v>
      </c>
      <c r="K53">
        <v>1</v>
      </c>
      <c r="L53">
        <v>2</v>
      </c>
      <c r="M53">
        <v>3</v>
      </c>
      <c r="N53">
        <f t="shared" si="0"/>
        <v>5</v>
      </c>
      <c r="O53" t="s">
        <v>133</v>
      </c>
      <c r="P53" t="s">
        <v>40</v>
      </c>
      <c r="Q53" t="s">
        <v>133</v>
      </c>
      <c r="R53" s="1" t="s">
        <v>159</v>
      </c>
      <c r="S53" s="1" t="s">
        <v>161</v>
      </c>
    </row>
    <row r="54" spans="1:20" x14ac:dyDescent="0.3">
      <c r="A54" t="s">
        <v>163</v>
      </c>
      <c r="B54" s="4">
        <v>45100</v>
      </c>
      <c r="C54" s="3">
        <v>0.63402777777777775</v>
      </c>
      <c r="D54" t="s">
        <v>162</v>
      </c>
      <c r="E54" t="s">
        <v>24</v>
      </c>
      <c r="F54" t="s">
        <v>165</v>
      </c>
      <c r="G54" t="s">
        <v>30</v>
      </c>
      <c r="H54">
        <v>32</v>
      </c>
      <c r="I54">
        <v>1</v>
      </c>
      <c r="J54">
        <v>0</v>
      </c>
      <c r="K54">
        <v>0</v>
      </c>
      <c r="L54">
        <v>0</v>
      </c>
      <c r="M54">
        <v>0</v>
      </c>
      <c r="N54">
        <f t="shared" si="0"/>
        <v>0</v>
      </c>
      <c r="O54" t="s">
        <v>164</v>
      </c>
      <c r="P54" t="s">
        <v>40</v>
      </c>
      <c r="Q54" t="s">
        <v>31</v>
      </c>
      <c r="R54" s="1" t="s">
        <v>166</v>
      </c>
    </row>
    <row r="55" spans="1:20" x14ac:dyDescent="0.3">
      <c r="A55" t="s">
        <v>167</v>
      </c>
      <c r="B55" s="4">
        <v>45110</v>
      </c>
      <c r="C55" s="3">
        <v>0.85277777777777775</v>
      </c>
      <c r="D55" t="s">
        <v>53</v>
      </c>
      <c r="E55" t="s">
        <v>22</v>
      </c>
      <c r="F55" t="s">
        <v>168</v>
      </c>
      <c r="G55" t="s">
        <v>30</v>
      </c>
      <c r="H55">
        <v>40</v>
      </c>
      <c r="I55">
        <v>1</v>
      </c>
      <c r="J55">
        <v>0</v>
      </c>
      <c r="K55">
        <v>0</v>
      </c>
      <c r="L55">
        <v>4</v>
      </c>
      <c r="M55">
        <v>4</v>
      </c>
      <c r="N55">
        <f t="shared" si="0"/>
        <v>8</v>
      </c>
      <c r="O55" t="s">
        <v>60</v>
      </c>
      <c r="P55" t="s">
        <v>40</v>
      </c>
      <c r="Q55" t="s">
        <v>41</v>
      </c>
      <c r="R55" s="1" t="s">
        <v>169</v>
      </c>
      <c r="S55" s="1" t="s">
        <v>170</v>
      </c>
      <c r="T55" t="s">
        <v>171</v>
      </c>
    </row>
    <row r="56" spans="1:20" x14ac:dyDescent="0.3">
      <c r="A56" t="s">
        <v>172</v>
      </c>
      <c r="B56" s="4">
        <v>45115</v>
      </c>
      <c r="C56" s="3">
        <v>0.46527777777777773</v>
      </c>
      <c r="D56" t="s">
        <v>47</v>
      </c>
      <c r="E56" t="s">
        <v>22</v>
      </c>
      <c r="F56" t="s">
        <v>173</v>
      </c>
      <c r="G56" t="s">
        <v>30</v>
      </c>
      <c r="H56">
        <v>25</v>
      </c>
      <c r="I56">
        <v>0</v>
      </c>
      <c r="J56">
        <v>0</v>
      </c>
      <c r="K56">
        <v>1</v>
      </c>
      <c r="L56">
        <v>1</v>
      </c>
      <c r="M56">
        <v>3</v>
      </c>
      <c r="N56">
        <f t="shared" si="0"/>
        <v>4</v>
      </c>
      <c r="O56" t="s">
        <v>32</v>
      </c>
      <c r="P56" t="s">
        <v>33</v>
      </c>
      <c r="Q56" t="s">
        <v>31</v>
      </c>
      <c r="R56" s="1" t="s">
        <v>175</v>
      </c>
      <c r="S56" s="1" t="s">
        <v>174</v>
      </c>
    </row>
    <row r="57" spans="1:20" x14ac:dyDescent="0.3">
      <c r="A57" t="s">
        <v>177</v>
      </c>
      <c r="B57" s="4">
        <v>45121</v>
      </c>
      <c r="C57" s="3">
        <v>0.625</v>
      </c>
      <c r="D57" t="s">
        <v>176</v>
      </c>
      <c r="E57" t="s">
        <v>22</v>
      </c>
      <c r="F57" t="s">
        <v>179</v>
      </c>
      <c r="G57" t="s">
        <v>30</v>
      </c>
      <c r="H57">
        <v>37</v>
      </c>
      <c r="I57">
        <v>1</v>
      </c>
      <c r="J57">
        <v>0</v>
      </c>
      <c r="K57">
        <v>1</v>
      </c>
      <c r="L57">
        <v>1</v>
      </c>
      <c r="M57">
        <v>3</v>
      </c>
      <c r="N57">
        <f t="shared" si="0"/>
        <v>4</v>
      </c>
      <c r="O57" t="s">
        <v>45</v>
      </c>
      <c r="P57" t="s">
        <v>46</v>
      </c>
      <c r="Q57" t="s">
        <v>31</v>
      </c>
      <c r="R57" s="1" t="s">
        <v>178</v>
      </c>
    </row>
    <row r="58" spans="1:20" x14ac:dyDescent="0.3">
      <c r="A58" t="s">
        <v>180</v>
      </c>
      <c r="B58" s="4">
        <v>45122</v>
      </c>
      <c r="C58" s="3">
        <v>0.44791666666666669</v>
      </c>
      <c r="D58" t="s">
        <v>51</v>
      </c>
      <c r="E58" t="s">
        <v>22</v>
      </c>
      <c r="F58" t="s">
        <v>182</v>
      </c>
      <c r="G58" t="s">
        <v>30</v>
      </c>
      <c r="H58">
        <v>40</v>
      </c>
      <c r="I58">
        <v>1</v>
      </c>
      <c r="J58">
        <v>0</v>
      </c>
      <c r="K58">
        <v>1</v>
      </c>
      <c r="L58">
        <v>4</v>
      </c>
      <c r="M58">
        <v>3</v>
      </c>
      <c r="N58">
        <f t="shared" si="0"/>
        <v>7</v>
      </c>
      <c r="O58" t="s">
        <v>32</v>
      </c>
      <c r="P58" t="s">
        <v>97</v>
      </c>
      <c r="Q58" t="s">
        <v>31</v>
      </c>
      <c r="R58" s="1" t="s">
        <v>181</v>
      </c>
    </row>
    <row r="59" spans="1:20" x14ac:dyDescent="0.3">
      <c r="A59" t="s">
        <v>183</v>
      </c>
      <c r="B59" s="4">
        <v>45130</v>
      </c>
      <c r="C59" s="3">
        <v>0.10416666666666667</v>
      </c>
      <c r="D59" t="s">
        <v>36</v>
      </c>
      <c r="E59" t="s">
        <v>22</v>
      </c>
      <c r="F59" t="s">
        <v>184</v>
      </c>
      <c r="G59" t="s">
        <v>30</v>
      </c>
      <c r="H59">
        <v>27</v>
      </c>
      <c r="I59">
        <v>0</v>
      </c>
      <c r="J59">
        <v>0</v>
      </c>
      <c r="K59">
        <v>1</v>
      </c>
      <c r="L59">
        <v>0</v>
      </c>
      <c r="M59">
        <v>0</v>
      </c>
      <c r="N59">
        <f t="shared" si="0"/>
        <v>0</v>
      </c>
      <c r="O59" t="s">
        <v>32</v>
      </c>
      <c r="P59" t="s">
        <v>33</v>
      </c>
      <c r="Q59" t="s">
        <v>31</v>
      </c>
      <c r="R59" s="1" t="s">
        <v>185</v>
      </c>
      <c r="S59" s="1"/>
      <c r="T59" s="1"/>
    </row>
    <row r="60" spans="1:20" x14ac:dyDescent="0.3">
      <c r="A60" t="s">
        <v>186</v>
      </c>
      <c r="B60" s="4">
        <v>45140</v>
      </c>
      <c r="C60" s="3">
        <v>0.34513888888888888</v>
      </c>
      <c r="D60" t="s">
        <v>52</v>
      </c>
      <c r="E60" t="s">
        <v>22</v>
      </c>
      <c r="F60" t="s">
        <v>187</v>
      </c>
      <c r="G60" t="s">
        <v>30</v>
      </c>
      <c r="H60">
        <v>21</v>
      </c>
      <c r="I60">
        <v>0</v>
      </c>
      <c r="J60">
        <v>0</v>
      </c>
      <c r="K60">
        <v>1</v>
      </c>
      <c r="L60">
        <v>1</v>
      </c>
      <c r="M60">
        <v>2</v>
      </c>
      <c r="N60">
        <f t="shared" si="0"/>
        <v>3</v>
      </c>
      <c r="O60" t="s">
        <v>32</v>
      </c>
      <c r="P60" t="s">
        <v>33</v>
      </c>
      <c r="Q60" t="s">
        <v>31</v>
      </c>
      <c r="R60" s="1" t="s">
        <v>188</v>
      </c>
      <c r="S60" s="1" t="s">
        <v>189</v>
      </c>
      <c r="T60" s="1" t="s">
        <v>190</v>
      </c>
    </row>
    <row r="61" spans="1:20" x14ac:dyDescent="0.3">
      <c r="A61" t="s">
        <v>192</v>
      </c>
      <c r="B61" s="4">
        <v>45149</v>
      </c>
      <c r="C61" s="3">
        <v>0.92708333333333337</v>
      </c>
      <c r="D61" t="s">
        <v>191</v>
      </c>
      <c r="E61" t="s">
        <v>22</v>
      </c>
      <c r="F61" t="s">
        <v>198</v>
      </c>
      <c r="G61" t="s">
        <v>193</v>
      </c>
      <c r="H61" t="s">
        <v>194</v>
      </c>
      <c r="I61">
        <v>0</v>
      </c>
      <c r="J61">
        <v>0</v>
      </c>
      <c r="K61">
        <v>2</v>
      </c>
      <c r="L61">
        <v>1</v>
      </c>
      <c r="M61">
        <v>6</v>
      </c>
      <c r="N61">
        <f t="shared" si="0"/>
        <v>7</v>
      </c>
      <c r="O61" t="s">
        <v>241</v>
      </c>
      <c r="P61" t="s">
        <v>242</v>
      </c>
      <c r="Q61" t="s">
        <v>243</v>
      </c>
      <c r="R61" s="1" t="s">
        <v>195</v>
      </c>
      <c r="S61" s="1" t="s">
        <v>196</v>
      </c>
      <c r="T61" s="1" t="s">
        <v>197</v>
      </c>
    </row>
    <row r="62" spans="1:20" x14ac:dyDescent="0.3">
      <c r="A62" t="s">
        <v>199</v>
      </c>
      <c r="B62" s="4">
        <v>45161</v>
      </c>
      <c r="C62" s="3">
        <v>0.7944444444444444</v>
      </c>
      <c r="D62" t="s">
        <v>36</v>
      </c>
      <c r="E62" t="s">
        <v>19</v>
      </c>
      <c r="F62" t="s">
        <v>201</v>
      </c>
      <c r="G62" t="s">
        <v>30</v>
      </c>
      <c r="H62">
        <v>59</v>
      </c>
      <c r="I62">
        <v>0</v>
      </c>
      <c r="J62">
        <v>1</v>
      </c>
      <c r="K62">
        <v>3</v>
      </c>
      <c r="L62">
        <v>3</v>
      </c>
      <c r="M62">
        <v>6</v>
      </c>
      <c r="N62">
        <f t="shared" si="0"/>
        <v>9</v>
      </c>
      <c r="O62" t="s">
        <v>45</v>
      </c>
      <c r="P62" t="s">
        <v>46</v>
      </c>
      <c r="Q62" t="s">
        <v>31</v>
      </c>
      <c r="R62" s="1" t="s">
        <v>200</v>
      </c>
    </row>
    <row r="63" spans="1:20" x14ac:dyDescent="0.3">
      <c r="A63" t="s">
        <v>202</v>
      </c>
      <c r="B63" s="4">
        <v>45164</v>
      </c>
      <c r="C63" s="3">
        <v>0.54722222222222217</v>
      </c>
      <c r="D63" t="s">
        <v>37</v>
      </c>
      <c r="E63" t="s">
        <v>19</v>
      </c>
      <c r="F63" t="s">
        <v>203</v>
      </c>
      <c r="G63" t="s">
        <v>30</v>
      </c>
      <c r="H63">
        <v>21</v>
      </c>
      <c r="I63">
        <v>1</v>
      </c>
      <c r="J63">
        <v>0</v>
      </c>
      <c r="K63">
        <v>1</v>
      </c>
      <c r="L63">
        <v>3</v>
      </c>
      <c r="M63">
        <v>0</v>
      </c>
      <c r="N63">
        <f t="shared" si="0"/>
        <v>3</v>
      </c>
      <c r="O63" t="s">
        <v>49</v>
      </c>
      <c r="P63" t="s">
        <v>39</v>
      </c>
      <c r="Q63" t="s">
        <v>31</v>
      </c>
      <c r="R63" s="1" t="s">
        <v>204</v>
      </c>
      <c r="S63" s="1"/>
    </row>
    <row r="64" spans="1:20" x14ac:dyDescent="0.3">
      <c r="A64" t="s">
        <v>205</v>
      </c>
      <c r="B64" s="4">
        <v>45169</v>
      </c>
      <c r="C64" s="3">
        <v>0.70833333333333337</v>
      </c>
      <c r="D64" t="s">
        <v>50</v>
      </c>
      <c r="E64" t="s">
        <v>19</v>
      </c>
      <c r="F64" t="s">
        <v>207</v>
      </c>
      <c r="G64" t="s">
        <v>30</v>
      </c>
      <c r="H64">
        <v>38</v>
      </c>
      <c r="I64">
        <v>0</v>
      </c>
      <c r="J64">
        <v>0</v>
      </c>
      <c r="K64">
        <v>1</v>
      </c>
      <c r="L64">
        <v>1</v>
      </c>
      <c r="M64">
        <v>1</v>
      </c>
      <c r="N64">
        <f t="shared" si="0"/>
        <v>2</v>
      </c>
      <c r="O64" t="s">
        <v>48</v>
      </c>
      <c r="P64" t="s">
        <v>39</v>
      </c>
      <c r="Q64" t="s">
        <v>31</v>
      </c>
      <c r="R64" s="1" t="s">
        <v>206</v>
      </c>
      <c r="S64" s="1"/>
    </row>
    <row r="65" spans="1:21" x14ac:dyDescent="0.3">
      <c r="A65" t="s">
        <v>208</v>
      </c>
      <c r="B65" s="4">
        <v>45190</v>
      </c>
      <c r="C65" s="3">
        <v>0.95833333333333337</v>
      </c>
      <c r="D65" t="s">
        <v>37</v>
      </c>
      <c r="E65" t="s">
        <v>22</v>
      </c>
      <c r="F65" t="s">
        <v>210</v>
      </c>
      <c r="G65" t="s">
        <v>30</v>
      </c>
      <c r="H65">
        <v>21</v>
      </c>
      <c r="I65">
        <v>0</v>
      </c>
      <c r="J65">
        <v>0</v>
      </c>
      <c r="K65">
        <v>1</v>
      </c>
      <c r="L65">
        <v>1</v>
      </c>
      <c r="M65">
        <v>1</v>
      </c>
      <c r="N65">
        <f t="shared" si="0"/>
        <v>2</v>
      </c>
      <c r="O65" t="s">
        <v>43</v>
      </c>
      <c r="P65" t="s">
        <v>40</v>
      </c>
      <c r="Q65" t="s">
        <v>31</v>
      </c>
      <c r="R65" s="1" t="s">
        <v>209</v>
      </c>
    </row>
    <row r="66" spans="1:21" x14ac:dyDescent="0.3">
      <c r="A66" t="s">
        <v>211</v>
      </c>
      <c r="B66" s="4">
        <v>45194</v>
      </c>
      <c r="C66" s="3">
        <v>0.58333333333333337</v>
      </c>
      <c r="D66" t="s">
        <v>50</v>
      </c>
      <c r="E66" t="s">
        <v>22</v>
      </c>
      <c r="F66" t="s">
        <v>212</v>
      </c>
      <c r="G66" t="s">
        <v>30</v>
      </c>
      <c r="H66">
        <v>27</v>
      </c>
      <c r="I66">
        <v>0</v>
      </c>
      <c r="J66">
        <v>0</v>
      </c>
      <c r="K66">
        <v>1</v>
      </c>
      <c r="L66">
        <v>1</v>
      </c>
      <c r="M66">
        <v>3</v>
      </c>
      <c r="N66">
        <f t="shared" si="0"/>
        <v>4</v>
      </c>
      <c r="O66" t="s">
        <v>32</v>
      </c>
      <c r="P66" t="s">
        <v>33</v>
      </c>
      <c r="Q66" t="s">
        <v>31</v>
      </c>
      <c r="R66" s="1" t="s">
        <v>213</v>
      </c>
      <c r="S66" s="1"/>
    </row>
    <row r="67" spans="1:21" x14ac:dyDescent="0.3">
      <c r="A67" t="s">
        <v>214</v>
      </c>
      <c r="B67" s="4">
        <v>45223</v>
      </c>
      <c r="C67" s="3">
        <v>0.75138888888888899</v>
      </c>
      <c r="D67" t="s">
        <v>42</v>
      </c>
      <c r="E67" t="s">
        <v>22</v>
      </c>
      <c r="F67" t="s">
        <v>215</v>
      </c>
      <c r="G67" t="s">
        <v>30</v>
      </c>
      <c r="H67">
        <v>24</v>
      </c>
      <c r="I67">
        <v>0</v>
      </c>
      <c r="J67">
        <v>0</v>
      </c>
      <c r="K67">
        <v>1</v>
      </c>
      <c r="L67">
        <v>1</v>
      </c>
      <c r="M67">
        <v>0</v>
      </c>
      <c r="N67">
        <f t="shared" si="0"/>
        <v>1</v>
      </c>
      <c r="O67" t="s">
        <v>32</v>
      </c>
      <c r="P67" t="s">
        <v>33</v>
      </c>
      <c r="Q67" t="s">
        <v>31</v>
      </c>
      <c r="R67" s="1" t="s">
        <v>216</v>
      </c>
    </row>
    <row r="68" spans="1:21" x14ac:dyDescent="0.3">
      <c r="A68" t="s">
        <v>218</v>
      </c>
      <c r="B68" s="4">
        <v>45224</v>
      </c>
      <c r="C68" s="3">
        <v>0.78888888888888886</v>
      </c>
      <c r="D68" t="s">
        <v>217</v>
      </c>
      <c r="E68" t="s">
        <v>19</v>
      </c>
      <c r="F68" t="s">
        <v>220</v>
      </c>
      <c r="G68" t="s">
        <v>30</v>
      </c>
      <c r="H68">
        <v>40</v>
      </c>
      <c r="I68">
        <v>1</v>
      </c>
      <c r="J68">
        <v>0</v>
      </c>
      <c r="K68">
        <v>0</v>
      </c>
      <c r="L68">
        <v>18</v>
      </c>
      <c r="M68">
        <v>13</v>
      </c>
      <c r="N68">
        <f t="shared" si="0"/>
        <v>31</v>
      </c>
      <c r="O68" t="s">
        <v>32</v>
      </c>
      <c r="P68" t="s">
        <v>59</v>
      </c>
      <c r="Q68" t="s">
        <v>31</v>
      </c>
      <c r="R68" s="1" t="s">
        <v>219</v>
      </c>
      <c r="S68" s="1"/>
      <c r="T68" s="1"/>
      <c r="U68" s="1"/>
    </row>
    <row r="69" spans="1:21" x14ac:dyDescent="0.3">
      <c r="A69" t="s">
        <v>221</v>
      </c>
      <c r="B69" s="4">
        <v>45228</v>
      </c>
      <c r="C69" s="3">
        <v>4.5138888888888888E-2</v>
      </c>
      <c r="D69" t="s">
        <v>54</v>
      </c>
      <c r="E69" t="s">
        <v>19</v>
      </c>
      <c r="F69" t="s">
        <v>222</v>
      </c>
      <c r="G69" t="s">
        <v>30</v>
      </c>
      <c r="H69">
        <v>48</v>
      </c>
      <c r="I69">
        <v>0</v>
      </c>
      <c r="J69">
        <v>0</v>
      </c>
      <c r="K69">
        <v>1</v>
      </c>
      <c r="L69">
        <v>0</v>
      </c>
      <c r="M69">
        <v>15</v>
      </c>
      <c r="N69">
        <f t="shared" si="0"/>
        <v>15</v>
      </c>
      <c r="O69" t="s">
        <v>32</v>
      </c>
      <c r="P69" t="s">
        <v>33</v>
      </c>
      <c r="Q69" t="s">
        <v>31</v>
      </c>
      <c r="R69" s="1" t="s">
        <v>223</v>
      </c>
    </row>
    <row r="70" spans="1:21" x14ac:dyDescent="0.3">
      <c r="A70" t="s">
        <v>225</v>
      </c>
      <c r="B70" s="4">
        <v>45247</v>
      </c>
      <c r="C70" s="3">
        <v>0.65277777777777779</v>
      </c>
      <c r="D70" t="s">
        <v>224</v>
      </c>
      <c r="E70" t="s">
        <v>25</v>
      </c>
      <c r="F70" t="s">
        <v>227</v>
      </c>
      <c r="G70" t="s">
        <v>30</v>
      </c>
      <c r="H70">
        <v>33</v>
      </c>
      <c r="I70">
        <v>0</v>
      </c>
      <c r="J70">
        <v>0</v>
      </c>
      <c r="K70">
        <v>1</v>
      </c>
      <c r="L70">
        <v>1</v>
      </c>
      <c r="M70">
        <v>0</v>
      </c>
      <c r="N70">
        <f t="shared" si="0"/>
        <v>1</v>
      </c>
      <c r="O70" t="s">
        <v>45</v>
      </c>
      <c r="P70" t="s">
        <v>46</v>
      </c>
      <c r="Q70" t="s">
        <v>31</v>
      </c>
      <c r="R70" s="1" t="s">
        <v>226</v>
      </c>
      <c r="S70" s="1"/>
    </row>
    <row r="71" spans="1:21" x14ac:dyDescent="0.3">
      <c r="A71" t="s">
        <v>228</v>
      </c>
      <c r="B71" s="4">
        <v>45250</v>
      </c>
      <c r="C71" s="3">
        <v>0.85763888888888884</v>
      </c>
      <c r="D71" t="s">
        <v>42</v>
      </c>
      <c r="E71" t="s">
        <v>19</v>
      </c>
      <c r="F71" t="s">
        <v>229</v>
      </c>
      <c r="G71" t="s">
        <v>30</v>
      </c>
      <c r="H71">
        <v>20</v>
      </c>
      <c r="I71">
        <v>1</v>
      </c>
      <c r="J71">
        <v>0</v>
      </c>
      <c r="K71">
        <v>0</v>
      </c>
      <c r="L71">
        <v>0</v>
      </c>
      <c r="M71">
        <v>4</v>
      </c>
      <c r="N71">
        <f t="shared" si="0"/>
        <v>4</v>
      </c>
      <c r="O71" t="s">
        <v>49</v>
      </c>
      <c r="P71" t="s">
        <v>39</v>
      </c>
      <c r="Q71" t="s">
        <v>31</v>
      </c>
      <c r="R71" s="1" t="s">
        <v>230</v>
      </c>
      <c r="S71" s="1"/>
    </row>
    <row r="72" spans="1:21" x14ac:dyDescent="0.3">
      <c r="A72" t="s">
        <v>232</v>
      </c>
      <c r="B72" s="4">
        <v>45255</v>
      </c>
      <c r="C72" s="3">
        <v>0.7680555555555556</v>
      </c>
      <c r="D72" t="s">
        <v>231</v>
      </c>
      <c r="E72" t="s">
        <v>22</v>
      </c>
      <c r="F72" t="s">
        <v>234</v>
      </c>
      <c r="G72" t="s">
        <v>30</v>
      </c>
      <c r="H72">
        <v>48</v>
      </c>
      <c r="I72">
        <v>0</v>
      </c>
      <c r="J72">
        <v>0</v>
      </c>
      <c r="K72">
        <v>1</v>
      </c>
      <c r="L72">
        <v>0</v>
      </c>
      <c r="M72">
        <v>3</v>
      </c>
      <c r="N72">
        <f t="shared" si="0"/>
        <v>3</v>
      </c>
      <c r="O72" t="s">
        <v>32</v>
      </c>
      <c r="P72" t="s">
        <v>33</v>
      </c>
      <c r="Q72" t="s">
        <v>31</v>
      </c>
      <c r="R72" s="1" t="s">
        <v>233</v>
      </c>
      <c r="S72" s="1"/>
      <c r="T72" s="1"/>
    </row>
    <row r="73" spans="1:21" x14ac:dyDescent="0.3">
      <c r="A73" t="s">
        <v>235</v>
      </c>
      <c r="B73" s="4">
        <v>45266</v>
      </c>
      <c r="C73" s="3">
        <v>0.48958333333333331</v>
      </c>
      <c r="D73" t="s">
        <v>162</v>
      </c>
      <c r="E73" t="s">
        <v>20</v>
      </c>
      <c r="F73" t="s">
        <v>236</v>
      </c>
      <c r="G73" t="s">
        <v>30</v>
      </c>
      <c r="H73">
        <v>67</v>
      </c>
      <c r="I73">
        <v>0</v>
      </c>
      <c r="J73">
        <v>0</v>
      </c>
      <c r="K73">
        <v>1</v>
      </c>
      <c r="L73">
        <v>3</v>
      </c>
      <c r="M73">
        <v>1</v>
      </c>
      <c r="N73">
        <f t="shared" si="0"/>
        <v>4</v>
      </c>
      <c r="O73" t="s">
        <v>45</v>
      </c>
      <c r="P73" t="s">
        <v>46</v>
      </c>
      <c r="Q73" t="s">
        <v>31</v>
      </c>
      <c r="R73" s="1" t="s">
        <v>237</v>
      </c>
    </row>
    <row r="74" spans="1:21" x14ac:dyDescent="0.3">
      <c r="A74" t="s">
        <v>238</v>
      </c>
      <c r="B74" s="4">
        <v>45266</v>
      </c>
      <c r="C74" s="3">
        <v>0.88888888888888884</v>
      </c>
      <c r="D74" t="s">
        <v>67</v>
      </c>
      <c r="E74" t="s">
        <v>22</v>
      </c>
      <c r="F74" t="s">
        <v>240</v>
      </c>
      <c r="G74" t="s">
        <v>30</v>
      </c>
      <c r="H74">
        <v>28</v>
      </c>
      <c r="I74">
        <v>0</v>
      </c>
      <c r="J74">
        <v>0</v>
      </c>
      <c r="K74">
        <v>1</v>
      </c>
      <c r="L74">
        <v>0</v>
      </c>
      <c r="M74">
        <v>1</v>
      </c>
      <c r="N74">
        <f t="shared" si="0"/>
        <v>1</v>
      </c>
      <c r="O74" t="s">
        <v>32</v>
      </c>
      <c r="P74" t="s">
        <v>33</v>
      </c>
      <c r="Q74" t="s">
        <v>31</v>
      </c>
      <c r="R74" s="1" t="s">
        <v>239</v>
      </c>
    </row>
    <row r="75" spans="1:21" x14ac:dyDescent="0.3">
      <c r="B75" s="4"/>
      <c r="C75" s="3"/>
      <c r="R75" s="1"/>
    </row>
    <row r="76" spans="1:21" x14ac:dyDescent="0.3">
      <c r="B76" s="4"/>
      <c r="C76" s="3"/>
      <c r="R76" s="1"/>
    </row>
    <row r="77" spans="1:21" x14ac:dyDescent="0.3">
      <c r="B77" s="4"/>
      <c r="C77" s="3"/>
      <c r="R77" s="1"/>
    </row>
    <row r="78" spans="1:21" x14ac:dyDescent="0.3">
      <c r="B78" s="4"/>
      <c r="C78" s="3"/>
      <c r="R78" s="1"/>
      <c r="S78" s="1"/>
    </row>
    <row r="79" spans="1:21" x14ac:dyDescent="0.3">
      <c r="B79" s="4"/>
      <c r="C79" s="3"/>
      <c r="R79" s="1"/>
    </row>
    <row r="80" spans="1:21" x14ac:dyDescent="0.3">
      <c r="B80" s="4"/>
      <c r="C80" s="3"/>
      <c r="R80" s="1"/>
    </row>
    <row r="81" spans="2:19" x14ac:dyDescent="0.3">
      <c r="B81" s="4"/>
      <c r="C81" s="3"/>
      <c r="R81" s="1"/>
    </row>
    <row r="82" spans="2:19" x14ac:dyDescent="0.3">
      <c r="B82" s="4"/>
      <c r="C82" s="3"/>
      <c r="R82" s="1"/>
    </row>
    <row r="83" spans="2:19" x14ac:dyDescent="0.3">
      <c r="B83" s="4"/>
      <c r="C83" s="3"/>
      <c r="R83" s="1"/>
    </row>
    <row r="84" spans="2:19" x14ac:dyDescent="0.3">
      <c r="B84" s="4"/>
      <c r="C84" s="3"/>
      <c r="R84" s="1"/>
    </row>
    <row r="85" spans="2:19" x14ac:dyDescent="0.3">
      <c r="B85" s="2"/>
      <c r="C85" s="3"/>
      <c r="R85" s="1"/>
    </row>
    <row r="86" spans="2:19" x14ac:dyDescent="0.3">
      <c r="B86" s="2"/>
      <c r="C86" s="3"/>
      <c r="R86" s="1"/>
      <c r="S86" s="1"/>
    </row>
    <row r="87" spans="2:19" x14ac:dyDescent="0.3">
      <c r="B87" s="2"/>
      <c r="C87" s="3"/>
      <c r="R87" s="1"/>
    </row>
    <row r="88" spans="2:19" x14ac:dyDescent="0.3">
      <c r="B88" s="2"/>
      <c r="C88" s="3"/>
    </row>
    <row r="89" spans="2:19" x14ac:dyDescent="0.3">
      <c r="B89" s="2"/>
      <c r="C89" s="3"/>
      <c r="R89" s="1"/>
    </row>
    <row r="90" spans="2:19" x14ac:dyDescent="0.3">
      <c r="B90" s="2"/>
      <c r="C90" s="3"/>
      <c r="R90" s="1"/>
    </row>
    <row r="91" spans="2:19" x14ac:dyDescent="0.3">
      <c r="B91" s="2"/>
      <c r="C91" s="3"/>
    </row>
    <row r="92" spans="2:19" x14ac:dyDescent="0.3">
      <c r="B92" s="2"/>
      <c r="C92" s="3"/>
    </row>
    <row r="93" spans="2:19" x14ac:dyDescent="0.3">
      <c r="B93" s="2"/>
      <c r="C93" s="3"/>
    </row>
    <row r="94" spans="2:19" x14ac:dyDescent="0.3">
      <c r="B94" s="2"/>
      <c r="C94" s="3"/>
    </row>
    <row r="95" spans="2:19" x14ac:dyDescent="0.3">
      <c r="B95" s="2"/>
      <c r="C95" s="3"/>
    </row>
    <row r="96" spans="2:19" x14ac:dyDescent="0.3">
      <c r="B96" s="2"/>
      <c r="C96" s="3"/>
    </row>
    <row r="97" spans="2:18" x14ac:dyDescent="0.3">
      <c r="B97" s="2"/>
      <c r="C97" s="3"/>
    </row>
    <row r="98" spans="2:18" x14ac:dyDescent="0.3">
      <c r="B98" s="2"/>
      <c r="C98" s="3"/>
    </row>
    <row r="99" spans="2:18" x14ac:dyDescent="0.3">
      <c r="B99" s="2"/>
      <c r="C99" s="3"/>
      <c r="R99" s="1"/>
    </row>
    <row r="100" spans="2:18" x14ac:dyDescent="0.3">
      <c r="B100" s="2"/>
      <c r="C100" s="3"/>
    </row>
    <row r="101" spans="2:18" x14ac:dyDescent="0.3">
      <c r="B101" s="2"/>
      <c r="C101" s="3"/>
    </row>
    <row r="102" spans="2:18" x14ac:dyDescent="0.3">
      <c r="B102" s="2"/>
      <c r="C102" s="3"/>
      <c r="R102" s="1"/>
    </row>
    <row r="103" spans="2:18" x14ac:dyDescent="0.3">
      <c r="B103" s="2"/>
      <c r="C103" s="3"/>
      <c r="R103" s="1"/>
    </row>
    <row r="104" spans="2:18" x14ac:dyDescent="0.3">
      <c r="B104" s="2"/>
      <c r="C104" s="3"/>
    </row>
    <row r="105" spans="2:18" x14ac:dyDescent="0.3">
      <c r="B105" s="2"/>
      <c r="C105" s="3"/>
    </row>
    <row r="106" spans="2:18" x14ac:dyDescent="0.3">
      <c r="B106" s="2"/>
      <c r="C106" s="3"/>
      <c r="R106" s="1"/>
    </row>
    <row r="107" spans="2:18" x14ac:dyDescent="0.3">
      <c r="B107" s="2"/>
      <c r="C107" s="3"/>
      <c r="R107" s="1"/>
    </row>
    <row r="108" spans="2:18" x14ac:dyDescent="0.3">
      <c r="B108" s="2"/>
      <c r="C108" s="3"/>
    </row>
    <row r="109" spans="2:18" x14ac:dyDescent="0.3">
      <c r="B109" s="2"/>
      <c r="C109" s="3"/>
      <c r="R109" s="1"/>
    </row>
    <row r="110" spans="2:18" x14ac:dyDescent="0.3">
      <c r="B110" s="2"/>
      <c r="C110" s="3"/>
    </row>
    <row r="111" spans="2:18" x14ac:dyDescent="0.3">
      <c r="B111" s="2"/>
      <c r="C111" s="3"/>
      <c r="R111" s="1"/>
    </row>
    <row r="112" spans="2:18" x14ac:dyDescent="0.3">
      <c r="B112" s="2"/>
      <c r="C112" s="3"/>
    </row>
    <row r="113" spans="2:18" x14ac:dyDescent="0.3">
      <c r="B113" s="2"/>
      <c r="C113" s="3"/>
    </row>
    <row r="114" spans="2:18" x14ac:dyDescent="0.3">
      <c r="B114" s="2"/>
      <c r="C114" s="3"/>
    </row>
    <row r="115" spans="2:18" x14ac:dyDescent="0.3">
      <c r="B115" s="2"/>
      <c r="C115" s="3"/>
      <c r="R115" s="1"/>
    </row>
    <row r="116" spans="2:18" x14ac:dyDescent="0.3">
      <c r="B116" s="2"/>
      <c r="C116" s="3"/>
    </row>
    <row r="117" spans="2:18" x14ac:dyDescent="0.3">
      <c r="B117" s="2"/>
      <c r="C117" s="3"/>
    </row>
    <row r="118" spans="2:18" x14ac:dyDescent="0.3">
      <c r="B118" s="2"/>
      <c r="C118" s="3"/>
    </row>
    <row r="119" spans="2:18" x14ac:dyDescent="0.3">
      <c r="B119" s="2"/>
      <c r="C119" s="3"/>
    </row>
    <row r="120" spans="2:18" x14ac:dyDescent="0.3">
      <c r="B120" s="2"/>
      <c r="C120" s="3"/>
    </row>
    <row r="121" spans="2:18" x14ac:dyDescent="0.3">
      <c r="B121" s="2"/>
      <c r="C121" s="3"/>
    </row>
    <row r="122" spans="2:18" x14ac:dyDescent="0.3">
      <c r="B122" s="2"/>
      <c r="C122" s="3"/>
    </row>
    <row r="123" spans="2:18" x14ac:dyDescent="0.3">
      <c r="B123" s="2"/>
      <c r="C123" s="3"/>
    </row>
    <row r="124" spans="2:18" x14ac:dyDescent="0.3">
      <c r="B124" s="2"/>
      <c r="C124" s="3"/>
    </row>
    <row r="125" spans="2:18" x14ac:dyDescent="0.3">
      <c r="B125" s="2"/>
      <c r="C125" s="3"/>
    </row>
    <row r="126" spans="2:18" x14ac:dyDescent="0.3">
      <c r="B126" s="2"/>
      <c r="C126" s="3"/>
    </row>
    <row r="127" spans="2:18" x14ac:dyDescent="0.3">
      <c r="B127" s="2"/>
      <c r="C127" s="3"/>
    </row>
    <row r="128" spans="2:18" x14ac:dyDescent="0.3">
      <c r="B128" s="2"/>
      <c r="C128" s="3"/>
    </row>
    <row r="129" spans="2:18" x14ac:dyDescent="0.3">
      <c r="B129" s="2"/>
      <c r="C129" s="3"/>
    </row>
    <row r="130" spans="2:18" x14ac:dyDescent="0.3">
      <c r="B130" s="2"/>
      <c r="C130" s="3"/>
    </row>
    <row r="131" spans="2:18" x14ac:dyDescent="0.3">
      <c r="B131" s="2"/>
      <c r="C131" s="3"/>
      <c r="R131" s="1"/>
    </row>
    <row r="132" spans="2:18" x14ac:dyDescent="0.3">
      <c r="B132" s="2"/>
      <c r="C132" s="3"/>
    </row>
    <row r="133" spans="2:18" x14ac:dyDescent="0.3">
      <c r="B133" s="2"/>
      <c r="C133" s="3"/>
    </row>
    <row r="134" spans="2:18" x14ac:dyDescent="0.3">
      <c r="B134" s="2"/>
      <c r="C134" s="3"/>
    </row>
    <row r="135" spans="2:18" x14ac:dyDescent="0.3">
      <c r="B135" s="2"/>
      <c r="C135" s="3"/>
    </row>
    <row r="136" spans="2:18" x14ac:dyDescent="0.3">
      <c r="B136" s="2"/>
      <c r="C136" s="3"/>
    </row>
    <row r="137" spans="2:18" x14ac:dyDescent="0.3">
      <c r="B137" s="2"/>
      <c r="C137" s="3"/>
    </row>
    <row r="138" spans="2:18" x14ac:dyDescent="0.3">
      <c r="B138" s="2"/>
      <c r="C138" s="3"/>
    </row>
    <row r="139" spans="2:18" x14ac:dyDescent="0.3">
      <c r="B139" s="2"/>
      <c r="C139" s="3"/>
    </row>
    <row r="140" spans="2:18" x14ac:dyDescent="0.3">
      <c r="B140" s="2"/>
      <c r="C140" s="3"/>
    </row>
    <row r="141" spans="2:18" x14ac:dyDescent="0.3">
      <c r="B141" s="2"/>
      <c r="C141" s="3"/>
      <c r="R141" s="1"/>
    </row>
    <row r="142" spans="2:18" x14ac:dyDescent="0.3">
      <c r="B142" s="2"/>
      <c r="C142" s="3"/>
    </row>
    <row r="143" spans="2:18" x14ac:dyDescent="0.3">
      <c r="B143" s="2"/>
      <c r="C143" s="3"/>
    </row>
    <row r="144" spans="2:18" x14ac:dyDescent="0.3">
      <c r="B144" s="2"/>
      <c r="C144" s="3"/>
    </row>
    <row r="145" spans="2:18" x14ac:dyDescent="0.3">
      <c r="B145" s="2"/>
      <c r="C145" s="3"/>
    </row>
    <row r="146" spans="2:18" x14ac:dyDescent="0.3">
      <c r="B146" s="2"/>
      <c r="C146" s="3"/>
    </row>
    <row r="147" spans="2:18" x14ac:dyDescent="0.3">
      <c r="B147" s="2"/>
      <c r="C147" s="3"/>
    </row>
    <row r="148" spans="2:18" x14ac:dyDescent="0.3">
      <c r="B148" s="2"/>
      <c r="C148" s="3"/>
    </row>
    <row r="149" spans="2:18" x14ac:dyDescent="0.3">
      <c r="B149" s="2"/>
      <c r="C149" s="3"/>
    </row>
    <row r="150" spans="2:18" x14ac:dyDescent="0.3">
      <c r="B150" s="2"/>
      <c r="C150" s="3"/>
    </row>
    <row r="151" spans="2:18" x14ac:dyDescent="0.3">
      <c r="B151" s="2"/>
      <c r="C151" s="3"/>
    </row>
    <row r="152" spans="2:18" x14ac:dyDescent="0.3">
      <c r="B152" s="2"/>
      <c r="C152" s="3"/>
    </row>
    <row r="153" spans="2:18" x14ac:dyDescent="0.3">
      <c r="B153" s="2"/>
      <c r="C153" s="3"/>
    </row>
    <row r="154" spans="2:18" x14ac:dyDescent="0.3">
      <c r="B154" s="2"/>
      <c r="C154" s="3"/>
      <c r="R154" s="1"/>
    </row>
    <row r="155" spans="2:18" x14ac:dyDescent="0.3">
      <c r="B155" s="2"/>
      <c r="C155" s="3"/>
    </row>
    <row r="156" spans="2:18" x14ac:dyDescent="0.3">
      <c r="B156" s="2"/>
      <c r="C156" s="3"/>
    </row>
    <row r="157" spans="2:18" x14ac:dyDescent="0.3">
      <c r="B157" s="2"/>
      <c r="C157" s="3"/>
      <c r="R157" s="1"/>
    </row>
    <row r="158" spans="2:18" x14ac:dyDescent="0.3">
      <c r="B158" s="2"/>
      <c r="C158" s="3"/>
      <c r="R158" s="1"/>
    </row>
    <row r="159" spans="2:18" x14ac:dyDescent="0.3">
      <c r="B159" s="2"/>
      <c r="C159" s="3"/>
    </row>
    <row r="160" spans="2:18" x14ac:dyDescent="0.3">
      <c r="B160" s="2"/>
      <c r="C160" s="3"/>
    </row>
    <row r="161" spans="2:3" x14ac:dyDescent="0.3">
      <c r="B161" s="2"/>
      <c r="C161" s="3"/>
    </row>
    <row r="162" spans="2:3" x14ac:dyDescent="0.3">
      <c r="B162" s="2"/>
      <c r="C162" s="3"/>
    </row>
    <row r="163" spans="2:3" x14ac:dyDescent="0.3">
      <c r="B163" s="2"/>
      <c r="C163" s="3"/>
    </row>
    <row r="164" spans="2:3" x14ac:dyDescent="0.3">
      <c r="B164" s="2"/>
      <c r="C164" s="3"/>
    </row>
    <row r="165" spans="2:3" x14ac:dyDescent="0.3">
      <c r="B165" s="2"/>
      <c r="C165" s="3"/>
    </row>
    <row r="166" spans="2:3" x14ac:dyDescent="0.3">
      <c r="B166" s="2"/>
      <c r="C166" s="3"/>
    </row>
    <row r="167" spans="2:3" x14ac:dyDescent="0.3">
      <c r="B167" s="2"/>
      <c r="C167" s="3"/>
    </row>
    <row r="168" spans="2:3" x14ac:dyDescent="0.3">
      <c r="B168" s="2"/>
      <c r="C168" s="3"/>
    </row>
    <row r="169" spans="2:3" x14ac:dyDescent="0.3">
      <c r="B169" s="2"/>
      <c r="C169" s="3"/>
    </row>
    <row r="170" spans="2:3" x14ac:dyDescent="0.3">
      <c r="B170" s="2"/>
      <c r="C170" s="3"/>
    </row>
    <row r="171" spans="2:3" x14ac:dyDescent="0.3">
      <c r="B171" s="2"/>
      <c r="C171" s="3"/>
    </row>
    <row r="172" spans="2:3" x14ac:dyDescent="0.3">
      <c r="B172" s="2"/>
      <c r="C172" s="3"/>
    </row>
    <row r="173" spans="2:3" x14ac:dyDescent="0.3">
      <c r="B173" s="2"/>
      <c r="C173" s="3"/>
    </row>
    <row r="174" spans="2:3" x14ac:dyDescent="0.3">
      <c r="B174" s="2"/>
      <c r="C174" s="3"/>
    </row>
    <row r="175" spans="2:3" x14ac:dyDescent="0.3">
      <c r="B175" s="2"/>
      <c r="C175" s="3"/>
    </row>
    <row r="176" spans="2:3" x14ac:dyDescent="0.3">
      <c r="B176" s="2"/>
      <c r="C176" s="3"/>
    </row>
    <row r="177" spans="2:18" x14ac:dyDescent="0.3">
      <c r="B177" s="2"/>
      <c r="C177" s="3"/>
      <c r="R177" s="1"/>
    </row>
    <row r="178" spans="2:18" x14ac:dyDescent="0.3">
      <c r="B178" s="2"/>
      <c r="C178" s="3"/>
    </row>
    <row r="179" spans="2:18" x14ac:dyDescent="0.3">
      <c r="B179" s="2"/>
      <c r="C179" s="3"/>
    </row>
    <row r="180" spans="2:18" x14ac:dyDescent="0.3">
      <c r="B180" s="2"/>
      <c r="C180" s="3"/>
    </row>
    <row r="181" spans="2:18" x14ac:dyDescent="0.3">
      <c r="B181" s="2"/>
      <c r="C181" s="3"/>
    </row>
    <row r="182" spans="2:18" x14ac:dyDescent="0.3">
      <c r="B182" s="2"/>
      <c r="C182" s="3"/>
    </row>
    <row r="183" spans="2:18" x14ac:dyDescent="0.3">
      <c r="B183" s="2"/>
      <c r="C183" s="3"/>
    </row>
    <row r="184" spans="2:18" x14ac:dyDescent="0.3">
      <c r="B184" s="2"/>
      <c r="C184" s="3"/>
    </row>
    <row r="185" spans="2:18" x14ac:dyDescent="0.3">
      <c r="B185" s="2"/>
      <c r="C185" s="3"/>
    </row>
    <row r="186" spans="2:18" x14ac:dyDescent="0.3">
      <c r="B186" s="2"/>
      <c r="C186" s="3"/>
    </row>
    <row r="187" spans="2:18" x14ac:dyDescent="0.3">
      <c r="B187" s="2"/>
      <c r="C187" s="3"/>
    </row>
    <row r="188" spans="2:18" x14ac:dyDescent="0.3">
      <c r="B188" s="2"/>
      <c r="C188" s="3"/>
    </row>
    <row r="189" spans="2:18" x14ac:dyDescent="0.3">
      <c r="B189" s="2"/>
      <c r="C189" s="3"/>
    </row>
    <row r="190" spans="2:18" x14ac:dyDescent="0.3">
      <c r="B190" s="2"/>
      <c r="C190" s="3"/>
    </row>
    <row r="191" spans="2:18" x14ac:dyDescent="0.3">
      <c r="B191" s="2"/>
      <c r="C191" s="3"/>
    </row>
    <row r="192" spans="2:18" x14ac:dyDescent="0.3">
      <c r="B192" s="2"/>
      <c r="C192" s="3"/>
    </row>
    <row r="193" spans="2:18" x14ac:dyDescent="0.3">
      <c r="B193" s="2"/>
      <c r="C193" s="3"/>
    </row>
    <row r="194" spans="2:18" x14ac:dyDescent="0.3">
      <c r="B194" s="2"/>
      <c r="C194" s="3"/>
      <c r="R194" s="1"/>
    </row>
    <row r="195" spans="2:18" x14ac:dyDescent="0.3">
      <c r="B195" s="2"/>
      <c r="C195" s="3"/>
    </row>
    <row r="196" spans="2:18" x14ac:dyDescent="0.3">
      <c r="B196" s="2"/>
      <c r="C196" s="3"/>
    </row>
    <row r="197" spans="2:18" x14ac:dyDescent="0.3">
      <c r="B197" s="2"/>
      <c r="C197" s="3"/>
    </row>
    <row r="198" spans="2:18" x14ac:dyDescent="0.3">
      <c r="B198" s="2"/>
      <c r="C198" s="3"/>
    </row>
    <row r="199" spans="2:18" x14ac:dyDescent="0.3">
      <c r="B199" s="2"/>
      <c r="C199" s="3"/>
    </row>
    <row r="200" spans="2:18" x14ac:dyDescent="0.3">
      <c r="B200" s="2"/>
      <c r="C200" s="3"/>
    </row>
    <row r="201" spans="2:18" x14ac:dyDescent="0.3">
      <c r="B201" s="2"/>
      <c r="C201" s="3"/>
    </row>
    <row r="202" spans="2:18" x14ac:dyDescent="0.3">
      <c r="B202" s="2"/>
      <c r="C202" s="3"/>
    </row>
    <row r="203" spans="2:18" x14ac:dyDescent="0.3">
      <c r="B203" s="2"/>
      <c r="C203" s="3"/>
    </row>
    <row r="204" spans="2:18" x14ac:dyDescent="0.3">
      <c r="B204" s="2"/>
      <c r="C204" s="3"/>
    </row>
    <row r="205" spans="2:18" x14ac:dyDescent="0.3">
      <c r="B205" s="2"/>
      <c r="C205" s="3"/>
    </row>
    <row r="206" spans="2:18" x14ac:dyDescent="0.3">
      <c r="B206" s="2"/>
      <c r="C206" s="3"/>
    </row>
    <row r="207" spans="2:18" x14ac:dyDescent="0.3">
      <c r="B207" s="2"/>
      <c r="C207" s="3"/>
    </row>
    <row r="208" spans="2:18" x14ac:dyDescent="0.3">
      <c r="B208" s="2"/>
      <c r="C208" s="3"/>
    </row>
    <row r="209" spans="2:18" x14ac:dyDescent="0.3">
      <c r="B209" s="2"/>
      <c r="C209" s="3"/>
    </row>
    <row r="210" spans="2:18" x14ac:dyDescent="0.3">
      <c r="B210" s="2"/>
      <c r="C210" s="3"/>
    </row>
    <row r="211" spans="2:18" x14ac:dyDescent="0.3">
      <c r="B211" s="2"/>
      <c r="C211" s="3"/>
    </row>
    <row r="212" spans="2:18" x14ac:dyDescent="0.3">
      <c r="B212" s="2"/>
      <c r="C212" s="3"/>
      <c r="R212" s="1"/>
    </row>
    <row r="213" spans="2:18" x14ac:dyDescent="0.3">
      <c r="B213" s="2"/>
      <c r="C213" s="3"/>
    </row>
    <row r="214" spans="2:18" x14ac:dyDescent="0.3">
      <c r="B214" s="2"/>
      <c r="C214" s="3"/>
    </row>
    <row r="215" spans="2:18" x14ac:dyDescent="0.3">
      <c r="B215" s="2"/>
      <c r="C215" s="3"/>
    </row>
    <row r="216" spans="2:18" x14ac:dyDescent="0.3">
      <c r="B216" s="2"/>
      <c r="C216" s="3"/>
    </row>
    <row r="217" spans="2:18" x14ac:dyDescent="0.3">
      <c r="B217" s="2"/>
      <c r="C217" s="3"/>
    </row>
    <row r="218" spans="2:18" x14ac:dyDescent="0.3">
      <c r="B218" s="2"/>
      <c r="C218" s="3"/>
    </row>
    <row r="219" spans="2:18" x14ac:dyDescent="0.3">
      <c r="B219" s="2"/>
      <c r="C219" s="3"/>
    </row>
    <row r="220" spans="2:18" x14ac:dyDescent="0.3">
      <c r="B220" s="2"/>
      <c r="C220" s="3"/>
    </row>
    <row r="221" spans="2:18" x14ac:dyDescent="0.3">
      <c r="B221" s="2"/>
      <c r="C221" s="3"/>
    </row>
    <row r="222" spans="2:18" x14ac:dyDescent="0.3">
      <c r="B222" s="2"/>
      <c r="C222" s="3"/>
      <c r="R222" s="1"/>
    </row>
    <row r="223" spans="2:18" x14ac:dyDescent="0.3">
      <c r="B223" s="2"/>
      <c r="C223" s="3"/>
    </row>
    <row r="224" spans="2:18" x14ac:dyDescent="0.3">
      <c r="B224" s="2"/>
      <c r="C224" s="3"/>
    </row>
    <row r="225" spans="2:18" x14ac:dyDescent="0.3">
      <c r="B225" s="2"/>
      <c r="C225" s="3"/>
    </row>
    <row r="226" spans="2:18" x14ac:dyDescent="0.3">
      <c r="B226" s="2"/>
      <c r="C226" s="3"/>
    </row>
    <row r="227" spans="2:18" x14ac:dyDescent="0.3">
      <c r="B227" s="2"/>
      <c r="C227" s="3"/>
    </row>
    <row r="228" spans="2:18" x14ac:dyDescent="0.3">
      <c r="B228" s="2"/>
      <c r="C228" s="3"/>
    </row>
    <row r="229" spans="2:18" x14ac:dyDescent="0.3">
      <c r="B229" s="2"/>
      <c r="C229" s="3"/>
      <c r="R229" s="1"/>
    </row>
    <row r="230" spans="2:18" x14ac:dyDescent="0.3">
      <c r="B230" s="2"/>
      <c r="C230" s="3"/>
    </row>
    <row r="231" spans="2:18" x14ac:dyDescent="0.3">
      <c r="B231" s="2"/>
      <c r="C231" s="3"/>
    </row>
    <row r="232" spans="2:18" x14ac:dyDescent="0.3">
      <c r="B232" s="2"/>
      <c r="C232" s="3"/>
    </row>
    <row r="233" spans="2:18" x14ac:dyDescent="0.3">
      <c r="B233" s="2"/>
      <c r="C233" s="3"/>
    </row>
    <row r="234" spans="2:18" x14ac:dyDescent="0.3">
      <c r="B234" s="2"/>
      <c r="C234" s="3"/>
    </row>
    <row r="235" spans="2:18" x14ac:dyDescent="0.3">
      <c r="B235" s="2"/>
      <c r="C235" s="3"/>
    </row>
    <row r="236" spans="2:18" x14ac:dyDescent="0.3">
      <c r="B236" s="2"/>
      <c r="C236" s="3"/>
      <c r="R236" s="1"/>
    </row>
    <row r="237" spans="2:18" x14ac:dyDescent="0.3">
      <c r="B237" s="2"/>
      <c r="C237" s="3"/>
      <c r="R237" s="1"/>
    </row>
    <row r="238" spans="2:18" x14ac:dyDescent="0.3">
      <c r="B238" s="2"/>
      <c r="C238" s="3"/>
    </row>
    <row r="239" spans="2:18" x14ac:dyDescent="0.3">
      <c r="B239" s="2"/>
      <c r="C239" s="3"/>
    </row>
    <row r="240" spans="2:18" x14ac:dyDescent="0.3">
      <c r="B240" s="2"/>
      <c r="C240" s="3"/>
    </row>
    <row r="241" spans="2:18" x14ac:dyDescent="0.3">
      <c r="B241" s="2"/>
      <c r="C241" s="3"/>
    </row>
    <row r="242" spans="2:18" x14ac:dyDescent="0.3">
      <c r="B242" s="2"/>
      <c r="C242" s="3"/>
    </row>
    <row r="243" spans="2:18" x14ac:dyDescent="0.3">
      <c r="B243" s="2"/>
      <c r="C243" s="3"/>
    </row>
    <row r="244" spans="2:18" x14ac:dyDescent="0.3">
      <c r="B244" s="2"/>
      <c r="C244" s="3"/>
      <c r="R244" s="1"/>
    </row>
    <row r="245" spans="2:18" x14ac:dyDescent="0.3">
      <c r="B245" s="2"/>
      <c r="C245" s="3"/>
    </row>
    <row r="246" spans="2:18" x14ac:dyDescent="0.3">
      <c r="B246" s="2"/>
      <c r="C246" s="3"/>
    </row>
    <row r="247" spans="2:18" x14ac:dyDescent="0.3">
      <c r="B247" s="2"/>
      <c r="C247" s="3"/>
    </row>
    <row r="248" spans="2:18" x14ac:dyDescent="0.3">
      <c r="B248" s="2"/>
      <c r="C248" s="3"/>
    </row>
    <row r="249" spans="2:18" x14ac:dyDescent="0.3">
      <c r="B249" s="2"/>
      <c r="C249" s="3"/>
    </row>
    <row r="250" spans="2:18" x14ac:dyDescent="0.3">
      <c r="B250" s="2"/>
      <c r="C250" s="3"/>
    </row>
    <row r="251" spans="2:18" x14ac:dyDescent="0.3">
      <c r="B251" s="2"/>
      <c r="C251" s="3"/>
    </row>
    <row r="252" spans="2:18" x14ac:dyDescent="0.3">
      <c r="B252" s="2"/>
      <c r="C252" s="3"/>
    </row>
    <row r="253" spans="2:18" x14ac:dyDescent="0.3">
      <c r="B253" s="2"/>
      <c r="C253" s="3"/>
      <c r="R253" s="1"/>
    </row>
    <row r="254" spans="2:18" x14ac:dyDescent="0.3">
      <c r="B254" s="2"/>
      <c r="C254" s="3"/>
    </row>
    <row r="255" spans="2:18" x14ac:dyDescent="0.3">
      <c r="B255" s="2"/>
      <c r="C255" s="3"/>
    </row>
    <row r="256" spans="2:18" x14ac:dyDescent="0.3">
      <c r="B256" s="2"/>
      <c r="C256" s="3"/>
    </row>
    <row r="257" spans="2:19" x14ac:dyDescent="0.3">
      <c r="B257" s="2"/>
      <c r="C257" s="3"/>
    </row>
    <row r="258" spans="2:19" x14ac:dyDescent="0.3">
      <c r="B258" s="2"/>
      <c r="C258" s="3"/>
    </row>
    <row r="259" spans="2:19" x14ac:dyDescent="0.3">
      <c r="B259" s="2"/>
      <c r="C259" s="3"/>
    </row>
    <row r="260" spans="2:19" x14ac:dyDescent="0.3">
      <c r="B260" s="2"/>
      <c r="C260" s="3"/>
    </row>
    <row r="261" spans="2:19" x14ac:dyDescent="0.3">
      <c r="B261" s="2"/>
      <c r="C261" s="3"/>
    </row>
    <row r="262" spans="2:19" x14ac:dyDescent="0.3">
      <c r="B262" s="2"/>
      <c r="C262" s="3"/>
    </row>
    <row r="263" spans="2:19" x14ac:dyDescent="0.3">
      <c r="B263" s="2"/>
      <c r="C263" s="3"/>
    </row>
    <row r="264" spans="2:19" x14ac:dyDescent="0.3">
      <c r="B264" s="2"/>
      <c r="C264" s="3"/>
      <c r="R264" s="1"/>
    </row>
    <row r="265" spans="2:19" x14ac:dyDescent="0.3">
      <c r="B265" s="2"/>
      <c r="C265" s="3"/>
    </row>
    <row r="266" spans="2:19" x14ac:dyDescent="0.3">
      <c r="B266" s="2"/>
      <c r="C266" s="3"/>
      <c r="R266" s="1"/>
      <c r="S266" s="1"/>
    </row>
    <row r="267" spans="2:19" x14ac:dyDescent="0.3">
      <c r="B267" s="2"/>
      <c r="C267" s="3"/>
      <c r="R267" s="1"/>
    </row>
    <row r="268" spans="2:19" x14ac:dyDescent="0.3">
      <c r="B268" s="2"/>
      <c r="C268" s="3"/>
    </row>
    <row r="269" spans="2:19" x14ac:dyDescent="0.3">
      <c r="B269" s="2"/>
      <c r="C269" s="3"/>
    </row>
    <row r="270" spans="2:19" x14ac:dyDescent="0.3">
      <c r="B270" s="2"/>
      <c r="C270" s="3"/>
    </row>
    <row r="271" spans="2:19" x14ac:dyDescent="0.3">
      <c r="B271" s="2"/>
      <c r="C271" s="3"/>
    </row>
    <row r="272" spans="2:19" x14ac:dyDescent="0.3">
      <c r="B272" s="2"/>
      <c r="C272" s="3"/>
    </row>
    <row r="273" spans="2:18" x14ac:dyDescent="0.3">
      <c r="B273" s="2"/>
      <c r="C273" s="3"/>
    </row>
    <row r="274" spans="2:18" x14ac:dyDescent="0.3">
      <c r="B274" s="2"/>
      <c r="C274" s="3"/>
    </row>
    <row r="275" spans="2:18" x14ac:dyDescent="0.3">
      <c r="B275" s="2"/>
      <c r="C275" s="3"/>
    </row>
    <row r="276" spans="2:18" x14ac:dyDescent="0.3">
      <c r="B276" s="2"/>
      <c r="C276" s="3"/>
    </row>
    <row r="277" spans="2:18" x14ac:dyDescent="0.3">
      <c r="B277" s="2"/>
      <c r="C277" s="3"/>
      <c r="R277" s="1"/>
    </row>
    <row r="278" spans="2:18" x14ac:dyDescent="0.3">
      <c r="B278" s="2"/>
      <c r="C278" s="3"/>
    </row>
    <row r="279" spans="2:18" x14ac:dyDescent="0.3">
      <c r="B279" s="2"/>
      <c r="C279" s="3"/>
    </row>
    <row r="280" spans="2:18" x14ac:dyDescent="0.3">
      <c r="B280" s="2"/>
      <c r="C280" s="3"/>
    </row>
    <row r="281" spans="2:18" x14ac:dyDescent="0.3">
      <c r="B281" s="2"/>
      <c r="C281" s="3"/>
    </row>
    <row r="282" spans="2:18" x14ac:dyDescent="0.3">
      <c r="B282" s="2"/>
      <c r="C282" s="3"/>
    </row>
    <row r="283" spans="2:18" x14ac:dyDescent="0.3">
      <c r="B283" s="2"/>
      <c r="C283" s="3"/>
    </row>
    <row r="284" spans="2:18" x14ac:dyDescent="0.3">
      <c r="B284" s="2"/>
      <c r="C284" s="3"/>
    </row>
    <row r="285" spans="2:18" x14ac:dyDescent="0.3">
      <c r="B285" s="2"/>
      <c r="C285" s="3"/>
    </row>
    <row r="286" spans="2:18" x14ac:dyDescent="0.3">
      <c r="B286" s="2"/>
      <c r="C286" s="3"/>
    </row>
    <row r="287" spans="2:18" x14ac:dyDescent="0.3">
      <c r="B287" s="2"/>
      <c r="C287" s="3"/>
    </row>
    <row r="288" spans="2:18" x14ac:dyDescent="0.3">
      <c r="B288" s="2"/>
      <c r="C288" s="3"/>
      <c r="R288" s="1"/>
    </row>
    <row r="289" spans="2:18" x14ac:dyDescent="0.3">
      <c r="B289" s="2"/>
      <c r="C289" s="3"/>
    </row>
    <row r="290" spans="2:18" x14ac:dyDescent="0.3">
      <c r="B290" s="2"/>
      <c r="C290" s="3"/>
    </row>
    <row r="291" spans="2:18" x14ac:dyDescent="0.3">
      <c r="B291" s="2"/>
      <c r="C291" s="3"/>
    </row>
    <row r="292" spans="2:18" x14ac:dyDescent="0.3">
      <c r="B292" s="2"/>
      <c r="C292" s="3"/>
    </row>
    <row r="293" spans="2:18" x14ac:dyDescent="0.3">
      <c r="B293" s="2"/>
      <c r="C293" s="3"/>
    </row>
    <row r="294" spans="2:18" x14ac:dyDescent="0.3">
      <c r="B294" s="2"/>
      <c r="C294" s="3"/>
    </row>
    <row r="295" spans="2:18" x14ac:dyDescent="0.3">
      <c r="B295" s="2"/>
      <c r="C295" s="3"/>
    </row>
    <row r="296" spans="2:18" x14ac:dyDescent="0.3">
      <c r="B296" s="2"/>
      <c r="C296" s="3"/>
    </row>
    <row r="297" spans="2:18" x14ac:dyDescent="0.3">
      <c r="B297" s="2"/>
      <c r="C297" s="3"/>
      <c r="R297" s="1"/>
    </row>
    <row r="298" spans="2:18" x14ac:dyDescent="0.3">
      <c r="B298" s="2"/>
      <c r="C298" s="3"/>
    </row>
    <row r="299" spans="2:18" x14ac:dyDescent="0.3">
      <c r="B299" s="2"/>
      <c r="C299" s="3"/>
    </row>
    <row r="300" spans="2:18" x14ac:dyDescent="0.3">
      <c r="B300" s="2"/>
      <c r="C300" s="3"/>
    </row>
    <row r="301" spans="2:18" x14ac:dyDescent="0.3">
      <c r="B301" s="2"/>
      <c r="C301" s="3"/>
    </row>
    <row r="302" spans="2:18" x14ac:dyDescent="0.3">
      <c r="B302" s="2"/>
      <c r="C302" s="3"/>
    </row>
    <row r="303" spans="2:18" x14ac:dyDescent="0.3">
      <c r="B303" s="2"/>
      <c r="C303" s="3"/>
    </row>
  </sheetData>
  <hyperlinks>
    <hyperlink ref="B17" r:id="rId1"/>
    <hyperlink ref="R27" r:id="rId2"/>
    <hyperlink ref="R28" r:id="rId3"/>
    <hyperlink ref="S29" r:id="rId4"/>
    <hyperlink ref="R29" r:id="rId5"/>
    <hyperlink ref="R30" r:id="rId6"/>
    <hyperlink ref="R31" r:id="rId7"/>
    <hyperlink ref="R32" r:id="rId8"/>
    <hyperlink ref="S32" r:id="rId9"/>
    <hyperlink ref="R33" r:id="rId10"/>
    <hyperlink ref="R34" r:id="rId11"/>
    <hyperlink ref="R35" r:id="rId12"/>
    <hyperlink ref="R36" r:id="rId13"/>
    <hyperlink ref="S36" r:id="rId14"/>
    <hyperlink ref="S37" r:id="rId15"/>
    <hyperlink ref="R37" r:id="rId16"/>
    <hyperlink ref="R38" r:id="rId17"/>
    <hyperlink ref="R39" r:id="rId18"/>
    <hyperlink ref="R40" r:id="rId19"/>
    <hyperlink ref="R41" r:id="rId20"/>
    <hyperlink ref="S41" r:id="rId21"/>
    <hyperlink ref="R42" r:id="rId22"/>
    <hyperlink ref="R43" r:id="rId23"/>
    <hyperlink ref="R44" r:id="rId24"/>
    <hyperlink ref="R45" r:id="rId25"/>
    <hyperlink ref="S45" r:id="rId26"/>
    <hyperlink ref="R46" r:id="rId27"/>
    <hyperlink ref="R47" r:id="rId28"/>
    <hyperlink ref="R48" r:id="rId29"/>
    <hyperlink ref="R49" r:id="rId30"/>
    <hyperlink ref="R50" r:id="rId31"/>
    <hyperlink ref="R51" r:id="rId32"/>
    <hyperlink ref="R52" r:id="rId33"/>
    <hyperlink ref="S53" r:id="rId34"/>
    <hyperlink ref="R54" r:id="rId35"/>
    <hyperlink ref="R55" r:id="rId36"/>
    <hyperlink ref="S55" r:id="rId37"/>
    <hyperlink ref="S56" r:id="rId38"/>
    <hyperlink ref="R56" r:id="rId39"/>
    <hyperlink ref="R57" r:id="rId40"/>
    <hyperlink ref="R58" r:id="rId41"/>
    <hyperlink ref="R59" r:id="rId42"/>
    <hyperlink ref="R60" r:id="rId43"/>
    <hyperlink ref="S60" r:id="rId44"/>
    <hyperlink ref="T60" r:id="rId45"/>
    <hyperlink ref="T61" r:id="rId46"/>
    <hyperlink ref="S61" r:id="rId47"/>
    <hyperlink ref="R61" r:id="rId48"/>
    <hyperlink ref="R62" r:id="rId49"/>
    <hyperlink ref="R63" r:id="rId50"/>
    <hyperlink ref="R64" r:id="rId51"/>
    <hyperlink ref="R65" r:id="rId52"/>
    <hyperlink ref="R66" r:id="rId53"/>
    <hyperlink ref="R67" r:id="rId54"/>
    <hyperlink ref="R68" r:id="rId55"/>
    <hyperlink ref="R69" r:id="rId56"/>
    <hyperlink ref="R70" r:id="rId57"/>
    <hyperlink ref="R71" r:id="rId58"/>
    <hyperlink ref="R73" r:id="rId59"/>
    <hyperlink ref="R74" r:id="rId60"/>
  </hyperlinks>
  <pageMargins left="0.7" right="0.7" top="0.75" bottom="0.75" header="0.3" footer="0.3"/>
  <pageSetup orientation="portrait" horizontalDpi="0" verticalDpi="0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FBI - Active Shooter Incidents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yurelle</dc:creator>
  <cp:lastModifiedBy>yurelle</cp:lastModifiedBy>
  <dcterms:created xsi:type="dcterms:W3CDTF">2020-12-10T21:09:26Z</dcterms:created>
  <dcterms:modified xsi:type="dcterms:W3CDTF">2024-08-27T20:33:27Z</dcterms:modified>
</cp:coreProperties>
</file>