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45732" windowHeight="22740"/>
  </bookViews>
  <sheets>
    <sheet name="FBI - Active Shooter Incidents" sheetId="1" r:id="rId1"/>
  </sheets>
  <calcPr calcId="144525"/>
</workbook>
</file>

<file path=xl/calcChain.xml><?xml version="1.0" encoding="utf-8"?>
<calcChain xmlns="http://schemas.openxmlformats.org/spreadsheetml/2006/main">
  <c r="N28" i="1" l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7" i="1"/>
  <c r="M2" i="1" l="1"/>
  <c r="L2" i="1"/>
  <c r="K2" i="1"/>
  <c r="E10" i="1" l="1"/>
  <c r="E9" i="1"/>
  <c r="E8" i="1"/>
  <c r="E7" i="1"/>
  <c r="E6" i="1"/>
  <c r="E5" i="1"/>
  <c r="E4" i="1"/>
  <c r="E3" i="1"/>
  <c r="N2" i="1" l="1"/>
</calcChain>
</file>

<file path=xl/sharedStrings.xml><?xml version="1.0" encoding="utf-8"?>
<sst xmlns="http://schemas.openxmlformats.org/spreadsheetml/2006/main" count="418" uniqueCount="199">
  <si>
    <t>Year</t>
  </si>
  <si>
    <t>Incidents</t>
  </si>
  <si>
    <t>Deaths</t>
  </si>
  <si>
    <t>Wounded</t>
  </si>
  <si>
    <t>Total</t>
  </si>
  <si>
    <t>Incident Name</t>
  </si>
  <si>
    <t>Date</t>
  </si>
  <si>
    <t>Time</t>
  </si>
  <si>
    <t>State</t>
  </si>
  <si>
    <t>Location</t>
  </si>
  <si>
    <t>Shooter Name</t>
  </si>
  <si>
    <t>Shooter Gender</t>
  </si>
  <si>
    <t>Shooter Age</t>
  </si>
  <si>
    <t>Rifle</t>
  </si>
  <si>
    <t>Shotgun</t>
  </si>
  <si>
    <t>Handgun</t>
  </si>
  <si>
    <t>Terminating Event</t>
  </si>
  <si>
    <t>Shooter's Fate</t>
  </si>
  <si>
    <t>Surrendered (during the incident)</t>
  </si>
  <si>
    <t>Commerce</t>
  </si>
  <si>
    <t>Education</t>
  </si>
  <si>
    <t>Government</t>
  </si>
  <si>
    <t>Open Space</t>
  </si>
  <si>
    <t>House of Worship</t>
  </si>
  <si>
    <t>Residence</t>
  </si>
  <si>
    <t>Health Care</t>
  </si>
  <si>
    <t>Other</t>
  </si>
  <si>
    <t>Num Incidents</t>
  </si>
  <si>
    <t>Verification Summary Stats in same PDF</t>
  </si>
  <si>
    <t>MALE</t>
  </si>
  <si>
    <t>Arrested</t>
  </si>
  <si>
    <t>YES</t>
  </si>
  <si>
    <t>Suicide</t>
  </si>
  <si>
    <t>NO</t>
  </si>
  <si>
    <t>Killed</t>
  </si>
  <si>
    <t>Fled the scene</t>
  </si>
  <si>
    <t>Oklahoma</t>
  </si>
  <si>
    <t>Suicide after engaging police</t>
  </si>
  <si>
    <t>Suicide before police arrived</t>
  </si>
  <si>
    <t>Shot by security guard (Killed)</t>
  </si>
  <si>
    <t>Total Casualties (Calculated)</t>
  </si>
  <si>
    <t>2020 Active Shooter Incidents</t>
  </si>
  <si>
    <t>https://www.fbi.gov/file-repository/active-shooter-incidents-in-the-us-2020-070121.pdf/view</t>
  </si>
  <si>
    <t>9ine Ultra Lounge</t>
  </si>
  <si>
    <t>Missouri</t>
  </si>
  <si>
    <t>Jahron Swift</t>
  </si>
  <si>
    <t>https://krcgtv.com/news/local/man-who-opened-fire-at-club-had-past-weapon-charge-dropped</t>
  </si>
  <si>
    <t>NYPD 41st Precinct Office</t>
  </si>
  <si>
    <t>New York</t>
  </si>
  <si>
    <t>Fled the scene; Surrendered</t>
  </si>
  <si>
    <t>https://www.cbsnews.com/newyork/news/another-cop-shot-sunday-morning-after-2-officers-ambushed-saturday-night-in-the-bronx/</t>
  </si>
  <si>
    <t>Robert Williams</t>
  </si>
  <si>
    <t xml:space="preserve">Portstewart Senior Apartments </t>
  </si>
  <si>
    <t>Idaho</t>
  </si>
  <si>
    <t>Roger Nordberg</t>
  </si>
  <si>
    <t>https://www.boisestatepublicradio.org/idaho-news/2020-02-21/police-say-2-killed-3-injured-in-caldwell-shooting</t>
  </si>
  <si>
    <t>Molson Coors Building</t>
  </si>
  <si>
    <t>Wisconsin</t>
  </si>
  <si>
    <t>Anthony Ferrill</t>
  </si>
  <si>
    <t>https://www.jsonline.com/story/news/crime/2020/11/25/milwaukee-molson-coors-shooting-miller-brewery-shooter-motive-unknown/6422187002/</t>
  </si>
  <si>
    <t>"Inside the engine room, another officer saw Ferrill slumped against a wall with a gunshot wound to the head, a black handgun on his chest."</t>
  </si>
  <si>
    <t>Kum &amp; Go Gas Station</t>
  </si>
  <si>
    <t>Joaquin Roman</t>
  </si>
  <si>
    <t>https://www.news-leader.com/story/news/crime/2020/04/08/springfield-kum-and-go-shooting-police-seize-ammo-shooter-apartment/2968217001/</t>
  </si>
  <si>
    <t>Unspecified Shopping Center in Tulsa, Oklahoma</t>
  </si>
  <si>
    <t>FEMALE</t>
  </si>
  <si>
    <t>Ashley Porter</t>
  </si>
  <si>
    <t>https://www.kjrh.com/news/local-news/tpd-officers-investigating-homicide-in-north-tulsa</t>
  </si>
  <si>
    <t>https://www.cbsnews.com/news/mcdonalds-shooting-employee-dining-area-closed-oklahoma-city/</t>
  </si>
  <si>
    <t>Gloria Woody</t>
  </si>
  <si>
    <t>Super 8 Hotel</t>
  </si>
  <si>
    <t>Illinois</t>
  </si>
  <si>
    <t>Antonio Wilson</t>
  </si>
  <si>
    <t>https://www.wifr.com/content/news/35-year-old-Freeport-man-identified-as-Super-8-Motel-shooting-suspect-570566771.html</t>
  </si>
  <si>
    <t>Westgate Entertainment District</t>
  </si>
  <si>
    <t>Arizona</t>
  </si>
  <si>
    <t>Armando Hernandez</t>
  </si>
  <si>
    <t>https://www.fox10phoenix.com/news/man-who-shot-3-at-westgate-last-year-to-receive-prison-sentence</t>
  </si>
  <si>
    <t>"He later surrendered..."</t>
  </si>
  <si>
    <t>Surrendered to Police</t>
  </si>
  <si>
    <t>Naval Air Station Corpus Christi</t>
  </si>
  <si>
    <t>Texas</t>
  </si>
  <si>
    <t>Shot by police (Killed)</t>
  </si>
  <si>
    <t>Adam Alsahli</t>
  </si>
  <si>
    <t>https://apnews.com/article/shootings-terrorism-us-news-ap-top-news-tx-state-wire-938e786d6e2f5a27d8c63370c0fa3e2c</t>
  </si>
  <si>
    <t>Centennial Bridge</t>
  </si>
  <si>
    <t>Kansas</t>
  </si>
  <si>
    <t>Off-Duty soldier intervention with automobile</t>
  </si>
  <si>
    <t>Jason Westrem</t>
  </si>
  <si>
    <t>https://www.kmbc.com/article/leavenworth-bridge-shooter-pleads-guilty/39968903</t>
  </si>
  <si>
    <t>Indoor Comfort and Heating</t>
  </si>
  <si>
    <t>Tennessee</t>
  </si>
  <si>
    <t>Bobby Mercer</t>
  </si>
  <si>
    <t>https://www.parispi.net/news/local_news/article_b0995e76-a414-11ea-bb7a-d7e7cb0eb5c0.html</t>
  </si>
  <si>
    <t>Multiple Locations in Paso Robles, California</t>
  </si>
  <si>
    <t>California</t>
  </si>
  <si>
    <t>Mason Lira</t>
  </si>
  <si>
    <t>https://abc30.com/paso-robles-active-shooter-downtown-police-san-luis-obispo-county-sheriffs-office/6240735/</t>
  </si>
  <si>
    <t>Rebar Bar and Lounge</t>
  </si>
  <si>
    <t>Escaped (Arrested Later)</t>
  </si>
  <si>
    <t>Jenelius Crew</t>
  </si>
  <si>
    <t>https://www.ksat.com/news/local/2020/06/18/man-suspected-of-shooting-8-victims-at-rebar-arrested-in-florida-police-say/</t>
  </si>
  <si>
    <t>Florida</t>
  </si>
  <si>
    <t>William Carrodus</t>
  </si>
  <si>
    <t>https://www.sebastiandaily.com/crime/sebastian-man-sentenced-to-life-in-giuseppes-pizzeria-shooting-27696/</t>
  </si>
  <si>
    <t>"Carrodus then emptied the rest of his AK-47 magazine into the manager’s vehicle. He then placed the assault rifle on the ground and sat on the tailgate of his truck for police to arrive."</t>
  </si>
  <si>
    <t>Shooter completed goal and stopped</t>
  </si>
  <si>
    <t>Courtney Demond Washington</t>
  </si>
  <si>
    <t>https://www.yahoo.com/news/1-woman-dead-2-hurt-122609328.html</t>
  </si>
  <si>
    <t>Bunn-O-Matic Warehouse</t>
  </si>
  <si>
    <t>Michael L. Collins</t>
  </si>
  <si>
    <t>https://www.nytimes.com/2020/06/26/us/springfield-bunnomatic-shooting.html</t>
  </si>
  <si>
    <t>Walmart Distribution Facility</t>
  </si>
  <si>
    <t>Louis Lane</t>
  </si>
  <si>
    <t>https://krcrtv.com/news/local/red-bluff-police-shooting-at-walmart-distribution-center-in-2020-deemed-lawful-justified</t>
  </si>
  <si>
    <t>Jefferson Square Park</t>
  </si>
  <si>
    <t>Kentucky</t>
  </si>
  <si>
    <t>https://www.whas11.com/article/news/local/steven-lopez-tyler-gerth-shooting-2020-breonna-taylor-protests/417-b675495a-5483-4fe0-b7a0-d6d44c95fbd8</t>
  </si>
  <si>
    <t>Steven Nelson Lopez</t>
  </si>
  <si>
    <t>https://abcnews.go.com/US/louisville-park-shooter-homeless-history-mental-illness-aiming/story?id=71579987</t>
  </si>
  <si>
    <t>?</t>
  </si>
  <si>
    <t>Unspecified Residential Address in Manteca, California</t>
  </si>
  <si>
    <t>Escaped (Never Caught)</t>
  </si>
  <si>
    <t>Residential Neighborhood in Eagle River, Alaska</t>
  </si>
  <si>
    <t>Alaska</t>
  </si>
  <si>
    <t>"An Eagle River man who reportedly shot into his residential neighborhood early Thursday, injuring a neighbor, was shot and wounded by a responding officer, Anchorage police said."</t>
  </si>
  <si>
    <t>https://www.adn.com/alaska-news/crime-courts/2020/07/30/anchorage-police-investigate-officer-involved-shooting-in-residential-area-of-eagle-river/</t>
  </si>
  <si>
    <t>Todd Driskill</t>
  </si>
  <si>
    <t>Shot by police (Survived)</t>
  </si>
  <si>
    <t>Multiple Locations in Tampa, Florida</t>
  </si>
  <si>
    <t>Antonio Cruz Ortiz</t>
  </si>
  <si>
    <t>https://www.tampabay.com/news/crime/2020/07/30/tampa-police-officer-shot-wounded-man-taken-into-custody/</t>
  </si>
  <si>
    <t>Tin Cup Campground</t>
  </si>
  <si>
    <t>Russell Liddell</t>
  </si>
  <si>
    <t>https://www.ktvb.com/article/news/crime/tin-cup-campground-shooting-chief-brian-zimmerman-confrontation-details/277-bf028522-b2f7-4999-b46a-5cea76111645</t>
  </si>
  <si>
    <t>Shot by off-duty police (Killed)</t>
  </si>
  <si>
    <t>Multiple Locations in Dayton, Texas</t>
  </si>
  <si>
    <t>Michael Wettstein</t>
  </si>
  <si>
    <t>https://www.khou.com/article/news/crime/life-flight-called-after-double-shooting-in-liberty-county/285-41987893-4bd4-41af-9477-a7efd77bfdd9</t>
  </si>
  <si>
    <t>Vons Gas Station</t>
  </si>
  <si>
    <t>Scott Cameron Huffman</t>
  </si>
  <si>
    <t>https://keyt.com/news/2022/05/27/officers-justified-in-deadly-2020-shooting-involving-active-shooter-at-nipomo-vons-gas-station/</t>
  </si>
  <si>
    <t>Interstate 95 in Nashville, North Carolina</t>
  </si>
  <si>
    <t>North Carolina</t>
  </si>
  <si>
    <t>https://www.justice.gov/usao-ednc/pr/man-sentenced-20-years-federal-prison-shooting-rampage-i-95-north-carolina</t>
  </si>
  <si>
    <t>Franklin Joseph Dangerfield</t>
  </si>
  <si>
    <t>East Market &amp; Restaurant</t>
  </si>
  <si>
    <t>Hassibullah Shams Hassib</t>
  </si>
  <si>
    <t>https://www.cbsnews.com/sacramento/news/arden-east-market-shooting-rampage-suspect-id-hassib/</t>
  </si>
  <si>
    <t>Infinity Lounge</t>
  </si>
  <si>
    <t>South Carolina</t>
  </si>
  <si>
    <t>Adrian McCrea</t>
  </si>
  <si>
    <t>https://www.postandcourier.com/kingstree/news/man-arrested-after-infinity-club-shooting/article_b9152fd7-06d7-5e34-b5b0-9254df16f5da.html</t>
  </si>
  <si>
    <t>https://www.postandcourier.com/kingstree/news/man-arrested-after-infinity-club-shooting/article_9e9e8db6-1403-5cdd-a227-d676daa7b887.html</t>
  </si>
  <si>
    <t>Sahara Theater</t>
  </si>
  <si>
    <t>Edgar Nava-Ayala</t>
  </si>
  <si>
    <t>https://orangecountyda.org/press/two-men-facing-maximum-sentence-of-life-in-prison-for-shooting-up-anaheim-strip-club-after-being-kicked-out-for-masks/</t>
  </si>
  <si>
    <t>Sports Unlimited Bar and Lounge</t>
  </si>
  <si>
    <t>Shawn David Durham</t>
  </si>
  <si>
    <t>https://www.wbtv.com/2020/11/07/one-person-dead-three-others-hurt-shooting-rock-hill-bar-police-search-armed-dangerous-man/</t>
  </si>
  <si>
    <t>Mayfair Mall</t>
  </si>
  <si>
    <t>Xavier Sevilla</t>
  </si>
  <si>
    <t>https://www.wisn.com/article/wisconsin-mayfair-mall-mass-shooting-guilty-plea/42420437</t>
  </si>
  <si>
    <t>Sonic Restaurant</t>
  </si>
  <si>
    <t>Nebraska</t>
  </si>
  <si>
    <t>Roberto Carlos Silva Jr.</t>
  </si>
  <si>
    <t>https://www.wowt.com/2020/11/22/2-dead-2-wounded-in-shooting-at-a-bellevue-sonic-one-person-in-custody/</t>
  </si>
  <si>
    <t>https://www.wowt.com/2022/03/08/man-charged-2020-sonic-shooting-bellevue-pleads-guilty-all-charges/</t>
  </si>
  <si>
    <t>Multiple Locations in Henderson, Nevada, and Parker, Arizona</t>
  </si>
  <si>
    <t>FEMALE &amp; MALE &amp; MALE</t>
  </si>
  <si>
    <t>25 &amp; 28 &amp; 30</t>
  </si>
  <si>
    <t>Kayleigh Lewis &amp; Christopher McDonnell &amp; Shawn McDonnell</t>
  </si>
  <si>
    <t>https://www.reviewjournal.com/crime/homicides/suspects-tied-to-shootings-in-henderson-arizona-identified-2193416/</t>
  </si>
  <si>
    <t>West Garfield Park</t>
  </si>
  <si>
    <t>Nevada &amp; Arizona</t>
  </si>
  <si>
    <t>La Vaquita Deli</t>
  </si>
  <si>
    <t>Dionicio Calderon</t>
  </si>
  <si>
    <t>https://patch.com/new-york/lindenhurst/suffolk-man-found-guilty-fatal-copiague-deli-shooting-da</t>
  </si>
  <si>
    <t>U.S. Army Recruiting Station</t>
  </si>
  <si>
    <t>https://myfox8.com/news/greensboro-man-rejected-by-recruitment-office-charged-for-shooting-into-armed-forces-career-center/</t>
  </si>
  <si>
    <t>"The suspect was then seen standing around the career center for four minutes before running away. ... Cooper was captured several minutes later less than a quarter mile from the center."</t>
  </si>
  <si>
    <t>James Alexander Cooper</t>
  </si>
  <si>
    <t>https://www.militarytimes.com/news/recruiting/2020/12/22/new-details-emerge-with-surveillance-video-of-north-carolina-recruiting-station-shooting/</t>
  </si>
  <si>
    <t>Get Glammed Beauty Bar</t>
  </si>
  <si>
    <t>Don Carter Lanes</t>
  </si>
  <si>
    <t>https://www.wifr.com/2020/12/27/37-year-old-active-military-member-charged-with-shooting-at-don-carter-lanes/</t>
  </si>
  <si>
    <t>Duke Webb</t>
  </si>
  <si>
    <t>Epic Ultra Lounge</t>
  </si>
  <si>
    <t>Indiana</t>
  </si>
  <si>
    <t>News Article to Verify Ambiguity</t>
  </si>
  <si>
    <t>Escaped (Suicide Later)</t>
  </si>
  <si>
    <t>Fled the scene &amp; Fled the scene &amp; Fled the scene</t>
  </si>
  <si>
    <t>Escaped (Arrested Later) &amp; Escaped (Arrested Later) &amp; Escaped (Arrested Later)</t>
  </si>
  <si>
    <t>NO &amp; NO &amp; NO</t>
  </si>
  <si>
    <t>Fled the scene; Shot by police (Killed)</t>
  </si>
  <si>
    <t>McDonald's Restaurant</t>
  </si>
  <si>
    <t>Giuseppe's Pizzeria</t>
  </si>
  <si>
    <t>Applebee's Restaurant</t>
  </si>
  <si>
    <t>"Next Generation All Gas" Protest/Block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</si>
</sst>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5" fontId="0" fillId="0" borderId="0" xfId="0" applyNumberFormat="1"/>
    <xf numFmtId="18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arispi.net/news/local_news/article_b0995e76-a414-11ea-bb7a-d7e7cb0eb5c0.html" TargetMode="External"/><Relationship Id="rId18" Type="http://schemas.openxmlformats.org/officeDocument/2006/relationships/hyperlink" Target="https://www.nytimes.com/2020/06/26/us/springfield-bunnomatic-shooting.html" TargetMode="External"/><Relationship Id="rId26" Type="http://schemas.openxmlformats.org/officeDocument/2006/relationships/hyperlink" Target="https://keyt.com/news/2022/05/27/officers-justified-in-deadly-2020-shooting-involving-active-shooter-at-nipomo-vons-gas-station/" TargetMode="External"/><Relationship Id="rId39" Type="http://schemas.openxmlformats.org/officeDocument/2006/relationships/hyperlink" Target="https://www.militarytimes.com/news/recruiting/2020/12/22/new-details-emerge-with-surveillance-video-of-north-carolina-recruiting-station-shooting/" TargetMode="External"/><Relationship Id="rId21" Type="http://schemas.openxmlformats.org/officeDocument/2006/relationships/hyperlink" Target="https://abcnews.go.com/US/louisville-park-shooter-homeless-history-mental-illness-aiming/story?id=71579987" TargetMode="External"/><Relationship Id="rId34" Type="http://schemas.openxmlformats.org/officeDocument/2006/relationships/hyperlink" Target="https://www.wowt.com/2020/11/22/2-dead-2-wounded-in-shooting-at-a-bellevue-sonic-one-person-in-custody/" TargetMode="External"/><Relationship Id="rId7" Type="http://schemas.openxmlformats.org/officeDocument/2006/relationships/hyperlink" Target="https://www.kjrh.com/news/local-news/tpd-officers-investigating-homicide-in-north-tulsa" TargetMode="External"/><Relationship Id="rId2" Type="http://schemas.openxmlformats.org/officeDocument/2006/relationships/hyperlink" Target="https://krcgtv.com/news/local/man-who-opened-fire-at-club-had-past-weapon-charge-dropped" TargetMode="External"/><Relationship Id="rId16" Type="http://schemas.openxmlformats.org/officeDocument/2006/relationships/hyperlink" Target="https://www.sebastiandaily.com/crime/sebastian-man-sentenced-to-life-in-giuseppes-pizzeria-shooting-27696/" TargetMode="External"/><Relationship Id="rId20" Type="http://schemas.openxmlformats.org/officeDocument/2006/relationships/hyperlink" Target="https://www.whas11.com/article/news/local/steven-lopez-tyler-gerth-shooting-2020-breonna-taylor-protests/417-b675495a-5483-4fe0-b7a0-d6d44c95fbd8" TargetMode="External"/><Relationship Id="rId29" Type="http://schemas.openxmlformats.org/officeDocument/2006/relationships/hyperlink" Target="https://www.postandcourier.com/kingstree/news/man-arrested-after-infinity-club-shooting/article_b9152fd7-06d7-5e34-b5b0-9254df16f5da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fbi.gov/file-repository/active-shooter-incidents-in-the-us-2020-070121.pdf/view" TargetMode="External"/><Relationship Id="rId6" Type="http://schemas.openxmlformats.org/officeDocument/2006/relationships/hyperlink" Target="https://www.news-leader.com/story/news/crime/2020/04/08/springfield-kum-and-go-shooting-police-seize-ammo-shooter-apartment/2968217001/" TargetMode="External"/><Relationship Id="rId11" Type="http://schemas.openxmlformats.org/officeDocument/2006/relationships/hyperlink" Target="https://apnews.com/article/shootings-terrorism-us-news-ap-top-news-tx-state-wire-938e786d6e2f5a27d8c63370c0fa3e2c" TargetMode="External"/><Relationship Id="rId24" Type="http://schemas.openxmlformats.org/officeDocument/2006/relationships/hyperlink" Target="https://www.ktvb.com/article/news/crime/tin-cup-campground-shooting-chief-brian-zimmerman-confrontation-details/277-bf028522-b2f7-4999-b46a-5cea76111645" TargetMode="External"/><Relationship Id="rId32" Type="http://schemas.openxmlformats.org/officeDocument/2006/relationships/hyperlink" Target="https://www.wbtv.com/2020/11/07/one-person-dead-three-others-hurt-shooting-rock-hill-bar-police-search-armed-dangerous-man/" TargetMode="External"/><Relationship Id="rId37" Type="http://schemas.openxmlformats.org/officeDocument/2006/relationships/hyperlink" Target="https://patch.com/new-york/lindenhurst/suffolk-man-found-guilty-fatal-copiague-deli-shooting-da" TargetMode="External"/><Relationship Id="rId40" Type="http://schemas.openxmlformats.org/officeDocument/2006/relationships/hyperlink" Target="https://www.wifr.com/2020/12/27/37-year-old-active-military-member-charged-with-shooting-at-don-carter-lanes/" TargetMode="External"/><Relationship Id="rId5" Type="http://schemas.openxmlformats.org/officeDocument/2006/relationships/hyperlink" Target="https://www.jsonline.com/story/news/crime/2020/11/25/milwaukee-molson-coors-shooting-miller-brewery-shooter-motive-unknown/6422187002/" TargetMode="External"/><Relationship Id="rId15" Type="http://schemas.openxmlformats.org/officeDocument/2006/relationships/hyperlink" Target="https://www.ksat.com/news/local/2020/06/18/man-suspected-of-shooting-8-victims-at-rebar-arrested-in-florida-police-say/" TargetMode="External"/><Relationship Id="rId23" Type="http://schemas.openxmlformats.org/officeDocument/2006/relationships/hyperlink" Target="https://www.tampabay.com/news/crime/2020/07/30/tampa-police-officer-shot-wounded-man-taken-into-custody/" TargetMode="External"/><Relationship Id="rId28" Type="http://schemas.openxmlformats.org/officeDocument/2006/relationships/hyperlink" Target="https://www.cbsnews.com/sacramento/news/arden-east-market-shooting-rampage-suspect-id-hassib/" TargetMode="External"/><Relationship Id="rId36" Type="http://schemas.openxmlformats.org/officeDocument/2006/relationships/hyperlink" Target="https://www.reviewjournal.com/crime/homicides/suspects-tied-to-shootings-in-henderson-arizona-identified-2193416/" TargetMode="External"/><Relationship Id="rId10" Type="http://schemas.openxmlformats.org/officeDocument/2006/relationships/hyperlink" Target="https://www.fox10phoenix.com/news/man-who-shot-3-at-westgate-last-year-to-receive-prison-sentence" TargetMode="External"/><Relationship Id="rId19" Type="http://schemas.openxmlformats.org/officeDocument/2006/relationships/hyperlink" Target="https://krcrtv.com/news/local/red-bluff-police-shooting-at-walmart-distribution-center-in-2020-deemed-lawful-justified" TargetMode="External"/><Relationship Id="rId31" Type="http://schemas.openxmlformats.org/officeDocument/2006/relationships/hyperlink" Target="https://orangecountyda.org/press/two-men-facing-maximum-sentence-of-life-in-prison-for-shooting-up-anaheim-strip-club-after-being-kicked-out-for-masks/" TargetMode="External"/><Relationship Id="rId4" Type="http://schemas.openxmlformats.org/officeDocument/2006/relationships/hyperlink" Target="https://www.boisestatepublicradio.org/idaho-news/2020-02-21/police-say-2-killed-3-injured-in-caldwell-shooting" TargetMode="External"/><Relationship Id="rId9" Type="http://schemas.openxmlformats.org/officeDocument/2006/relationships/hyperlink" Target="https://www.wifr.com/content/news/35-year-old-Freeport-man-identified-as-Super-8-Motel-shooting-suspect-570566771.html" TargetMode="External"/><Relationship Id="rId14" Type="http://schemas.openxmlformats.org/officeDocument/2006/relationships/hyperlink" Target="https://abc30.com/paso-robles-active-shooter-downtown-police-san-luis-obispo-county-sheriffs-office/6240735/" TargetMode="External"/><Relationship Id="rId22" Type="http://schemas.openxmlformats.org/officeDocument/2006/relationships/hyperlink" Target="https://www.adn.com/alaska-news/crime-courts/2020/07/30/anchorage-police-investigate-officer-involved-shooting-in-residential-area-of-eagle-river/" TargetMode="External"/><Relationship Id="rId27" Type="http://schemas.openxmlformats.org/officeDocument/2006/relationships/hyperlink" Target="https://www.justice.gov/usao-ednc/pr/man-sentenced-20-years-federal-prison-shooting-rampage-i-95-north-carolina" TargetMode="External"/><Relationship Id="rId30" Type="http://schemas.openxmlformats.org/officeDocument/2006/relationships/hyperlink" Target="https://www.postandcourier.com/kingstree/news/man-arrested-after-infinity-club-shooting/article_9e9e8db6-1403-5cdd-a227-d676daa7b887.html" TargetMode="External"/><Relationship Id="rId35" Type="http://schemas.openxmlformats.org/officeDocument/2006/relationships/hyperlink" Target="https://www.wowt.com/2022/03/08/man-charged-2020-sonic-shooting-bellevue-pleads-guilty-all-charges/" TargetMode="External"/><Relationship Id="rId8" Type="http://schemas.openxmlformats.org/officeDocument/2006/relationships/hyperlink" Target="https://www.cbsnews.com/news/mcdonalds-shooting-employee-dining-area-closed-oklahoma-city/" TargetMode="External"/><Relationship Id="rId3" Type="http://schemas.openxmlformats.org/officeDocument/2006/relationships/hyperlink" Target="https://www.cbsnews.com/newyork/news/another-cop-shot-sunday-morning-after-2-officers-ambushed-saturday-night-in-the-bronx/" TargetMode="External"/><Relationship Id="rId12" Type="http://schemas.openxmlformats.org/officeDocument/2006/relationships/hyperlink" Target="https://www.kmbc.com/article/leavenworth-bridge-shooter-pleads-guilty/39968903" TargetMode="External"/><Relationship Id="rId17" Type="http://schemas.openxmlformats.org/officeDocument/2006/relationships/hyperlink" Target="https://www.yahoo.com/news/1-woman-dead-2-hurt-122609328.html" TargetMode="External"/><Relationship Id="rId25" Type="http://schemas.openxmlformats.org/officeDocument/2006/relationships/hyperlink" Target="https://www.khou.com/article/news/crime/life-flight-called-after-double-shooting-in-liberty-county/285-41987893-4bd4-41af-9477-a7efd77bfdd9" TargetMode="External"/><Relationship Id="rId33" Type="http://schemas.openxmlformats.org/officeDocument/2006/relationships/hyperlink" Target="https://www.wisn.com/article/wisconsin-mayfair-mall-mass-shooting-guilty-plea/42420437" TargetMode="External"/><Relationship Id="rId38" Type="http://schemas.openxmlformats.org/officeDocument/2006/relationships/hyperlink" Target="https://myfox8.com/news/greensboro-man-rejected-by-recruitment-office-charged-for-shooting-into-armed-forces-career-cen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3"/>
  <sheetViews>
    <sheetView tabSelected="1" workbookViewId="0">
      <selection activeCell="N63" sqref="N63"/>
    </sheetView>
  </sheetViews>
  <sheetFormatPr defaultRowHeight="14.4" x14ac:dyDescent="0.3"/>
  <cols>
    <col min="1" max="1" width="32.5546875" bestFit="1" customWidth="1"/>
    <col min="2" max="2" width="16.6640625" customWidth="1"/>
    <col min="4" max="5" width="15.6640625" bestFit="1" customWidth="1"/>
    <col min="6" max="6" width="28.6640625" customWidth="1"/>
    <col min="7" max="7" width="14.5546875" bestFit="1" customWidth="1"/>
    <col min="8" max="8" width="10.88671875" bestFit="1" customWidth="1"/>
    <col min="14" max="14" width="24.33203125" customWidth="1"/>
    <col min="15" max="15" width="47.44140625" customWidth="1"/>
    <col min="16" max="16" width="21" bestFit="1" customWidth="1"/>
    <col min="17" max="17" width="31.33203125" customWidth="1"/>
  </cols>
  <sheetData>
    <row r="1" spans="2:14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2:14" x14ac:dyDescent="0.3">
      <c r="D2" t="s">
        <v>9</v>
      </c>
      <c r="E2" t="s">
        <v>27</v>
      </c>
      <c r="J2">
        <v>2020</v>
      </c>
      <c r="K2">
        <f>COUNT(B27:B66)</f>
        <v>40</v>
      </c>
      <c r="L2">
        <f>SUM(L27:L66)</f>
        <v>38</v>
      </c>
      <c r="M2">
        <f>SUM(M27:M66)</f>
        <v>126</v>
      </c>
      <c r="N2">
        <f>L2+M2</f>
        <v>164</v>
      </c>
    </row>
    <row r="3" spans="2:14" x14ac:dyDescent="0.3">
      <c r="D3" t="s">
        <v>19</v>
      </c>
      <c r="E3">
        <f>COUNTIF(E27:E303, "Commerce")</f>
        <v>24</v>
      </c>
    </row>
    <row r="4" spans="2:14" x14ac:dyDescent="0.3">
      <c r="D4" t="s">
        <v>20</v>
      </c>
      <c r="E4">
        <f>COUNTIF(E27:E303, "Education")</f>
        <v>0</v>
      </c>
    </row>
    <row r="5" spans="2:14" x14ac:dyDescent="0.3">
      <c r="D5" t="s">
        <v>22</v>
      </c>
      <c r="E5">
        <f>COUNTIF(E27:E303, "Open Space")</f>
        <v>10</v>
      </c>
    </row>
    <row r="6" spans="2:14" x14ac:dyDescent="0.3">
      <c r="D6" t="s">
        <v>21</v>
      </c>
      <c r="E6">
        <f>COUNTIF(E27:E303, "Government")</f>
        <v>3</v>
      </c>
    </row>
    <row r="7" spans="2:14" x14ac:dyDescent="0.3">
      <c r="D7" t="s">
        <v>24</v>
      </c>
      <c r="E7">
        <f>COUNTIF(E27:E303, "Residence")</f>
        <v>3</v>
      </c>
    </row>
    <row r="8" spans="2:14" x14ac:dyDescent="0.3">
      <c r="D8" t="s">
        <v>23</v>
      </c>
      <c r="E8">
        <f>COUNTIF(E27:E303, "House of Worship")</f>
        <v>0</v>
      </c>
    </row>
    <row r="9" spans="2:14" x14ac:dyDescent="0.3">
      <c r="D9" t="s">
        <v>25</v>
      </c>
      <c r="E9">
        <f>COUNTIF(E27:E303, "Health Care")</f>
        <v>0</v>
      </c>
    </row>
    <row r="10" spans="2:14" x14ac:dyDescent="0.3">
      <c r="D10" t="s">
        <v>26</v>
      </c>
      <c r="E10">
        <f>COUNTIF(E27:E303, "Other")</f>
        <v>0</v>
      </c>
    </row>
    <row r="16" spans="2:14" x14ac:dyDescent="0.3">
      <c r="B16" t="s">
        <v>41</v>
      </c>
    </row>
    <row r="17" spans="1:21" x14ac:dyDescent="0.3">
      <c r="B17" s="1" t="s">
        <v>42</v>
      </c>
    </row>
    <row r="18" spans="1:21" x14ac:dyDescent="0.3">
      <c r="B18" t="s">
        <v>28</v>
      </c>
    </row>
    <row r="19" spans="1:21" x14ac:dyDescent="0.3">
      <c r="B19" s="1"/>
    </row>
    <row r="26" spans="1:21" x14ac:dyDescent="0.3">
      <c r="A26" t="s">
        <v>5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14</v>
      </c>
      <c r="K26" t="s">
        <v>15</v>
      </c>
      <c r="L26" t="s">
        <v>2</v>
      </c>
      <c r="M26" t="s">
        <v>3</v>
      </c>
      <c r="N26" t="s">
        <v>40</v>
      </c>
      <c r="O26" t="s">
        <v>16</v>
      </c>
      <c r="P26" t="s">
        <v>17</v>
      </c>
      <c r="Q26" t="s">
        <v>18</v>
      </c>
      <c r="R26" t="s">
        <v>189</v>
      </c>
    </row>
    <row r="27" spans="1:21" x14ac:dyDescent="0.3">
      <c r="A27" t="s">
        <v>43</v>
      </c>
      <c r="B27" s="4">
        <v>43849</v>
      </c>
      <c r="C27" s="3">
        <v>0.97916666666666663</v>
      </c>
      <c r="D27" s="2" t="s">
        <v>44</v>
      </c>
      <c r="E27" t="s">
        <v>19</v>
      </c>
      <c r="F27" t="s">
        <v>45</v>
      </c>
      <c r="G27" t="s">
        <v>29</v>
      </c>
      <c r="H27">
        <v>29</v>
      </c>
      <c r="I27">
        <v>0</v>
      </c>
      <c r="J27">
        <v>0</v>
      </c>
      <c r="K27">
        <v>2</v>
      </c>
      <c r="L27">
        <v>1</v>
      </c>
      <c r="M27">
        <v>16</v>
      </c>
      <c r="N27">
        <f>SUM(L27:M27)</f>
        <v>17</v>
      </c>
      <c r="O27" t="s">
        <v>39</v>
      </c>
      <c r="P27" t="s">
        <v>34</v>
      </c>
      <c r="Q27" t="s">
        <v>33</v>
      </c>
      <c r="R27" s="1" t="s">
        <v>46</v>
      </c>
    </row>
    <row r="28" spans="1:21" x14ac:dyDescent="0.3">
      <c r="A28" t="s">
        <v>47</v>
      </c>
      <c r="B28" s="4">
        <v>43869</v>
      </c>
      <c r="C28" s="3">
        <v>0.85416666666666663</v>
      </c>
      <c r="D28" s="2" t="s">
        <v>48</v>
      </c>
      <c r="E28" t="s">
        <v>21</v>
      </c>
      <c r="F28" t="s">
        <v>51</v>
      </c>
      <c r="G28" s="2" t="s">
        <v>29</v>
      </c>
      <c r="H28">
        <v>45</v>
      </c>
      <c r="I28">
        <v>0</v>
      </c>
      <c r="J28">
        <v>0</v>
      </c>
      <c r="K28">
        <v>1</v>
      </c>
      <c r="L28">
        <v>0</v>
      </c>
      <c r="M28">
        <v>2</v>
      </c>
      <c r="N28">
        <f t="shared" ref="N28:N66" si="0">SUM(L28:M28)</f>
        <v>2</v>
      </c>
      <c r="O28" t="s">
        <v>49</v>
      </c>
      <c r="P28" t="s">
        <v>99</v>
      </c>
      <c r="Q28" t="s">
        <v>31</v>
      </c>
      <c r="R28" s="1" t="s">
        <v>50</v>
      </c>
    </row>
    <row r="29" spans="1:21" x14ac:dyDescent="0.3">
      <c r="A29" t="s">
        <v>52</v>
      </c>
      <c r="B29" s="4">
        <v>43881</v>
      </c>
      <c r="C29" s="3">
        <v>0.6791666666666667</v>
      </c>
      <c r="D29" t="s">
        <v>53</v>
      </c>
      <c r="E29" t="s">
        <v>24</v>
      </c>
      <c r="F29" t="s">
        <v>54</v>
      </c>
      <c r="G29" t="s">
        <v>29</v>
      </c>
      <c r="H29">
        <v>87</v>
      </c>
      <c r="I29">
        <v>0</v>
      </c>
      <c r="J29">
        <v>0</v>
      </c>
      <c r="K29">
        <v>1</v>
      </c>
      <c r="L29">
        <v>1</v>
      </c>
      <c r="M29">
        <v>3</v>
      </c>
      <c r="N29">
        <f t="shared" si="0"/>
        <v>4</v>
      </c>
      <c r="O29" t="s">
        <v>37</v>
      </c>
      <c r="P29" t="s">
        <v>32</v>
      </c>
      <c r="Q29" t="s">
        <v>33</v>
      </c>
      <c r="R29" s="1" t="s">
        <v>55</v>
      </c>
    </row>
    <row r="30" spans="1:21" x14ac:dyDescent="0.3">
      <c r="A30" t="s">
        <v>56</v>
      </c>
      <c r="B30" s="4">
        <v>43887</v>
      </c>
      <c r="C30" s="3">
        <v>0.58888888888888891</v>
      </c>
      <c r="D30" t="s">
        <v>57</v>
      </c>
      <c r="E30" t="s">
        <v>19</v>
      </c>
      <c r="F30" t="s">
        <v>58</v>
      </c>
      <c r="G30" t="s">
        <v>29</v>
      </c>
      <c r="H30">
        <v>51</v>
      </c>
      <c r="I30">
        <v>0</v>
      </c>
      <c r="J30">
        <v>0</v>
      </c>
      <c r="K30">
        <v>2</v>
      </c>
      <c r="L30">
        <v>5</v>
      </c>
      <c r="M30">
        <v>0</v>
      </c>
      <c r="N30">
        <f t="shared" si="0"/>
        <v>5</v>
      </c>
      <c r="O30" t="s">
        <v>38</v>
      </c>
      <c r="P30" t="s">
        <v>32</v>
      </c>
      <c r="Q30" t="s">
        <v>33</v>
      </c>
      <c r="R30" s="1" t="s">
        <v>59</v>
      </c>
      <c r="U30" t="s">
        <v>60</v>
      </c>
    </row>
    <row r="31" spans="1:21" x14ac:dyDescent="0.3">
      <c r="A31" t="s">
        <v>61</v>
      </c>
      <c r="B31" s="4">
        <v>43905</v>
      </c>
      <c r="C31" s="3">
        <v>0.97499999999999998</v>
      </c>
      <c r="D31" t="s">
        <v>44</v>
      </c>
      <c r="E31" t="s">
        <v>19</v>
      </c>
      <c r="F31" t="s">
        <v>62</v>
      </c>
      <c r="G31" t="s">
        <v>29</v>
      </c>
      <c r="H31">
        <v>31</v>
      </c>
      <c r="I31">
        <v>1</v>
      </c>
      <c r="J31">
        <v>0</v>
      </c>
      <c r="K31">
        <v>1</v>
      </c>
      <c r="L31">
        <v>4</v>
      </c>
      <c r="M31">
        <v>2</v>
      </c>
      <c r="N31">
        <f t="shared" si="0"/>
        <v>6</v>
      </c>
      <c r="O31" t="s">
        <v>37</v>
      </c>
      <c r="P31" t="s">
        <v>32</v>
      </c>
      <c r="Q31" t="s">
        <v>33</v>
      </c>
      <c r="R31" s="1" t="s">
        <v>63</v>
      </c>
    </row>
    <row r="32" spans="1:21" x14ac:dyDescent="0.3">
      <c r="A32" t="s">
        <v>64</v>
      </c>
      <c r="B32" s="4">
        <v>43917</v>
      </c>
      <c r="C32" s="3">
        <v>0.76388888888888884</v>
      </c>
      <c r="D32" t="s">
        <v>36</v>
      </c>
      <c r="E32" t="s">
        <v>19</v>
      </c>
      <c r="F32" t="s">
        <v>66</v>
      </c>
      <c r="G32" t="s">
        <v>65</v>
      </c>
      <c r="H32">
        <v>34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0</v>
      </c>
      <c r="O32" t="s">
        <v>39</v>
      </c>
      <c r="P32" t="s">
        <v>34</v>
      </c>
      <c r="Q32" t="s">
        <v>33</v>
      </c>
      <c r="R32" s="1" t="s">
        <v>67</v>
      </c>
    </row>
    <row r="33" spans="1:21" x14ac:dyDescent="0.3">
      <c r="A33" t="s">
        <v>195</v>
      </c>
      <c r="B33" s="4">
        <v>43957</v>
      </c>
      <c r="C33" s="3">
        <v>0.76388888888888884</v>
      </c>
      <c r="D33" t="s">
        <v>36</v>
      </c>
      <c r="E33" t="s">
        <v>19</v>
      </c>
      <c r="F33" t="s">
        <v>69</v>
      </c>
      <c r="G33" t="s">
        <v>65</v>
      </c>
      <c r="H33">
        <v>32</v>
      </c>
      <c r="I33">
        <v>0</v>
      </c>
      <c r="J33">
        <v>0</v>
      </c>
      <c r="K33">
        <v>1</v>
      </c>
      <c r="L33">
        <v>0</v>
      </c>
      <c r="M33">
        <v>4</v>
      </c>
      <c r="N33">
        <f t="shared" si="0"/>
        <v>4</v>
      </c>
      <c r="O33" t="s">
        <v>35</v>
      </c>
      <c r="P33" t="s">
        <v>99</v>
      </c>
      <c r="Q33" t="s">
        <v>33</v>
      </c>
      <c r="R33" s="1" t="s">
        <v>68</v>
      </c>
    </row>
    <row r="34" spans="1:21" x14ac:dyDescent="0.3">
      <c r="A34" t="s">
        <v>70</v>
      </c>
      <c r="B34" s="4">
        <v>43968</v>
      </c>
      <c r="C34" s="3">
        <v>2.6388888888888889E-2</v>
      </c>
      <c r="D34" t="s">
        <v>71</v>
      </c>
      <c r="E34" t="s">
        <v>19</v>
      </c>
      <c r="F34" t="s">
        <v>72</v>
      </c>
      <c r="G34" t="s">
        <v>29</v>
      </c>
      <c r="H34">
        <v>35</v>
      </c>
      <c r="I34">
        <v>0</v>
      </c>
      <c r="J34">
        <v>0</v>
      </c>
      <c r="K34">
        <v>2</v>
      </c>
      <c r="L34">
        <v>1</v>
      </c>
      <c r="M34">
        <v>2</v>
      </c>
      <c r="N34">
        <f t="shared" si="0"/>
        <v>3</v>
      </c>
      <c r="O34" t="s">
        <v>37</v>
      </c>
      <c r="P34" t="s">
        <v>32</v>
      </c>
      <c r="Q34" t="s">
        <v>33</v>
      </c>
      <c r="R34" s="1" t="s">
        <v>73</v>
      </c>
    </row>
    <row r="35" spans="1:21" x14ac:dyDescent="0.3">
      <c r="A35" t="s">
        <v>74</v>
      </c>
      <c r="B35" s="4">
        <v>43971</v>
      </c>
      <c r="C35" s="3">
        <v>0.80902777777777779</v>
      </c>
      <c r="D35" t="s">
        <v>75</v>
      </c>
      <c r="E35" t="s">
        <v>19</v>
      </c>
      <c r="F35" t="s">
        <v>76</v>
      </c>
      <c r="G35" t="s">
        <v>29</v>
      </c>
      <c r="H35">
        <v>20</v>
      </c>
      <c r="I35">
        <v>1</v>
      </c>
      <c r="J35">
        <v>0</v>
      </c>
      <c r="K35">
        <v>0</v>
      </c>
      <c r="L35">
        <v>0</v>
      </c>
      <c r="M35">
        <v>3</v>
      </c>
      <c r="N35">
        <f t="shared" si="0"/>
        <v>3</v>
      </c>
      <c r="O35" t="s">
        <v>79</v>
      </c>
      <c r="P35" t="s">
        <v>30</v>
      </c>
      <c r="Q35" t="s">
        <v>31</v>
      </c>
      <c r="R35" s="1" t="s">
        <v>77</v>
      </c>
      <c r="U35" t="s">
        <v>78</v>
      </c>
    </row>
    <row r="36" spans="1:21" x14ac:dyDescent="0.3">
      <c r="A36" t="s">
        <v>80</v>
      </c>
      <c r="B36" s="4">
        <v>43972</v>
      </c>
      <c r="C36" s="3">
        <v>0.25</v>
      </c>
      <c r="D36" t="s">
        <v>81</v>
      </c>
      <c r="E36" t="s">
        <v>21</v>
      </c>
      <c r="F36" t="s">
        <v>83</v>
      </c>
      <c r="G36" t="s">
        <v>29</v>
      </c>
      <c r="H36">
        <v>20</v>
      </c>
      <c r="I36">
        <v>1</v>
      </c>
      <c r="J36">
        <v>1</v>
      </c>
      <c r="K36">
        <v>1</v>
      </c>
      <c r="L36">
        <v>0</v>
      </c>
      <c r="M36">
        <v>1</v>
      </c>
      <c r="N36">
        <f t="shared" si="0"/>
        <v>1</v>
      </c>
      <c r="O36" t="s">
        <v>82</v>
      </c>
      <c r="P36" t="s">
        <v>34</v>
      </c>
      <c r="Q36" t="s">
        <v>33</v>
      </c>
      <c r="R36" s="1" t="s">
        <v>84</v>
      </c>
    </row>
    <row r="37" spans="1:21" x14ac:dyDescent="0.3">
      <c r="A37" t="s">
        <v>85</v>
      </c>
      <c r="B37" s="4">
        <v>43978</v>
      </c>
      <c r="C37" s="3">
        <v>0.45833333333333331</v>
      </c>
      <c r="D37" t="s">
        <v>86</v>
      </c>
      <c r="E37" t="s">
        <v>22</v>
      </c>
      <c r="F37" t="s">
        <v>88</v>
      </c>
      <c r="G37" t="s">
        <v>29</v>
      </c>
      <c r="H37">
        <v>37</v>
      </c>
      <c r="I37">
        <v>1</v>
      </c>
      <c r="J37">
        <v>0</v>
      </c>
      <c r="K37">
        <v>1</v>
      </c>
      <c r="L37">
        <v>0</v>
      </c>
      <c r="M37">
        <v>1</v>
      </c>
      <c r="N37">
        <f t="shared" si="0"/>
        <v>1</v>
      </c>
      <c r="O37" t="s">
        <v>87</v>
      </c>
      <c r="P37" t="s">
        <v>30</v>
      </c>
      <c r="Q37" t="s">
        <v>33</v>
      </c>
      <c r="R37" s="1" t="s">
        <v>89</v>
      </c>
    </row>
    <row r="38" spans="1:21" x14ac:dyDescent="0.3">
      <c r="A38" t="s">
        <v>90</v>
      </c>
      <c r="B38" s="4">
        <v>43983</v>
      </c>
      <c r="C38" s="3">
        <v>0.37222222222222223</v>
      </c>
      <c r="D38" t="s">
        <v>91</v>
      </c>
      <c r="E38" t="s">
        <v>19</v>
      </c>
      <c r="F38" t="s">
        <v>92</v>
      </c>
      <c r="G38" t="s">
        <v>29</v>
      </c>
      <c r="H38">
        <v>48</v>
      </c>
      <c r="I38">
        <v>0</v>
      </c>
      <c r="J38">
        <v>0</v>
      </c>
      <c r="K38">
        <v>1</v>
      </c>
      <c r="L38">
        <v>2</v>
      </c>
      <c r="M38">
        <v>0</v>
      </c>
      <c r="N38">
        <f t="shared" si="0"/>
        <v>2</v>
      </c>
      <c r="O38" t="s">
        <v>37</v>
      </c>
      <c r="P38" t="s">
        <v>32</v>
      </c>
      <c r="Q38" t="s">
        <v>33</v>
      </c>
      <c r="R38" s="1" t="s">
        <v>93</v>
      </c>
    </row>
    <row r="39" spans="1:21" x14ac:dyDescent="0.3">
      <c r="A39" t="s">
        <v>94</v>
      </c>
      <c r="B39" s="4">
        <v>43992</v>
      </c>
      <c r="C39" s="3">
        <v>0.15625</v>
      </c>
      <c r="D39" t="s">
        <v>95</v>
      </c>
      <c r="E39" t="s">
        <v>22</v>
      </c>
      <c r="F39" t="s">
        <v>96</v>
      </c>
      <c r="G39" t="s">
        <v>29</v>
      </c>
      <c r="H39">
        <v>26</v>
      </c>
      <c r="I39">
        <v>0</v>
      </c>
      <c r="J39">
        <v>0</v>
      </c>
      <c r="K39">
        <v>3</v>
      </c>
      <c r="L39">
        <v>1</v>
      </c>
      <c r="M39">
        <v>4</v>
      </c>
      <c r="N39">
        <f t="shared" si="0"/>
        <v>5</v>
      </c>
      <c r="O39" t="s">
        <v>194</v>
      </c>
      <c r="P39" t="s">
        <v>34</v>
      </c>
      <c r="Q39" t="s">
        <v>33</v>
      </c>
      <c r="R39" s="1" t="s">
        <v>97</v>
      </c>
    </row>
    <row r="40" spans="1:21" x14ac:dyDescent="0.3">
      <c r="A40" t="s">
        <v>98</v>
      </c>
      <c r="B40" s="4">
        <v>43994</v>
      </c>
      <c r="C40" s="3">
        <v>0.97916666666666663</v>
      </c>
      <c r="D40" t="s">
        <v>81</v>
      </c>
      <c r="E40" t="s">
        <v>19</v>
      </c>
      <c r="F40" t="s">
        <v>100</v>
      </c>
      <c r="G40" t="s">
        <v>29</v>
      </c>
      <c r="H40">
        <v>37</v>
      </c>
      <c r="I40">
        <v>1</v>
      </c>
      <c r="J40">
        <v>0</v>
      </c>
      <c r="K40">
        <v>0</v>
      </c>
      <c r="L40">
        <v>0</v>
      </c>
      <c r="M40">
        <v>8</v>
      </c>
      <c r="N40">
        <f t="shared" si="0"/>
        <v>8</v>
      </c>
      <c r="O40" t="s">
        <v>35</v>
      </c>
      <c r="P40" t="s">
        <v>99</v>
      </c>
      <c r="Q40" t="s">
        <v>33</v>
      </c>
      <c r="R40" s="1" t="s">
        <v>101</v>
      </c>
      <c r="S40" s="1"/>
    </row>
    <row r="41" spans="1:21" x14ac:dyDescent="0.3">
      <c r="A41" t="s">
        <v>196</v>
      </c>
      <c r="B41" s="4">
        <v>44001</v>
      </c>
      <c r="C41" s="3">
        <v>0.48958333333333331</v>
      </c>
      <c r="D41" t="s">
        <v>102</v>
      </c>
      <c r="E41" t="s">
        <v>19</v>
      </c>
      <c r="F41" t="s">
        <v>103</v>
      </c>
      <c r="G41" t="s">
        <v>29</v>
      </c>
      <c r="H41">
        <v>56</v>
      </c>
      <c r="I41">
        <v>1</v>
      </c>
      <c r="J41">
        <v>0</v>
      </c>
      <c r="K41">
        <v>0</v>
      </c>
      <c r="L41">
        <v>1</v>
      </c>
      <c r="M41">
        <v>0</v>
      </c>
      <c r="N41">
        <f t="shared" si="0"/>
        <v>1</v>
      </c>
      <c r="O41" t="s">
        <v>106</v>
      </c>
      <c r="P41" t="s">
        <v>30</v>
      </c>
      <c r="Q41" t="s">
        <v>31</v>
      </c>
      <c r="R41" s="1" t="s">
        <v>104</v>
      </c>
      <c r="U41" t="s">
        <v>105</v>
      </c>
    </row>
    <row r="42" spans="1:21" x14ac:dyDescent="0.3">
      <c r="A42" t="s">
        <v>197</v>
      </c>
      <c r="B42" s="4">
        <v>44004</v>
      </c>
      <c r="C42" s="3">
        <v>0.89583333333333337</v>
      </c>
      <c r="D42" t="s">
        <v>44</v>
      </c>
      <c r="E42" t="s">
        <v>19</v>
      </c>
      <c r="F42" t="s">
        <v>107</v>
      </c>
      <c r="G42" t="s">
        <v>29</v>
      </c>
      <c r="H42">
        <v>28</v>
      </c>
      <c r="I42">
        <v>0</v>
      </c>
      <c r="J42">
        <v>0</v>
      </c>
      <c r="K42">
        <v>1</v>
      </c>
      <c r="L42">
        <v>1</v>
      </c>
      <c r="M42">
        <v>2</v>
      </c>
      <c r="N42">
        <f t="shared" si="0"/>
        <v>3</v>
      </c>
      <c r="O42" t="s">
        <v>35</v>
      </c>
      <c r="P42" t="s">
        <v>99</v>
      </c>
      <c r="Q42" t="s">
        <v>33</v>
      </c>
      <c r="R42" s="1" t="s">
        <v>108</v>
      </c>
    </row>
    <row r="43" spans="1:21" x14ac:dyDescent="0.3">
      <c r="A43" t="s">
        <v>109</v>
      </c>
      <c r="B43" s="4">
        <v>44008</v>
      </c>
      <c r="C43" s="3">
        <v>0.4604166666666667</v>
      </c>
      <c r="D43" t="s">
        <v>71</v>
      </c>
      <c r="E43" t="s">
        <v>19</v>
      </c>
      <c r="F43" t="s">
        <v>110</v>
      </c>
      <c r="G43" t="s">
        <v>29</v>
      </c>
      <c r="H43">
        <v>48</v>
      </c>
      <c r="I43">
        <v>0</v>
      </c>
      <c r="J43">
        <v>0</v>
      </c>
      <c r="K43">
        <v>2</v>
      </c>
      <c r="L43">
        <v>3</v>
      </c>
      <c r="M43">
        <v>0</v>
      </c>
      <c r="N43">
        <f t="shared" si="0"/>
        <v>3</v>
      </c>
      <c r="O43" t="s">
        <v>35</v>
      </c>
      <c r="P43" t="s">
        <v>190</v>
      </c>
      <c r="Q43" t="s">
        <v>33</v>
      </c>
      <c r="R43" s="1" t="s">
        <v>111</v>
      </c>
    </row>
    <row r="44" spans="1:21" x14ac:dyDescent="0.3">
      <c r="A44" t="s">
        <v>112</v>
      </c>
      <c r="B44" s="4">
        <v>44009</v>
      </c>
      <c r="C44" s="3">
        <v>0.64583333333333337</v>
      </c>
      <c r="D44" t="s">
        <v>95</v>
      </c>
      <c r="E44" t="s">
        <v>19</v>
      </c>
      <c r="F44" t="s">
        <v>113</v>
      </c>
      <c r="G44" t="s">
        <v>29</v>
      </c>
      <c r="H44">
        <v>31</v>
      </c>
      <c r="I44">
        <v>1</v>
      </c>
      <c r="J44">
        <v>0</v>
      </c>
      <c r="K44">
        <v>0</v>
      </c>
      <c r="L44">
        <v>2</v>
      </c>
      <c r="M44">
        <v>4</v>
      </c>
      <c r="N44">
        <f t="shared" si="0"/>
        <v>6</v>
      </c>
      <c r="O44" t="s">
        <v>82</v>
      </c>
      <c r="P44" t="s">
        <v>34</v>
      </c>
      <c r="Q44" t="s">
        <v>33</v>
      </c>
      <c r="R44" s="1" t="s">
        <v>114</v>
      </c>
    </row>
    <row r="45" spans="1:21" x14ac:dyDescent="0.3">
      <c r="A45" t="s">
        <v>115</v>
      </c>
      <c r="B45" s="4">
        <v>44009</v>
      </c>
      <c r="C45" s="3">
        <v>0.87430555555555556</v>
      </c>
      <c r="D45" t="s">
        <v>116</v>
      </c>
      <c r="E45" t="s">
        <v>22</v>
      </c>
      <c r="F45" t="s">
        <v>118</v>
      </c>
      <c r="G45" t="s">
        <v>29</v>
      </c>
      <c r="H45">
        <v>23</v>
      </c>
      <c r="I45">
        <v>0</v>
      </c>
      <c r="J45">
        <v>0</v>
      </c>
      <c r="K45">
        <v>1</v>
      </c>
      <c r="L45">
        <v>1</v>
      </c>
      <c r="M45">
        <v>0</v>
      </c>
      <c r="N45">
        <f t="shared" si="0"/>
        <v>1</v>
      </c>
      <c r="O45" t="s">
        <v>120</v>
      </c>
      <c r="P45" t="s">
        <v>30</v>
      </c>
      <c r="Q45" t="s">
        <v>120</v>
      </c>
      <c r="R45" s="1" t="s">
        <v>117</v>
      </c>
      <c r="S45" s="1" t="s">
        <v>119</v>
      </c>
    </row>
    <row r="46" spans="1:21" x14ac:dyDescent="0.3">
      <c r="A46" t="s">
        <v>121</v>
      </c>
      <c r="B46" s="4">
        <v>44037</v>
      </c>
      <c r="C46" s="3">
        <v>0</v>
      </c>
      <c r="D46" t="s">
        <v>95</v>
      </c>
      <c r="E46" t="s">
        <v>24</v>
      </c>
      <c r="F46" t="s">
        <v>120</v>
      </c>
      <c r="G46" t="s">
        <v>29</v>
      </c>
      <c r="H46" t="s">
        <v>120</v>
      </c>
      <c r="I46">
        <v>0</v>
      </c>
      <c r="J46">
        <v>0</v>
      </c>
      <c r="K46">
        <v>1</v>
      </c>
      <c r="L46">
        <v>0</v>
      </c>
      <c r="M46">
        <v>9</v>
      </c>
      <c r="N46">
        <f t="shared" si="0"/>
        <v>9</v>
      </c>
      <c r="O46" t="s">
        <v>35</v>
      </c>
      <c r="P46" t="s">
        <v>122</v>
      </c>
      <c r="Q46" t="s">
        <v>33</v>
      </c>
    </row>
    <row r="47" spans="1:21" x14ac:dyDescent="0.3">
      <c r="A47" t="s">
        <v>123</v>
      </c>
      <c r="B47" s="4">
        <v>44042</v>
      </c>
      <c r="C47" s="3">
        <v>0.2638888888888889</v>
      </c>
      <c r="D47" t="s">
        <v>124</v>
      </c>
      <c r="E47" t="s">
        <v>22</v>
      </c>
      <c r="F47" t="s">
        <v>127</v>
      </c>
      <c r="G47" t="s">
        <v>29</v>
      </c>
      <c r="H47">
        <v>57</v>
      </c>
      <c r="I47">
        <v>1</v>
      </c>
      <c r="J47">
        <v>0</v>
      </c>
      <c r="K47">
        <v>0</v>
      </c>
      <c r="L47">
        <v>0</v>
      </c>
      <c r="M47">
        <v>1</v>
      </c>
      <c r="N47">
        <f t="shared" si="0"/>
        <v>1</v>
      </c>
      <c r="O47" t="s">
        <v>128</v>
      </c>
      <c r="P47" t="s">
        <v>30</v>
      </c>
      <c r="Q47" t="s">
        <v>33</v>
      </c>
      <c r="R47" s="1" t="s">
        <v>126</v>
      </c>
      <c r="U47" t="s">
        <v>125</v>
      </c>
    </row>
    <row r="48" spans="1:21" x14ac:dyDescent="0.3">
      <c r="A48" t="s">
        <v>129</v>
      </c>
      <c r="B48" s="4">
        <v>44042</v>
      </c>
      <c r="C48" s="3">
        <v>0.78611111111111109</v>
      </c>
      <c r="D48" t="s">
        <v>102</v>
      </c>
      <c r="E48" t="s">
        <v>22</v>
      </c>
      <c r="F48" t="s">
        <v>130</v>
      </c>
      <c r="G48" t="s">
        <v>29</v>
      </c>
      <c r="H48">
        <v>31</v>
      </c>
      <c r="I48">
        <v>1</v>
      </c>
      <c r="J48">
        <v>0</v>
      </c>
      <c r="K48">
        <v>0</v>
      </c>
      <c r="L48">
        <v>0</v>
      </c>
      <c r="M48">
        <v>5</v>
      </c>
      <c r="N48">
        <f t="shared" si="0"/>
        <v>5</v>
      </c>
      <c r="O48" t="s">
        <v>35</v>
      </c>
      <c r="P48" t="s">
        <v>99</v>
      </c>
      <c r="Q48" t="s">
        <v>33</v>
      </c>
      <c r="R48" s="1" t="s">
        <v>131</v>
      </c>
    </row>
    <row r="49" spans="1:21" x14ac:dyDescent="0.3">
      <c r="A49" t="s">
        <v>132</v>
      </c>
      <c r="B49" s="4">
        <v>44044</v>
      </c>
      <c r="C49" s="3">
        <v>0.92708333333333337</v>
      </c>
      <c r="D49" t="s">
        <v>53</v>
      </c>
      <c r="E49" t="s">
        <v>22</v>
      </c>
      <c r="F49" t="s">
        <v>133</v>
      </c>
      <c r="G49" t="s">
        <v>29</v>
      </c>
      <c r="H49">
        <v>73</v>
      </c>
      <c r="I49">
        <v>0</v>
      </c>
      <c r="J49">
        <v>0</v>
      </c>
      <c r="K49">
        <v>1</v>
      </c>
      <c r="L49">
        <v>0</v>
      </c>
      <c r="M49">
        <v>0</v>
      </c>
      <c r="N49">
        <f t="shared" si="0"/>
        <v>0</v>
      </c>
      <c r="O49" t="s">
        <v>135</v>
      </c>
      <c r="P49" t="s">
        <v>34</v>
      </c>
      <c r="Q49" t="s">
        <v>33</v>
      </c>
      <c r="R49" s="1" t="s">
        <v>134</v>
      </c>
    </row>
    <row r="50" spans="1:21" x14ac:dyDescent="0.3">
      <c r="A50" t="s">
        <v>136</v>
      </c>
      <c r="B50" s="4">
        <v>44060</v>
      </c>
      <c r="C50" s="3">
        <v>0.46875</v>
      </c>
      <c r="D50" t="s">
        <v>81</v>
      </c>
      <c r="E50" t="s">
        <v>24</v>
      </c>
      <c r="F50" t="s">
        <v>137</v>
      </c>
      <c r="G50" t="s">
        <v>29</v>
      </c>
      <c r="H50">
        <v>60</v>
      </c>
      <c r="I50">
        <v>1</v>
      </c>
      <c r="J50">
        <v>1</v>
      </c>
      <c r="K50">
        <v>0</v>
      </c>
      <c r="L50">
        <v>3</v>
      </c>
      <c r="M50">
        <v>2</v>
      </c>
      <c r="N50">
        <f t="shared" si="0"/>
        <v>5</v>
      </c>
      <c r="O50" t="s">
        <v>35</v>
      </c>
      <c r="P50" t="s">
        <v>99</v>
      </c>
      <c r="Q50" t="s">
        <v>33</v>
      </c>
      <c r="R50" s="1" t="s">
        <v>138</v>
      </c>
    </row>
    <row r="51" spans="1:21" x14ac:dyDescent="0.3">
      <c r="A51" t="s">
        <v>139</v>
      </c>
      <c r="B51" s="4">
        <v>44064</v>
      </c>
      <c r="C51" s="3">
        <v>0.46875</v>
      </c>
      <c r="D51" t="s">
        <v>95</v>
      </c>
      <c r="E51" t="s">
        <v>19</v>
      </c>
      <c r="F51" t="s">
        <v>140</v>
      </c>
      <c r="G51" t="s">
        <v>29</v>
      </c>
      <c r="H51">
        <v>42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0</v>
      </c>
      <c r="O51" t="s">
        <v>82</v>
      </c>
      <c r="P51" t="s">
        <v>34</v>
      </c>
      <c r="Q51" t="s">
        <v>33</v>
      </c>
      <c r="R51" s="1" t="s">
        <v>141</v>
      </c>
    </row>
    <row r="52" spans="1:21" x14ac:dyDescent="0.3">
      <c r="A52" t="s">
        <v>142</v>
      </c>
      <c r="B52" s="4">
        <v>44079</v>
      </c>
      <c r="C52" s="3">
        <v>0.78125</v>
      </c>
      <c r="D52" t="s">
        <v>143</v>
      </c>
      <c r="E52" t="s">
        <v>22</v>
      </c>
      <c r="F52" t="s">
        <v>145</v>
      </c>
      <c r="G52" t="s">
        <v>29</v>
      </c>
      <c r="H52">
        <v>33</v>
      </c>
      <c r="I52">
        <v>0</v>
      </c>
      <c r="J52">
        <v>1</v>
      </c>
      <c r="K52">
        <v>0</v>
      </c>
      <c r="L52">
        <v>0</v>
      </c>
      <c r="M52">
        <v>3</v>
      </c>
      <c r="N52">
        <f t="shared" si="0"/>
        <v>3</v>
      </c>
      <c r="O52" t="s">
        <v>35</v>
      </c>
      <c r="P52" t="s">
        <v>99</v>
      </c>
      <c r="Q52" t="s">
        <v>33</v>
      </c>
      <c r="R52" s="1" t="s">
        <v>144</v>
      </c>
    </row>
    <row r="53" spans="1:21" x14ac:dyDescent="0.3">
      <c r="A53" t="s">
        <v>198</v>
      </c>
      <c r="B53" s="4">
        <v>44079</v>
      </c>
      <c r="C53" s="3">
        <v>0.125</v>
      </c>
      <c r="D53" t="s">
        <v>102</v>
      </c>
      <c r="E53" t="s">
        <v>22</v>
      </c>
      <c r="F53" t="s">
        <v>120</v>
      </c>
      <c r="G53" t="s">
        <v>120</v>
      </c>
      <c r="H53" t="s">
        <v>120</v>
      </c>
      <c r="I53" t="s">
        <v>120</v>
      </c>
      <c r="J53" t="s">
        <v>120</v>
      </c>
      <c r="K53" t="s">
        <v>120</v>
      </c>
      <c r="L53">
        <v>0</v>
      </c>
      <c r="M53">
        <v>6</v>
      </c>
      <c r="N53">
        <f t="shared" si="0"/>
        <v>6</v>
      </c>
      <c r="O53" t="s">
        <v>35</v>
      </c>
      <c r="P53" t="s">
        <v>122</v>
      </c>
      <c r="Q53" t="s">
        <v>33</v>
      </c>
    </row>
    <row r="54" spans="1:21" x14ac:dyDescent="0.3">
      <c r="A54" t="s">
        <v>146</v>
      </c>
      <c r="B54" s="4">
        <v>44107</v>
      </c>
      <c r="C54" s="3">
        <v>0.63194444444444442</v>
      </c>
      <c r="D54" t="s">
        <v>95</v>
      </c>
      <c r="E54" t="s">
        <v>19</v>
      </c>
      <c r="F54" t="s">
        <v>147</v>
      </c>
      <c r="G54" t="s">
        <v>29</v>
      </c>
      <c r="H54">
        <v>33</v>
      </c>
      <c r="I54">
        <v>0</v>
      </c>
      <c r="J54">
        <v>0</v>
      </c>
      <c r="K54">
        <v>1</v>
      </c>
      <c r="L54">
        <v>2</v>
      </c>
      <c r="M54">
        <v>1</v>
      </c>
      <c r="N54">
        <f t="shared" si="0"/>
        <v>3</v>
      </c>
      <c r="O54" t="s">
        <v>38</v>
      </c>
      <c r="P54" t="s">
        <v>32</v>
      </c>
      <c r="Q54" t="s">
        <v>33</v>
      </c>
      <c r="R54" s="1" t="s">
        <v>148</v>
      </c>
    </row>
    <row r="55" spans="1:21" x14ac:dyDescent="0.3">
      <c r="A55" t="s">
        <v>149</v>
      </c>
      <c r="B55" s="4">
        <v>44114</v>
      </c>
      <c r="C55" s="3">
        <v>8.3333333333333329E-2</v>
      </c>
      <c r="D55" t="s">
        <v>150</v>
      </c>
      <c r="E55" t="s">
        <v>19</v>
      </c>
      <c r="F55" t="s">
        <v>151</v>
      </c>
      <c r="G55" t="s">
        <v>29</v>
      </c>
      <c r="H55">
        <v>34</v>
      </c>
      <c r="I55">
        <v>1</v>
      </c>
      <c r="J55">
        <v>0</v>
      </c>
      <c r="K55">
        <v>0</v>
      </c>
      <c r="L55">
        <v>0</v>
      </c>
      <c r="M55">
        <v>8</v>
      </c>
      <c r="N55">
        <f t="shared" si="0"/>
        <v>8</v>
      </c>
      <c r="O55" t="s">
        <v>35</v>
      </c>
      <c r="P55" t="s">
        <v>99</v>
      </c>
      <c r="Q55" t="s">
        <v>33</v>
      </c>
      <c r="R55" s="1" t="s">
        <v>152</v>
      </c>
      <c r="S55" s="1" t="s">
        <v>153</v>
      </c>
    </row>
    <row r="56" spans="1:21" x14ac:dyDescent="0.3">
      <c r="A56" t="s">
        <v>154</v>
      </c>
      <c r="B56" s="4">
        <v>44135</v>
      </c>
      <c r="C56" s="3">
        <v>6.5972222222222224E-2</v>
      </c>
      <c r="D56" t="s">
        <v>95</v>
      </c>
      <c r="E56" t="s">
        <v>19</v>
      </c>
      <c r="F56" t="s">
        <v>155</v>
      </c>
      <c r="G56" t="s">
        <v>29</v>
      </c>
      <c r="H56">
        <v>34</v>
      </c>
      <c r="I56">
        <v>1</v>
      </c>
      <c r="J56">
        <v>0</v>
      </c>
      <c r="K56">
        <v>0</v>
      </c>
      <c r="L56">
        <v>0</v>
      </c>
      <c r="M56">
        <v>5</v>
      </c>
      <c r="N56">
        <f t="shared" si="0"/>
        <v>5</v>
      </c>
      <c r="O56" t="s">
        <v>35</v>
      </c>
      <c r="P56" t="s">
        <v>99</v>
      </c>
      <c r="Q56" t="s">
        <v>33</v>
      </c>
      <c r="R56" s="1" t="s">
        <v>156</v>
      </c>
    </row>
    <row r="57" spans="1:21" x14ac:dyDescent="0.3">
      <c r="A57" t="s">
        <v>157</v>
      </c>
      <c r="B57" s="4">
        <v>44142</v>
      </c>
      <c r="C57" s="3">
        <v>6.9444444444444441E-3</v>
      </c>
      <c r="D57" t="s">
        <v>150</v>
      </c>
      <c r="E57" t="s">
        <v>19</v>
      </c>
      <c r="F57" t="s">
        <v>158</v>
      </c>
      <c r="G57" t="s">
        <v>29</v>
      </c>
      <c r="H57">
        <v>34</v>
      </c>
      <c r="I57">
        <v>0</v>
      </c>
      <c r="J57">
        <v>0</v>
      </c>
      <c r="K57">
        <v>1</v>
      </c>
      <c r="L57">
        <v>1</v>
      </c>
      <c r="M57">
        <v>3</v>
      </c>
      <c r="N57">
        <f t="shared" si="0"/>
        <v>4</v>
      </c>
      <c r="O57" t="s">
        <v>35</v>
      </c>
      <c r="P57" t="s">
        <v>99</v>
      </c>
      <c r="Q57" t="s">
        <v>33</v>
      </c>
      <c r="R57" s="1" t="s">
        <v>159</v>
      </c>
    </row>
    <row r="58" spans="1:21" x14ac:dyDescent="0.3">
      <c r="A58" t="s">
        <v>160</v>
      </c>
      <c r="B58" s="4">
        <v>44155</v>
      </c>
      <c r="C58" s="3">
        <v>0.61805555555555558</v>
      </c>
      <c r="D58" t="s">
        <v>57</v>
      </c>
      <c r="E58" t="s">
        <v>19</v>
      </c>
      <c r="F58" t="s">
        <v>161</v>
      </c>
      <c r="G58" t="s">
        <v>29</v>
      </c>
      <c r="H58">
        <v>15</v>
      </c>
      <c r="I58">
        <v>0</v>
      </c>
      <c r="J58">
        <v>0</v>
      </c>
      <c r="K58">
        <v>1</v>
      </c>
      <c r="L58">
        <v>0</v>
      </c>
      <c r="M58">
        <v>8</v>
      </c>
      <c r="N58">
        <f t="shared" si="0"/>
        <v>8</v>
      </c>
      <c r="O58" t="s">
        <v>35</v>
      </c>
      <c r="P58" t="s">
        <v>99</v>
      </c>
      <c r="Q58" t="s">
        <v>33</v>
      </c>
      <c r="R58" s="1" t="s">
        <v>162</v>
      </c>
    </row>
    <row r="59" spans="1:21" x14ac:dyDescent="0.3">
      <c r="A59" t="s">
        <v>163</v>
      </c>
      <c r="B59" s="4">
        <v>44156</v>
      </c>
      <c r="C59" s="3">
        <v>0.89097222222222217</v>
      </c>
      <c r="D59" t="s">
        <v>164</v>
      </c>
      <c r="E59" t="s">
        <v>19</v>
      </c>
      <c r="F59" t="s">
        <v>165</v>
      </c>
      <c r="G59" t="s">
        <v>29</v>
      </c>
      <c r="H59">
        <v>23</v>
      </c>
      <c r="I59">
        <v>0</v>
      </c>
      <c r="J59">
        <v>1</v>
      </c>
      <c r="K59">
        <v>2</v>
      </c>
      <c r="L59">
        <v>2</v>
      </c>
      <c r="M59">
        <v>2</v>
      </c>
      <c r="N59">
        <f t="shared" si="0"/>
        <v>4</v>
      </c>
      <c r="O59" t="s">
        <v>79</v>
      </c>
      <c r="P59" t="s">
        <v>30</v>
      </c>
      <c r="Q59" t="s">
        <v>31</v>
      </c>
      <c r="R59" s="1" t="s">
        <v>166</v>
      </c>
      <c r="S59" s="1" t="s">
        <v>167</v>
      </c>
    </row>
    <row r="60" spans="1:21" x14ac:dyDescent="0.3">
      <c r="A60" t="s">
        <v>168</v>
      </c>
      <c r="B60" s="4">
        <v>44161</v>
      </c>
      <c r="C60" s="3">
        <v>3.7499999999999999E-2</v>
      </c>
      <c r="D60" t="s">
        <v>174</v>
      </c>
      <c r="E60" t="s">
        <v>22</v>
      </c>
      <c r="F60" t="s">
        <v>171</v>
      </c>
      <c r="G60" t="s">
        <v>169</v>
      </c>
      <c r="H60" t="s">
        <v>170</v>
      </c>
      <c r="I60">
        <v>0</v>
      </c>
      <c r="J60">
        <v>0</v>
      </c>
      <c r="K60">
        <v>3</v>
      </c>
      <c r="L60">
        <v>1</v>
      </c>
      <c r="M60">
        <v>4</v>
      </c>
      <c r="N60">
        <f t="shared" si="0"/>
        <v>5</v>
      </c>
      <c r="O60" t="s">
        <v>191</v>
      </c>
      <c r="P60" t="s">
        <v>192</v>
      </c>
      <c r="Q60" t="s">
        <v>193</v>
      </c>
      <c r="R60" s="1" t="s">
        <v>172</v>
      </c>
    </row>
    <row r="61" spans="1:21" x14ac:dyDescent="0.3">
      <c r="A61" t="s">
        <v>173</v>
      </c>
      <c r="B61" s="4">
        <v>44169</v>
      </c>
      <c r="C61" s="3">
        <v>0.95138888888888884</v>
      </c>
      <c r="D61" t="s">
        <v>71</v>
      </c>
      <c r="E61" t="s">
        <v>22</v>
      </c>
      <c r="F61" t="s">
        <v>120</v>
      </c>
      <c r="G61" t="s">
        <v>120</v>
      </c>
      <c r="H61" t="s">
        <v>120</v>
      </c>
      <c r="I61" t="s">
        <v>120</v>
      </c>
      <c r="J61" t="s">
        <v>120</v>
      </c>
      <c r="K61" t="s">
        <v>120</v>
      </c>
      <c r="L61">
        <v>0</v>
      </c>
      <c r="M61">
        <v>4</v>
      </c>
      <c r="N61">
        <f t="shared" si="0"/>
        <v>4</v>
      </c>
      <c r="O61" t="s">
        <v>35</v>
      </c>
      <c r="P61" t="s">
        <v>122</v>
      </c>
      <c r="Q61" t="s">
        <v>33</v>
      </c>
    </row>
    <row r="62" spans="1:21" x14ac:dyDescent="0.3">
      <c r="A62" t="s">
        <v>175</v>
      </c>
      <c r="B62" s="4">
        <v>44177</v>
      </c>
      <c r="C62" s="3">
        <v>0.75694444444444453</v>
      </c>
      <c r="D62" t="s">
        <v>48</v>
      </c>
      <c r="E62" t="s">
        <v>19</v>
      </c>
      <c r="F62" t="s">
        <v>176</v>
      </c>
      <c r="G62" t="s">
        <v>29</v>
      </c>
      <c r="H62">
        <v>62</v>
      </c>
      <c r="I62">
        <v>0</v>
      </c>
      <c r="J62">
        <v>0</v>
      </c>
      <c r="K62">
        <v>1</v>
      </c>
      <c r="L62">
        <v>2</v>
      </c>
      <c r="M62">
        <v>2</v>
      </c>
      <c r="N62">
        <f t="shared" si="0"/>
        <v>4</v>
      </c>
      <c r="O62" t="s">
        <v>35</v>
      </c>
      <c r="P62" t="s">
        <v>99</v>
      </c>
      <c r="Q62" t="s">
        <v>33</v>
      </c>
      <c r="R62" s="1" t="s">
        <v>177</v>
      </c>
    </row>
    <row r="63" spans="1:21" x14ac:dyDescent="0.3">
      <c r="A63" t="s">
        <v>178</v>
      </c>
      <c r="B63" s="4">
        <v>44179</v>
      </c>
      <c r="C63" s="3">
        <v>0.76458333333333339</v>
      </c>
      <c r="D63" t="s">
        <v>143</v>
      </c>
      <c r="E63" t="s">
        <v>21</v>
      </c>
      <c r="F63" t="s">
        <v>181</v>
      </c>
      <c r="G63" t="s">
        <v>29</v>
      </c>
      <c r="H63">
        <v>36</v>
      </c>
      <c r="I63">
        <v>0</v>
      </c>
      <c r="J63">
        <v>0</v>
      </c>
      <c r="K63">
        <v>1</v>
      </c>
      <c r="L63">
        <v>0</v>
      </c>
      <c r="M63">
        <v>0</v>
      </c>
      <c r="N63">
        <f t="shared" si="0"/>
        <v>0</v>
      </c>
      <c r="O63" t="s">
        <v>106</v>
      </c>
      <c r="P63" t="s">
        <v>30</v>
      </c>
      <c r="Q63" t="s">
        <v>33</v>
      </c>
      <c r="R63" s="1" t="s">
        <v>179</v>
      </c>
      <c r="S63" s="1" t="s">
        <v>182</v>
      </c>
      <c r="U63" t="s">
        <v>180</v>
      </c>
    </row>
    <row r="64" spans="1:21" x14ac:dyDescent="0.3">
      <c r="A64" t="s">
        <v>183</v>
      </c>
      <c r="B64" s="4">
        <v>44184</v>
      </c>
      <c r="C64" s="3">
        <v>1.6666666666666666E-2</v>
      </c>
      <c r="D64" t="s">
        <v>71</v>
      </c>
      <c r="E64" t="s">
        <v>19</v>
      </c>
      <c r="F64" t="s">
        <v>120</v>
      </c>
      <c r="G64" t="s">
        <v>120</v>
      </c>
      <c r="H64" t="s">
        <v>120</v>
      </c>
      <c r="I64" t="s">
        <v>120</v>
      </c>
      <c r="J64" t="s">
        <v>120</v>
      </c>
      <c r="K64" t="s">
        <v>120</v>
      </c>
      <c r="L64">
        <v>0</v>
      </c>
      <c r="M64">
        <v>5</v>
      </c>
      <c r="N64">
        <f t="shared" si="0"/>
        <v>5</v>
      </c>
      <c r="O64" t="s">
        <v>35</v>
      </c>
      <c r="P64" t="s">
        <v>122</v>
      </c>
      <c r="Q64" t="s">
        <v>33</v>
      </c>
    </row>
    <row r="65" spans="1:18" x14ac:dyDescent="0.3">
      <c r="A65" t="s">
        <v>184</v>
      </c>
      <c r="B65" s="4">
        <v>44191</v>
      </c>
      <c r="C65" s="3">
        <v>0.78819444444444453</v>
      </c>
      <c r="D65" t="s">
        <v>71</v>
      </c>
      <c r="E65" t="s">
        <v>19</v>
      </c>
      <c r="F65" t="s">
        <v>186</v>
      </c>
      <c r="G65" t="s">
        <v>29</v>
      </c>
      <c r="H65">
        <v>37</v>
      </c>
      <c r="I65">
        <v>0</v>
      </c>
      <c r="J65">
        <v>0</v>
      </c>
      <c r="K65">
        <v>2</v>
      </c>
      <c r="L65">
        <v>3</v>
      </c>
      <c r="M65">
        <v>3</v>
      </c>
      <c r="N65">
        <f t="shared" si="0"/>
        <v>6</v>
      </c>
      <c r="O65" t="s">
        <v>106</v>
      </c>
      <c r="P65" t="s">
        <v>30</v>
      </c>
      <c r="Q65" t="s">
        <v>33</v>
      </c>
      <c r="R65" s="1" t="s">
        <v>185</v>
      </c>
    </row>
    <row r="66" spans="1:18" x14ac:dyDescent="0.3">
      <c r="A66" t="s">
        <v>187</v>
      </c>
      <c r="B66" s="4">
        <v>44196</v>
      </c>
      <c r="C66" s="3">
        <v>0.91666666666666663</v>
      </c>
      <c r="D66" t="s">
        <v>188</v>
      </c>
      <c r="E66" t="s">
        <v>19</v>
      </c>
      <c r="F66" t="s">
        <v>120</v>
      </c>
      <c r="G66" t="s">
        <v>120</v>
      </c>
      <c r="H66" t="s">
        <v>120</v>
      </c>
      <c r="I66" t="s">
        <v>120</v>
      </c>
      <c r="J66" t="s">
        <v>120</v>
      </c>
      <c r="K66" t="s">
        <v>120</v>
      </c>
      <c r="L66">
        <v>1</v>
      </c>
      <c r="M66">
        <v>3</v>
      </c>
      <c r="N66">
        <f t="shared" si="0"/>
        <v>4</v>
      </c>
      <c r="O66" t="s">
        <v>35</v>
      </c>
      <c r="P66" t="s">
        <v>122</v>
      </c>
      <c r="Q66" t="s">
        <v>33</v>
      </c>
    </row>
    <row r="67" spans="1:18" x14ac:dyDescent="0.3">
      <c r="B67" s="4"/>
      <c r="C67" s="3"/>
    </row>
    <row r="68" spans="1:18" x14ac:dyDescent="0.3">
      <c r="B68" s="4"/>
      <c r="C68" s="3"/>
      <c r="R68" s="1"/>
    </row>
    <row r="69" spans="1:18" x14ac:dyDescent="0.3">
      <c r="B69" s="4"/>
      <c r="C69" s="3"/>
    </row>
    <row r="70" spans="1:18" x14ac:dyDescent="0.3">
      <c r="B70" s="4"/>
      <c r="C70" s="3"/>
      <c r="R70" s="1"/>
    </row>
    <row r="71" spans="1:18" x14ac:dyDescent="0.3">
      <c r="B71" s="4"/>
      <c r="C71" s="3"/>
    </row>
    <row r="72" spans="1:18" x14ac:dyDescent="0.3">
      <c r="B72" s="4"/>
      <c r="C72" s="3"/>
    </row>
    <row r="73" spans="1:18" x14ac:dyDescent="0.3">
      <c r="B73" s="4"/>
      <c r="C73" s="3"/>
    </row>
    <row r="74" spans="1:18" x14ac:dyDescent="0.3">
      <c r="B74" s="4"/>
      <c r="C74" s="3"/>
    </row>
    <row r="75" spans="1:18" x14ac:dyDescent="0.3">
      <c r="B75" s="4"/>
      <c r="C75" s="3"/>
    </row>
    <row r="76" spans="1:18" x14ac:dyDescent="0.3">
      <c r="B76" s="4"/>
      <c r="C76" s="3"/>
    </row>
    <row r="77" spans="1:18" x14ac:dyDescent="0.3">
      <c r="B77" s="4"/>
      <c r="C77" s="3"/>
    </row>
    <row r="78" spans="1:18" x14ac:dyDescent="0.3">
      <c r="B78" s="4"/>
      <c r="C78" s="3"/>
    </row>
    <row r="79" spans="1:18" x14ac:dyDescent="0.3">
      <c r="B79" s="4"/>
      <c r="C79" s="3"/>
    </row>
    <row r="80" spans="1:18" x14ac:dyDescent="0.3">
      <c r="B80" s="4"/>
      <c r="C80" s="3"/>
    </row>
    <row r="81" spans="2:18" x14ac:dyDescent="0.3">
      <c r="B81" s="4"/>
      <c r="C81" s="3"/>
    </row>
    <row r="82" spans="2:18" x14ac:dyDescent="0.3">
      <c r="B82" s="4"/>
      <c r="C82" s="3"/>
    </row>
    <row r="83" spans="2:18" x14ac:dyDescent="0.3">
      <c r="B83" s="4"/>
      <c r="C83" s="3"/>
      <c r="R83" s="1"/>
    </row>
    <row r="84" spans="2:18" x14ac:dyDescent="0.3">
      <c r="B84" s="4"/>
      <c r="C84" s="3"/>
    </row>
    <row r="85" spans="2:18" x14ac:dyDescent="0.3">
      <c r="B85" s="2"/>
      <c r="C85" s="3"/>
    </row>
    <row r="86" spans="2:18" x14ac:dyDescent="0.3">
      <c r="B86" s="2"/>
      <c r="C86" s="3"/>
    </row>
    <row r="87" spans="2:18" x14ac:dyDescent="0.3">
      <c r="B87" s="2"/>
      <c r="C87" s="3"/>
    </row>
    <row r="88" spans="2:18" x14ac:dyDescent="0.3">
      <c r="B88" s="2"/>
      <c r="C88" s="3"/>
    </row>
    <row r="89" spans="2:18" x14ac:dyDescent="0.3">
      <c r="B89" s="2"/>
      <c r="C89" s="3"/>
      <c r="R89" s="1"/>
    </row>
    <row r="90" spans="2:18" x14ac:dyDescent="0.3">
      <c r="B90" s="2"/>
      <c r="C90" s="3"/>
      <c r="R90" s="1"/>
    </row>
    <row r="91" spans="2:18" x14ac:dyDescent="0.3">
      <c r="B91" s="2"/>
      <c r="C91" s="3"/>
    </row>
    <row r="92" spans="2:18" x14ac:dyDescent="0.3">
      <c r="B92" s="2"/>
      <c r="C92" s="3"/>
    </row>
    <row r="93" spans="2:18" x14ac:dyDescent="0.3">
      <c r="B93" s="2"/>
      <c r="C93" s="3"/>
    </row>
    <row r="94" spans="2:18" x14ac:dyDescent="0.3">
      <c r="B94" s="2"/>
      <c r="C94" s="3"/>
    </row>
    <row r="95" spans="2:18" x14ac:dyDescent="0.3">
      <c r="B95" s="2"/>
      <c r="C95" s="3"/>
    </row>
    <row r="96" spans="2:18" x14ac:dyDescent="0.3">
      <c r="B96" s="2"/>
      <c r="C96" s="3"/>
    </row>
    <row r="97" spans="2:18" x14ac:dyDescent="0.3">
      <c r="B97" s="2"/>
      <c r="C97" s="3"/>
    </row>
    <row r="98" spans="2:18" x14ac:dyDescent="0.3">
      <c r="B98" s="2"/>
      <c r="C98" s="3"/>
    </row>
    <row r="99" spans="2:18" x14ac:dyDescent="0.3">
      <c r="B99" s="2"/>
      <c r="C99" s="3"/>
      <c r="R99" s="1"/>
    </row>
    <row r="100" spans="2:18" x14ac:dyDescent="0.3">
      <c r="B100" s="2"/>
      <c r="C100" s="3"/>
    </row>
    <row r="101" spans="2:18" x14ac:dyDescent="0.3">
      <c r="B101" s="2"/>
      <c r="C101" s="3"/>
    </row>
    <row r="102" spans="2:18" x14ac:dyDescent="0.3">
      <c r="B102" s="2"/>
      <c r="C102" s="3"/>
      <c r="R102" s="1"/>
    </row>
    <row r="103" spans="2:18" x14ac:dyDescent="0.3">
      <c r="B103" s="2"/>
      <c r="C103" s="3"/>
      <c r="R103" s="1"/>
    </row>
    <row r="104" spans="2:18" x14ac:dyDescent="0.3">
      <c r="B104" s="2"/>
      <c r="C104" s="3"/>
    </row>
    <row r="105" spans="2:18" x14ac:dyDescent="0.3">
      <c r="B105" s="2"/>
      <c r="C105" s="3"/>
    </row>
    <row r="106" spans="2:18" x14ac:dyDescent="0.3">
      <c r="B106" s="2"/>
      <c r="C106" s="3"/>
      <c r="R106" s="1"/>
    </row>
    <row r="107" spans="2:18" x14ac:dyDescent="0.3">
      <c r="B107" s="2"/>
      <c r="C107" s="3"/>
      <c r="R107" s="1"/>
    </row>
    <row r="108" spans="2:18" x14ac:dyDescent="0.3">
      <c r="B108" s="2"/>
      <c r="C108" s="3"/>
    </row>
    <row r="109" spans="2:18" x14ac:dyDescent="0.3">
      <c r="B109" s="2"/>
      <c r="C109" s="3"/>
      <c r="R109" s="1"/>
    </row>
    <row r="110" spans="2:18" x14ac:dyDescent="0.3">
      <c r="B110" s="2"/>
      <c r="C110" s="3"/>
    </row>
    <row r="111" spans="2:18" x14ac:dyDescent="0.3">
      <c r="B111" s="2"/>
      <c r="C111" s="3"/>
      <c r="R111" s="1"/>
    </row>
    <row r="112" spans="2:18" x14ac:dyDescent="0.3">
      <c r="B112" s="2"/>
      <c r="C112" s="3"/>
    </row>
    <row r="113" spans="2:18" x14ac:dyDescent="0.3">
      <c r="B113" s="2"/>
      <c r="C113" s="3"/>
    </row>
    <row r="114" spans="2:18" x14ac:dyDescent="0.3">
      <c r="B114" s="2"/>
      <c r="C114" s="3"/>
    </row>
    <row r="115" spans="2:18" x14ac:dyDescent="0.3">
      <c r="B115" s="2"/>
      <c r="C115" s="3"/>
      <c r="R115" s="1"/>
    </row>
    <row r="116" spans="2:18" x14ac:dyDescent="0.3">
      <c r="B116" s="2"/>
      <c r="C116" s="3"/>
    </row>
    <row r="117" spans="2:18" x14ac:dyDescent="0.3">
      <c r="B117" s="2"/>
      <c r="C117" s="3"/>
    </row>
    <row r="118" spans="2:18" x14ac:dyDescent="0.3">
      <c r="B118" s="2"/>
      <c r="C118" s="3"/>
    </row>
    <row r="119" spans="2:18" x14ac:dyDescent="0.3">
      <c r="B119" s="2"/>
      <c r="C119" s="3"/>
    </row>
    <row r="120" spans="2:18" x14ac:dyDescent="0.3">
      <c r="B120" s="2"/>
      <c r="C120" s="3"/>
    </row>
    <row r="121" spans="2:18" x14ac:dyDescent="0.3">
      <c r="B121" s="2"/>
      <c r="C121" s="3"/>
    </row>
    <row r="122" spans="2:18" x14ac:dyDescent="0.3">
      <c r="B122" s="2"/>
      <c r="C122" s="3"/>
    </row>
    <row r="123" spans="2:18" x14ac:dyDescent="0.3">
      <c r="B123" s="2"/>
      <c r="C123" s="3"/>
    </row>
    <row r="124" spans="2:18" x14ac:dyDescent="0.3">
      <c r="B124" s="2"/>
      <c r="C124" s="3"/>
    </row>
    <row r="125" spans="2:18" x14ac:dyDescent="0.3">
      <c r="B125" s="2"/>
      <c r="C125" s="3"/>
    </row>
    <row r="126" spans="2:18" x14ac:dyDescent="0.3">
      <c r="B126" s="2"/>
      <c r="C126" s="3"/>
    </row>
    <row r="127" spans="2:18" x14ac:dyDescent="0.3">
      <c r="B127" s="2"/>
      <c r="C127" s="3"/>
    </row>
    <row r="128" spans="2:18" x14ac:dyDescent="0.3">
      <c r="B128" s="2"/>
      <c r="C128" s="3"/>
    </row>
    <row r="129" spans="2:18" x14ac:dyDescent="0.3">
      <c r="B129" s="2"/>
      <c r="C129" s="3"/>
    </row>
    <row r="130" spans="2:18" x14ac:dyDescent="0.3">
      <c r="B130" s="2"/>
      <c r="C130" s="3"/>
    </row>
    <row r="131" spans="2:18" x14ac:dyDescent="0.3">
      <c r="B131" s="2"/>
      <c r="C131" s="3"/>
      <c r="R131" s="1"/>
    </row>
    <row r="132" spans="2:18" x14ac:dyDescent="0.3">
      <c r="B132" s="2"/>
      <c r="C132" s="3"/>
    </row>
    <row r="133" spans="2:18" x14ac:dyDescent="0.3">
      <c r="B133" s="2"/>
      <c r="C133" s="3"/>
    </row>
    <row r="134" spans="2:18" x14ac:dyDescent="0.3">
      <c r="B134" s="2"/>
      <c r="C134" s="3"/>
    </row>
    <row r="135" spans="2:18" x14ac:dyDescent="0.3">
      <c r="B135" s="2"/>
      <c r="C135" s="3"/>
    </row>
    <row r="136" spans="2:18" x14ac:dyDescent="0.3">
      <c r="B136" s="2"/>
      <c r="C136" s="3"/>
    </row>
    <row r="137" spans="2:18" x14ac:dyDescent="0.3">
      <c r="B137" s="2"/>
      <c r="C137" s="3"/>
    </row>
    <row r="138" spans="2:18" x14ac:dyDescent="0.3">
      <c r="B138" s="2"/>
      <c r="C138" s="3"/>
    </row>
    <row r="139" spans="2:18" x14ac:dyDescent="0.3">
      <c r="B139" s="2"/>
      <c r="C139" s="3"/>
    </row>
    <row r="140" spans="2:18" x14ac:dyDescent="0.3">
      <c r="B140" s="2"/>
      <c r="C140" s="3"/>
    </row>
    <row r="141" spans="2:18" x14ac:dyDescent="0.3">
      <c r="B141" s="2"/>
      <c r="C141" s="3"/>
      <c r="R141" s="1"/>
    </row>
    <row r="142" spans="2:18" x14ac:dyDescent="0.3">
      <c r="B142" s="2"/>
      <c r="C142" s="3"/>
    </row>
    <row r="143" spans="2:18" x14ac:dyDescent="0.3">
      <c r="B143" s="2"/>
      <c r="C143" s="3"/>
    </row>
    <row r="144" spans="2:18" x14ac:dyDescent="0.3">
      <c r="B144" s="2"/>
      <c r="C144" s="3"/>
    </row>
    <row r="145" spans="2:18" x14ac:dyDescent="0.3">
      <c r="B145" s="2"/>
      <c r="C145" s="3"/>
    </row>
    <row r="146" spans="2:18" x14ac:dyDescent="0.3">
      <c r="B146" s="2"/>
      <c r="C146" s="3"/>
    </row>
    <row r="147" spans="2:18" x14ac:dyDescent="0.3">
      <c r="B147" s="2"/>
      <c r="C147" s="3"/>
    </row>
    <row r="148" spans="2:18" x14ac:dyDescent="0.3">
      <c r="B148" s="2"/>
      <c r="C148" s="3"/>
    </row>
    <row r="149" spans="2:18" x14ac:dyDescent="0.3">
      <c r="B149" s="2"/>
      <c r="C149" s="3"/>
    </row>
    <row r="150" spans="2:18" x14ac:dyDescent="0.3">
      <c r="B150" s="2"/>
      <c r="C150" s="3"/>
    </row>
    <row r="151" spans="2:18" x14ac:dyDescent="0.3">
      <c r="B151" s="2"/>
      <c r="C151" s="3"/>
    </row>
    <row r="152" spans="2:18" x14ac:dyDescent="0.3">
      <c r="B152" s="2"/>
      <c r="C152" s="3"/>
    </row>
    <row r="153" spans="2:18" x14ac:dyDescent="0.3">
      <c r="B153" s="2"/>
      <c r="C153" s="3"/>
    </row>
    <row r="154" spans="2:18" x14ac:dyDescent="0.3">
      <c r="B154" s="2"/>
      <c r="C154" s="3"/>
      <c r="R154" s="1"/>
    </row>
    <row r="155" spans="2:18" x14ac:dyDescent="0.3">
      <c r="B155" s="2"/>
      <c r="C155" s="3"/>
    </row>
    <row r="156" spans="2:18" x14ac:dyDescent="0.3">
      <c r="B156" s="2"/>
      <c r="C156" s="3"/>
    </row>
    <row r="157" spans="2:18" x14ac:dyDescent="0.3">
      <c r="B157" s="2"/>
      <c r="C157" s="3"/>
      <c r="R157" s="1"/>
    </row>
    <row r="158" spans="2:18" x14ac:dyDescent="0.3">
      <c r="B158" s="2"/>
      <c r="C158" s="3"/>
      <c r="R158" s="1"/>
    </row>
    <row r="159" spans="2:18" x14ac:dyDescent="0.3">
      <c r="B159" s="2"/>
      <c r="C159" s="3"/>
    </row>
    <row r="160" spans="2:18" x14ac:dyDescent="0.3">
      <c r="B160" s="2"/>
      <c r="C160" s="3"/>
    </row>
    <row r="161" spans="2:3" x14ac:dyDescent="0.3">
      <c r="B161" s="2"/>
      <c r="C161" s="3"/>
    </row>
    <row r="162" spans="2:3" x14ac:dyDescent="0.3">
      <c r="B162" s="2"/>
      <c r="C162" s="3"/>
    </row>
    <row r="163" spans="2:3" x14ac:dyDescent="0.3">
      <c r="B163" s="2"/>
      <c r="C163" s="3"/>
    </row>
    <row r="164" spans="2:3" x14ac:dyDescent="0.3">
      <c r="B164" s="2"/>
      <c r="C164" s="3"/>
    </row>
    <row r="165" spans="2:3" x14ac:dyDescent="0.3">
      <c r="B165" s="2"/>
      <c r="C165" s="3"/>
    </row>
    <row r="166" spans="2:3" x14ac:dyDescent="0.3">
      <c r="B166" s="2"/>
      <c r="C166" s="3"/>
    </row>
    <row r="167" spans="2:3" x14ac:dyDescent="0.3">
      <c r="B167" s="2"/>
      <c r="C167" s="3"/>
    </row>
    <row r="168" spans="2:3" x14ac:dyDescent="0.3">
      <c r="B168" s="2"/>
      <c r="C168" s="3"/>
    </row>
    <row r="169" spans="2:3" x14ac:dyDescent="0.3">
      <c r="B169" s="2"/>
      <c r="C169" s="3"/>
    </row>
    <row r="170" spans="2:3" x14ac:dyDescent="0.3">
      <c r="B170" s="2"/>
      <c r="C170" s="3"/>
    </row>
    <row r="171" spans="2:3" x14ac:dyDescent="0.3">
      <c r="B171" s="2"/>
      <c r="C171" s="3"/>
    </row>
    <row r="172" spans="2:3" x14ac:dyDescent="0.3">
      <c r="B172" s="2"/>
      <c r="C172" s="3"/>
    </row>
    <row r="173" spans="2:3" x14ac:dyDescent="0.3">
      <c r="B173" s="2"/>
      <c r="C173" s="3"/>
    </row>
    <row r="174" spans="2:3" x14ac:dyDescent="0.3">
      <c r="B174" s="2"/>
      <c r="C174" s="3"/>
    </row>
    <row r="175" spans="2:3" x14ac:dyDescent="0.3">
      <c r="B175" s="2"/>
      <c r="C175" s="3"/>
    </row>
    <row r="176" spans="2:3" x14ac:dyDescent="0.3">
      <c r="B176" s="2"/>
      <c r="C176" s="3"/>
    </row>
    <row r="177" spans="2:18" x14ac:dyDescent="0.3">
      <c r="B177" s="2"/>
      <c r="C177" s="3"/>
      <c r="R177" s="1"/>
    </row>
    <row r="178" spans="2:18" x14ac:dyDescent="0.3">
      <c r="B178" s="2"/>
      <c r="C178" s="3"/>
    </row>
    <row r="179" spans="2:18" x14ac:dyDescent="0.3">
      <c r="B179" s="2"/>
      <c r="C179" s="3"/>
    </row>
    <row r="180" spans="2:18" x14ac:dyDescent="0.3">
      <c r="B180" s="2"/>
      <c r="C180" s="3"/>
    </row>
    <row r="181" spans="2:18" x14ac:dyDescent="0.3">
      <c r="B181" s="2"/>
      <c r="C181" s="3"/>
    </row>
    <row r="182" spans="2:18" x14ac:dyDescent="0.3">
      <c r="B182" s="2"/>
      <c r="C182" s="3"/>
    </row>
    <row r="183" spans="2:18" x14ac:dyDescent="0.3">
      <c r="B183" s="2"/>
      <c r="C183" s="3"/>
    </row>
    <row r="184" spans="2:18" x14ac:dyDescent="0.3">
      <c r="B184" s="2"/>
      <c r="C184" s="3"/>
    </row>
    <row r="185" spans="2:18" x14ac:dyDescent="0.3">
      <c r="B185" s="2"/>
      <c r="C185" s="3"/>
    </row>
    <row r="186" spans="2:18" x14ac:dyDescent="0.3">
      <c r="B186" s="2"/>
      <c r="C186" s="3"/>
    </row>
    <row r="187" spans="2:18" x14ac:dyDescent="0.3">
      <c r="B187" s="2"/>
      <c r="C187" s="3"/>
    </row>
    <row r="188" spans="2:18" x14ac:dyDescent="0.3">
      <c r="B188" s="2"/>
      <c r="C188" s="3"/>
    </row>
    <row r="189" spans="2:18" x14ac:dyDescent="0.3">
      <c r="B189" s="2"/>
      <c r="C189" s="3"/>
    </row>
    <row r="190" spans="2:18" x14ac:dyDescent="0.3">
      <c r="B190" s="2"/>
      <c r="C190" s="3"/>
    </row>
    <row r="191" spans="2:18" x14ac:dyDescent="0.3">
      <c r="B191" s="2"/>
      <c r="C191" s="3"/>
    </row>
    <row r="192" spans="2:18" x14ac:dyDescent="0.3">
      <c r="B192" s="2"/>
      <c r="C192" s="3"/>
    </row>
    <row r="193" spans="2:18" x14ac:dyDescent="0.3">
      <c r="B193" s="2"/>
      <c r="C193" s="3"/>
    </row>
    <row r="194" spans="2:18" x14ac:dyDescent="0.3">
      <c r="B194" s="2"/>
      <c r="C194" s="3"/>
      <c r="R194" s="1"/>
    </row>
    <row r="195" spans="2:18" x14ac:dyDescent="0.3">
      <c r="B195" s="2"/>
      <c r="C195" s="3"/>
    </row>
    <row r="196" spans="2:18" x14ac:dyDescent="0.3">
      <c r="B196" s="2"/>
      <c r="C196" s="3"/>
    </row>
    <row r="197" spans="2:18" x14ac:dyDescent="0.3">
      <c r="B197" s="2"/>
      <c r="C197" s="3"/>
    </row>
    <row r="198" spans="2:18" x14ac:dyDescent="0.3">
      <c r="B198" s="2"/>
      <c r="C198" s="3"/>
    </row>
    <row r="199" spans="2:18" x14ac:dyDescent="0.3">
      <c r="B199" s="2"/>
      <c r="C199" s="3"/>
    </row>
    <row r="200" spans="2:18" x14ac:dyDescent="0.3">
      <c r="B200" s="2"/>
      <c r="C200" s="3"/>
    </row>
    <row r="201" spans="2:18" x14ac:dyDescent="0.3">
      <c r="B201" s="2"/>
      <c r="C201" s="3"/>
    </row>
    <row r="202" spans="2:18" x14ac:dyDescent="0.3">
      <c r="B202" s="2"/>
      <c r="C202" s="3"/>
    </row>
    <row r="203" spans="2:18" x14ac:dyDescent="0.3">
      <c r="B203" s="2"/>
      <c r="C203" s="3"/>
    </row>
    <row r="204" spans="2:18" x14ac:dyDescent="0.3">
      <c r="B204" s="2"/>
      <c r="C204" s="3"/>
    </row>
    <row r="205" spans="2:18" x14ac:dyDescent="0.3">
      <c r="B205" s="2"/>
      <c r="C205" s="3"/>
    </row>
    <row r="206" spans="2:18" x14ac:dyDescent="0.3">
      <c r="B206" s="2"/>
      <c r="C206" s="3"/>
    </row>
    <row r="207" spans="2:18" x14ac:dyDescent="0.3">
      <c r="B207" s="2"/>
      <c r="C207" s="3"/>
    </row>
    <row r="208" spans="2:18" x14ac:dyDescent="0.3">
      <c r="B208" s="2"/>
      <c r="C208" s="3"/>
    </row>
    <row r="209" spans="2:18" x14ac:dyDescent="0.3">
      <c r="B209" s="2"/>
      <c r="C209" s="3"/>
    </row>
    <row r="210" spans="2:18" x14ac:dyDescent="0.3">
      <c r="B210" s="2"/>
      <c r="C210" s="3"/>
    </row>
    <row r="211" spans="2:18" x14ac:dyDescent="0.3">
      <c r="B211" s="2"/>
      <c r="C211" s="3"/>
    </row>
    <row r="212" spans="2:18" x14ac:dyDescent="0.3">
      <c r="B212" s="2"/>
      <c r="C212" s="3"/>
      <c r="R212" s="1"/>
    </row>
    <row r="213" spans="2:18" x14ac:dyDescent="0.3">
      <c r="B213" s="2"/>
      <c r="C213" s="3"/>
    </row>
    <row r="214" spans="2:18" x14ac:dyDescent="0.3">
      <c r="B214" s="2"/>
      <c r="C214" s="3"/>
    </row>
    <row r="215" spans="2:18" x14ac:dyDescent="0.3">
      <c r="B215" s="2"/>
      <c r="C215" s="3"/>
    </row>
    <row r="216" spans="2:18" x14ac:dyDescent="0.3">
      <c r="B216" s="2"/>
      <c r="C216" s="3"/>
    </row>
    <row r="217" spans="2:18" x14ac:dyDescent="0.3">
      <c r="B217" s="2"/>
      <c r="C217" s="3"/>
    </row>
    <row r="218" spans="2:18" x14ac:dyDescent="0.3">
      <c r="B218" s="2"/>
      <c r="C218" s="3"/>
    </row>
    <row r="219" spans="2:18" x14ac:dyDescent="0.3">
      <c r="B219" s="2"/>
      <c r="C219" s="3"/>
    </row>
    <row r="220" spans="2:18" x14ac:dyDescent="0.3">
      <c r="B220" s="2"/>
      <c r="C220" s="3"/>
    </row>
    <row r="221" spans="2:18" x14ac:dyDescent="0.3">
      <c r="B221" s="2"/>
      <c r="C221" s="3"/>
    </row>
    <row r="222" spans="2:18" x14ac:dyDescent="0.3">
      <c r="B222" s="2"/>
      <c r="C222" s="3"/>
      <c r="R222" s="1"/>
    </row>
    <row r="223" spans="2:18" x14ac:dyDescent="0.3">
      <c r="B223" s="2"/>
      <c r="C223" s="3"/>
    </row>
    <row r="224" spans="2:18" x14ac:dyDescent="0.3">
      <c r="B224" s="2"/>
      <c r="C224" s="3"/>
    </row>
    <row r="225" spans="2:18" x14ac:dyDescent="0.3">
      <c r="B225" s="2"/>
      <c r="C225" s="3"/>
    </row>
    <row r="226" spans="2:18" x14ac:dyDescent="0.3">
      <c r="B226" s="2"/>
      <c r="C226" s="3"/>
    </row>
    <row r="227" spans="2:18" x14ac:dyDescent="0.3">
      <c r="B227" s="2"/>
      <c r="C227" s="3"/>
    </row>
    <row r="228" spans="2:18" x14ac:dyDescent="0.3">
      <c r="B228" s="2"/>
      <c r="C228" s="3"/>
    </row>
    <row r="229" spans="2:18" x14ac:dyDescent="0.3">
      <c r="B229" s="2"/>
      <c r="C229" s="3"/>
      <c r="R229" s="1"/>
    </row>
    <row r="230" spans="2:18" x14ac:dyDescent="0.3">
      <c r="B230" s="2"/>
      <c r="C230" s="3"/>
    </row>
    <row r="231" spans="2:18" x14ac:dyDescent="0.3">
      <c r="B231" s="2"/>
      <c r="C231" s="3"/>
    </row>
    <row r="232" spans="2:18" x14ac:dyDescent="0.3">
      <c r="B232" s="2"/>
      <c r="C232" s="3"/>
    </row>
    <row r="233" spans="2:18" x14ac:dyDescent="0.3">
      <c r="B233" s="2"/>
      <c r="C233" s="3"/>
    </row>
    <row r="234" spans="2:18" x14ac:dyDescent="0.3">
      <c r="B234" s="2"/>
      <c r="C234" s="3"/>
    </row>
    <row r="235" spans="2:18" x14ac:dyDescent="0.3">
      <c r="B235" s="2"/>
      <c r="C235" s="3"/>
    </row>
    <row r="236" spans="2:18" x14ac:dyDescent="0.3">
      <c r="B236" s="2"/>
      <c r="C236" s="3"/>
      <c r="R236" s="1"/>
    </row>
    <row r="237" spans="2:18" x14ac:dyDescent="0.3">
      <c r="B237" s="2"/>
      <c r="C237" s="3"/>
      <c r="R237" s="1"/>
    </row>
    <row r="238" spans="2:18" x14ac:dyDescent="0.3">
      <c r="B238" s="2"/>
      <c r="C238" s="3"/>
    </row>
    <row r="239" spans="2:18" x14ac:dyDescent="0.3">
      <c r="B239" s="2"/>
      <c r="C239" s="3"/>
    </row>
    <row r="240" spans="2:18" x14ac:dyDescent="0.3">
      <c r="B240" s="2"/>
      <c r="C240" s="3"/>
    </row>
    <row r="241" spans="2:18" x14ac:dyDescent="0.3">
      <c r="B241" s="2"/>
      <c r="C241" s="3"/>
    </row>
    <row r="242" spans="2:18" x14ac:dyDescent="0.3">
      <c r="B242" s="2"/>
      <c r="C242" s="3"/>
    </row>
    <row r="243" spans="2:18" x14ac:dyDescent="0.3">
      <c r="B243" s="2"/>
      <c r="C243" s="3"/>
    </row>
    <row r="244" spans="2:18" x14ac:dyDescent="0.3">
      <c r="B244" s="2"/>
      <c r="C244" s="3"/>
      <c r="R244" s="1"/>
    </row>
    <row r="245" spans="2:18" x14ac:dyDescent="0.3">
      <c r="B245" s="2"/>
      <c r="C245" s="3"/>
    </row>
    <row r="246" spans="2:18" x14ac:dyDescent="0.3">
      <c r="B246" s="2"/>
      <c r="C246" s="3"/>
    </row>
    <row r="247" spans="2:18" x14ac:dyDescent="0.3">
      <c r="B247" s="2"/>
      <c r="C247" s="3"/>
    </row>
    <row r="248" spans="2:18" x14ac:dyDescent="0.3">
      <c r="B248" s="2"/>
      <c r="C248" s="3"/>
    </row>
    <row r="249" spans="2:18" x14ac:dyDescent="0.3">
      <c r="B249" s="2"/>
      <c r="C249" s="3"/>
    </row>
    <row r="250" spans="2:18" x14ac:dyDescent="0.3">
      <c r="B250" s="2"/>
      <c r="C250" s="3"/>
    </row>
    <row r="251" spans="2:18" x14ac:dyDescent="0.3">
      <c r="B251" s="2"/>
      <c r="C251" s="3"/>
    </row>
    <row r="252" spans="2:18" x14ac:dyDescent="0.3">
      <c r="B252" s="2"/>
      <c r="C252" s="3"/>
    </row>
    <row r="253" spans="2:18" x14ac:dyDescent="0.3">
      <c r="B253" s="2"/>
      <c r="C253" s="3"/>
      <c r="R253" s="1"/>
    </row>
    <row r="254" spans="2:18" x14ac:dyDescent="0.3">
      <c r="B254" s="2"/>
      <c r="C254" s="3"/>
    </row>
    <row r="255" spans="2:18" x14ac:dyDescent="0.3">
      <c r="B255" s="2"/>
      <c r="C255" s="3"/>
    </row>
    <row r="256" spans="2:18" x14ac:dyDescent="0.3">
      <c r="B256" s="2"/>
      <c r="C256" s="3"/>
    </row>
    <row r="257" spans="2:19" x14ac:dyDescent="0.3">
      <c r="B257" s="2"/>
      <c r="C257" s="3"/>
    </row>
    <row r="258" spans="2:19" x14ac:dyDescent="0.3">
      <c r="B258" s="2"/>
      <c r="C258" s="3"/>
    </row>
    <row r="259" spans="2:19" x14ac:dyDescent="0.3">
      <c r="B259" s="2"/>
      <c r="C259" s="3"/>
    </row>
    <row r="260" spans="2:19" x14ac:dyDescent="0.3">
      <c r="B260" s="2"/>
      <c r="C260" s="3"/>
    </row>
    <row r="261" spans="2:19" x14ac:dyDescent="0.3">
      <c r="B261" s="2"/>
      <c r="C261" s="3"/>
    </row>
    <row r="262" spans="2:19" x14ac:dyDescent="0.3">
      <c r="B262" s="2"/>
      <c r="C262" s="3"/>
    </row>
    <row r="263" spans="2:19" x14ac:dyDescent="0.3">
      <c r="B263" s="2"/>
      <c r="C263" s="3"/>
    </row>
    <row r="264" spans="2:19" x14ac:dyDescent="0.3">
      <c r="B264" s="2"/>
      <c r="C264" s="3"/>
      <c r="R264" s="1"/>
    </row>
    <row r="265" spans="2:19" x14ac:dyDescent="0.3">
      <c r="B265" s="2"/>
      <c r="C265" s="3"/>
    </row>
    <row r="266" spans="2:19" x14ac:dyDescent="0.3">
      <c r="B266" s="2"/>
      <c r="C266" s="3"/>
      <c r="R266" s="1"/>
      <c r="S266" s="1"/>
    </row>
    <row r="267" spans="2:19" x14ac:dyDescent="0.3">
      <c r="B267" s="2"/>
      <c r="C267" s="3"/>
      <c r="R267" s="1"/>
    </row>
    <row r="268" spans="2:19" x14ac:dyDescent="0.3">
      <c r="B268" s="2"/>
      <c r="C268" s="3"/>
    </row>
    <row r="269" spans="2:19" x14ac:dyDescent="0.3">
      <c r="B269" s="2"/>
      <c r="C269" s="3"/>
    </row>
    <row r="270" spans="2:19" x14ac:dyDescent="0.3">
      <c r="B270" s="2"/>
      <c r="C270" s="3"/>
    </row>
    <row r="271" spans="2:19" x14ac:dyDescent="0.3">
      <c r="B271" s="2"/>
      <c r="C271" s="3"/>
    </row>
    <row r="272" spans="2:19" x14ac:dyDescent="0.3">
      <c r="B272" s="2"/>
      <c r="C272" s="3"/>
    </row>
    <row r="273" spans="2:18" x14ac:dyDescent="0.3">
      <c r="B273" s="2"/>
      <c r="C273" s="3"/>
    </row>
    <row r="274" spans="2:18" x14ac:dyDescent="0.3">
      <c r="B274" s="2"/>
      <c r="C274" s="3"/>
    </row>
    <row r="275" spans="2:18" x14ac:dyDescent="0.3">
      <c r="B275" s="2"/>
      <c r="C275" s="3"/>
    </row>
    <row r="276" spans="2:18" x14ac:dyDescent="0.3">
      <c r="B276" s="2"/>
      <c r="C276" s="3"/>
    </row>
    <row r="277" spans="2:18" x14ac:dyDescent="0.3">
      <c r="B277" s="2"/>
      <c r="C277" s="3"/>
      <c r="R277" s="1"/>
    </row>
    <row r="278" spans="2:18" x14ac:dyDescent="0.3">
      <c r="B278" s="2"/>
      <c r="C278" s="3"/>
    </row>
    <row r="279" spans="2:18" x14ac:dyDescent="0.3">
      <c r="B279" s="2"/>
      <c r="C279" s="3"/>
    </row>
    <row r="280" spans="2:18" x14ac:dyDescent="0.3">
      <c r="B280" s="2"/>
      <c r="C280" s="3"/>
    </row>
    <row r="281" spans="2:18" x14ac:dyDescent="0.3">
      <c r="B281" s="2"/>
      <c r="C281" s="3"/>
    </row>
    <row r="282" spans="2:18" x14ac:dyDescent="0.3">
      <c r="B282" s="2"/>
      <c r="C282" s="3"/>
    </row>
    <row r="283" spans="2:18" x14ac:dyDescent="0.3">
      <c r="B283" s="2"/>
      <c r="C283" s="3"/>
    </row>
    <row r="284" spans="2:18" x14ac:dyDescent="0.3">
      <c r="B284" s="2"/>
      <c r="C284" s="3"/>
    </row>
    <row r="285" spans="2:18" x14ac:dyDescent="0.3">
      <c r="B285" s="2"/>
      <c r="C285" s="3"/>
    </row>
    <row r="286" spans="2:18" x14ac:dyDescent="0.3">
      <c r="B286" s="2"/>
      <c r="C286" s="3"/>
    </row>
    <row r="287" spans="2:18" x14ac:dyDescent="0.3">
      <c r="B287" s="2"/>
      <c r="C287" s="3"/>
    </row>
    <row r="288" spans="2:18" x14ac:dyDescent="0.3">
      <c r="B288" s="2"/>
      <c r="C288" s="3"/>
      <c r="R288" s="1"/>
    </row>
    <row r="289" spans="2:18" x14ac:dyDescent="0.3">
      <c r="B289" s="2"/>
      <c r="C289" s="3"/>
    </row>
    <row r="290" spans="2:18" x14ac:dyDescent="0.3">
      <c r="B290" s="2"/>
      <c r="C290" s="3"/>
    </row>
    <row r="291" spans="2:18" x14ac:dyDescent="0.3">
      <c r="B291" s="2"/>
      <c r="C291" s="3"/>
    </row>
    <row r="292" spans="2:18" x14ac:dyDescent="0.3">
      <c r="B292" s="2"/>
      <c r="C292" s="3"/>
    </row>
    <row r="293" spans="2:18" x14ac:dyDescent="0.3">
      <c r="B293" s="2"/>
      <c r="C293" s="3"/>
    </row>
    <row r="294" spans="2:18" x14ac:dyDescent="0.3">
      <c r="B294" s="2"/>
      <c r="C294" s="3"/>
    </row>
    <row r="295" spans="2:18" x14ac:dyDescent="0.3">
      <c r="B295" s="2"/>
      <c r="C295" s="3"/>
    </row>
    <row r="296" spans="2:18" x14ac:dyDescent="0.3">
      <c r="B296" s="2"/>
      <c r="C296" s="3"/>
    </row>
    <row r="297" spans="2:18" x14ac:dyDescent="0.3">
      <c r="B297" s="2"/>
      <c r="C297" s="3"/>
      <c r="R297" s="1"/>
    </row>
    <row r="298" spans="2:18" x14ac:dyDescent="0.3">
      <c r="B298" s="2"/>
      <c r="C298" s="3"/>
    </row>
    <row r="299" spans="2:18" x14ac:dyDescent="0.3">
      <c r="B299" s="2"/>
      <c r="C299" s="3"/>
    </row>
    <row r="300" spans="2:18" x14ac:dyDescent="0.3">
      <c r="B300" s="2"/>
      <c r="C300" s="3"/>
    </row>
    <row r="301" spans="2:18" x14ac:dyDescent="0.3">
      <c r="B301" s="2"/>
      <c r="C301" s="3"/>
    </row>
    <row r="302" spans="2:18" x14ac:dyDescent="0.3">
      <c r="B302" s="2"/>
      <c r="C302" s="3"/>
    </row>
    <row r="303" spans="2:18" x14ac:dyDescent="0.3">
      <c r="B303" s="2"/>
      <c r="C303" s="3"/>
    </row>
  </sheetData>
  <hyperlinks>
    <hyperlink ref="B17" r:id="rId1"/>
    <hyperlink ref="R27" r:id="rId2"/>
    <hyperlink ref="R28" r:id="rId3"/>
    <hyperlink ref="R29" r:id="rId4"/>
    <hyperlink ref="R30" r:id="rId5"/>
    <hyperlink ref="R31" r:id="rId6"/>
    <hyperlink ref="R32" r:id="rId7"/>
    <hyperlink ref="R33" r:id="rId8"/>
    <hyperlink ref="R34" r:id="rId9"/>
    <hyperlink ref="R35" r:id="rId10"/>
    <hyperlink ref="R36" r:id="rId11"/>
    <hyperlink ref="R37" r:id="rId12"/>
    <hyperlink ref="R38" r:id="rId13"/>
    <hyperlink ref="R39" r:id="rId14"/>
    <hyperlink ref="R40" r:id="rId15"/>
    <hyperlink ref="R41" r:id="rId16"/>
    <hyperlink ref="R42" r:id="rId17"/>
    <hyperlink ref="R43" r:id="rId18"/>
    <hyperlink ref="R44" r:id="rId19"/>
    <hyperlink ref="R45" r:id="rId20"/>
    <hyperlink ref="S45" r:id="rId21"/>
    <hyperlink ref="R47" r:id="rId22"/>
    <hyperlink ref="R48" r:id="rId23"/>
    <hyperlink ref="R49" r:id="rId24"/>
    <hyperlink ref="R50" r:id="rId25"/>
    <hyperlink ref="R51" r:id="rId26"/>
    <hyperlink ref="R52" r:id="rId27"/>
    <hyperlink ref="R54" r:id="rId28"/>
    <hyperlink ref="R55" r:id="rId29"/>
    <hyperlink ref="S55" r:id="rId30"/>
    <hyperlink ref="R56" r:id="rId31"/>
    <hyperlink ref="R57" r:id="rId32"/>
    <hyperlink ref="R58" r:id="rId33"/>
    <hyperlink ref="R59" r:id="rId34"/>
    <hyperlink ref="S59" r:id="rId35"/>
    <hyperlink ref="R60" r:id="rId36"/>
    <hyperlink ref="R62" r:id="rId37"/>
    <hyperlink ref="R63" r:id="rId38"/>
    <hyperlink ref="S63" r:id="rId39"/>
    <hyperlink ref="R65" r:id="rId40"/>
  </hyperlinks>
  <pageMargins left="0.7" right="0.7" top="0.75" bottom="0.75" header="0.3" footer="0.3"/>
  <pageSetup orientation="portrait" horizontalDpi="0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FBI - Active Shooter 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yurelle</dc:creator>
  <cp:lastModifiedBy>yurelle</cp:lastModifiedBy>
  <dcterms:created xsi:type="dcterms:W3CDTF">2020-12-10T21:09:26Z</dcterms:created>
  <dcterms:modified xsi:type="dcterms:W3CDTF">2024-07-05T19:09:03Z</dcterms:modified>
</cp:coreProperties>
</file>