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FEstudy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D16" i="1"/>
  <c r="J16" i="1" s="1"/>
  <c r="G15" i="1"/>
  <c r="D15" i="1"/>
  <c r="D3" i="1"/>
  <c r="J15" i="1" l="1"/>
  <c r="G12" i="1"/>
  <c r="G11" i="1"/>
  <c r="J11" i="1" s="1"/>
  <c r="G10" i="1"/>
  <c r="G3" i="1"/>
  <c r="D12" i="1"/>
  <c r="D10" i="1"/>
  <c r="D11" i="1"/>
  <c r="J10" i="1" l="1"/>
  <c r="J12" i="1"/>
  <c r="J3" i="1"/>
</calcChain>
</file>

<file path=xl/sharedStrings.xml><?xml version="1.0" encoding="utf-8"?>
<sst xmlns="http://schemas.openxmlformats.org/spreadsheetml/2006/main" count="31" uniqueCount="26">
  <si>
    <t>緑</t>
    <rPh sb="0" eb="1">
      <t>ミドリ</t>
    </rPh>
    <phoneticPr fontId="1"/>
  </si>
  <si>
    <t>青</t>
    <rPh sb="0" eb="1">
      <t>アオ</t>
    </rPh>
    <phoneticPr fontId="1"/>
  </si>
  <si>
    <t>白</t>
    <rPh sb="0" eb="1">
      <t>シロ</t>
    </rPh>
    <phoneticPr fontId="1"/>
  </si>
  <si>
    <t>武器倍率</t>
    <rPh sb="0" eb="2">
      <t>ブキ</t>
    </rPh>
    <rPh sb="2" eb="4">
      <t>バイリツ</t>
    </rPh>
    <phoneticPr fontId="1"/>
  </si>
  <si>
    <t>切れ味補正</t>
    <rPh sb="0" eb="1">
      <t>キ</t>
    </rPh>
    <rPh sb="2" eb="3">
      <t>アジ</t>
    </rPh>
    <rPh sb="3" eb="5">
      <t>ホセイ</t>
    </rPh>
    <phoneticPr fontId="1"/>
  </si>
  <si>
    <t>会心率</t>
    <rPh sb="0" eb="2">
      <t>カイシン</t>
    </rPh>
    <rPh sb="2" eb="3">
      <t>リツ</t>
    </rPh>
    <phoneticPr fontId="1"/>
  </si>
  <si>
    <t>会心期待倍率</t>
    <rPh sb="0" eb="2">
      <t>カイシン</t>
    </rPh>
    <rPh sb="2" eb="4">
      <t>キタイ</t>
    </rPh>
    <rPh sb="4" eb="6">
      <t>バイリツ</t>
    </rPh>
    <phoneticPr fontId="1"/>
  </si>
  <si>
    <t>火力期待値</t>
    <rPh sb="0" eb="2">
      <t>カリョク</t>
    </rPh>
    <rPh sb="2" eb="5">
      <t>キタイチ</t>
    </rPh>
    <phoneticPr fontId="1"/>
  </si>
  <si>
    <t>切れ味倍率</t>
    <rPh sb="0" eb="1">
      <t>キ</t>
    </rPh>
    <rPh sb="2" eb="3">
      <t>アジ</t>
    </rPh>
    <rPh sb="3" eb="5">
      <t>バイリツ</t>
    </rPh>
    <phoneticPr fontId="1"/>
  </si>
  <si>
    <t>その他プラス要素</t>
    <rPh sb="2" eb="3">
      <t>タ</t>
    </rPh>
    <rPh sb="6" eb="8">
      <t>ヨウソ</t>
    </rPh>
    <phoneticPr fontId="1"/>
  </si>
  <si>
    <t>爪護符15</t>
    <rPh sb="0" eb="1">
      <t>ツメ</t>
    </rPh>
    <rPh sb="1" eb="3">
      <t>ゴフ</t>
    </rPh>
    <phoneticPr fontId="1"/>
  </si>
  <si>
    <t>怪力種10</t>
    <rPh sb="0" eb="2">
      <t>カイリキ</t>
    </rPh>
    <rPh sb="2" eb="3">
      <t>タネ</t>
    </rPh>
    <phoneticPr fontId="1"/>
  </si>
  <si>
    <t>ティガハン</t>
    <phoneticPr fontId="1"/>
  </si>
  <si>
    <t>鈍器アイアン</t>
    <rPh sb="0" eb="2">
      <t>ドンキ</t>
    </rPh>
    <phoneticPr fontId="1"/>
  </si>
  <si>
    <t>その他累積要素</t>
    <rPh sb="2" eb="3">
      <t>タ</t>
    </rPh>
    <rPh sb="3" eb="5">
      <t>ルイセキ</t>
    </rPh>
    <rPh sb="5" eb="7">
      <t>ヨウソ</t>
    </rPh>
    <phoneticPr fontId="1"/>
  </si>
  <si>
    <t>鈍器レイジスパイク</t>
    <rPh sb="0" eb="2">
      <t>ドンキ</t>
    </rPh>
    <phoneticPr fontId="1"/>
  </si>
  <si>
    <t>攻撃大20</t>
    <rPh sb="0" eb="2">
      <t>コウゲキ</t>
    </rPh>
    <rPh sb="2" eb="3">
      <t>ダイ</t>
    </rPh>
    <phoneticPr fontId="1"/>
  </si>
  <si>
    <t>レイジ黄1.3</t>
    <rPh sb="3" eb="4">
      <t>キ</t>
    </rPh>
    <phoneticPr fontId="1"/>
  </si>
  <si>
    <t>太刀練1.13</t>
    <rPh sb="0" eb="2">
      <t>タチ</t>
    </rPh>
    <rPh sb="2" eb="3">
      <t>ネリ</t>
    </rPh>
    <phoneticPr fontId="1"/>
  </si>
  <si>
    <t>会心倍率</t>
    <rPh sb="0" eb="2">
      <t>カイシン</t>
    </rPh>
    <rPh sb="2" eb="4">
      <t>バイリツ</t>
    </rPh>
    <phoneticPr fontId="1"/>
  </si>
  <si>
    <t>通常1.25</t>
    <rPh sb="0" eb="2">
      <t>ツウジョウ</t>
    </rPh>
    <phoneticPr fontId="1"/>
  </si>
  <si>
    <t>超会心1.4</t>
    <rPh sb="0" eb="1">
      <t>チョウ</t>
    </rPh>
    <rPh sb="1" eb="3">
      <t>カイシン</t>
    </rPh>
    <phoneticPr fontId="1"/>
  </si>
  <si>
    <t>なし(ガンナー)</t>
  </si>
  <si>
    <t>なし(ガンナー)</t>
    <phoneticPr fontId="1"/>
  </si>
  <si>
    <t>見切りなしTHE</t>
    <rPh sb="0" eb="2">
      <t>ミキ</t>
    </rPh>
    <phoneticPr fontId="1"/>
  </si>
  <si>
    <t>見切り2カーマ</t>
    <rPh sb="0" eb="2">
      <t>ミキ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</si>
</sst>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tabSelected="1" workbookViewId="0">
      <selection activeCell="B3" sqref="B3"/>
    </sheetView>
  </sheetViews>
  <sheetFormatPr defaultRowHeight="13.5" x14ac:dyDescent="0.15"/>
  <cols>
    <col min="1" max="1" width="17.375" bestFit="1" customWidth="1"/>
    <col min="3" max="4" width="11" bestFit="1" customWidth="1"/>
    <col min="7" max="7" width="13" bestFit="1" customWidth="1"/>
    <col min="8" max="8" width="15" bestFit="1" customWidth="1"/>
    <col min="9" max="9" width="15" customWidth="1"/>
  </cols>
  <sheetData>
    <row r="2" spans="1:13" ht="14.25" thickBot="1" x14ac:dyDescent="0.2">
      <c r="B2" t="s">
        <v>3</v>
      </c>
      <c r="C2" t="s">
        <v>4</v>
      </c>
      <c r="D2" t="s">
        <v>8</v>
      </c>
      <c r="E2" t="s">
        <v>5</v>
      </c>
      <c r="F2" t="s">
        <v>19</v>
      </c>
      <c r="G2" t="s">
        <v>6</v>
      </c>
      <c r="H2" t="s">
        <v>9</v>
      </c>
      <c r="I2" t="s">
        <v>14</v>
      </c>
      <c r="J2" t="s">
        <v>7</v>
      </c>
      <c r="L2" t="s">
        <v>0</v>
      </c>
      <c r="M2">
        <v>1.05</v>
      </c>
    </row>
    <row r="3" spans="1:13" ht="14.25" thickBot="1" x14ac:dyDescent="0.2">
      <c r="B3">
        <v>230</v>
      </c>
      <c r="C3" t="s">
        <v>22</v>
      </c>
      <c r="D3" s="2">
        <f>VLOOKUP(C3,$L$2:$M$5,2,FALSE)</f>
        <v>1</v>
      </c>
      <c r="E3" s="1">
        <v>0.2</v>
      </c>
      <c r="F3" s="4">
        <v>1.4</v>
      </c>
      <c r="G3" s="2">
        <f>1+(F3-1)*E3</f>
        <v>1.08</v>
      </c>
      <c r="H3">
        <v>15</v>
      </c>
      <c r="I3">
        <v>1.1000000000000001</v>
      </c>
      <c r="J3" s="3">
        <f>(B3+H3)*D3*G3*I3</f>
        <v>291.06000000000006</v>
      </c>
      <c r="L3" t="s">
        <v>1</v>
      </c>
      <c r="M3">
        <v>1.2</v>
      </c>
    </row>
    <row r="4" spans="1:13" x14ac:dyDescent="0.15">
      <c r="L4" t="s">
        <v>2</v>
      </c>
      <c r="M4">
        <v>1.32</v>
      </c>
    </row>
    <row r="5" spans="1:13" x14ac:dyDescent="0.15">
      <c r="L5" t="s">
        <v>23</v>
      </c>
      <c r="M5">
        <v>1</v>
      </c>
    </row>
    <row r="6" spans="1:13" x14ac:dyDescent="0.15">
      <c r="F6" t="s">
        <v>20</v>
      </c>
      <c r="H6" t="s">
        <v>10</v>
      </c>
      <c r="I6" t="s">
        <v>17</v>
      </c>
    </row>
    <row r="7" spans="1:13" x14ac:dyDescent="0.15">
      <c r="F7" t="s">
        <v>21</v>
      </c>
      <c r="H7" t="s">
        <v>11</v>
      </c>
      <c r="I7" t="s">
        <v>18</v>
      </c>
    </row>
    <row r="8" spans="1:13" x14ac:dyDescent="0.15">
      <c r="H8" t="s">
        <v>16</v>
      </c>
    </row>
    <row r="9" spans="1:13" ht="14.25" thickBot="1" x14ac:dyDescent="0.2"/>
    <row r="10" spans="1:13" ht="14.25" thickBot="1" x14ac:dyDescent="0.2">
      <c r="A10" t="s">
        <v>12</v>
      </c>
      <c r="B10">
        <v>220</v>
      </c>
      <c r="C10" t="s">
        <v>2</v>
      </c>
      <c r="D10" s="2">
        <f>VLOOKUP(C10,$L$2:$M$4,2,FALSE)</f>
        <v>1.32</v>
      </c>
      <c r="E10" s="1">
        <v>-0.15</v>
      </c>
      <c r="F10" s="4">
        <v>1.25</v>
      </c>
      <c r="G10" s="2">
        <f>1+(F10-1)*E10</f>
        <v>0.96250000000000002</v>
      </c>
      <c r="H10">
        <v>15</v>
      </c>
      <c r="I10">
        <v>1</v>
      </c>
      <c r="J10" s="3">
        <f>(B10+H10)*D10*G10*I10</f>
        <v>298.5675</v>
      </c>
    </row>
    <row r="11" spans="1:13" ht="14.25" thickBot="1" x14ac:dyDescent="0.2">
      <c r="A11" t="s">
        <v>13</v>
      </c>
      <c r="B11">
        <v>220</v>
      </c>
      <c r="C11" t="s">
        <v>0</v>
      </c>
      <c r="D11" s="2">
        <f>VLOOKUP(C11,$L$2:$M$4,2,FALSE)</f>
        <v>1.05</v>
      </c>
      <c r="E11" s="1">
        <v>0</v>
      </c>
      <c r="F11" s="4">
        <v>1.25</v>
      </c>
      <c r="G11" s="2">
        <f>1+(F11-1)*E11</f>
        <v>1</v>
      </c>
      <c r="H11">
        <v>30</v>
      </c>
      <c r="I11">
        <v>1</v>
      </c>
      <c r="J11" s="3">
        <f>(B11+H11)*D11*G11*I11</f>
        <v>262.5</v>
      </c>
    </row>
    <row r="12" spans="1:13" ht="14.25" thickBot="1" x14ac:dyDescent="0.2">
      <c r="A12" t="s">
        <v>15</v>
      </c>
      <c r="B12">
        <v>240</v>
      </c>
      <c r="C12" t="s">
        <v>0</v>
      </c>
      <c r="D12" s="2">
        <f>VLOOKUP(C12,$L$2:$M$4,2,FALSE)</f>
        <v>1.05</v>
      </c>
      <c r="E12" s="1">
        <v>0</v>
      </c>
      <c r="F12" s="4">
        <v>1.25</v>
      </c>
      <c r="G12" s="2">
        <f>1+(F12-1)*E12</f>
        <v>1</v>
      </c>
      <c r="H12">
        <v>30</v>
      </c>
      <c r="I12">
        <v>1.3</v>
      </c>
      <c r="J12" s="3">
        <f>(B12+H12)*D12*G12*I12</f>
        <v>368.55</v>
      </c>
    </row>
    <row r="14" spans="1:13" ht="14.25" thickBot="1" x14ac:dyDescent="0.2"/>
    <row r="15" spans="1:13" ht="14.25" thickBot="1" x14ac:dyDescent="0.2">
      <c r="A15" t="s">
        <v>24</v>
      </c>
      <c r="B15">
        <v>231</v>
      </c>
      <c r="C15" t="s">
        <v>22</v>
      </c>
      <c r="D15" s="2">
        <f>VLOOKUP(C15,$L$2:$M$5,2,FALSE)</f>
        <v>1</v>
      </c>
      <c r="E15" s="1">
        <v>0.8</v>
      </c>
      <c r="F15" s="4">
        <v>1.4</v>
      </c>
      <c r="G15" s="2">
        <f>1+(F15-1)*E15</f>
        <v>1.3199999999999998</v>
      </c>
      <c r="H15">
        <v>15</v>
      </c>
      <c r="I15">
        <v>1.1000000000000001</v>
      </c>
      <c r="J15" s="3">
        <f>(B15+H15)*D15*G15*I15</f>
        <v>357.19200000000001</v>
      </c>
    </row>
    <row r="16" spans="1:13" ht="14.25" thickBot="1" x14ac:dyDescent="0.2">
      <c r="A16" t="s">
        <v>25</v>
      </c>
      <c r="B16">
        <v>241</v>
      </c>
      <c r="C16" t="s">
        <v>22</v>
      </c>
      <c r="D16" s="2">
        <f>VLOOKUP(C16,$L$2:$M$5,2,FALSE)</f>
        <v>1</v>
      </c>
      <c r="E16" s="1">
        <v>0.7</v>
      </c>
      <c r="F16" s="4">
        <v>1.4</v>
      </c>
      <c r="G16" s="2">
        <f>1+(F16-1)*E16</f>
        <v>1.2799999999999998</v>
      </c>
      <c r="H16">
        <v>15</v>
      </c>
      <c r="I16">
        <v>1.1000000000000001</v>
      </c>
      <c r="J16" s="3">
        <f>(B16+H16)*D16*G16*I16</f>
        <v>360.44799999999998</v>
      </c>
    </row>
  </sheetData>
  <phoneticPr fontId="1"/>
  <dataValidations count="2">
    <dataValidation type="list" allowBlank="1" showInputMessage="1" showErrorMessage="1" sqref="C10:C12">
      <formula1>$L$2:$L$4</formula1>
    </dataValidation>
    <dataValidation type="list" allowBlank="1" showInputMessage="1" showErrorMessage="1" sqref="C3 C15:C16">
      <formula1>$L$2:$L$5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2016-02-25T05:09:30Z</dcterms:created>
  <dcterms:modified xsi:type="dcterms:W3CDTF">2016-02-26T07:17:43Z</dcterms:modified>
</cp:coreProperties>
</file>