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/>
  </bookViews>
  <sheets>
    <sheet name="近接" sheetId="1" r:id="rId1"/>
    <sheet name="ガン" sheetId="4" r:id="rId2"/>
    <sheet name="凡例" sheetId="2" r:id="rId3"/>
  </sheets>
  <calcPr calcId="145621"/>
</workbook>
</file>

<file path=xl/calcChain.xml><?xml version="1.0" encoding="utf-8"?>
<calcChain xmlns="http://schemas.openxmlformats.org/spreadsheetml/2006/main">
  <c r="E26" i="4" l="1"/>
  <c r="H25" i="4" s="1"/>
  <c r="E22" i="4"/>
  <c r="H21" i="4" s="1"/>
  <c r="H13" i="4"/>
  <c r="H9" i="4"/>
  <c r="H2" i="4"/>
  <c r="E18" i="4"/>
  <c r="H17" i="4" s="1"/>
  <c r="E14" i="4"/>
  <c r="E10" i="4"/>
  <c r="B5" i="4"/>
  <c r="E3" i="4"/>
  <c r="E3" i="1" l="1"/>
  <c r="G2" i="1" s="1"/>
  <c r="C3" i="1"/>
  <c r="B5" i="1" l="1"/>
</calcChain>
</file>

<file path=xl/sharedStrings.xml><?xml version="1.0" encoding="utf-8"?>
<sst xmlns="http://schemas.openxmlformats.org/spreadsheetml/2006/main" count="61" uniqueCount="20">
  <si>
    <t>武器倍率</t>
    <rPh sb="0" eb="2">
      <t>ブキ</t>
    </rPh>
    <rPh sb="2" eb="4">
      <t>バイリツ</t>
    </rPh>
    <phoneticPr fontId="1"/>
  </si>
  <si>
    <t>切れ味</t>
    <rPh sb="0" eb="1">
      <t>キ</t>
    </rPh>
    <rPh sb="2" eb="3">
      <t>アジ</t>
    </rPh>
    <phoneticPr fontId="1"/>
  </si>
  <si>
    <t>会心率</t>
    <rPh sb="0" eb="2">
      <t>カイシン</t>
    </rPh>
    <rPh sb="2" eb="3">
      <t>リツ</t>
    </rPh>
    <phoneticPr fontId="1"/>
  </si>
  <si>
    <t>超会心有無</t>
    <rPh sb="0" eb="1">
      <t>チョウ</t>
    </rPh>
    <rPh sb="1" eb="3">
      <t>カイシン</t>
    </rPh>
    <rPh sb="3" eb="5">
      <t>ウム</t>
    </rPh>
    <phoneticPr fontId="1"/>
  </si>
  <si>
    <t>紫</t>
    <rPh sb="0" eb="1">
      <t>ムラサキ</t>
    </rPh>
    <phoneticPr fontId="1"/>
  </si>
  <si>
    <t>白</t>
    <rPh sb="0" eb="1">
      <t>シロ</t>
    </rPh>
    <phoneticPr fontId="1"/>
  </si>
  <si>
    <t>蒼</t>
    <rPh sb="0" eb="1">
      <t>アオ</t>
    </rPh>
    <phoneticPr fontId="1"/>
  </si>
  <si>
    <t>緑</t>
    <rPh sb="0" eb="1">
      <t>ミドリ</t>
    </rPh>
    <phoneticPr fontId="1"/>
  </si>
  <si>
    <t>計算概要（編集不可）</t>
    <rPh sb="0" eb="2">
      <t>ケイサン</t>
    </rPh>
    <rPh sb="2" eb="4">
      <t>ガイヨウ</t>
    </rPh>
    <rPh sb="5" eb="7">
      <t>ヘンシュウ</t>
    </rPh>
    <rPh sb="7" eb="9">
      <t>フカ</t>
    </rPh>
    <phoneticPr fontId="1"/>
  </si>
  <si>
    <t>結果</t>
    <rPh sb="0" eb="2">
      <t>ケッカ</t>
    </rPh>
    <phoneticPr fontId="1"/>
  </si>
  <si>
    <t>なし</t>
  </si>
  <si>
    <t>クリ距離</t>
    <rPh sb="2" eb="4">
      <t>キョリ</t>
    </rPh>
    <phoneticPr fontId="1"/>
  </si>
  <si>
    <t>超会心</t>
    <rPh sb="0" eb="1">
      <t>チョウ</t>
    </rPh>
    <rPh sb="1" eb="3">
      <t>カイシン</t>
    </rPh>
    <phoneticPr fontId="1"/>
  </si>
  <si>
    <t>弾強化</t>
    <rPh sb="0" eb="1">
      <t>タマ</t>
    </rPh>
    <rPh sb="1" eb="3">
      <t>キョウカ</t>
    </rPh>
    <phoneticPr fontId="1"/>
  </si>
  <si>
    <t>痛撃のみ</t>
    <rPh sb="0" eb="2">
      <t>ツウゲキ</t>
    </rPh>
    <phoneticPr fontId="1"/>
  </si>
  <si>
    <t>痛撃会心</t>
    <rPh sb="0" eb="2">
      <t>ツウゲキ</t>
    </rPh>
    <rPh sb="2" eb="4">
      <t>カイシン</t>
    </rPh>
    <phoneticPr fontId="1"/>
  </si>
  <si>
    <t>あり</t>
  </si>
  <si>
    <t>弾強化のみ</t>
    <rPh sb="0" eb="1">
      <t>タマ</t>
    </rPh>
    <rPh sb="1" eb="3">
      <t>キョウカ</t>
    </rPh>
    <phoneticPr fontId="1"/>
  </si>
  <si>
    <t>痛撃会心弾</t>
    <rPh sb="0" eb="2">
      <t>ツウゲキ</t>
    </rPh>
    <rPh sb="2" eb="4">
      <t>カイシン</t>
    </rPh>
    <rPh sb="4" eb="5">
      <t>タマ</t>
    </rPh>
    <phoneticPr fontId="1"/>
  </si>
  <si>
    <t>痛撃弾強化</t>
    <rPh sb="0" eb="2">
      <t>ツウゲキ</t>
    </rPh>
    <rPh sb="2" eb="3">
      <t>タマ</t>
    </rPh>
    <rPh sb="3" eb="5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</si>
</sst>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A8" sqref="A8"/>
    </sheetView>
  </sheetViews>
  <sheetFormatPr defaultRowHeight="13.5" x14ac:dyDescent="0.15"/>
  <cols>
    <col min="2" max="2" width="11" bestFit="1" customWidth="1"/>
  </cols>
  <sheetData>
    <row r="1" spans="2:7" ht="14.25" thickBot="1" x14ac:dyDescent="0.2">
      <c r="B1" t="s">
        <v>0</v>
      </c>
      <c r="C1" t="s">
        <v>1</v>
      </c>
      <c r="D1" t="s">
        <v>2</v>
      </c>
      <c r="E1" t="s">
        <v>3</v>
      </c>
      <c r="G1" t="s">
        <v>9</v>
      </c>
    </row>
    <row r="2" spans="2:7" ht="14.25" thickBot="1" x14ac:dyDescent="0.2">
      <c r="B2" s="1">
        <v>350</v>
      </c>
      <c r="C2" s="3" t="s">
        <v>4</v>
      </c>
      <c r="D2" s="4">
        <v>0.2</v>
      </c>
      <c r="E2" s="2" t="s">
        <v>10</v>
      </c>
      <c r="G2" s="5">
        <f>$B2*$C3*(1+$D2*($E3-1))</f>
        <v>529.20000000000005</v>
      </c>
    </row>
    <row r="3" spans="2:7" x14ac:dyDescent="0.15">
      <c r="C3">
        <f>VLOOKUP(C2,凡例!$A$2:$B$5,2)</f>
        <v>1.44</v>
      </c>
      <c r="E3">
        <f>IF($E2="あり",1.4,1.25)</f>
        <v>1.25</v>
      </c>
    </row>
    <row r="4" spans="2:7" x14ac:dyDescent="0.15">
      <c r="B4" t="s">
        <v>8</v>
      </c>
    </row>
    <row r="5" spans="2:7" x14ac:dyDescent="0.15">
      <c r="B5" t="str">
        <f>CONCATENATE(B2,"(武器倍率) * ",C3,"(切れ味補正) *",1+D2*(E3-1),"(会心期待値)")</f>
        <v>350(武器倍率) * 1.44(切れ味補正) *1.05(会心期待値)</v>
      </c>
    </row>
    <row r="7" spans="2:7" x14ac:dyDescent="0.15">
      <c r="B7" s="5"/>
    </row>
  </sheetData>
  <phoneticPr fontId="1"/>
  <dataValidations count="1">
    <dataValidation type="list" allowBlank="1" showInputMessage="1" showErrorMessage="1" sqref="E2">
      <formula1>"あり,なし"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凡例!$A$2:$A$5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14" sqref="D14"/>
    </sheetView>
  </sheetViews>
  <sheetFormatPr defaultRowHeight="13.5" x14ac:dyDescent="0.15"/>
  <cols>
    <col min="2" max="2" width="11" bestFit="1" customWidth="1"/>
  </cols>
  <sheetData>
    <row r="1" spans="1:8" ht="14.25" thickBot="1" x14ac:dyDescent="0.2">
      <c r="B1" t="s">
        <v>0</v>
      </c>
      <c r="C1" t="s">
        <v>11</v>
      </c>
      <c r="D1" t="s">
        <v>2</v>
      </c>
      <c r="E1" t="s">
        <v>12</v>
      </c>
      <c r="F1" t="s">
        <v>13</v>
      </c>
      <c r="H1" t="s">
        <v>9</v>
      </c>
    </row>
    <row r="2" spans="1:8" ht="14.25" thickBot="1" x14ac:dyDescent="0.2">
      <c r="B2" s="1">
        <v>100</v>
      </c>
      <c r="C2" s="3">
        <v>1.5</v>
      </c>
      <c r="D2" s="4">
        <v>0.2</v>
      </c>
      <c r="E2" s="2" t="s">
        <v>10</v>
      </c>
      <c r="F2" s="3">
        <v>1.1000000000000001</v>
      </c>
      <c r="H2" s="5">
        <f>$B2*$C2*F2*(1+$D2*($E3-1))</f>
        <v>173.25</v>
      </c>
    </row>
    <row r="3" spans="1:8" x14ac:dyDescent="0.15">
      <c r="E3">
        <f>IF($E2="あり",1.4,1.25)</f>
        <v>1.25</v>
      </c>
    </row>
    <row r="4" spans="1:8" x14ac:dyDescent="0.15">
      <c r="B4" t="s">
        <v>8</v>
      </c>
    </row>
    <row r="5" spans="1:8" x14ac:dyDescent="0.15">
      <c r="B5" t="str">
        <f>CONCATENATE(B2,"(武器倍率) * ",C2,"(クリティカル距離補正) *",1+D2*(E3-1),"(会心期待値) * ", F2,"(弾強化)")</f>
        <v>100(武器倍率) * 1.5(クリティカル距離補正) *1.05(会心期待値) * 1.1(弾強化)</v>
      </c>
    </row>
    <row r="7" spans="1:8" x14ac:dyDescent="0.15">
      <c r="B7" s="5"/>
    </row>
    <row r="8" spans="1:8" ht="14.25" thickBot="1" x14ac:dyDescent="0.2">
      <c r="B8" t="s">
        <v>0</v>
      </c>
      <c r="C8" t="s">
        <v>11</v>
      </c>
      <c r="D8" t="s">
        <v>2</v>
      </c>
      <c r="E8" t="s">
        <v>12</v>
      </c>
      <c r="F8" t="s">
        <v>13</v>
      </c>
      <c r="H8" t="s">
        <v>9</v>
      </c>
    </row>
    <row r="9" spans="1:8" ht="14.25" thickBot="1" x14ac:dyDescent="0.2">
      <c r="A9" t="s">
        <v>14</v>
      </c>
      <c r="B9" s="1">
        <v>100</v>
      </c>
      <c r="C9" s="3">
        <v>1.5</v>
      </c>
      <c r="D9" s="4">
        <v>0.5</v>
      </c>
      <c r="E9" s="2" t="s">
        <v>10</v>
      </c>
      <c r="F9" s="3">
        <v>1</v>
      </c>
      <c r="H9" s="5">
        <f>$B9*$C9*F9*(1+$D9*($E10-1))</f>
        <v>168.75</v>
      </c>
    </row>
    <row r="10" spans="1:8" x14ac:dyDescent="0.15">
      <c r="E10">
        <f>IF($E9="あり",1.4,1.25)</f>
        <v>1.25</v>
      </c>
    </row>
    <row r="12" spans="1:8" ht="14.25" thickBot="1" x14ac:dyDescent="0.2">
      <c r="B12" t="s">
        <v>0</v>
      </c>
      <c r="C12" t="s">
        <v>11</v>
      </c>
      <c r="D12" t="s">
        <v>2</v>
      </c>
      <c r="E12" t="s">
        <v>12</v>
      </c>
      <c r="F12" t="s">
        <v>13</v>
      </c>
      <c r="H12" t="s">
        <v>9</v>
      </c>
    </row>
    <row r="13" spans="1:8" ht="14.25" thickBot="1" x14ac:dyDescent="0.2">
      <c r="A13" t="s">
        <v>15</v>
      </c>
      <c r="B13" s="1">
        <v>100</v>
      </c>
      <c r="C13" s="3">
        <v>1.5</v>
      </c>
      <c r="D13" s="4">
        <v>0.5</v>
      </c>
      <c r="E13" s="2" t="s">
        <v>16</v>
      </c>
      <c r="F13" s="3">
        <v>1</v>
      </c>
      <c r="H13" s="5">
        <f>$B13*$C13*F13*(1+$D13*($E14-1))</f>
        <v>180</v>
      </c>
    </row>
    <row r="14" spans="1:8" x14ac:dyDescent="0.15">
      <c r="E14">
        <f>IF($E13="あり",1.4,1.25)</f>
        <v>1.4</v>
      </c>
    </row>
    <row r="16" spans="1:8" ht="14.25" thickBot="1" x14ac:dyDescent="0.2">
      <c r="B16" t="s">
        <v>0</v>
      </c>
      <c r="C16" t="s">
        <v>11</v>
      </c>
      <c r="D16" t="s">
        <v>2</v>
      </c>
      <c r="E16" t="s">
        <v>12</v>
      </c>
      <c r="F16" t="s">
        <v>13</v>
      </c>
      <c r="H16" t="s">
        <v>9</v>
      </c>
    </row>
    <row r="17" spans="1:8" ht="14.25" thickBot="1" x14ac:dyDescent="0.2">
      <c r="A17" t="s">
        <v>17</v>
      </c>
      <c r="B17" s="1">
        <v>100</v>
      </c>
      <c r="C17" s="3">
        <v>1.5</v>
      </c>
      <c r="D17" s="4">
        <v>0</v>
      </c>
      <c r="E17" s="2" t="s">
        <v>10</v>
      </c>
      <c r="F17" s="3">
        <v>1.1000000000000001</v>
      </c>
      <c r="H17" s="5">
        <f>$B17*$C17*F17*(1+$D17*($E18-1))</f>
        <v>165</v>
      </c>
    </row>
    <row r="18" spans="1:8" x14ac:dyDescent="0.15">
      <c r="E18">
        <f>IF($E17="あり",1.4,1.25)</f>
        <v>1.25</v>
      </c>
    </row>
    <row r="20" spans="1:8" ht="14.25" thickBot="1" x14ac:dyDescent="0.2">
      <c r="B20" t="s">
        <v>0</v>
      </c>
      <c r="C20" t="s">
        <v>11</v>
      </c>
      <c r="D20" t="s">
        <v>2</v>
      </c>
      <c r="E20" t="s">
        <v>12</v>
      </c>
      <c r="F20" t="s">
        <v>13</v>
      </c>
      <c r="H20" t="s">
        <v>9</v>
      </c>
    </row>
    <row r="21" spans="1:8" ht="14.25" thickBot="1" x14ac:dyDescent="0.2">
      <c r="A21" t="s">
        <v>18</v>
      </c>
      <c r="B21" s="1">
        <v>100</v>
      </c>
      <c r="C21" s="3">
        <v>1.5</v>
      </c>
      <c r="D21" s="4">
        <v>0.5</v>
      </c>
      <c r="E21" s="2" t="s">
        <v>16</v>
      </c>
      <c r="F21" s="3">
        <v>1.1000000000000001</v>
      </c>
      <c r="H21" s="5">
        <f>$B21*$C21*F21*(1+$D21*($E22-1))</f>
        <v>198</v>
      </c>
    </row>
    <row r="22" spans="1:8" x14ac:dyDescent="0.15">
      <c r="E22">
        <f>IF($E21="あり",1.4,1.25)</f>
        <v>1.4</v>
      </c>
    </row>
    <row r="24" spans="1:8" ht="14.25" thickBot="1" x14ac:dyDescent="0.2">
      <c r="B24" t="s">
        <v>0</v>
      </c>
      <c r="C24" t="s">
        <v>11</v>
      </c>
      <c r="D24" t="s">
        <v>2</v>
      </c>
      <c r="E24" t="s">
        <v>12</v>
      </c>
      <c r="F24" t="s">
        <v>13</v>
      </c>
      <c r="H24" t="s">
        <v>9</v>
      </c>
    </row>
    <row r="25" spans="1:8" ht="14.25" thickBot="1" x14ac:dyDescent="0.2">
      <c r="A25" t="s">
        <v>19</v>
      </c>
      <c r="B25" s="1">
        <v>100</v>
      </c>
      <c r="C25" s="3">
        <v>1.5</v>
      </c>
      <c r="D25" s="4">
        <v>0.5</v>
      </c>
      <c r="E25" s="2" t="s">
        <v>10</v>
      </c>
      <c r="F25" s="3">
        <v>1.1000000000000001</v>
      </c>
      <c r="H25" s="5">
        <f>$B25*$C25*F25*(1+$D25*($E26-1))</f>
        <v>185.625</v>
      </c>
    </row>
    <row r="26" spans="1:8" x14ac:dyDescent="0.15">
      <c r="E26">
        <f>IF($E25="あり",1.4,1.25)</f>
        <v>1.25</v>
      </c>
    </row>
  </sheetData>
  <phoneticPr fontId="1"/>
  <dataValidations count="1">
    <dataValidation type="list" allowBlank="1" showInputMessage="1" showErrorMessage="1" sqref="E2 E9 E13 E17 E21 E25">
      <formula1>"あり,なし"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3.5" x14ac:dyDescent="0.15"/>
  <sheetData>
    <row r="1" spans="1:2" x14ac:dyDescent="0.15">
      <c r="A1" t="s">
        <v>1</v>
      </c>
    </row>
    <row r="2" spans="1:2" x14ac:dyDescent="0.15">
      <c r="A2" t="s">
        <v>4</v>
      </c>
      <c r="B2">
        <v>1.44</v>
      </c>
    </row>
    <row r="3" spans="1:2" x14ac:dyDescent="0.15">
      <c r="A3" t="s">
        <v>5</v>
      </c>
      <c r="B3">
        <v>1.32</v>
      </c>
    </row>
    <row r="4" spans="1:2" x14ac:dyDescent="0.15">
      <c r="A4" t="s">
        <v>6</v>
      </c>
      <c r="B4">
        <v>1.25</v>
      </c>
    </row>
    <row r="5" spans="1:2" x14ac:dyDescent="0.15">
      <c r="A5" t="s">
        <v>7</v>
      </c>
      <c r="B5">
        <v>1.125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近接</vt:lpstr>
      <vt:lpstr>ガン</vt:lpstr>
      <vt:lpstr>凡例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2017-03-28T07:04:18Z</dcterms:created>
  <dcterms:modified xsi:type="dcterms:W3CDTF">2017-04-26T05:24:16Z</dcterms:modified>
</cp:coreProperties>
</file>