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filterPrivacy="1"/>
  <xr:revisionPtr revIDLastSave="0" documentId="13_ncr:1_{9EA2B2FF-34E8-4639-8705-33C06C00267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22" i="1"/>
  <c r="H21" i="1"/>
  <c r="H20" i="1"/>
  <c r="H10" i="1"/>
  <c r="H6" i="1"/>
  <c r="H15" i="1"/>
  <c r="H17" i="1"/>
  <c r="H1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<sst xmlns="http://schemas.openxmlformats.org/spreadsheetml/2006/main" count="77" uniqueCount="42">
  <si>
    <t>Zadanie</t>
  </si>
  <si>
    <t>Poprzednik</t>
  </si>
  <si>
    <t>Optymistyczny</t>
  </si>
  <si>
    <t>Naj. Prawd.</t>
  </si>
  <si>
    <t>Pesymistyczny</t>
  </si>
  <si>
    <t>Oczekiwany</t>
  </si>
  <si>
    <t>A</t>
  </si>
  <si>
    <t>B</t>
  </si>
  <si>
    <t>C</t>
  </si>
  <si>
    <t>D</t>
  </si>
  <si>
    <t>E</t>
  </si>
  <si>
    <t>F</t>
  </si>
  <si>
    <t>G</t>
  </si>
  <si>
    <t>I</t>
  </si>
  <si>
    <t>H</t>
  </si>
  <si>
    <t>J</t>
  </si>
  <si>
    <t>-</t>
  </si>
  <si>
    <t xml:space="preserve">Sciezka krytyczna = </t>
  </si>
  <si>
    <t>Z=</t>
  </si>
  <si>
    <t>dla minimalneho czasu realizacji</t>
  </si>
  <si>
    <t xml:space="preserve">D = </t>
  </si>
  <si>
    <t>minimalny czas</t>
  </si>
  <si>
    <t>Te=</t>
  </si>
  <si>
    <t>A-C-G-H-I-J</t>
  </si>
  <si>
    <t>Wariancja czasu ozekiwanego</t>
  </si>
  <si>
    <t>Suma</t>
  </si>
  <si>
    <t>Optymalny czas wzienty z sciezky krytycznej</t>
  </si>
  <si>
    <t xml:space="preserve">Z = </t>
  </si>
  <si>
    <t>T=</t>
  </si>
  <si>
    <t>Dla 90%</t>
  </si>
  <si>
    <t>dla 60%</t>
  </si>
  <si>
    <t>1)</t>
  </si>
  <si>
    <t>2)</t>
  </si>
  <si>
    <t>Pierwiastek z sumy</t>
  </si>
  <si>
    <t>1) 37 dni to minimalna ilosc dni dla realizacji projektu</t>
  </si>
  <si>
    <t>D=Z*Pierwiastek z Sumy *Te=</t>
  </si>
  <si>
    <t>D=Z*Pierwiastek z Sumy*Te=</t>
  </si>
  <si>
    <t>2) Zeby poziom zaufania by l nie mniejszy niz 90% minąć minimum 183 dni</t>
  </si>
  <si>
    <t>Dziszaj 22.01.2020 to oznacza ze ostatnia data to 23.07.2020</t>
  </si>
  <si>
    <t>3) DIAGRAM GANTA</t>
  </si>
  <si>
    <t>Czas poczatku</t>
  </si>
  <si>
    <t>planowana liczba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</si>
</sst>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5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Fill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1" xfId="1" applyBorder="1"/>
    <xf numFmtId="0" fontId="3" fillId="3" borderId="7" xfId="2" applyBorder="1"/>
    <xf numFmtId="0" fontId="3" fillId="3" borderId="8" xfId="2" applyBorder="1"/>
    <xf numFmtId="0" fontId="3" fillId="3" borderId="9" xfId="2" applyBorder="1"/>
    <xf numFmtId="0" fontId="4" fillId="4" borderId="1" xfId="3" applyBorder="1"/>
    <xf numFmtId="9" fontId="4" fillId="4" borderId="1" xfId="3" applyNumberFormat="1" applyBorder="1"/>
    <xf numFmtId="0" fontId="1" fillId="4" borderId="1" xfId="3" applyFont="1" applyBorder="1"/>
    <xf numFmtId="0" fontId="1" fillId="4" borderId="1" xfId="3" applyFont="1" applyBorder="1" applyAlignment="1">
      <alignment horizontal="center"/>
    </xf>
    <xf numFmtId="9" fontId="1" fillId="4" borderId="1" xfId="3" applyNumberFormat="1" applyFont="1" applyBorder="1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 Ganta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Czas poczatku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Sheet1!$C$29:$C$43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I</c:v>
                </c:pt>
                <c:pt idx="8">
                  <c:v>H</c:v>
                </c:pt>
                <c:pt idx="9">
                  <c:v>I</c:v>
                </c:pt>
                <c:pt idx="10">
                  <c:v>H</c:v>
                </c:pt>
                <c:pt idx="11">
                  <c:v>H</c:v>
                </c:pt>
                <c:pt idx="12">
                  <c:v>J</c:v>
                </c:pt>
                <c:pt idx="13">
                  <c:v>I</c:v>
                </c:pt>
                <c:pt idx="14">
                  <c:v>J</c:v>
                </c:pt>
              </c:strCache>
            </c:strRef>
          </c:cat>
          <c:val>
            <c:numRef>
              <c:f>Sheet1!$D$29:$D$43</c:f>
              <c:numCache>
                <c:formatCode>General</c:formatCode>
                <c:ptCount val="15"/>
                <c:pt idx="0">
                  <c:v>0</c:v>
                </c:pt>
                <c:pt idx="1">
                  <c:v>6.6</c:v>
                </c:pt>
                <c:pt idx="2">
                  <c:v>6.6</c:v>
                </c:pt>
                <c:pt idx="3">
                  <c:v>9.6</c:v>
                </c:pt>
                <c:pt idx="4">
                  <c:v>9.6</c:v>
                </c:pt>
                <c:pt idx="5">
                  <c:v>8.6</c:v>
                </c:pt>
                <c:pt idx="6">
                  <c:v>8.6</c:v>
                </c:pt>
                <c:pt idx="7">
                  <c:v>19.600000000000001</c:v>
                </c:pt>
                <c:pt idx="8">
                  <c:v>11.6</c:v>
                </c:pt>
                <c:pt idx="9">
                  <c:v>11.6</c:v>
                </c:pt>
                <c:pt idx="10">
                  <c:v>13.6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33.6</c:v>
                </c:pt>
                <c:pt idx="14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8-4C3A-AE8B-E5C831D74F5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planowana liczba dni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F8-4C3A-AE8B-E5C831D74F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8-4C3A-AE8B-E5C831D74F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F8-4C3A-AE8B-E5C831D74F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8-4C3A-AE8B-E5C831D74F5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8-4C3A-AE8B-E5C831D74F5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F8-4C3A-AE8B-E5C831D74F5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8F8-4C3A-AE8B-E5C831D74F5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8-4C3A-AE8B-E5C831D74F5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8F8-4C3A-AE8B-E5C831D74F5E}"/>
              </c:ext>
            </c:extLst>
          </c:dPt>
          <c:cat>
            <c:strRef>
              <c:f>Sheet1!$C$29:$C$43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I</c:v>
                </c:pt>
                <c:pt idx="8">
                  <c:v>H</c:v>
                </c:pt>
                <c:pt idx="9">
                  <c:v>I</c:v>
                </c:pt>
                <c:pt idx="10">
                  <c:v>H</c:v>
                </c:pt>
                <c:pt idx="11">
                  <c:v>H</c:v>
                </c:pt>
                <c:pt idx="12">
                  <c:v>J</c:v>
                </c:pt>
                <c:pt idx="13">
                  <c:v>I</c:v>
                </c:pt>
                <c:pt idx="14">
                  <c:v>J</c:v>
                </c:pt>
              </c:strCache>
            </c:strRef>
          </c:cat>
          <c:val>
            <c:numRef>
              <c:f>Sheet1!$E$29:$E$43</c:f>
              <c:numCache>
                <c:formatCode>General</c:formatCode>
                <c:ptCount val="15"/>
                <c:pt idx="0">
                  <c:v>6.6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7</c:v>
                </c:pt>
                <c:pt idx="9">
                  <c:v>2</c:v>
                </c:pt>
                <c:pt idx="10">
                  <c:v>4</c:v>
                </c:pt>
                <c:pt idx="11">
                  <c:v>15</c:v>
                </c:pt>
                <c:pt idx="12">
                  <c:v>5.8</c:v>
                </c:pt>
                <c:pt idx="13">
                  <c:v>8</c:v>
                </c:pt>
                <c:pt idx="14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8-4C3A-AE8B-E5C831D7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92959"/>
        <c:axId val="125911695"/>
      </c:barChart>
      <c:catAx>
        <c:axId val="226492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11695"/>
        <c:crosses val="autoZero"/>
        <c:auto val="1"/>
        <c:lblAlgn val="ctr"/>
        <c:lblOffset val="100"/>
        <c:noMultiLvlLbl val="0"/>
      </c:catAx>
      <c:valAx>
        <c:axId val="12591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4929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28</xdr:row>
      <xdr:rowOff>66674</xdr:rowOff>
    </xdr:from>
    <xdr:to>
      <xdr:col>11</xdr:col>
      <xdr:colOff>514349</xdr:colOff>
      <xdr:row>51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C44187-A07C-4DE9-A9A5-6D63F7BC8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3"/>
  <sheetViews>
    <sheetView tabSelected="1" topLeftCell="A19" workbookViewId="0">
      <selection activeCell="F29" sqref="F29"/>
    </sheetView>
  </sheetViews>
  <sheetFormatPr defaultRowHeight="15" x14ac:dyDescent="0.25"/>
  <cols>
    <col min="3" max="3" width="11" bestFit="1" customWidth="1"/>
    <col min="4" max="4" width="14.140625" bestFit="1" customWidth="1"/>
    <col min="5" max="5" width="19.7109375" bestFit="1" customWidth="1"/>
    <col min="6" max="6" width="14" bestFit="1" customWidth="1"/>
    <col min="7" max="7" width="18.140625" bestFit="1" customWidth="1"/>
    <col min="8" max="8" width="27.7109375" bestFit="1" customWidth="1"/>
  </cols>
  <sheetData>
    <row r="2" spans="2:19" ht="15.75" thickBot="1" x14ac:dyDescent="0.3"/>
    <row r="3" spans="2:19" ht="15.75" thickBot="1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6" t="s">
        <v>24</v>
      </c>
      <c r="L3" s="11" t="s">
        <v>17</v>
      </c>
      <c r="M3" s="12"/>
      <c r="N3" s="12" t="s">
        <v>23</v>
      </c>
      <c r="O3" s="12"/>
      <c r="P3" s="13"/>
      <c r="Q3" s="3"/>
    </row>
    <row r="4" spans="2:19" x14ac:dyDescent="0.25">
      <c r="B4" s="2" t="s">
        <v>6</v>
      </c>
      <c r="C4" s="4" t="s">
        <v>16</v>
      </c>
      <c r="D4" s="4">
        <v>3</v>
      </c>
      <c r="E4" s="4">
        <v>7</v>
      </c>
      <c r="F4" s="4">
        <v>9</v>
      </c>
      <c r="G4" s="5">
        <f>(D4+F4+4*E4)/6</f>
        <v>6.666666666666667</v>
      </c>
      <c r="H4" s="7">
        <f>POWER((F4-D4)/6,2)</f>
        <v>1</v>
      </c>
      <c r="K4" t="s">
        <v>31</v>
      </c>
      <c r="L4" s="16"/>
      <c r="M4" s="16"/>
      <c r="N4" s="16"/>
      <c r="O4" s="17"/>
      <c r="P4" s="17"/>
      <c r="Q4" s="17"/>
      <c r="R4" s="16"/>
      <c r="S4" s="16"/>
    </row>
    <row r="5" spans="2:19" x14ac:dyDescent="0.25">
      <c r="B5" s="2" t="s">
        <v>7</v>
      </c>
      <c r="C5" s="4" t="s">
        <v>6</v>
      </c>
      <c r="D5" s="4">
        <v>2</v>
      </c>
      <c r="E5" s="4">
        <v>3</v>
      </c>
      <c r="F5" s="4">
        <v>4</v>
      </c>
      <c r="G5" s="5">
        <f t="shared" ref="G5:G18" si="0">(D5+F5+4*E5)/6</f>
        <v>3</v>
      </c>
      <c r="H5" s="8"/>
      <c r="L5" s="16" t="s">
        <v>27</v>
      </c>
      <c r="M5" s="16">
        <v>0.26</v>
      </c>
      <c r="N5" s="16"/>
      <c r="O5" s="18" t="s">
        <v>30</v>
      </c>
      <c r="P5" s="16" t="s">
        <v>19</v>
      </c>
      <c r="Q5" s="17"/>
      <c r="R5" s="17"/>
      <c r="S5" s="17"/>
    </row>
    <row r="6" spans="2:19" x14ac:dyDescent="0.25">
      <c r="B6" s="2" t="s">
        <v>8</v>
      </c>
      <c r="C6" s="4" t="s">
        <v>6</v>
      </c>
      <c r="D6" s="4">
        <v>2</v>
      </c>
      <c r="E6" s="4">
        <v>2</v>
      </c>
      <c r="F6" s="4">
        <v>2</v>
      </c>
      <c r="G6" s="5">
        <f t="shared" si="0"/>
        <v>2</v>
      </c>
      <c r="H6" s="8">
        <f t="shared" ref="H5:H18" si="1">POWER((F6-D6)/6,2)</f>
        <v>0</v>
      </c>
      <c r="L6" s="16"/>
      <c r="M6" s="16"/>
      <c r="N6" s="16"/>
      <c r="O6" s="16"/>
      <c r="P6" s="17"/>
      <c r="Q6" s="17"/>
      <c r="R6" s="16"/>
      <c r="S6" s="16"/>
    </row>
    <row r="7" spans="2:19" x14ac:dyDescent="0.25">
      <c r="B7" s="2" t="s">
        <v>9</v>
      </c>
      <c r="C7" s="4" t="s">
        <v>7</v>
      </c>
      <c r="D7" s="4">
        <v>7</v>
      </c>
      <c r="E7" s="4">
        <v>9</v>
      </c>
      <c r="F7" s="4">
        <v>17</v>
      </c>
      <c r="G7" s="5">
        <f t="shared" si="0"/>
        <v>10</v>
      </c>
      <c r="H7" s="8"/>
      <c r="L7" s="16" t="s">
        <v>22</v>
      </c>
      <c r="M7" s="16">
        <v>47.4</v>
      </c>
      <c r="N7" s="16"/>
      <c r="O7" s="16" t="s">
        <v>26</v>
      </c>
      <c r="P7" s="16"/>
      <c r="Q7" s="16"/>
      <c r="R7" s="16"/>
      <c r="S7" s="16"/>
    </row>
    <row r="8" spans="2:19" x14ac:dyDescent="0.25">
      <c r="B8" s="2" t="s">
        <v>10</v>
      </c>
      <c r="C8" s="4" t="s">
        <v>7</v>
      </c>
      <c r="D8" s="4">
        <v>10</v>
      </c>
      <c r="E8" s="4">
        <v>12</v>
      </c>
      <c r="F8" s="4">
        <v>14</v>
      </c>
      <c r="G8" s="5">
        <f t="shared" si="0"/>
        <v>12</v>
      </c>
      <c r="H8" s="8"/>
      <c r="L8" s="16"/>
      <c r="M8" s="16"/>
      <c r="N8" s="16"/>
      <c r="O8" s="16"/>
      <c r="P8" s="16"/>
      <c r="Q8" s="16"/>
      <c r="R8" s="16"/>
      <c r="S8" s="16"/>
    </row>
    <row r="9" spans="2:19" x14ac:dyDescent="0.25">
      <c r="B9" s="2" t="s">
        <v>11</v>
      </c>
      <c r="C9" s="4" t="s">
        <v>8</v>
      </c>
      <c r="D9" s="4">
        <v>1</v>
      </c>
      <c r="E9" s="4">
        <v>5</v>
      </c>
      <c r="F9" s="4">
        <v>9</v>
      </c>
      <c r="G9" s="5">
        <f t="shared" si="0"/>
        <v>5</v>
      </c>
      <c r="H9" s="8"/>
      <c r="L9" s="16"/>
      <c r="M9" s="16"/>
      <c r="N9" s="16"/>
      <c r="O9" s="16"/>
      <c r="P9" s="16"/>
      <c r="Q9" s="16"/>
      <c r="R9" s="16"/>
      <c r="S9" s="16"/>
    </row>
    <row r="10" spans="2:19" x14ac:dyDescent="0.25">
      <c r="B10" s="2" t="s">
        <v>12</v>
      </c>
      <c r="C10" s="4" t="s">
        <v>8</v>
      </c>
      <c r="D10" s="4">
        <v>5</v>
      </c>
      <c r="E10" s="4">
        <v>10</v>
      </c>
      <c r="F10" s="4">
        <v>15</v>
      </c>
      <c r="G10" s="5">
        <f t="shared" si="0"/>
        <v>10</v>
      </c>
      <c r="H10" s="8">
        <f t="shared" si="1"/>
        <v>2.7777777777777781</v>
      </c>
      <c r="L10" s="16"/>
      <c r="M10" s="16"/>
      <c r="N10" s="16"/>
      <c r="O10" s="16"/>
      <c r="P10" s="16"/>
      <c r="Q10" s="16"/>
      <c r="R10" s="16"/>
      <c r="S10" s="16"/>
    </row>
    <row r="11" spans="2:19" x14ac:dyDescent="0.25">
      <c r="B11" s="2" t="s">
        <v>13</v>
      </c>
      <c r="C11" s="4" t="s">
        <v>9</v>
      </c>
      <c r="D11" s="4">
        <v>6</v>
      </c>
      <c r="E11" s="4">
        <v>12</v>
      </c>
      <c r="F11" s="4">
        <v>18</v>
      </c>
      <c r="G11" s="5">
        <f t="shared" si="0"/>
        <v>12</v>
      </c>
      <c r="H11" s="8"/>
      <c r="L11" s="16"/>
      <c r="M11" s="16"/>
      <c r="N11" s="16"/>
      <c r="O11" s="16"/>
      <c r="P11" s="16"/>
      <c r="Q11" s="16"/>
      <c r="R11" s="16"/>
      <c r="S11" s="16"/>
    </row>
    <row r="12" spans="2:19" x14ac:dyDescent="0.25">
      <c r="B12" s="2" t="s">
        <v>14</v>
      </c>
      <c r="C12" s="4" t="s">
        <v>10</v>
      </c>
      <c r="D12" s="4">
        <v>4</v>
      </c>
      <c r="E12" s="4">
        <v>6</v>
      </c>
      <c r="F12" s="4">
        <v>14</v>
      </c>
      <c r="G12" s="5">
        <f t="shared" si="0"/>
        <v>7</v>
      </c>
      <c r="H12" s="8"/>
      <c r="L12" s="16" t="s">
        <v>36</v>
      </c>
      <c r="M12" s="16"/>
      <c r="N12" s="16"/>
      <c r="O12" s="16">
        <f>M5*H21*M7</f>
        <v>36.800435269164957</v>
      </c>
      <c r="P12" s="16"/>
      <c r="Q12" s="16"/>
      <c r="R12" s="16"/>
      <c r="S12" s="16"/>
    </row>
    <row r="13" spans="2:19" x14ac:dyDescent="0.25">
      <c r="B13" s="2" t="s">
        <v>13</v>
      </c>
      <c r="C13" s="4" t="s">
        <v>10</v>
      </c>
      <c r="D13" s="4">
        <v>1</v>
      </c>
      <c r="E13" s="4">
        <v>1</v>
      </c>
      <c r="F13" s="4">
        <v>7</v>
      </c>
      <c r="G13" s="5">
        <f t="shared" si="0"/>
        <v>2</v>
      </c>
      <c r="H13" s="8"/>
      <c r="L13" s="16"/>
      <c r="M13" s="16"/>
      <c r="N13" s="16"/>
      <c r="O13" s="16"/>
      <c r="P13" s="16"/>
      <c r="Q13" s="16"/>
      <c r="R13" s="16"/>
      <c r="S13" s="16"/>
    </row>
    <row r="14" spans="2:19" x14ac:dyDescent="0.25">
      <c r="B14" s="2" t="s">
        <v>14</v>
      </c>
      <c r="C14" s="4" t="s">
        <v>11</v>
      </c>
      <c r="D14" s="4">
        <v>4</v>
      </c>
      <c r="E14" s="4">
        <v>4</v>
      </c>
      <c r="F14" s="4">
        <v>4</v>
      </c>
      <c r="G14" s="5">
        <f t="shared" si="0"/>
        <v>4</v>
      </c>
      <c r="H14" s="8"/>
      <c r="L14" s="16" t="s">
        <v>34</v>
      </c>
      <c r="M14" s="16"/>
      <c r="N14" s="16"/>
      <c r="O14" s="16"/>
      <c r="P14" s="16"/>
      <c r="Q14" s="16"/>
      <c r="R14" s="16"/>
      <c r="S14" s="16"/>
    </row>
    <row r="15" spans="2:19" x14ac:dyDescent="0.25">
      <c r="B15" s="2" t="s">
        <v>14</v>
      </c>
      <c r="C15" s="4" t="s">
        <v>12</v>
      </c>
      <c r="D15" s="4">
        <v>10</v>
      </c>
      <c r="E15" s="4">
        <v>15</v>
      </c>
      <c r="F15" s="4">
        <v>20</v>
      </c>
      <c r="G15" s="5">
        <f t="shared" si="0"/>
        <v>15</v>
      </c>
      <c r="H15" s="8">
        <f t="shared" si="1"/>
        <v>2.7777777777777781</v>
      </c>
      <c r="L15" s="16"/>
      <c r="M15" s="16" t="s">
        <v>20</v>
      </c>
      <c r="N15" s="16">
        <v>37</v>
      </c>
      <c r="O15" s="16" t="s">
        <v>21</v>
      </c>
      <c r="P15" s="17"/>
      <c r="Q15" s="16"/>
      <c r="R15" s="16"/>
      <c r="S15" s="16"/>
    </row>
    <row r="16" spans="2:19" x14ac:dyDescent="0.25">
      <c r="B16" s="2" t="s">
        <v>15</v>
      </c>
      <c r="C16" s="4" t="s">
        <v>12</v>
      </c>
      <c r="D16" s="4">
        <v>5</v>
      </c>
      <c r="E16" s="4">
        <v>5</v>
      </c>
      <c r="F16" s="4">
        <v>10</v>
      </c>
      <c r="G16" s="5">
        <f t="shared" si="0"/>
        <v>5.833333333333333</v>
      </c>
      <c r="H16" s="8"/>
    </row>
    <row r="17" spans="2:19" x14ac:dyDescent="0.25">
      <c r="B17" s="2" t="s">
        <v>13</v>
      </c>
      <c r="C17" s="4" t="s">
        <v>14</v>
      </c>
      <c r="D17" s="4">
        <v>5</v>
      </c>
      <c r="E17" s="4">
        <v>8</v>
      </c>
      <c r="F17" s="4">
        <v>11</v>
      </c>
      <c r="G17" s="5">
        <f t="shared" si="0"/>
        <v>8</v>
      </c>
      <c r="H17" s="8">
        <f t="shared" si="1"/>
        <v>1</v>
      </c>
    </row>
    <row r="18" spans="2:19" ht="15.75" thickBot="1" x14ac:dyDescent="0.3">
      <c r="B18" s="2" t="s">
        <v>15</v>
      </c>
      <c r="C18" s="4" t="s">
        <v>13</v>
      </c>
      <c r="D18" s="4">
        <v>2</v>
      </c>
      <c r="E18" s="4">
        <v>6</v>
      </c>
      <c r="F18" s="4">
        <v>9</v>
      </c>
      <c r="G18" s="5">
        <f t="shared" si="0"/>
        <v>5.833333333333333</v>
      </c>
      <c r="H18" s="9">
        <f t="shared" si="1"/>
        <v>1.3611111111111114</v>
      </c>
      <c r="K18" t="s">
        <v>32</v>
      </c>
      <c r="L18" s="14" t="s">
        <v>18</v>
      </c>
      <c r="M18" s="14">
        <v>1.29</v>
      </c>
      <c r="N18" s="14"/>
      <c r="O18" s="15" t="s">
        <v>29</v>
      </c>
      <c r="P18" s="14"/>
      <c r="Q18" s="14"/>
      <c r="R18" s="14"/>
      <c r="S18" s="14"/>
    </row>
    <row r="19" spans="2:19" x14ac:dyDescent="0.25">
      <c r="L19" s="14"/>
      <c r="M19" s="14"/>
      <c r="N19" s="14"/>
      <c r="O19" s="14"/>
      <c r="P19" s="14"/>
      <c r="Q19" s="14"/>
      <c r="R19" s="14"/>
      <c r="S19" s="14"/>
    </row>
    <row r="20" spans="2:19" x14ac:dyDescent="0.25">
      <c r="G20" s="10" t="s">
        <v>25</v>
      </c>
      <c r="H20" s="10">
        <f>SUM(H4:H18)</f>
        <v>8.9166666666666679</v>
      </c>
      <c r="L20" s="14" t="s">
        <v>28</v>
      </c>
      <c r="M20" s="14">
        <v>47.4</v>
      </c>
      <c r="N20" s="14"/>
      <c r="O20" s="14"/>
      <c r="P20" s="14"/>
      <c r="Q20" s="14"/>
      <c r="R20" s="14"/>
      <c r="S20" s="14"/>
    </row>
    <row r="21" spans="2:19" x14ac:dyDescent="0.25">
      <c r="G21" t="s">
        <v>33</v>
      </c>
      <c r="H21" s="1">
        <f>SQRT(H20)</f>
        <v>2.9860788111948198</v>
      </c>
      <c r="L21" s="14"/>
      <c r="M21" s="14"/>
      <c r="N21" s="14"/>
      <c r="O21" s="14"/>
      <c r="P21" s="14"/>
      <c r="Q21" s="14"/>
      <c r="R21" s="14"/>
      <c r="S21" s="14"/>
    </row>
    <row r="22" spans="2:19" x14ac:dyDescent="0.25">
      <c r="L22" s="14" t="s">
        <v>35</v>
      </c>
      <c r="M22" s="14"/>
      <c r="N22" s="14"/>
      <c r="O22" s="14">
        <f>M18*H21*M20</f>
        <v>182.58677498931846</v>
      </c>
      <c r="P22" s="14"/>
      <c r="Q22" s="14"/>
      <c r="R22" s="14"/>
      <c r="S22" s="14"/>
    </row>
    <row r="23" spans="2:19" x14ac:dyDescent="0.25">
      <c r="L23" s="14"/>
      <c r="M23" s="14"/>
      <c r="N23" s="14"/>
      <c r="O23" s="14"/>
      <c r="P23" s="14"/>
      <c r="Q23" s="14"/>
      <c r="R23" s="14"/>
      <c r="S23" s="14"/>
    </row>
    <row r="24" spans="2:19" x14ac:dyDescent="0.25">
      <c r="L24" s="14"/>
      <c r="M24" s="14"/>
      <c r="N24" s="14"/>
      <c r="O24" s="14"/>
      <c r="P24" s="14"/>
      <c r="Q24" s="14"/>
      <c r="R24" s="14"/>
      <c r="S24" s="14"/>
    </row>
    <row r="25" spans="2:19" x14ac:dyDescent="0.25">
      <c r="L25" s="14" t="s">
        <v>37</v>
      </c>
      <c r="M25" s="14"/>
      <c r="N25" s="14"/>
      <c r="O25" s="14"/>
      <c r="P25" s="14"/>
      <c r="Q25" s="14"/>
      <c r="R25" s="14"/>
      <c r="S25" s="14"/>
    </row>
    <row r="26" spans="2:19" x14ac:dyDescent="0.25">
      <c r="B26" t="s">
        <v>39</v>
      </c>
      <c r="L26" s="14"/>
      <c r="M26" s="14"/>
      <c r="N26" s="14"/>
      <c r="O26" s="14"/>
      <c r="P26" s="14"/>
      <c r="Q26" s="14"/>
      <c r="R26" s="14"/>
      <c r="S26" s="14"/>
    </row>
    <row r="27" spans="2:19" x14ac:dyDescent="0.25">
      <c r="L27" s="14" t="s">
        <v>38</v>
      </c>
      <c r="M27" s="14"/>
      <c r="N27" s="14"/>
      <c r="O27" s="14"/>
      <c r="P27" s="14"/>
      <c r="Q27" s="14"/>
      <c r="R27" s="14"/>
      <c r="S27" s="14"/>
    </row>
    <row r="28" spans="2:19" x14ac:dyDescent="0.25">
      <c r="C28" s="2" t="s">
        <v>0</v>
      </c>
      <c r="D28" s="2" t="s">
        <v>40</v>
      </c>
      <c r="E28" s="2" t="s">
        <v>41</v>
      </c>
    </row>
    <row r="29" spans="2:19" x14ac:dyDescent="0.25">
      <c r="C29" s="2" t="s">
        <v>6</v>
      </c>
      <c r="D29" s="4">
        <v>0</v>
      </c>
      <c r="E29" s="4">
        <v>6.6</v>
      </c>
    </row>
    <row r="30" spans="2:19" x14ac:dyDescent="0.25">
      <c r="C30" s="2" t="s">
        <v>7</v>
      </c>
      <c r="D30" s="4">
        <v>6.6</v>
      </c>
      <c r="E30" s="4">
        <v>3</v>
      </c>
    </row>
    <row r="31" spans="2:19" x14ac:dyDescent="0.25">
      <c r="C31" s="2" t="s">
        <v>8</v>
      </c>
      <c r="D31" s="4">
        <v>6.6</v>
      </c>
      <c r="E31" s="4">
        <v>2</v>
      </c>
    </row>
    <row r="32" spans="2:19" x14ac:dyDescent="0.25">
      <c r="C32" s="2" t="s">
        <v>9</v>
      </c>
      <c r="D32" s="4">
        <v>9.6</v>
      </c>
      <c r="E32" s="4">
        <v>10</v>
      </c>
    </row>
    <row r="33" spans="3:5" x14ac:dyDescent="0.25">
      <c r="C33" s="2" t="s">
        <v>10</v>
      </c>
      <c r="D33" s="4">
        <v>9.6</v>
      </c>
      <c r="E33" s="4">
        <v>12</v>
      </c>
    </row>
    <row r="34" spans="3:5" x14ac:dyDescent="0.25">
      <c r="C34" s="2" t="s">
        <v>11</v>
      </c>
      <c r="D34" s="4">
        <v>8.6</v>
      </c>
      <c r="E34" s="4">
        <v>5</v>
      </c>
    </row>
    <row r="35" spans="3:5" x14ac:dyDescent="0.25">
      <c r="C35" s="2" t="s">
        <v>12</v>
      </c>
      <c r="D35" s="4">
        <v>8.6</v>
      </c>
      <c r="E35" s="4">
        <v>10</v>
      </c>
    </row>
    <row r="36" spans="3:5" x14ac:dyDescent="0.25">
      <c r="C36" s="2" t="s">
        <v>13</v>
      </c>
      <c r="D36" s="4">
        <v>19.600000000000001</v>
      </c>
      <c r="E36" s="4">
        <v>12</v>
      </c>
    </row>
    <row r="37" spans="3:5" x14ac:dyDescent="0.25">
      <c r="C37" s="2" t="s">
        <v>14</v>
      </c>
      <c r="D37" s="4">
        <v>11.6</v>
      </c>
      <c r="E37" s="4">
        <v>7</v>
      </c>
    </row>
    <row r="38" spans="3:5" x14ac:dyDescent="0.25">
      <c r="C38" s="2" t="s">
        <v>13</v>
      </c>
      <c r="D38" s="4">
        <v>11.6</v>
      </c>
      <c r="E38" s="4">
        <v>2</v>
      </c>
    </row>
    <row r="39" spans="3:5" x14ac:dyDescent="0.25">
      <c r="C39" s="2" t="s">
        <v>14</v>
      </c>
      <c r="D39" s="4">
        <v>13.6</v>
      </c>
      <c r="E39" s="4">
        <v>4</v>
      </c>
    </row>
    <row r="40" spans="3:5" x14ac:dyDescent="0.25">
      <c r="C40" s="2" t="s">
        <v>14</v>
      </c>
      <c r="D40" s="4">
        <v>18.600000000000001</v>
      </c>
      <c r="E40" s="4">
        <v>15</v>
      </c>
    </row>
    <row r="41" spans="3:5" x14ac:dyDescent="0.25">
      <c r="C41" s="2" t="s">
        <v>15</v>
      </c>
      <c r="D41" s="4">
        <v>18.600000000000001</v>
      </c>
      <c r="E41" s="4">
        <v>5.8</v>
      </c>
    </row>
    <row r="42" spans="3:5" x14ac:dyDescent="0.25">
      <c r="C42" s="2" t="s">
        <v>13</v>
      </c>
      <c r="D42" s="4">
        <v>33.6</v>
      </c>
      <c r="E42" s="4">
        <v>8</v>
      </c>
    </row>
    <row r="43" spans="3:5" x14ac:dyDescent="0.25">
      <c r="C43" s="2" t="s">
        <v>15</v>
      </c>
      <c r="D43" s="4">
        <v>41.6</v>
      </c>
      <c r="E43" s="4">
        <v>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2020-01-22T12:14:16Z</dcterms:modified>
</cp:coreProperties>
</file>