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10" windowHeight="7800"/>
  </bookViews>
  <sheets>
    <sheet name="dados_da_rede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<sst xmlns="http://schemas.openxmlformats.org/spreadsheetml/2006/main" count="9" uniqueCount="9">
  <si>
    <t>Trecho</t>
  </si>
  <si>
    <t>Anel</t>
  </si>
  <si>
    <t>L</t>
  </si>
  <si>
    <t>D</t>
  </si>
  <si>
    <t>no_montante</t>
  </si>
  <si>
    <t>no_jusante</t>
  </si>
  <si>
    <t>c</t>
  </si>
  <si>
    <t>q</t>
  </si>
  <si>
    <t>R</t>
  </si>
</sst>
</file>

<file path=xl/styles.xml><?xml version="1.0" encoding="utf-8"?>
<styleSheet xmlns="http://schemas.openxmlformats.org/spreadsheetml/2006/main">
  <numFmts count="5">
    <numFmt numFmtId="176" formatCode="0.00000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0" fillId="31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2" fillId="16" borderId="0" applyNumberFormat="0" applyBorder="0" applyAlignment="0" applyProtection="0"/>
    <xf numFmtId="0" fontId="0" fillId="26" borderId="0" applyNumberFormat="0" applyBorder="0" applyAlignment="0" applyProtection="0"/>
    <xf numFmtId="0" fontId="0" fillId="30" borderId="0" applyNumberFormat="0" applyBorder="0" applyAlignment="0" applyProtection="0"/>
    <xf numFmtId="0" fontId="0" fillId="12" borderId="0" applyNumberFormat="0" applyBorder="0" applyAlignment="0" applyProtection="0"/>
    <xf numFmtId="0" fontId="12" fillId="20" borderId="0" applyNumberFormat="0" applyBorder="0" applyAlignment="0" applyProtection="0"/>
    <xf numFmtId="0" fontId="0" fillId="24" borderId="0" applyNumberFormat="0" applyBorder="0" applyAlignment="0" applyProtection="0"/>
    <xf numFmtId="0" fontId="12" fillId="23" borderId="0" applyNumberFormat="0" applyBorder="0" applyAlignment="0" applyProtection="0"/>
    <xf numFmtId="0" fontId="17" fillId="0" borderId="7" applyNumberFormat="0" applyFill="0" applyAlignment="0" applyProtection="0"/>
    <xf numFmtId="0" fontId="0" fillId="13" borderId="0" applyNumberFormat="0" applyBorder="0" applyAlignment="0" applyProtection="0"/>
    <xf numFmtId="0" fontId="0" fillId="32" borderId="0" applyNumberFormat="0" applyBorder="0" applyAlignment="0" applyProtection="0"/>
    <xf numFmtId="0" fontId="12" fillId="22" borderId="0" applyNumberFormat="0" applyBorder="0" applyAlignment="0" applyProtection="0"/>
    <xf numFmtId="0" fontId="0" fillId="21" borderId="0" applyNumberFormat="0" applyBorder="0" applyAlignment="0" applyProtection="0"/>
    <xf numFmtId="0" fontId="0" fillId="27" borderId="0" applyNumberFormat="0" applyBorder="0" applyAlignment="0" applyProtection="0"/>
    <xf numFmtId="0" fontId="12" fillId="8" borderId="0" applyNumberFormat="0" applyBorder="0" applyAlignment="0" applyProtection="0"/>
    <xf numFmtId="0" fontId="0" fillId="19" borderId="0" applyNumberFormat="0" applyBorder="0" applyAlignment="0" applyProtection="0"/>
    <xf numFmtId="0" fontId="0" fillId="17" borderId="0" applyNumberFormat="0" applyBorder="0" applyAlignment="0" applyProtection="0"/>
    <xf numFmtId="0" fontId="12" fillId="25" borderId="0" applyNumberFormat="0" applyBorder="0" applyAlignment="0" applyProtection="0"/>
    <xf numFmtId="0" fontId="15" fillId="15" borderId="0" applyNumberFormat="0" applyBorder="0" applyAlignment="0" applyProtection="0"/>
    <xf numFmtId="0" fontId="0" fillId="14" borderId="0" applyNumberFormat="0" applyBorder="0" applyAlignment="0" applyProtection="0"/>
    <xf numFmtId="0" fontId="14" fillId="11" borderId="0" applyNumberFormat="0" applyBorder="0" applyAlignment="0" applyProtection="0"/>
    <xf numFmtId="0" fontId="0" fillId="10" borderId="0" applyNumberFormat="0" applyBorder="0" applyAlignment="0" applyProtection="0"/>
    <xf numFmtId="0" fontId="10" fillId="0" borderId="4" applyNumberFormat="0" applyFill="0" applyAlignment="0" applyProtection="0"/>
    <xf numFmtId="0" fontId="18" fillId="5" borderId="8" applyNumberFormat="0" applyAlignment="0" applyProtection="0"/>
    <xf numFmtId="44" fontId="2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0" fillId="6" borderId="3" applyNumberFormat="0" applyFont="0" applyAlignment="0" applyProtection="0"/>
    <xf numFmtId="0" fontId="8" fillId="7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2" applyNumberFormat="0" applyAlignment="0" applyProtection="0"/>
    <xf numFmtId="0" fontId="3" fillId="3" borderId="0" applyNumberFormat="0" applyBorder="0" applyAlignment="0" applyProtection="0"/>
    <xf numFmtId="0" fontId="6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13" fillId="0" borderId="5" applyNumberFormat="0" applyFill="0" applyAlignment="0" applyProtection="0"/>
    <xf numFmtId="41" fontId="2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9" fillId="0" borderId="0" applyNumberForma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/>
    <xf numFmtId="43" fontId="2" fillId="0" borderId="0" applyFont="0" applyFill="0" applyBorder="0" applyAlignment="0" applyProtection="0">
      <alignment vertical="center"/>
    </xf>
    <xf numFmtId="0" fontId="19" fillId="33" borderId="9" applyNumberFormat="0" applyAlignment="0" applyProtection="0"/>
    <xf numFmtId="0" fontId="0" fillId="18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1" fontId="0" fillId="2" borderId="0" xfId="0" applyNumberFormat="1" applyFill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yuriishizawa/Drive USP/Mestrado/Disciplinas/1&#186; Semestre/An&#225;lise de Sistemas Aplicada a Recursos H&#237;dricos/Trabalhos - An&#225;lise de Sistemas/Parte I/Enviar/Programadados_dos_n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1"/>
    </sheetNames>
    <sheetDataSet>
      <sheetData sheetId="0">
        <row r="3">
          <cell r="C3">
            <v>0.539</v>
          </cell>
        </row>
        <row r="4">
          <cell r="C4">
            <v>0.245</v>
          </cell>
        </row>
        <row r="5">
          <cell r="C5">
            <v>0.385</v>
          </cell>
        </row>
        <row r="6">
          <cell r="C6">
            <v>0.203</v>
          </cell>
        </row>
        <row r="7">
          <cell r="C7">
            <v>0.686</v>
          </cell>
        </row>
        <row r="8">
          <cell r="C8">
            <v>0.322</v>
          </cell>
        </row>
        <row r="9">
          <cell r="C9">
            <v>0.217</v>
          </cell>
        </row>
        <row r="10">
          <cell r="C10">
            <v>0.343</v>
          </cell>
        </row>
        <row r="11">
          <cell r="C11">
            <v>0.287</v>
          </cell>
        </row>
        <row r="12">
          <cell r="C12">
            <v>0.385</v>
          </cell>
        </row>
        <row r="13">
          <cell r="C13">
            <v>0.392</v>
          </cell>
        </row>
        <row r="14">
          <cell r="C14">
            <v>0.483</v>
          </cell>
        </row>
        <row r="15">
          <cell r="C15">
            <v>0.574</v>
          </cell>
        </row>
        <row r="16">
          <cell r="C16">
            <v>0.476</v>
          </cell>
        </row>
        <row r="17">
          <cell r="C17">
            <v>0.819</v>
          </cell>
        </row>
        <row r="18">
          <cell r="C18">
            <v>0.497</v>
          </cell>
        </row>
        <row r="19">
          <cell r="C19">
            <v>0.147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zoomScale="85" zoomScaleNormal="85" workbookViewId="0">
      <selection activeCell="H14" sqref="H14"/>
    </sheetView>
  </sheetViews>
  <sheetFormatPr defaultColWidth="9" defaultRowHeight="14.25" outlineLevelCol="7"/>
  <cols>
    <col min="3" max="3" width="9.14166666666667" customWidth="1"/>
    <col min="4" max="4" width="10.7083333333333" customWidth="1"/>
    <col min="5" max="5" width="13.1416666666667" customWidth="1"/>
    <col min="6" max="6" width="11" customWidth="1"/>
    <col min="7" max="7" width="15.1416666666667" customWidth="1"/>
    <col min="8" max="8" width="12.8583333333333" customWidth="1"/>
    <col min="10" max="10" width="12.8583333333333" customWidth="1"/>
    <col min="11" max="11" width="11.141666666666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tr">
        <f t="shared" ref="A2:A25" si="0">_xlfn.CONCAT(E2,"-",F2)</f>
        <v>R-1</v>
      </c>
      <c r="B2">
        <v>0</v>
      </c>
      <c r="C2" s="1">
        <v>324</v>
      </c>
      <c r="D2" s="1">
        <v>300</v>
      </c>
      <c r="E2" s="2" t="s">
        <v>8</v>
      </c>
      <c r="F2" s="2">
        <v>1</v>
      </c>
      <c r="G2" s="3">
        <v>150</v>
      </c>
      <c r="H2" s="4">
        <f>SUM([1]Planilha1!$C$3:$C$19)</f>
        <v>7</v>
      </c>
    </row>
    <row r="3" spans="1:8">
      <c r="A3" t="str">
        <f t="shared" si="0"/>
        <v>1-2</v>
      </c>
      <c r="B3">
        <v>1</v>
      </c>
      <c r="C3" s="1">
        <v>123</v>
      </c>
      <c r="D3" s="1">
        <v>200</v>
      </c>
      <c r="E3" s="2">
        <v>1</v>
      </c>
      <c r="F3" s="2">
        <v>2</v>
      </c>
      <c r="G3" s="3">
        <v>150</v>
      </c>
      <c r="H3" s="4">
        <f>(H2-[1]Planilha1!$C$3)/3</f>
        <v>2.15366666666667</v>
      </c>
    </row>
    <row r="4" spans="1:8">
      <c r="A4" t="str">
        <f t="shared" si="0"/>
        <v>2-3</v>
      </c>
      <c r="B4">
        <v>1</v>
      </c>
      <c r="C4" s="1">
        <v>183</v>
      </c>
      <c r="D4" s="1">
        <v>150</v>
      </c>
      <c r="E4" s="2">
        <v>2</v>
      </c>
      <c r="F4" s="2">
        <v>3</v>
      </c>
      <c r="G4" s="3">
        <v>150</v>
      </c>
      <c r="H4" s="4">
        <f>H3-[1]Planilha1!$C$4</f>
        <v>1.90866666666667</v>
      </c>
    </row>
    <row r="5" spans="1:8">
      <c r="A5" t="str">
        <f t="shared" si="0"/>
        <v>3-12</v>
      </c>
      <c r="B5">
        <v>1</v>
      </c>
      <c r="C5" s="1">
        <v>225</v>
      </c>
      <c r="D5" s="1">
        <v>200</v>
      </c>
      <c r="E5" s="2">
        <v>3</v>
      </c>
      <c r="F5" s="2">
        <v>12</v>
      </c>
      <c r="G5" s="3">
        <v>150</v>
      </c>
      <c r="H5" s="4">
        <f>H6-(-[1]Planilha1!$C$14)</f>
        <v>-0.606666666666667</v>
      </c>
    </row>
    <row r="6" spans="1:8">
      <c r="A6" t="str">
        <f t="shared" si="0"/>
        <v>12-11</v>
      </c>
      <c r="B6">
        <v>1</v>
      </c>
      <c r="C6" s="1">
        <v>177</v>
      </c>
      <c r="D6" s="1">
        <v>100</v>
      </c>
      <c r="E6" s="2">
        <v>12</v>
      </c>
      <c r="F6" s="2">
        <v>11</v>
      </c>
      <c r="G6" s="3">
        <v>150</v>
      </c>
      <c r="H6" s="4">
        <f>H7-(-[1]Planilha1!$C$13)</f>
        <v>-1.08966666666667</v>
      </c>
    </row>
    <row r="7" spans="1:8">
      <c r="A7" t="str">
        <f t="shared" si="0"/>
        <v>11-10</v>
      </c>
      <c r="B7">
        <v>1</v>
      </c>
      <c r="C7" s="1">
        <v>168</v>
      </c>
      <c r="D7" s="1">
        <v>150</v>
      </c>
      <c r="E7" s="2">
        <v>11</v>
      </c>
      <c r="F7" s="2">
        <v>10</v>
      </c>
      <c r="G7" s="3">
        <v>150</v>
      </c>
      <c r="H7" s="4">
        <f>H8-(-[1]Planilha1!$C$12)</f>
        <v>-1.48166666666667</v>
      </c>
    </row>
    <row r="8" spans="1:8">
      <c r="A8" t="str">
        <f t="shared" si="0"/>
        <v>10-9</v>
      </c>
      <c r="B8">
        <v>1</v>
      </c>
      <c r="C8" s="1">
        <v>153</v>
      </c>
      <c r="D8" s="1">
        <v>150</v>
      </c>
      <c r="E8" s="2">
        <v>10</v>
      </c>
      <c r="F8" s="2">
        <v>9</v>
      </c>
      <c r="G8" s="3">
        <v>150</v>
      </c>
      <c r="H8" s="4">
        <f>H9-(-[1]Planilha1!$C$11)</f>
        <v>-1.86666666666667</v>
      </c>
    </row>
    <row r="9" spans="1:8">
      <c r="A9" t="str">
        <f t="shared" si="0"/>
        <v>9-1</v>
      </c>
      <c r="B9">
        <v>1</v>
      </c>
      <c r="C9" s="1">
        <v>165</v>
      </c>
      <c r="D9" s="1">
        <v>200</v>
      </c>
      <c r="E9" s="2">
        <v>9</v>
      </c>
      <c r="F9" s="2">
        <v>1</v>
      </c>
      <c r="G9" s="3">
        <v>150</v>
      </c>
      <c r="H9" s="4">
        <f>-(H2-[1]Planilha1!$C$3)/3</f>
        <v>-2.15366666666667</v>
      </c>
    </row>
    <row r="10" spans="1:8">
      <c r="A10" t="str">
        <f t="shared" si="0"/>
        <v>1-2</v>
      </c>
      <c r="B10">
        <v>2</v>
      </c>
      <c r="C10" s="1">
        <v>123</v>
      </c>
      <c r="D10" s="1">
        <v>200</v>
      </c>
      <c r="E10" s="2">
        <v>1</v>
      </c>
      <c r="F10" s="2">
        <v>2</v>
      </c>
      <c r="G10" s="3">
        <v>150</v>
      </c>
      <c r="H10" s="4">
        <f>-H3</f>
        <v>-2.15366666666667</v>
      </c>
    </row>
    <row r="11" spans="1:8">
      <c r="A11" t="str">
        <f t="shared" si="0"/>
        <v>2-3</v>
      </c>
      <c r="B11">
        <v>2</v>
      </c>
      <c r="C11" s="1">
        <v>183</v>
      </c>
      <c r="D11" s="1">
        <v>150</v>
      </c>
      <c r="E11" s="2">
        <v>2</v>
      </c>
      <c r="F11" s="2">
        <v>3</v>
      </c>
      <c r="G11" s="3">
        <v>150</v>
      </c>
      <c r="H11" s="4">
        <f>-H4</f>
        <v>-1.90866666666667</v>
      </c>
    </row>
    <row r="12" spans="1:8">
      <c r="A12" t="str">
        <f t="shared" si="0"/>
        <v>5-4</v>
      </c>
      <c r="B12">
        <v>2</v>
      </c>
      <c r="C12" s="1">
        <v>102</v>
      </c>
      <c r="D12" s="1">
        <v>150</v>
      </c>
      <c r="E12" s="2">
        <v>5</v>
      </c>
      <c r="F12" s="2">
        <v>4</v>
      </c>
      <c r="G12" s="3">
        <v>150</v>
      </c>
      <c r="H12" s="4">
        <f>H14-[1]Planilha1!$C$7</f>
        <v>0.585666666666666</v>
      </c>
    </row>
    <row r="13" spans="1:8">
      <c r="A13" t="str">
        <f t="shared" si="0"/>
        <v>4-3</v>
      </c>
      <c r="B13">
        <v>2</v>
      </c>
      <c r="C13" s="1">
        <v>207</v>
      </c>
      <c r="D13" s="1">
        <v>100</v>
      </c>
      <c r="E13" s="2">
        <v>4</v>
      </c>
      <c r="F13" s="2">
        <v>3</v>
      </c>
      <c r="G13" s="3">
        <v>150</v>
      </c>
      <c r="H13" s="4">
        <f>H12-[1]Planilha1!$C$6</f>
        <v>0.382666666666666</v>
      </c>
    </row>
    <row r="14" spans="1:8">
      <c r="A14" t="str">
        <f t="shared" si="0"/>
        <v>5-6</v>
      </c>
      <c r="B14">
        <v>2</v>
      </c>
      <c r="C14" s="1">
        <v>201</v>
      </c>
      <c r="D14" s="1">
        <v>200</v>
      </c>
      <c r="E14" s="2">
        <v>5</v>
      </c>
      <c r="F14" s="2">
        <v>6</v>
      </c>
      <c r="G14" s="3">
        <v>150</v>
      </c>
      <c r="H14" s="4">
        <f>H15-[1]Planilha1!$C$8</f>
        <v>1.27166666666667</v>
      </c>
    </row>
    <row r="15" spans="1:8">
      <c r="A15" t="str">
        <f t="shared" si="0"/>
        <v>6-7</v>
      </c>
      <c r="B15">
        <v>2</v>
      </c>
      <c r="C15" s="1">
        <v>135</v>
      </c>
      <c r="D15" s="1">
        <v>150</v>
      </c>
      <c r="E15" s="2">
        <v>6</v>
      </c>
      <c r="F15" s="2">
        <v>7</v>
      </c>
      <c r="G15" s="3">
        <v>150</v>
      </c>
      <c r="H15" s="4">
        <f>H16-[1]Planilha1!$C$9</f>
        <v>1.59366666666667</v>
      </c>
    </row>
    <row r="16" spans="1:8">
      <c r="A16" t="str">
        <f t="shared" si="0"/>
        <v>7-8</v>
      </c>
      <c r="B16">
        <v>2</v>
      </c>
      <c r="C16" s="1">
        <v>228</v>
      </c>
      <c r="D16" s="1">
        <v>150</v>
      </c>
      <c r="E16" s="2">
        <v>7</v>
      </c>
      <c r="F16" s="2">
        <v>8</v>
      </c>
      <c r="G16" s="3">
        <v>150</v>
      </c>
      <c r="H16" s="4">
        <f>H17-[1]Planilha1!$C$10</f>
        <v>1.81066666666667</v>
      </c>
    </row>
    <row r="17" spans="1:8">
      <c r="A17" t="str">
        <f t="shared" si="0"/>
        <v>8-1</v>
      </c>
      <c r="B17">
        <v>2</v>
      </c>
      <c r="C17" s="1">
        <v>168</v>
      </c>
      <c r="D17" s="1">
        <v>200</v>
      </c>
      <c r="E17" s="2">
        <v>8</v>
      </c>
      <c r="F17" s="2">
        <v>1</v>
      </c>
      <c r="G17" s="3">
        <v>150</v>
      </c>
      <c r="H17" s="4">
        <f>(H2-[1]Planilha1!$C$3)/3</f>
        <v>2.15366666666667</v>
      </c>
    </row>
    <row r="18" spans="1:8">
      <c r="A18" t="str">
        <f t="shared" si="0"/>
        <v>3-13</v>
      </c>
      <c r="B18">
        <v>3</v>
      </c>
      <c r="C18" s="1">
        <v>255</v>
      </c>
      <c r="D18" s="1">
        <v>150</v>
      </c>
      <c r="E18" s="2">
        <v>3</v>
      </c>
      <c r="F18" s="2">
        <v>13</v>
      </c>
      <c r="G18" s="3">
        <v>150</v>
      </c>
      <c r="H18" s="4">
        <f>-SUM([1]Planilha1!$C$15:$C$19)</f>
        <v>-2.513</v>
      </c>
    </row>
    <row r="19" spans="1:8">
      <c r="A19" t="str">
        <f t="shared" si="0"/>
        <v>13-14</v>
      </c>
      <c r="B19">
        <v>3</v>
      </c>
      <c r="C19" s="1">
        <v>264</v>
      </c>
      <c r="D19" s="1">
        <v>200</v>
      </c>
      <c r="E19" s="2">
        <v>13</v>
      </c>
      <c r="F19" s="2">
        <v>14</v>
      </c>
      <c r="G19" s="3">
        <v>150</v>
      </c>
      <c r="H19" s="4">
        <f>H18-(-[1]Planilha1!$C$15)</f>
        <v>-1.939</v>
      </c>
    </row>
    <row r="20" spans="1:8">
      <c r="A20" t="str">
        <f t="shared" si="0"/>
        <v>14-15</v>
      </c>
      <c r="B20">
        <v>3</v>
      </c>
      <c r="C20" s="1">
        <v>132</v>
      </c>
      <c r="D20" s="1">
        <v>150</v>
      </c>
      <c r="E20" s="2">
        <v>14</v>
      </c>
      <c r="F20" s="2">
        <v>15</v>
      </c>
      <c r="G20" s="3">
        <v>150</v>
      </c>
      <c r="H20" s="4">
        <f>H19-(-[1]Planilha1!$C$16)</f>
        <v>-1.463</v>
      </c>
    </row>
    <row r="21" spans="1:8">
      <c r="A21" t="str">
        <f t="shared" si="0"/>
        <v>15-16</v>
      </c>
      <c r="B21">
        <v>3</v>
      </c>
      <c r="C21" s="1">
        <v>321</v>
      </c>
      <c r="D21" s="1">
        <v>200</v>
      </c>
      <c r="E21" s="2">
        <v>15</v>
      </c>
      <c r="F21" s="2">
        <v>16</v>
      </c>
      <c r="G21" s="3">
        <v>150</v>
      </c>
      <c r="H21" s="4">
        <f>H20-(-[1]Planilha1!$C$17)</f>
        <v>-0.644</v>
      </c>
    </row>
    <row r="22" spans="1:8">
      <c r="A22" t="str">
        <f t="shared" si="0"/>
        <v>16-17</v>
      </c>
      <c r="B22">
        <v>3</v>
      </c>
      <c r="C22" s="1">
        <v>105</v>
      </c>
      <c r="D22" s="1">
        <v>100</v>
      </c>
      <c r="E22" s="2">
        <v>16</v>
      </c>
      <c r="F22" s="2">
        <v>17</v>
      </c>
      <c r="G22" s="3">
        <v>150</v>
      </c>
      <c r="H22" s="4">
        <f>H21-(-[1]Planilha1!$C$18)</f>
        <v>-0.147</v>
      </c>
    </row>
    <row r="23" spans="1:8">
      <c r="A23" t="str">
        <f t="shared" si="0"/>
        <v>17-5</v>
      </c>
      <c r="B23">
        <v>3</v>
      </c>
      <c r="C23" s="1">
        <v>168</v>
      </c>
      <c r="D23" s="1">
        <v>200</v>
      </c>
      <c r="E23" s="2">
        <v>17</v>
      </c>
      <c r="F23" s="2">
        <v>5</v>
      </c>
      <c r="G23" s="3">
        <v>150</v>
      </c>
      <c r="H23" s="4">
        <v>0</v>
      </c>
    </row>
    <row r="24" spans="1:8">
      <c r="A24" t="str">
        <f t="shared" si="0"/>
        <v>5-4</v>
      </c>
      <c r="B24">
        <v>3</v>
      </c>
      <c r="C24" s="1">
        <v>102</v>
      </c>
      <c r="D24" s="1">
        <v>150</v>
      </c>
      <c r="E24" s="2">
        <v>5</v>
      </c>
      <c r="F24" s="2">
        <v>4</v>
      </c>
      <c r="G24" s="3">
        <v>150</v>
      </c>
      <c r="H24" s="4">
        <f>-H12</f>
        <v>-0.585666666666666</v>
      </c>
    </row>
    <row r="25" spans="1:8">
      <c r="A25" t="str">
        <f t="shared" si="0"/>
        <v>4-3</v>
      </c>
      <c r="B25">
        <v>3</v>
      </c>
      <c r="C25" s="1">
        <v>207</v>
      </c>
      <c r="D25" s="1">
        <v>100</v>
      </c>
      <c r="E25" s="2">
        <v>4</v>
      </c>
      <c r="F25" s="2">
        <v>3</v>
      </c>
      <c r="G25" s="3">
        <v>150</v>
      </c>
      <c r="H25" s="4">
        <f>-H13</f>
        <v>-0.382666666666666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dados_da_rede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Ishizawa</dc:creator>
  <cp:lastModifiedBy>yuriishizawa</cp:lastModifiedBy>
  <dcterms:created xsi:type="dcterms:W3CDTF">2019-03-03T17:12:00Z</dcterms:created>
  <dcterms:modified xsi:type="dcterms:W3CDTF">2019-06-10T12:32:43Z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