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数理計画法実習\"/>
    </mc:Choice>
  </mc:AlternateContent>
  <bookViews>
    <workbookView xWindow="0" yWindow="0" windowWidth="24000" windowHeight="9510" activeTab="1"/>
  </bookViews>
  <sheets>
    <sheet name="Sheet1" sheetId="1" r:id="rId1"/>
    <sheet name="Sheet2" sheetId="2" r:id="rId2"/>
  </sheets>
  <definedNames>
    <definedName name="solver_adj" localSheetId="0" hidden="1">Sheet1!$B$9:$B$13</definedName>
    <definedName name="solver_adj" localSheetId="1" hidden="1">Sheet2!$B$2:$H$9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Sheet1!$B$9:$B$13</definedName>
    <definedName name="solver_lhs1" localSheetId="1" hidden="1">Sheet2!$B$2:$H$9</definedName>
    <definedName name="solver_lhs10" localSheetId="1" hidden="1">Sheet2!$F$3</definedName>
    <definedName name="solver_lhs11" localSheetId="1" hidden="1">Sheet2!$G$2</definedName>
    <definedName name="solver_lhs12" localSheetId="1" hidden="1">Sheet2!$G$3</definedName>
    <definedName name="solver_lhs13" localSheetId="1" hidden="1">Sheet2!$H$2</definedName>
    <definedName name="solver_lhs14" localSheetId="1" hidden="1">Sheet2!$H$3</definedName>
    <definedName name="solver_lhs15" localSheetId="1" hidden="1">Sheet2!$B$4</definedName>
    <definedName name="solver_lhs16" localSheetId="1" hidden="1">Sheet2!$C$4</definedName>
    <definedName name="solver_lhs2" localSheetId="0" hidden="1">Sheet1!$B$9:$B$13</definedName>
    <definedName name="solver_lhs2" localSheetId="1" hidden="1">Sheet2!$B$2:$H$9</definedName>
    <definedName name="solver_lhs3" localSheetId="0" hidden="1">Sheet1!$B$9:$B$13</definedName>
    <definedName name="solver_lhs3" localSheetId="1" hidden="1">Sheet2!$B$2:$H$9</definedName>
    <definedName name="solver_lhs4" localSheetId="0" hidden="1">Sheet1!$E$9:$E$12</definedName>
    <definedName name="solver_lhs4" localSheetId="1" hidden="1">Sheet2!$B$3</definedName>
    <definedName name="solver_lhs5" localSheetId="1" hidden="1">Sheet2!$C$2</definedName>
    <definedName name="solver_lhs6" localSheetId="1" hidden="1">Sheet2!$C$3</definedName>
    <definedName name="solver_lhs7" localSheetId="1" hidden="1">Sheet2!$D$2</definedName>
    <definedName name="solver_lhs8" localSheetId="1" hidden="1">Sheet2!$E$2</definedName>
    <definedName name="solver_lhs9" localSheetId="1" hidden="1">Sheet2!$F$2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Sheet1!$D$15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10" localSheetId="1" hidden="1">4</definedName>
    <definedName name="solver_rel11" localSheetId="1" hidden="1">4</definedName>
    <definedName name="solver_rel12" localSheetId="1" hidden="1">4</definedName>
    <definedName name="solver_rel13" localSheetId="1" hidden="1">4</definedName>
    <definedName name="solver_rel14" localSheetId="1" hidden="1">4</definedName>
    <definedName name="solver_rel15" localSheetId="1" hidden="1">4</definedName>
    <definedName name="solver_rel16" localSheetId="1" hidden="1">4</definedName>
    <definedName name="solver_rel2" localSheetId="0" hidden="1">4</definedName>
    <definedName name="solver_rel2" localSheetId="1" hidden="1">4</definedName>
    <definedName name="solver_rel3" localSheetId="0" hidden="1">3</definedName>
    <definedName name="solver_rel3" localSheetId="1" hidden="1">3</definedName>
    <definedName name="solver_rel4" localSheetId="0" hidden="1">3</definedName>
    <definedName name="solver_rel4" localSheetId="1" hidden="1">4</definedName>
    <definedName name="solver_rel5" localSheetId="1" hidden="1">4</definedName>
    <definedName name="solver_rel6" localSheetId="1" hidden="1">4</definedName>
    <definedName name="solver_rel7" localSheetId="1" hidden="1">4</definedName>
    <definedName name="solver_rel8" localSheetId="1" hidden="1">4</definedName>
    <definedName name="solver_rel9" localSheetId="1" hidden="1">4</definedName>
    <definedName name="solver_rhs1" localSheetId="0" hidden="1">1</definedName>
    <definedName name="solver_rhs1" localSheetId="1" hidden="1">1</definedName>
    <definedName name="solver_rhs10" localSheetId="1" hidden="1">整数</definedName>
    <definedName name="solver_rhs11" localSheetId="1" hidden="1">整数</definedName>
    <definedName name="solver_rhs12" localSheetId="1" hidden="1">整数</definedName>
    <definedName name="solver_rhs13" localSheetId="1" hidden="1">整数</definedName>
    <definedName name="solver_rhs14" localSheetId="1" hidden="1">整数</definedName>
    <definedName name="solver_rhs15" localSheetId="1" hidden="1">整数</definedName>
    <definedName name="solver_rhs16" localSheetId="1" hidden="1">整数</definedName>
    <definedName name="solver_rhs2" localSheetId="0" hidden="1">整数</definedName>
    <definedName name="solver_rhs2" localSheetId="1" hidden="1">整数</definedName>
    <definedName name="solver_rhs3" localSheetId="0" hidden="1">0</definedName>
    <definedName name="solver_rhs3" localSheetId="1" hidden="1">0</definedName>
    <definedName name="solver_rhs4" localSheetId="0" hidden="1">1</definedName>
    <definedName name="solver_rhs4" localSheetId="1" hidden="1">整数</definedName>
    <definedName name="solver_rhs5" localSheetId="1" hidden="1">整数</definedName>
    <definedName name="solver_rhs6" localSheetId="1" hidden="1">整数</definedName>
    <definedName name="solver_rhs7" localSheetId="1" hidden="1">整数</definedName>
    <definedName name="solver_rhs8" localSheetId="1" hidden="1">整数</definedName>
    <definedName name="solver_rhs9" localSheetId="1" hidden="1">整数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2" l="1"/>
  <c r="J7" i="2"/>
  <c r="J6" i="2" a="1"/>
  <c r="J6" i="2"/>
  <c r="J5" i="2" a="1"/>
  <c r="J5" i="2"/>
  <c r="J4" i="2" a="1"/>
  <c r="J4" i="2" s="1"/>
  <c r="J3" i="2"/>
  <c r="H11" i="2"/>
  <c r="G11" i="2"/>
  <c r="F11" i="2"/>
  <c r="E11" i="2"/>
  <c r="D11" i="2"/>
  <c r="C11" i="2"/>
  <c r="B11" i="2"/>
  <c r="H8" i="1"/>
  <c r="H7" i="1"/>
  <c r="H6" i="1" a="1"/>
  <c r="H6" i="1"/>
  <c r="H5" i="1" a="1"/>
  <c r="H5" i="1"/>
  <c r="H4" i="1" a="1"/>
  <c r="H4" i="1" s="1"/>
  <c r="H3" i="1" a="1"/>
  <c r="H3" i="1"/>
  <c r="H2" i="1"/>
  <c r="H1" i="1"/>
  <c r="D15" i="1"/>
  <c r="E12" i="1"/>
  <c r="E11" i="1"/>
  <c r="E10" i="1"/>
  <c r="E9" i="1"/>
</calcChain>
</file>

<file path=xl/sharedStrings.xml><?xml version="1.0" encoding="utf-8"?>
<sst xmlns="http://schemas.openxmlformats.org/spreadsheetml/2006/main" count="44" uniqueCount="32">
  <si>
    <t>パターン１</t>
    <phoneticPr fontId="1"/>
  </si>
  <si>
    <t>パターン２</t>
    <phoneticPr fontId="1"/>
  </si>
  <si>
    <t>パターン３</t>
    <phoneticPr fontId="1"/>
  </si>
  <si>
    <t>パターン４</t>
    <phoneticPr fontId="1"/>
  </si>
  <si>
    <t>パターン５</t>
    <phoneticPr fontId="1"/>
  </si>
  <si>
    <t>スタンド１</t>
    <phoneticPr fontId="1"/>
  </si>
  <si>
    <t>スタンド２</t>
    <phoneticPr fontId="1"/>
  </si>
  <si>
    <t>スタンド３</t>
    <phoneticPr fontId="1"/>
  </si>
  <si>
    <t>スタンド４</t>
    <phoneticPr fontId="1"/>
  </si>
  <si>
    <t>費用</t>
    <rPh sb="0" eb="2">
      <t>ヒヨウ</t>
    </rPh>
    <phoneticPr fontId="1"/>
  </si>
  <si>
    <t>実際</t>
    <rPh sb="0" eb="2">
      <t>ジッサイ</t>
    </rPh>
    <phoneticPr fontId="1"/>
  </si>
  <si>
    <t>結果</t>
    <rPh sb="0" eb="2">
      <t>ケッカ</t>
    </rPh>
    <phoneticPr fontId="1"/>
  </si>
  <si>
    <t>minimize</t>
    <phoneticPr fontId="1"/>
  </si>
  <si>
    <t>＝</t>
    <phoneticPr fontId="1"/>
  </si>
  <si>
    <t>subject to</t>
    <phoneticPr fontId="1"/>
  </si>
  <si>
    <t>全てのスタンド</t>
    <rPh sb="0" eb="1">
      <t>スベ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</si>
  <si>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</si>
  <si>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</si>
  <si>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</si>
  <si>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キ</t>
    </rPh>
    <phoneticPr fontId="1"/>
  </si>
  <si>
    <t>金</t>
    <rPh sb="0" eb="1">
      <t>キン</t>
    </rPh>
    <phoneticPr fontId="1"/>
  </si>
  <si>
    <t>土</t>
    <rPh sb="0" eb="1">
      <t>ツチ</t>
    </rPh>
    <phoneticPr fontId="1"/>
  </si>
  <si>
    <t>日</t>
    <rPh sb="0" eb="1">
      <t>ヒ</t>
    </rPh>
    <phoneticPr fontId="1"/>
  </si>
  <si>
    <t>バイトA</t>
    <phoneticPr fontId="1"/>
  </si>
  <si>
    <t>バイトB</t>
    <phoneticPr fontId="1"/>
  </si>
  <si>
    <t>バイトC</t>
    <phoneticPr fontId="1"/>
  </si>
  <si>
    <t>バイトD</t>
    <phoneticPr fontId="1"/>
  </si>
  <si>
    <t>バイトE</t>
    <phoneticPr fontId="1"/>
  </si>
  <si>
    <t>バイトF</t>
    <phoneticPr fontId="1"/>
  </si>
  <si>
    <t>バイトG</t>
    <phoneticPr fontId="1"/>
  </si>
  <si>
    <t>バイトH</t>
    <phoneticPr fontId="1"/>
  </si>
  <si>
    <t>所要人数</t>
    <rPh sb="0" eb="2">
      <t>ショヨウ</t>
    </rPh>
    <rPh sb="2" eb="4">
      <t>ニンズウ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</si>
</sst>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10" sqref="E10"/>
    </sheetView>
  </sheetViews>
  <sheetFormatPr defaultRowHeight="18.75" x14ac:dyDescent="0.4"/>
  <cols>
    <col min="1" max="1" width="11" bestFit="1" customWidth="1"/>
    <col min="2" max="2" width="11.625" customWidth="1"/>
    <col min="3" max="5" width="11" bestFit="1" customWidth="1"/>
  </cols>
  <sheetData>
    <row r="1" spans="1:8" x14ac:dyDescent="0.4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H1">
        <f>MIN($D$15)</f>
        <v>8</v>
      </c>
    </row>
    <row r="2" spans="1:8" x14ac:dyDescent="0.4">
      <c r="A2" s="1" t="s">
        <v>0</v>
      </c>
      <c r="B2" s="1">
        <v>0</v>
      </c>
      <c r="C2" s="1">
        <v>1</v>
      </c>
      <c r="D2" s="1">
        <v>1</v>
      </c>
      <c r="E2" s="1">
        <v>0</v>
      </c>
      <c r="F2" s="1">
        <v>5</v>
      </c>
      <c r="H2">
        <f>COUNT($B$9:$B$13)</f>
        <v>5</v>
      </c>
    </row>
    <row r="3" spans="1:8" x14ac:dyDescent="0.4">
      <c r="A3" s="1" t="s">
        <v>1</v>
      </c>
      <c r="B3" s="1">
        <v>1</v>
      </c>
      <c r="C3" s="1">
        <v>0</v>
      </c>
      <c r="D3" s="1">
        <v>0</v>
      </c>
      <c r="E3" s="1">
        <v>1</v>
      </c>
      <c r="F3" s="1">
        <v>3</v>
      </c>
      <c r="H3" t="b">
        <f t="array" ref="H3">$B$9:$B$13&lt;=1</f>
        <v>1</v>
      </c>
    </row>
    <row r="4" spans="1:8" x14ac:dyDescent="0.4">
      <c r="A4" s="1" t="s">
        <v>2</v>
      </c>
      <c r="B4" s="1">
        <v>0</v>
      </c>
      <c r="C4" s="1">
        <v>0</v>
      </c>
      <c r="D4" s="1">
        <v>1</v>
      </c>
      <c r="E4" s="1">
        <v>1</v>
      </c>
      <c r="F4" s="1">
        <v>4</v>
      </c>
      <c r="H4" t="b">
        <f t="array" ref="H4">$B$9:$B$13=INT($B$9:$B$13)</f>
        <v>1</v>
      </c>
    </row>
    <row r="5" spans="1:8" x14ac:dyDescent="0.4">
      <c r="A5" s="1" t="s">
        <v>3</v>
      </c>
      <c r="B5" s="1">
        <v>0</v>
      </c>
      <c r="C5" s="1">
        <v>1</v>
      </c>
      <c r="D5" s="1">
        <v>1</v>
      </c>
      <c r="E5" s="1">
        <v>1</v>
      </c>
      <c r="F5" s="1">
        <v>6</v>
      </c>
      <c r="H5" t="b">
        <f t="array" ref="H5">$B$9:$B$13&gt;=0</f>
        <v>1</v>
      </c>
    </row>
    <row r="6" spans="1:8" x14ac:dyDescent="0.4">
      <c r="A6" s="1" t="s">
        <v>4</v>
      </c>
      <c r="B6" s="1">
        <v>0</v>
      </c>
      <c r="C6" s="1">
        <v>1</v>
      </c>
      <c r="D6" s="1">
        <v>0</v>
      </c>
      <c r="E6" s="1">
        <v>1</v>
      </c>
      <c r="F6" s="1">
        <v>5</v>
      </c>
      <c r="H6" t="b">
        <f t="array" ref="H6">$E$9:$E$12&gt;=1</f>
        <v>1</v>
      </c>
    </row>
    <row r="7" spans="1:8" x14ac:dyDescent="0.4">
      <c r="H7">
        <f>{32767,32767,0.000001,0.01,FALSE,FALSE,FALSE,1,2,1,0.0001,TRUE}</f>
        <v>32767</v>
      </c>
    </row>
    <row r="8" spans="1:8" x14ac:dyDescent="0.4">
      <c r="A8" s="1"/>
      <c r="B8" s="1" t="s">
        <v>10</v>
      </c>
      <c r="D8" s="1" t="s">
        <v>11</v>
      </c>
      <c r="E8" s="1"/>
      <c r="H8">
        <f>{0,0,1,100,0,FALSE,FALSE,0.075,0,0,FALSE,30}</f>
        <v>0</v>
      </c>
    </row>
    <row r="9" spans="1:8" x14ac:dyDescent="0.4">
      <c r="A9" s="1" t="s">
        <v>0</v>
      </c>
      <c r="B9" s="1">
        <v>1</v>
      </c>
      <c r="D9" s="1" t="s">
        <v>5</v>
      </c>
      <c r="E9" s="1">
        <f>B3*B10</f>
        <v>1</v>
      </c>
    </row>
    <row r="10" spans="1:8" x14ac:dyDescent="0.4">
      <c r="A10" s="1" t="s">
        <v>1</v>
      </c>
      <c r="B10" s="1">
        <v>1</v>
      </c>
      <c r="D10" s="1" t="s">
        <v>6</v>
      </c>
      <c r="E10" s="1">
        <f>C2*B9+C5*B12+C6*B13</f>
        <v>1</v>
      </c>
    </row>
    <row r="11" spans="1:8" x14ac:dyDescent="0.4">
      <c r="A11" s="1" t="s">
        <v>2</v>
      </c>
      <c r="B11" s="1">
        <v>0</v>
      </c>
      <c r="D11" s="1" t="s">
        <v>7</v>
      </c>
      <c r="E11" s="1">
        <f>D2*B9+D4*B11+D5*B12</f>
        <v>1</v>
      </c>
    </row>
    <row r="12" spans="1:8" x14ac:dyDescent="0.4">
      <c r="A12" s="1" t="s">
        <v>3</v>
      </c>
      <c r="B12" s="1">
        <v>0</v>
      </c>
      <c r="D12" s="1" t="s">
        <v>8</v>
      </c>
      <c r="E12" s="1">
        <f>E3*B10+E4*B11+E5*B12+E6*B13</f>
        <v>1</v>
      </c>
    </row>
    <row r="13" spans="1:8" x14ac:dyDescent="0.4">
      <c r="A13" s="1" t="s">
        <v>4</v>
      </c>
      <c r="B13" s="1">
        <v>0</v>
      </c>
    </row>
    <row r="15" spans="1:8" x14ac:dyDescent="0.4">
      <c r="A15" t="s">
        <v>12</v>
      </c>
      <c r="B15" t="s">
        <v>9</v>
      </c>
      <c r="C15" t="s">
        <v>13</v>
      </c>
      <c r="D15">
        <f>F2*B9+F3*B10+F4*B11+F5*B12+F6*B13</f>
        <v>8</v>
      </c>
    </row>
    <row r="16" spans="1:8" x14ac:dyDescent="0.4">
      <c r="A16" t="s">
        <v>14</v>
      </c>
      <c r="B16" t="s">
        <v>15</v>
      </c>
      <c r="C16" t="s">
        <v>13</v>
      </c>
      <c r="D16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5" sqref="I15"/>
    </sheetView>
  </sheetViews>
  <sheetFormatPr defaultRowHeight="18.75" x14ac:dyDescent="0.4"/>
  <sheetData>
    <row r="1" spans="1:10" x14ac:dyDescent="0.4">
      <c r="A1" s="1"/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10" x14ac:dyDescent="0.4">
      <c r="A2" s="1" t="s">
        <v>23</v>
      </c>
      <c r="B2" s="1"/>
      <c r="C2" s="1"/>
      <c r="D2" s="1"/>
      <c r="E2" s="1"/>
      <c r="F2" s="1"/>
      <c r="G2" s="1"/>
      <c r="H2" s="1"/>
    </row>
    <row r="3" spans="1:10" x14ac:dyDescent="0.4">
      <c r="A3" s="1" t="s">
        <v>24</v>
      </c>
      <c r="B3" s="1"/>
      <c r="C3" s="1"/>
      <c r="D3" s="1"/>
      <c r="E3" s="1"/>
      <c r="F3" s="1"/>
      <c r="G3" s="1"/>
      <c r="H3" s="1"/>
      <c r="J3">
        <f>COUNT($B$2:$H$9)</f>
        <v>0</v>
      </c>
    </row>
    <row r="4" spans="1:10" x14ac:dyDescent="0.4">
      <c r="A4" s="1" t="s">
        <v>25</v>
      </c>
      <c r="B4" s="1"/>
      <c r="C4" s="1"/>
      <c r="D4" s="1"/>
      <c r="E4" s="1"/>
      <c r="F4" s="1"/>
      <c r="G4" s="1"/>
      <c r="H4" s="1"/>
      <c r="J4" t="b">
        <f t="array" ref="J4">$B$2:$H$9&lt;=1</f>
        <v>1</v>
      </c>
    </row>
    <row r="5" spans="1:10" x14ac:dyDescent="0.4">
      <c r="A5" s="1" t="s">
        <v>26</v>
      </c>
      <c r="B5" s="1"/>
      <c r="C5" s="1"/>
      <c r="D5" s="1"/>
      <c r="E5" s="1"/>
      <c r="F5" s="1"/>
      <c r="G5" s="1"/>
      <c r="H5" s="1"/>
      <c r="J5" t="b">
        <f t="array" ref="J5">$B$2:$H$9=INT($B$2:$H$9)</f>
        <v>1</v>
      </c>
    </row>
    <row r="6" spans="1:10" x14ac:dyDescent="0.4">
      <c r="A6" s="1" t="s">
        <v>27</v>
      </c>
      <c r="B6" s="1"/>
      <c r="C6" s="1"/>
      <c r="D6" s="1"/>
      <c r="E6" s="1"/>
      <c r="F6" s="1"/>
      <c r="G6" s="1"/>
      <c r="H6" s="1"/>
      <c r="J6" t="b">
        <f t="array" ref="J6">$B$2:$H$9&gt;=0</f>
        <v>1</v>
      </c>
    </row>
    <row r="7" spans="1:10" x14ac:dyDescent="0.4">
      <c r="A7" s="1" t="s">
        <v>28</v>
      </c>
      <c r="B7" s="1"/>
      <c r="C7" s="1"/>
      <c r="D7" s="1"/>
      <c r="E7" s="1"/>
      <c r="F7" s="1"/>
      <c r="G7" s="1"/>
      <c r="H7" s="1"/>
      <c r="J7">
        <f>{32767,32767,0.000001,0.01,FALSE,FALSE,FALSE,1,2,1,0.0001,TRUE}</f>
        <v>32767</v>
      </c>
    </row>
    <row r="8" spans="1:10" x14ac:dyDescent="0.4">
      <c r="A8" s="1" t="s">
        <v>29</v>
      </c>
      <c r="B8" s="1"/>
      <c r="C8" s="1"/>
      <c r="D8" s="1"/>
      <c r="E8" s="1"/>
      <c r="F8" s="1"/>
      <c r="G8" s="1"/>
      <c r="H8" s="1"/>
      <c r="J8">
        <f>{0,0,1,100,0,FALSE,FALSE,0.075,0,0,FALSE,30}</f>
        <v>0</v>
      </c>
    </row>
    <row r="9" spans="1:10" x14ac:dyDescent="0.4">
      <c r="A9" s="1" t="s">
        <v>30</v>
      </c>
      <c r="B9" s="1"/>
      <c r="C9" s="1"/>
      <c r="D9" s="1"/>
      <c r="E9" s="1"/>
      <c r="F9" s="1"/>
      <c r="G9" s="1"/>
      <c r="H9" s="1"/>
    </row>
    <row r="10" spans="1:10" x14ac:dyDescent="0.4">
      <c r="A10" s="1" t="s">
        <v>31</v>
      </c>
      <c r="B10" s="1">
        <v>3</v>
      </c>
      <c r="C10" s="1">
        <v>3</v>
      </c>
      <c r="D10" s="1">
        <v>3</v>
      </c>
      <c r="E10" s="1">
        <v>4</v>
      </c>
      <c r="F10" s="1">
        <v>4</v>
      </c>
      <c r="G10" s="1">
        <v>4</v>
      </c>
      <c r="H10" s="1">
        <v>5</v>
      </c>
    </row>
    <row r="11" spans="1:10" x14ac:dyDescent="0.4">
      <c r="A11" s="2" t="s">
        <v>10</v>
      </c>
      <c r="B11" s="1">
        <f>B2+B3+B4+B7+B8</f>
        <v>0</v>
      </c>
      <c r="C11" s="1">
        <f>C2+C3+C4+C6+C7</f>
        <v>0</v>
      </c>
      <c r="D11" s="1">
        <f>D2+D4+D5+D8+D9</f>
        <v>0</v>
      </c>
      <c r="E11" s="1">
        <f>E2+E4+E6+E9</f>
        <v>0</v>
      </c>
      <c r="F11" s="1">
        <f>F2+F3+F4+F5+F8</f>
        <v>0</v>
      </c>
      <c r="G11" s="1">
        <f>G2+G3+G5+G6+G7+G9</f>
        <v>0</v>
      </c>
      <c r="H11" s="1">
        <f>H2+H3+H4+H5+H7+H8+H9</f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関西学院大学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矢嶋　悠太</dc:creator>
  <cp:lastModifiedBy>矢嶋　悠太</cp:lastModifiedBy>
  <dcterms:created xsi:type="dcterms:W3CDTF">2018-04-30T06:07:47Z</dcterms:created>
  <dcterms:modified xsi:type="dcterms:W3CDTF">2018-04-30T06:56:02Z</dcterms:modified>
</cp:coreProperties>
</file>