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<sst xmlns="http://schemas.openxmlformats.org/spreadsheetml/2006/main" count="8" uniqueCount="8">
  <si>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Stock Price</t>
  </si>
  <si>
    <t>Strike Price</t>
  </si>
  <si>
    <t>u value</t>
  </si>
  <si>
    <t>d value</t>
  </si>
  <si>
    <t>discount factor</t>
  </si>
  <si>
    <t>arbitrage pricing probability</t>
  </si>
  <si>
    <t>1-p</t>
  </si>
  <si>
    <t>so 40.233 is the arbitrage-free price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</si>
</sst>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?/?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110" zoomScaleNormal="110" workbookViewId="0">
      <selection activeCell="D7" sqref="D7"/>
    </sheetView>
  </sheetViews>
  <sheetFormatPr defaultColWidth="9" defaultRowHeight="14.4"/>
  <cols>
    <col min="1" max="1" width="12.8888888888889"/>
    <col min="2" max="2" width="29.7777777777778" customWidth="1"/>
    <col min="9" max="14" width="12.8888888888889"/>
  </cols>
  <sheetData>
    <row r="1" spans="1:10">
      <c r="A1">
        <v>100</v>
      </c>
      <c r="B1" t="s">
        <v>0</v>
      </c>
      <c r="J1">
        <v>100</v>
      </c>
    </row>
    <row r="2" spans="1:11">
      <c r="A2">
        <v>150</v>
      </c>
      <c r="B2" t="s">
        <v>1</v>
      </c>
      <c r="I2">
        <f>J1*A7</f>
        <v>60</v>
      </c>
      <c r="K2">
        <f>J1*$A$6</f>
        <v>150</v>
      </c>
    </row>
    <row r="3" spans="8:12">
      <c r="H3">
        <f>I2*A7</f>
        <v>36</v>
      </c>
      <c r="J3">
        <f>I2*$A$6</f>
        <v>90</v>
      </c>
      <c r="L3">
        <f>K2*$A$6</f>
        <v>225</v>
      </c>
    </row>
    <row r="4" spans="7:13">
      <c r="G4">
        <f>H3*$A$7</f>
        <v>21.6</v>
      </c>
      <c r="I4">
        <f>H3*$A$6</f>
        <v>54</v>
      </c>
      <c r="K4">
        <f>J3*$A$6</f>
        <v>135</v>
      </c>
      <c r="M4">
        <f>L3*$A$6</f>
        <v>337.5</v>
      </c>
    </row>
    <row r="5" spans="6:14">
      <c r="F5">
        <f>G4*$A$7</f>
        <v>12.96</v>
      </c>
      <c r="H5">
        <f>I4*$A$7</f>
        <v>32.4</v>
      </c>
      <c r="J5">
        <f>I4*$A$6</f>
        <v>81</v>
      </c>
      <c r="L5">
        <f>K4*$A$6</f>
        <v>202.5</v>
      </c>
      <c r="N5">
        <f>M4*$A$6</f>
        <v>506.25</v>
      </c>
    </row>
    <row r="6" spans="1:15">
      <c r="A6">
        <v>1.5</v>
      </c>
      <c r="B6" t="s">
        <v>2</v>
      </c>
      <c r="E6">
        <f>F5*$A$7</f>
        <v>7.776</v>
      </c>
      <c r="G6">
        <f>H5*$A$7</f>
        <v>19.44</v>
      </c>
      <c r="I6">
        <f>J5*$A$7</f>
        <v>48.6</v>
      </c>
      <c r="K6">
        <f>J5*$A$6</f>
        <v>121.5</v>
      </c>
      <c r="M6">
        <f>L5*$A$6</f>
        <v>303.75</v>
      </c>
      <c r="O6">
        <f>N5*$A$6</f>
        <v>759.375</v>
      </c>
    </row>
    <row r="7" spans="1:2">
      <c r="A7">
        <v>0.6</v>
      </c>
      <c r="B7" t="s">
        <v>3</v>
      </c>
    </row>
    <row r="11" spans="1:10">
      <c r="A11" s="1">
        <v>0.909090909</v>
      </c>
      <c r="B11" t="s">
        <v>4</v>
      </c>
      <c r="J11">
        <f>A11*(A13*I12+A12*K12)</f>
        <v>40.2335636791284</v>
      </c>
    </row>
    <row r="12" spans="1:11">
      <c r="A12" s="2">
        <v>0.555555555555556</v>
      </c>
      <c r="B12" t="s">
        <v>5</v>
      </c>
      <c r="I12">
        <f>A11*(A13*H13+A12*J13)</f>
        <v>10.0035549764112</v>
      </c>
      <c r="K12">
        <f>A11*(A13*J13+A12*L13)</f>
        <v>71.6596121115115</v>
      </c>
    </row>
    <row r="13" spans="1:12">
      <c r="A13" s="2">
        <f>1-A12</f>
        <v>0.444444444444444</v>
      </c>
      <c r="B13" t="s">
        <v>6</v>
      </c>
      <c r="H13">
        <v>0</v>
      </c>
      <c r="J13">
        <f>A11*(A13*I14+A12*K14)</f>
        <v>19.8070388552749</v>
      </c>
      <c r="L13">
        <f>A11*(A13*K14+A12*M14)</f>
        <v>126.040400910761</v>
      </c>
    </row>
    <row r="14" spans="7:13">
      <c r="G14">
        <v>0</v>
      </c>
      <c r="I14">
        <f>A11*(A13*H15+A12*J15)</f>
        <v>0</v>
      </c>
      <c r="K14">
        <f>A11*(A13*J15+A12*L15)</f>
        <v>39.2179369373661</v>
      </c>
      <c r="M14">
        <f>A11*(A13*L15+A12*N15)</f>
        <v>218.185644278371</v>
      </c>
    </row>
    <row r="15" spans="6:14">
      <c r="F15">
        <f>A11*(A13*E16+A12*G16)</f>
        <v>0</v>
      </c>
      <c r="H15">
        <f>A11*(A13*G16+A12*I16)</f>
        <v>0</v>
      </c>
      <c r="J15" s="1">
        <f>A11*(A13*I16+A12*K16)</f>
        <v>0</v>
      </c>
      <c r="L15">
        <f>A11*(A13*K16+A12*M16)</f>
        <v>77.65151514375</v>
      </c>
      <c r="N15">
        <f>A11*(A13*M16+A12*O16)</f>
        <v>369.886363599375</v>
      </c>
    </row>
    <row r="16" spans="5:15">
      <c r="E16">
        <f>MAX(E6-$A$2,0)</f>
        <v>0</v>
      </c>
      <c r="G16">
        <f>MAX(G6-$A$2,0)</f>
        <v>0</v>
      </c>
      <c r="I16">
        <f>MAX(I6-$A$2,0)</f>
        <v>0</v>
      </c>
      <c r="K16">
        <f>MAX(K6-$A$2,0)</f>
        <v>0</v>
      </c>
      <c r="M16">
        <f>MAX(M6-$A$2,0)</f>
        <v>153.75</v>
      </c>
      <c r="O16">
        <f>MAX(O6-$A$2,0)</f>
        <v>609.375</v>
      </c>
    </row>
    <row r="17" spans="2:2">
      <c r="B17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Sun</dc:creator>
  <cp:lastModifiedBy>海浪还年轻</cp:lastModifiedBy>
  <dcterms:created xsi:type="dcterms:W3CDTF">2020-02-05T01:05:00Z</dcterms:created>
  <dcterms:modified xsi:type="dcterms:W3CDTF">2020-02-05T01:56:33Z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